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grbv/Desktop/SourceData/"/>
    </mc:Choice>
  </mc:AlternateContent>
  <xr:revisionPtr revIDLastSave="0" documentId="13_ncr:1_{50905666-E1B8-2743-A165-BA032E78FDC2}" xr6:coauthVersionLast="47" xr6:coauthVersionMax="47" xr10:uidLastSave="{00000000-0000-0000-0000-000000000000}"/>
  <bookViews>
    <workbookView xWindow="0" yWindow="500" windowWidth="68800" windowHeight="28300" activeTab="9" xr2:uid="{39A75E7F-9FB6-4642-9F3B-2644753F6142}"/>
  </bookViews>
  <sheets>
    <sheet name="Sheet1" sheetId="1" r:id="rId1"/>
    <sheet name="GATE 0" sheetId="3" r:id="rId2"/>
    <sheet name="GATE3_c4" sheetId="7" r:id="rId3"/>
    <sheet name="GATE3_c5" sheetId="9" r:id="rId4"/>
    <sheet name="GATE3_c6" sheetId="12" r:id="rId5"/>
    <sheet name="GATE3_c8" sheetId="13" r:id="rId6"/>
    <sheet name="GATE3_c7" sheetId="11" r:id="rId7"/>
    <sheet name="GATE3_c0" sheetId="8" r:id="rId8"/>
    <sheet name="GATE3_c9" sheetId="14" r:id="rId9"/>
    <sheet name="Statistical Significance" sheetId="15" r:id="rId10"/>
  </sheets>
  <definedNames>
    <definedName name="_xlnm._FilterDatabase" localSheetId="1" hidden="1">'GATE 0'!$A$1:$A$111</definedName>
    <definedName name="_xlnm._FilterDatabase" localSheetId="7" hidden="1">GATE3_c0!$A$1:$A$292</definedName>
    <definedName name="_xlnm._FilterDatabase" localSheetId="2" hidden="1">GATE3_c4!$A$1:$A$190</definedName>
    <definedName name="_xlnm._FilterDatabase" localSheetId="3" hidden="1">GATE3_c5!$A$1:$A$190</definedName>
    <definedName name="_xlnm._FilterDatabase" localSheetId="4" hidden="1">GATE3_c6!$A$1:$A$224</definedName>
    <definedName name="_xlnm._FilterDatabase" localSheetId="6" hidden="1">GATE3_c7!$A$1:$A$190</definedName>
    <definedName name="_xlnm._FilterDatabase" localSheetId="5" hidden="1">GATE3_c8!$A$1:$A$224</definedName>
    <definedName name="_xlnm._FilterDatabase" localSheetId="8" hidden="1">GATE3_c9!$A$1:$A$258</definedName>
    <definedName name="_xlnm._FilterDatabase" localSheetId="9" hidden="1">'Statistical Significance'!#REF!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0" i="15" l="1"/>
  <c r="P31" i="15"/>
  <c r="O30" i="15"/>
  <c r="O31" i="15"/>
  <c r="P6" i="15"/>
  <c r="P10" i="15"/>
  <c r="P11" i="15"/>
  <c r="P15" i="15"/>
  <c r="P16" i="15"/>
  <c r="P20" i="15"/>
  <c r="P21" i="15"/>
  <c r="P25" i="15"/>
  <c r="P26" i="15"/>
  <c r="O6" i="15"/>
  <c r="O10" i="15"/>
  <c r="O11" i="15"/>
  <c r="O15" i="15"/>
  <c r="O16" i="15"/>
  <c r="O20" i="15"/>
  <c r="O21" i="15"/>
  <c r="O25" i="15"/>
  <c r="O26" i="15"/>
  <c r="O5" i="15"/>
  <c r="P5" i="15"/>
  <c r="AK241" i="14"/>
  <c r="AJ241" i="14"/>
  <c r="AI241" i="14"/>
  <c r="AH241" i="14"/>
  <c r="AG241" i="14"/>
  <c r="AK240" i="14"/>
  <c r="AJ240" i="14"/>
  <c r="AI240" i="14"/>
  <c r="AH240" i="14"/>
  <c r="AG240" i="14"/>
  <c r="AK239" i="14"/>
  <c r="AJ239" i="14"/>
  <c r="AI239" i="14"/>
  <c r="AH239" i="14"/>
  <c r="AG239" i="14"/>
  <c r="AK238" i="14"/>
  <c r="AJ238" i="14"/>
  <c r="AI238" i="14"/>
  <c r="AH238" i="14"/>
  <c r="AG238" i="14"/>
  <c r="AK237" i="14"/>
  <c r="AJ237" i="14"/>
  <c r="AI237" i="14"/>
  <c r="AH237" i="14"/>
  <c r="AG237" i="14"/>
  <c r="AK236" i="14"/>
  <c r="AJ236" i="14"/>
  <c r="AI236" i="14"/>
  <c r="AH236" i="14"/>
  <c r="AG236" i="14"/>
  <c r="AK235" i="14"/>
  <c r="AJ235" i="14"/>
  <c r="AI235" i="14"/>
  <c r="AH235" i="14"/>
  <c r="AG235" i="14"/>
  <c r="AK234" i="14"/>
  <c r="AJ234" i="14"/>
  <c r="AI234" i="14"/>
  <c r="AH234" i="14"/>
  <c r="AG234" i="14"/>
  <c r="AK233" i="14"/>
  <c r="AJ233" i="14"/>
  <c r="AI233" i="14"/>
  <c r="AH233" i="14"/>
  <c r="AG233" i="14"/>
  <c r="AK232" i="14"/>
  <c r="AJ232" i="14"/>
  <c r="AI232" i="14"/>
  <c r="AH232" i="14"/>
  <c r="AG232" i="14"/>
  <c r="AK231" i="14"/>
  <c r="AJ231" i="14"/>
  <c r="AI231" i="14"/>
  <c r="AH231" i="14"/>
  <c r="AG231" i="14"/>
  <c r="AK230" i="14"/>
  <c r="AJ230" i="14"/>
  <c r="AI230" i="14"/>
  <c r="AH230" i="14"/>
  <c r="AG230" i="14"/>
  <c r="AK229" i="14"/>
  <c r="AJ229" i="14"/>
  <c r="AI229" i="14"/>
  <c r="AH229" i="14"/>
  <c r="AG229" i="14"/>
  <c r="AK228" i="14"/>
  <c r="AJ228" i="14"/>
  <c r="AI228" i="14"/>
  <c r="AH228" i="14"/>
  <c r="AG228" i="14"/>
  <c r="AK227" i="14"/>
  <c r="AJ227" i="14"/>
  <c r="AI227" i="14"/>
  <c r="AH227" i="14"/>
  <c r="AG227" i="14"/>
  <c r="AK226" i="14"/>
  <c r="AJ226" i="14"/>
  <c r="AI226" i="14"/>
  <c r="AH226" i="14"/>
  <c r="AG226" i="14"/>
  <c r="AN275" i="8"/>
  <c r="AK275" i="8"/>
  <c r="AJ275" i="8"/>
  <c r="AI275" i="8"/>
  <c r="AH275" i="8"/>
  <c r="AG275" i="8"/>
  <c r="AN274" i="8"/>
  <c r="AK274" i="8"/>
  <c r="AJ274" i="8"/>
  <c r="AI274" i="8"/>
  <c r="AH274" i="8"/>
  <c r="AG274" i="8"/>
  <c r="AN273" i="8"/>
  <c r="AK273" i="8"/>
  <c r="AP273" i="8" s="1"/>
  <c r="AJ273" i="8"/>
  <c r="AI273" i="8"/>
  <c r="AH273" i="8"/>
  <c r="AG273" i="8"/>
  <c r="AN272" i="8"/>
  <c r="AK272" i="8"/>
  <c r="AP272" i="8" s="1"/>
  <c r="AJ272" i="8"/>
  <c r="AI272" i="8"/>
  <c r="AH272" i="8"/>
  <c r="AG272" i="8"/>
  <c r="AN271" i="8"/>
  <c r="AK271" i="8"/>
  <c r="AJ271" i="8"/>
  <c r="AI271" i="8"/>
  <c r="AH271" i="8"/>
  <c r="AG271" i="8"/>
  <c r="AN270" i="8"/>
  <c r="AK270" i="8"/>
  <c r="AJ270" i="8"/>
  <c r="AM270" i="8" s="1"/>
  <c r="AI270" i="8"/>
  <c r="AH270" i="8"/>
  <c r="AG270" i="8"/>
  <c r="AN269" i="8"/>
  <c r="AK269" i="8"/>
  <c r="AJ269" i="8"/>
  <c r="AI269" i="8"/>
  <c r="AH269" i="8"/>
  <c r="AG269" i="8"/>
  <c r="AN268" i="8"/>
  <c r="AK268" i="8"/>
  <c r="AJ268" i="8"/>
  <c r="AI268" i="8"/>
  <c r="AH268" i="8"/>
  <c r="AG268" i="8"/>
  <c r="AN267" i="8"/>
  <c r="AK267" i="8"/>
  <c r="AM267" i="8" s="1"/>
  <c r="AJ267" i="8"/>
  <c r="AI267" i="8"/>
  <c r="AH267" i="8"/>
  <c r="AG267" i="8"/>
  <c r="AN266" i="8"/>
  <c r="AK266" i="8"/>
  <c r="AJ266" i="8"/>
  <c r="AI266" i="8"/>
  <c r="AH266" i="8"/>
  <c r="AG266" i="8"/>
  <c r="AN265" i="8"/>
  <c r="AK265" i="8"/>
  <c r="AJ265" i="8"/>
  <c r="AM265" i="8" s="1"/>
  <c r="AI265" i="8"/>
  <c r="AH265" i="8"/>
  <c r="AG265" i="8"/>
  <c r="AN264" i="8"/>
  <c r="AK264" i="8"/>
  <c r="AJ264" i="8"/>
  <c r="AI264" i="8"/>
  <c r="AH264" i="8"/>
  <c r="AG264" i="8"/>
  <c r="AN263" i="8"/>
  <c r="AK263" i="8"/>
  <c r="AJ263" i="8"/>
  <c r="AI263" i="8"/>
  <c r="AH263" i="8"/>
  <c r="AG263" i="8"/>
  <c r="AN262" i="8"/>
  <c r="AK262" i="8"/>
  <c r="AP262" i="8" s="1"/>
  <c r="AJ262" i="8"/>
  <c r="AI262" i="8"/>
  <c r="AH262" i="8"/>
  <c r="AG262" i="8"/>
  <c r="AN261" i="8"/>
  <c r="AK261" i="8"/>
  <c r="AJ261" i="8"/>
  <c r="AI261" i="8"/>
  <c r="AH261" i="8"/>
  <c r="AG261" i="8"/>
  <c r="AN260" i="8"/>
  <c r="AK260" i="8"/>
  <c r="AJ260" i="8"/>
  <c r="AI260" i="8"/>
  <c r="AH260" i="8"/>
  <c r="AG260" i="8"/>
  <c r="AN258" i="8"/>
  <c r="AK258" i="8"/>
  <c r="AJ258" i="8"/>
  <c r="AI258" i="8"/>
  <c r="AH258" i="8"/>
  <c r="AG258" i="8"/>
  <c r="AN257" i="8"/>
  <c r="AK257" i="8"/>
  <c r="AM257" i="8" s="1"/>
  <c r="AJ257" i="8"/>
  <c r="AI257" i="8"/>
  <c r="AH257" i="8"/>
  <c r="AG257" i="8"/>
  <c r="AN256" i="8"/>
  <c r="AK256" i="8"/>
  <c r="AJ256" i="8"/>
  <c r="AI256" i="8"/>
  <c r="AH256" i="8"/>
  <c r="AG256" i="8"/>
  <c r="AN255" i="8"/>
  <c r="AM255" i="8"/>
  <c r="AK255" i="8"/>
  <c r="AJ255" i="8"/>
  <c r="AI255" i="8"/>
  <c r="AH255" i="8"/>
  <c r="AG255" i="8"/>
  <c r="AN254" i="8"/>
  <c r="AK254" i="8"/>
  <c r="AJ254" i="8"/>
  <c r="AI254" i="8"/>
  <c r="AH254" i="8"/>
  <c r="AG254" i="8"/>
  <c r="AN253" i="8"/>
  <c r="AK253" i="8"/>
  <c r="AJ253" i="8"/>
  <c r="AI253" i="8"/>
  <c r="AH253" i="8"/>
  <c r="AG253" i="8"/>
  <c r="AN252" i="8"/>
  <c r="AK252" i="8"/>
  <c r="AJ252" i="8"/>
  <c r="AI252" i="8"/>
  <c r="AH252" i="8"/>
  <c r="AG252" i="8"/>
  <c r="AN251" i="8"/>
  <c r="AK251" i="8"/>
  <c r="AJ251" i="8"/>
  <c r="AI251" i="8"/>
  <c r="AH251" i="8"/>
  <c r="AG251" i="8"/>
  <c r="AN250" i="8"/>
  <c r="AK250" i="8"/>
  <c r="AM250" i="8" s="1"/>
  <c r="AJ250" i="8"/>
  <c r="AI250" i="8"/>
  <c r="AP250" i="8" s="1"/>
  <c r="AH250" i="8"/>
  <c r="AG250" i="8"/>
  <c r="AN249" i="8"/>
  <c r="AK249" i="8"/>
  <c r="AJ249" i="8"/>
  <c r="AI249" i="8"/>
  <c r="AH249" i="8"/>
  <c r="AG249" i="8"/>
  <c r="AN248" i="8"/>
  <c r="AK248" i="8"/>
  <c r="AP248" i="8" s="1"/>
  <c r="AJ248" i="8"/>
  <c r="AI248" i="8"/>
  <c r="AH248" i="8"/>
  <c r="AG248" i="8"/>
  <c r="AN247" i="8"/>
  <c r="AK247" i="8"/>
  <c r="AJ247" i="8"/>
  <c r="AI247" i="8"/>
  <c r="AH247" i="8"/>
  <c r="AG247" i="8"/>
  <c r="AN246" i="8"/>
  <c r="AK246" i="8"/>
  <c r="AJ246" i="8"/>
  <c r="AI246" i="8"/>
  <c r="AP246" i="8" s="1"/>
  <c r="AH246" i="8"/>
  <c r="AG246" i="8"/>
  <c r="AN245" i="8"/>
  <c r="AK245" i="8"/>
  <c r="AJ245" i="8"/>
  <c r="AI245" i="8"/>
  <c r="AH245" i="8"/>
  <c r="AG245" i="8"/>
  <c r="AN244" i="8"/>
  <c r="AK244" i="8"/>
  <c r="AJ244" i="8"/>
  <c r="AI244" i="8"/>
  <c r="AH244" i="8"/>
  <c r="AG244" i="8"/>
  <c r="AN243" i="8"/>
  <c r="AM243" i="8"/>
  <c r="AK243" i="8"/>
  <c r="AJ243" i="8"/>
  <c r="AI243" i="8"/>
  <c r="AH243" i="8"/>
  <c r="AG243" i="8"/>
  <c r="AP243" i="8" s="1"/>
  <c r="AN241" i="8"/>
  <c r="AK241" i="8"/>
  <c r="AJ241" i="8"/>
  <c r="AI241" i="8"/>
  <c r="AH241" i="8"/>
  <c r="AG241" i="8"/>
  <c r="AN240" i="8"/>
  <c r="AK240" i="8"/>
  <c r="AJ240" i="8"/>
  <c r="AI240" i="8"/>
  <c r="AH240" i="8"/>
  <c r="AG240" i="8"/>
  <c r="AN239" i="8"/>
  <c r="AK239" i="8"/>
  <c r="AJ239" i="8"/>
  <c r="AI239" i="8"/>
  <c r="AH239" i="8"/>
  <c r="AG239" i="8"/>
  <c r="AN238" i="8"/>
  <c r="AK238" i="8"/>
  <c r="AJ238" i="8"/>
  <c r="AM238" i="8" s="1"/>
  <c r="AI238" i="8"/>
  <c r="AH238" i="8"/>
  <c r="AG238" i="8"/>
  <c r="AN237" i="8"/>
  <c r="AK237" i="8"/>
  <c r="AJ237" i="8"/>
  <c r="AI237" i="8"/>
  <c r="AH237" i="8"/>
  <c r="AG237" i="8"/>
  <c r="AN236" i="8"/>
  <c r="AK236" i="8"/>
  <c r="AJ236" i="8"/>
  <c r="AI236" i="8"/>
  <c r="AH236" i="8"/>
  <c r="AG236" i="8"/>
  <c r="AN235" i="8"/>
  <c r="AK235" i="8"/>
  <c r="AM235" i="8" s="1"/>
  <c r="AJ235" i="8"/>
  <c r="AI235" i="8"/>
  <c r="AH235" i="8"/>
  <c r="AG235" i="8"/>
  <c r="AN234" i="8"/>
  <c r="AK234" i="8"/>
  <c r="AJ234" i="8"/>
  <c r="AI234" i="8"/>
  <c r="AH234" i="8"/>
  <c r="AG234" i="8"/>
  <c r="AN233" i="8"/>
  <c r="AK233" i="8"/>
  <c r="AJ233" i="8"/>
  <c r="AI233" i="8"/>
  <c r="AH233" i="8"/>
  <c r="AG233" i="8"/>
  <c r="AN232" i="8"/>
  <c r="AK232" i="8"/>
  <c r="AJ232" i="8"/>
  <c r="AI232" i="8"/>
  <c r="AH232" i="8"/>
  <c r="AG232" i="8"/>
  <c r="AN231" i="8"/>
  <c r="AK231" i="8"/>
  <c r="AJ231" i="8"/>
  <c r="AI231" i="8"/>
  <c r="AH231" i="8"/>
  <c r="AG231" i="8"/>
  <c r="AN230" i="8"/>
  <c r="AK230" i="8"/>
  <c r="AJ230" i="8"/>
  <c r="AI230" i="8"/>
  <c r="AH230" i="8"/>
  <c r="AG230" i="8"/>
  <c r="AN229" i="8"/>
  <c r="AK229" i="8"/>
  <c r="AJ229" i="8"/>
  <c r="AI229" i="8"/>
  <c r="AH229" i="8"/>
  <c r="AG229" i="8"/>
  <c r="AN228" i="8"/>
  <c r="AK228" i="8"/>
  <c r="AJ228" i="8"/>
  <c r="AM228" i="8" s="1"/>
  <c r="AI228" i="8"/>
  <c r="AH228" i="8"/>
  <c r="AG228" i="8"/>
  <c r="AP228" i="8" s="1"/>
  <c r="AN227" i="8"/>
  <c r="AK227" i="8"/>
  <c r="AJ227" i="8"/>
  <c r="AI227" i="8"/>
  <c r="AH227" i="8"/>
  <c r="AG227" i="8"/>
  <c r="AN226" i="8"/>
  <c r="AK226" i="8"/>
  <c r="AJ226" i="8"/>
  <c r="AI226" i="8"/>
  <c r="AH226" i="8"/>
  <c r="AG226" i="8"/>
  <c r="AN224" i="8"/>
  <c r="AK224" i="8"/>
  <c r="AJ224" i="8"/>
  <c r="AI224" i="8"/>
  <c r="AH224" i="8"/>
  <c r="AG224" i="8"/>
  <c r="AN223" i="8"/>
  <c r="AK223" i="8"/>
  <c r="AJ223" i="8"/>
  <c r="AI223" i="8"/>
  <c r="AH223" i="8"/>
  <c r="AG223" i="8"/>
  <c r="AN222" i="8"/>
  <c r="AK222" i="8"/>
  <c r="AJ222" i="8"/>
  <c r="AI222" i="8"/>
  <c r="AH222" i="8"/>
  <c r="AG222" i="8"/>
  <c r="AP222" i="8" s="1"/>
  <c r="AN221" i="8"/>
  <c r="AK221" i="8"/>
  <c r="AJ221" i="8"/>
  <c r="AI221" i="8"/>
  <c r="AH221" i="8"/>
  <c r="AG221" i="8"/>
  <c r="AN220" i="8"/>
  <c r="AK220" i="8"/>
  <c r="AJ220" i="8"/>
  <c r="AI220" i="8"/>
  <c r="AH220" i="8"/>
  <c r="AG220" i="8"/>
  <c r="AN219" i="8"/>
  <c r="AK219" i="8"/>
  <c r="AJ219" i="8"/>
  <c r="AI219" i="8"/>
  <c r="AH219" i="8"/>
  <c r="AG219" i="8"/>
  <c r="AN218" i="8"/>
  <c r="AK218" i="8"/>
  <c r="AM218" i="8" s="1"/>
  <c r="AJ218" i="8"/>
  <c r="AI218" i="8"/>
  <c r="AH218" i="8"/>
  <c r="AG218" i="8"/>
  <c r="AN217" i="8"/>
  <c r="AK217" i="8"/>
  <c r="AJ217" i="8"/>
  <c r="AI217" i="8"/>
  <c r="AH217" i="8"/>
  <c r="AG217" i="8"/>
  <c r="AN216" i="8"/>
  <c r="AK216" i="8"/>
  <c r="AJ216" i="8"/>
  <c r="AI216" i="8"/>
  <c r="AH216" i="8"/>
  <c r="AG216" i="8"/>
  <c r="AN215" i="8"/>
  <c r="AK215" i="8"/>
  <c r="AJ215" i="8"/>
  <c r="AI215" i="8"/>
  <c r="AH215" i="8"/>
  <c r="AG215" i="8"/>
  <c r="AN214" i="8"/>
  <c r="AK214" i="8"/>
  <c r="AJ214" i="8"/>
  <c r="AI214" i="8"/>
  <c r="AH214" i="8"/>
  <c r="AG214" i="8"/>
  <c r="AN213" i="8"/>
  <c r="AK213" i="8"/>
  <c r="AJ213" i="8"/>
  <c r="AI213" i="8"/>
  <c r="AH213" i="8"/>
  <c r="AG213" i="8"/>
  <c r="AN212" i="8"/>
  <c r="AK212" i="8"/>
  <c r="AJ212" i="8"/>
  <c r="AI212" i="8"/>
  <c r="AH212" i="8"/>
  <c r="AG212" i="8"/>
  <c r="AN211" i="8"/>
  <c r="AK211" i="8"/>
  <c r="AJ211" i="8"/>
  <c r="AI211" i="8"/>
  <c r="AH211" i="8"/>
  <c r="AG211" i="8"/>
  <c r="AN210" i="8"/>
  <c r="AK210" i="8"/>
  <c r="AJ210" i="8"/>
  <c r="AI210" i="8"/>
  <c r="AH210" i="8"/>
  <c r="AG210" i="8"/>
  <c r="AN209" i="8"/>
  <c r="AK209" i="8"/>
  <c r="AJ209" i="8"/>
  <c r="AI209" i="8"/>
  <c r="AH209" i="8"/>
  <c r="AG209" i="8"/>
  <c r="AN6" i="8"/>
  <c r="AN7" i="8"/>
  <c r="AN8" i="8"/>
  <c r="AN9" i="8"/>
  <c r="AN10" i="8"/>
  <c r="AN11" i="8"/>
  <c r="AN12" i="8"/>
  <c r="AN13" i="8"/>
  <c r="AN14" i="8"/>
  <c r="AN15" i="8"/>
  <c r="AN16" i="8"/>
  <c r="AN17" i="8"/>
  <c r="AN18" i="8"/>
  <c r="AN19" i="8"/>
  <c r="AN20" i="8"/>
  <c r="AN22" i="8"/>
  <c r="AN23" i="8"/>
  <c r="AN24" i="8"/>
  <c r="AN25" i="8"/>
  <c r="AN26" i="8"/>
  <c r="AN27" i="8"/>
  <c r="AN28" i="8"/>
  <c r="AN29" i="8"/>
  <c r="AN30" i="8"/>
  <c r="AN31" i="8"/>
  <c r="AN32" i="8"/>
  <c r="AN33" i="8"/>
  <c r="AN34" i="8"/>
  <c r="AN35" i="8"/>
  <c r="AN36" i="8"/>
  <c r="AN37" i="8"/>
  <c r="AN39" i="8"/>
  <c r="AN40" i="8"/>
  <c r="AN41" i="8"/>
  <c r="AN42" i="8"/>
  <c r="AN43" i="8"/>
  <c r="AN44" i="8"/>
  <c r="AN45" i="8"/>
  <c r="AN46" i="8"/>
  <c r="AN47" i="8"/>
  <c r="AN48" i="8"/>
  <c r="AN49" i="8"/>
  <c r="AN50" i="8"/>
  <c r="AN51" i="8"/>
  <c r="AN52" i="8"/>
  <c r="AN53" i="8"/>
  <c r="AN54" i="8"/>
  <c r="AN56" i="8"/>
  <c r="AN57" i="8"/>
  <c r="AN58" i="8"/>
  <c r="AN59" i="8"/>
  <c r="AN60" i="8"/>
  <c r="AN61" i="8"/>
  <c r="AN62" i="8"/>
  <c r="AN63" i="8"/>
  <c r="AN64" i="8"/>
  <c r="AN65" i="8"/>
  <c r="AN66" i="8"/>
  <c r="AN67" i="8"/>
  <c r="AN68" i="8"/>
  <c r="AN69" i="8"/>
  <c r="AN70" i="8"/>
  <c r="AN71" i="8"/>
  <c r="AN73" i="8"/>
  <c r="AN74" i="8"/>
  <c r="AN75" i="8"/>
  <c r="AN76" i="8"/>
  <c r="AN77" i="8"/>
  <c r="AN78" i="8"/>
  <c r="AN79" i="8"/>
  <c r="AN80" i="8"/>
  <c r="AN81" i="8"/>
  <c r="AN82" i="8"/>
  <c r="AN83" i="8"/>
  <c r="AN84" i="8"/>
  <c r="AN85" i="8"/>
  <c r="AN86" i="8"/>
  <c r="AN87" i="8"/>
  <c r="AN88" i="8"/>
  <c r="AN90" i="8"/>
  <c r="AN91" i="8"/>
  <c r="AN92" i="8"/>
  <c r="AN93" i="8"/>
  <c r="AN94" i="8"/>
  <c r="AN95" i="8"/>
  <c r="AN96" i="8"/>
  <c r="AN97" i="8"/>
  <c r="AN98" i="8"/>
  <c r="AN99" i="8"/>
  <c r="AN100" i="8"/>
  <c r="AN101" i="8"/>
  <c r="AN102" i="8"/>
  <c r="AN103" i="8"/>
  <c r="AN104" i="8"/>
  <c r="AN105" i="8"/>
  <c r="AN107" i="8"/>
  <c r="AN108" i="8"/>
  <c r="AN109" i="8"/>
  <c r="AN110" i="8"/>
  <c r="AN111" i="8"/>
  <c r="AN112" i="8"/>
  <c r="AN113" i="8"/>
  <c r="AN114" i="8"/>
  <c r="AN115" i="8"/>
  <c r="AN116" i="8"/>
  <c r="AN117" i="8"/>
  <c r="AN118" i="8"/>
  <c r="AN119" i="8"/>
  <c r="AN120" i="8"/>
  <c r="AN121" i="8"/>
  <c r="AN122" i="8"/>
  <c r="AN124" i="8"/>
  <c r="AN125" i="8"/>
  <c r="AN126" i="8"/>
  <c r="AN127" i="8"/>
  <c r="AN128" i="8"/>
  <c r="AN129" i="8"/>
  <c r="AN130" i="8"/>
  <c r="AN131" i="8"/>
  <c r="AN132" i="8"/>
  <c r="AN133" i="8"/>
  <c r="AN134" i="8"/>
  <c r="AN135" i="8"/>
  <c r="AN136" i="8"/>
  <c r="AN137" i="8"/>
  <c r="AN138" i="8"/>
  <c r="AN139" i="8"/>
  <c r="AN141" i="8"/>
  <c r="AN142" i="8"/>
  <c r="AN143" i="8"/>
  <c r="AN144" i="8"/>
  <c r="AN145" i="8"/>
  <c r="AN146" i="8"/>
  <c r="AN147" i="8"/>
  <c r="AN148" i="8"/>
  <c r="AN149" i="8"/>
  <c r="AN150" i="8"/>
  <c r="AN151" i="8"/>
  <c r="AN152" i="8"/>
  <c r="AN153" i="8"/>
  <c r="AN154" i="8"/>
  <c r="AN155" i="8"/>
  <c r="AN156" i="8"/>
  <c r="AN158" i="8"/>
  <c r="AN159" i="8"/>
  <c r="AN160" i="8"/>
  <c r="AN161" i="8"/>
  <c r="AN162" i="8"/>
  <c r="AN163" i="8"/>
  <c r="AN164" i="8"/>
  <c r="AN165" i="8"/>
  <c r="AN166" i="8"/>
  <c r="AN167" i="8"/>
  <c r="AN168" i="8"/>
  <c r="AN169" i="8"/>
  <c r="AN170" i="8"/>
  <c r="AN171" i="8"/>
  <c r="AN172" i="8"/>
  <c r="AN173" i="8"/>
  <c r="AN175" i="8"/>
  <c r="AN176" i="8"/>
  <c r="AN177" i="8"/>
  <c r="AN178" i="8"/>
  <c r="AN179" i="8"/>
  <c r="AN180" i="8"/>
  <c r="AN181" i="8"/>
  <c r="AN182" i="8"/>
  <c r="AN183" i="8"/>
  <c r="AN184" i="8"/>
  <c r="AN185" i="8"/>
  <c r="AN186" i="8"/>
  <c r="AN187" i="8"/>
  <c r="AN188" i="8"/>
  <c r="AN189" i="8"/>
  <c r="AN190" i="8"/>
  <c r="AN192" i="8"/>
  <c r="AN193" i="8"/>
  <c r="AN194" i="8"/>
  <c r="AN195" i="8"/>
  <c r="AN196" i="8"/>
  <c r="AN197" i="8"/>
  <c r="AN198" i="8"/>
  <c r="AN199" i="8"/>
  <c r="AN200" i="8"/>
  <c r="AN201" i="8"/>
  <c r="AN202" i="8"/>
  <c r="AN203" i="8"/>
  <c r="AN204" i="8"/>
  <c r="AN205" i="8"/>
  <c r="AN206" i="8"/>
  <c r="AN207" i="8"/>
  <c r="AN277" i="8"/>
  <c r="AN278" i="8"/>
  <c r="AN279" i="8"/>
  <c r="AN280" i="8"/>
  <c r="AN281" i="8"/>
  <c r="AN282" i="8"/>
  <c r="AN283" i="8"/>
  <c r="AN284" i="8"/>
  <c r="AN285" i="8"/>
  <c r="AN286" i="8"/>
  <c r="AN287" i="8"/>
  <c r="AN288" i="8"/>
  <c r="AN289" i="8"/>
  <c r="AN290" i="8"/>
  <c r="AN291" i="8"/>
  <c r="AN292" i="8"/>
  <c r="AN5" i="8"/>
  <c r="AK190" i="8"/>
  <c r="AJ190" i="8"/>
  <c r="AI190" i="8"/>
  <c r="AH190" i="8"/>
  <c r="AG190" i="8"/>
  <c r="AK189" i="8"/>
  <c r="AJ189" i="8"/>
  <c r="AI189" i="8"/>
  <c r="AH189" i="8"/>
  <c r="AG189" i="8"/>
  <c r="AK188" i="8"/>
  <c r="AJ188" i="8"/>
  <c r="AI188" i="8"/>
  <c r="AH188" i="8"/>
  <c r="AG188" i="8"/>
  <c r="AK187" i="8"/>
  <c r="AJ187" i="8"/>
  <c r="AI187" i="8"/>
  <c r="AH187" i="8"/>
  <c r="AG187" i="8"/>
  <c r="AK186" i="8"/>
  <c r="AJ186" i="8"/>
  <c r="AI186" i="8"/>
  <c r="AH186" i="8"/>
  <c r="AG186" i="8"/>
  <c r="AK185" i="8"/>
  <c r="AJ185" i="8"/>
  <c r="AI185" i="8"/>
  <c r="AH185" i="8"/>
  <c r="AG185" i="8"/>
  <c r="AK184" i="8"/>
  <c r="AJ184" i="8"/>
  <c r="AI184" i="8"/>
  <c r="AH184" i="8"/>
  <c r="AG184" i="8"/>
  <c r="AK183" i="8"/>
  <c r="AJ183" i="8"/>
  <c r="AI183" i="8"/>
  <c r="AH183" i="8"/>
  <c r="AG183" i="8"/>
  <c r="AK182" i="8"/>
  <c r="AJ182" i="8"/>
  <c r="AI182" i="8"/>
  <c r="AH182" i="8"/>
  <c r="AG182" i="8"/>
  <c r="AK181" i="8"/>
  <c r="AJ181" i="8"/>
  <c r="AI181" i="8"/>
  <c r="AH181" i="8"/>
  <c r="AG181" i="8"/>
  <c r="AK180" i="8"/>
  <c r="AJ180" i="8"/>
  <c r="AI180" i="8"/>
  <c r="AH180" i="8"/>
  <c r="AG180" i="8"/>
  <c r="AK179" i="8"/>
  <c r="AJ179" i="8"/>
  <c r="AI179" i="8"/>
  <c r="AH179" i="8"/>
  <c r="AG179" i="8"/>
  <c r="AK178" i="8"/>
  <c r="AJ178" i="8"/>
  <c r="AI178" i="8"/>
  <c r="AH178" i="8"/>
  <c r="AG178" i="8"/>
  <c r="AK177" i="8"/>
  <c r="AJ177" i="8"/>
  <c r="AI177" i="8"/>
  <c r="AH177" i="8"/>
  <c r="AG177" i="8"/>
  <c r="AK176" i="8"/>
  <c r="AJ176" i="8"/>
  <c r="AI176" i="8"/>
  <c r="AH176" i="8"/>
  <c r="AG176" i="8"/>
  <c r="AK175" i="8"/>
  <c r="AJ175" i="8"/>
  <c r="AI175" i="8"/>
  <c r="AH175" i="8"/>
  <c r="AG175" i="8"/>
  <c r="AK122" i="8"/>
  <c r="AJ122" i="8"/>
  <c r="AI122" i="8"/>
  <c r="AH122" i="8"/>
  <c r="AG122" i="8"/>
  <c r="AK121" i="8"/>
  <c r="AJ121" i="8"/>
  <c r="AI121" i="8"/>
  <c r="AH121" i="8"/>
  <c r="AG121" i="8"/>
  <c r="AK120" i="8"/>
  <c r="AJ120" i="8"/>
  <c r="AI120" i="8"/>
  <c r="AH120" i="8"/>
  <c r="AG120" i="8"/>
  <c r="AK119" i="8"/>
  <c r="AJ119" i="8"/>
  <c r="AI119" i="8"/>
  <c r="AH119" i="8"/>
  <c r="AG119" i="8"/>
  <c r="AK118" i="8"/>
  <c r="AJ118" i="8"/>
  <c r="AI118" i="8"/>
  <c r="AH118" i="8"/>
  <c r="AG118" i="8"/>
  <c r="AK117" i="8"/>
  <c r="AJ117" i="8"/>
  <c r="AI117" i="8"/>
  <c r="AH117" i="8"/>
  <c r="AG117" i="8"/>
  <c r="AK116" i="8"/>
  <c r="AJ116" i="8"/>
  <c r="AI116" i="8"/>
  <c r="AH116" i="8"/>
  <c r="AG116" i="8"/>
  <c r="AK115" i="8"/>
  <c r="AJ115" i="8"/>
  <c r="AI115" i="8"/>
  <c r="AH115" i="8"/>
  <c r="AG115" i="8"/>
  <c r="AK114" i="8"/>
  <c r="AJ114" i="8"/>
  <c r="AI114" i="8"/>
  <c r="AH114" i="8"/>
  <c r="AG114" i="8"/>
  <c r="AK113" i="8"/>
  <c r="AJ113" i="8"/>
  <c r="AI113" i="8"/>
  <c r="AH113" i="8"/>
  <c r="AG113" i="8"/>
  <c r="AK112" i="8"/>
  <c r="AJ112" i="8"/>
  <c r="AI112" i="8"/>
  <c r="AH112" i="8"/>
  <c r="AG112" i="8"/>
  <c r="AK111" i="8"/>
  <c r="AJ111" i="8"/>
  <c r="AI111" i="8"/>
  <c r="AH111" i="8"/>
  <c r="AG111" i="8"/>
  <c r="AK110" i="8"/>
  <c r="AJ110" i="8"/>
  <c r="AI110" i="8"/>
  <c r="AH110" i="8"/>
  <c r="AG110" i="8"/>
  <c r="AK109" i="8"/>
  <c r="AJ109" i="8"/>
  <c r="AI109" i="8"/>
  <c r="AH109" i="8"/>
  <c r="AG109" i="8"/>
  <c r="AK108" i="8"/>
  <c r="AJ108" i="8"/>
  <c r="AI108" i="8"/>
  <c r="AH108" i="8"/>
  <c r="AG108" i="8"/>
  <c r="AK107" i="8"/>
  <c r="AJ107" i="8"/>
  <c r="AI107" i="8"/>
  <c r="AH107" i="8"/>
  <c r="AG107" i="8"/>
  <c r="AK173" i="8"/>
  <c r="AJ173" i="8"/>
  <c r="AI173" i="8"/>
  <c r="AH173" i="8"/>
  <c r="AG173" i="8"/>
  <c r="AK172" i="8"/>
  <c r="AJ172" i="8"/>
  <c r="AI172" i="8"/>
  <c r="AH172" i="8"/>
  <c r="AG172" i="8"/>
  <c r="AK171" i="8"/>
  <c r="AJ171" i="8"/>
  <c r="AI171" i="8"/>
  <c r="AH171" i="8"/>
  <c r="AG171" i="8"/>
  <c r="AK170" i="8"/>
  <c r="AJ170" i="8"/>
  <c r="AI170" i="8"/>
  <c r="AH170" i="8"/>
  <c r="AG170" i="8"/>
  <c r="AK169" i="8"/>
  <c r="AJ169" i="8"/>
  <c r="AI169" i="8"/>
  <c r="AH169" i="8"/>
  <c r="AG169" i="8"/>
  <c r="AK168" i="8"/>
  <c r="AJ168" i="8"/>
  <c r="AI168" i="8"/>
  <c r="AH168" i="8"/>
  <c r="AG168" i="8"/>
  <c r="AK167" i="8"/>
  <c r="AJ167" i="8"/>
  <c r="AI167" i="8"/>
  <c r="AH167" i="8"/>
  <c r="AG167" i="8"/>
  <c r="AK166" i="8"/>
  <c r="AJ166" i="8"/>
  <c r="AI166" i="8"/>
  <c r="AH166" i="8"/>
  <c r="AG166" i="8"/>
  <c r="AK165" i="8"/>
  <c r="AJ165" i="8"/>
  <c r="AI165" i="8"/>
  <c r="AH165" i="8"/>
  <c r="AG165" i="8"/>
  <c r="AK164" i="8"/>
  <c r="AJ164" i="8"/>
  <c r="AI164" i="8"/>
  <c r="AH164" i="8"/>
  <c r="AG164" i="8"/>
  <c r="AK163" i="8"/>
  <c r="AJ163" i="8"/>
  <c r="AI163" i="8"/>
  <c r="AH163" i="8"/>
  <c r="AG163" i="8"/>
  <c r="AK162" i="8"/>
  <c r="AJ162" i="8"/>
  <c r="AI162" i="8"/>
  <c r="AH162" i="8"/>
  <c r="AG162" i="8"/>
  <c r="AK161" i="8"/>
  <c r="AJ161" i="8"/>
  <c r="AI161" i="8"/>
  <c r="AH161" i="8"/>
  <c r="AG161" i="8"/>
  <c r="AK160" i="8"/>
  <c r="AJ160" i="8"/>
  <c r="AI160" i="8"/>
  <c r="AH160" i="8"/>
  <c r="AG160" i="8"/>
  <c r="AK159" i="8"/>
  <c r="AJ159" i="8"/>
  <c r="AI159" i="8"/>
  <c r="AH159" i="8"/>
  <c r="AG159" i="8"/>
  <c r="AK158" i="8"/>
  <c r="AJ158" i="8"/>
  <c r="AI158" i="8"/>
  <c r="AH158" i="8"/>
  <c r="AG158" i="8"/>
  <c r="AK88" i="8"/>
  <c r="AJ88" i="8"/>
  <c r="AI88" i="8"/>
  <c r="AH88" i="8"/>
  <c r="AG88" i="8"/>
  <c r="AK87" i="8"/>
  <c r="AJ87" i="8"/>
  <c r="AI87" i="8"/>
  <c r="AH87" i="8"/>
  <c r="AG87" i="8"/>
  <c r="AK86" i="8"/>
  <c r="AJ86" i="8"/>
  <c r="AI86" i="8"/>
  <c r="AH86" i="8"/>
  <c r="AG86" i="8"/>
  <c r="AK85" i="8"/>
  <c r="AJ85" i="8"/>
  <c r="AI85" i="8"/>
  <c r="AH85" i="8"/>
  <c r="AG85" i="8"/>
  <c r="AK84" i="8"/>
  <c r="AJ84" i="8"/>
  <c r="AI84" i="8"/>
  <c r="AH84" i="8"/>
  <c r="AG84" i="8"/>
  <c r="AK83" i="8"/>
  <c r="AJ83" i="8"/>
  <c r="AI83" i="8"/>
  <c r="AH83" i="8"/>
  <c r="AG83" i="8"/>
  <c r="AK82" i="8"/>
  <c r="AJ82" i="8"/>
  <c r="AI82" i="8"/>
  <c r="AH82" i="8"/>
  <c r="AG82" i="8"/>
  <c r="AK81" i="8"/>
  <c r="AJ81" i="8"/>
  <c r="AI81" i="8"/>
  <c r="AH81" i="8"/>
  <c r="AG81" i="8"/>
  <c r="AK80" i="8"/>
  <c r="AJ80" i="8"/>
  <c r="AI80" i="8"/>
  <c r="AH80" i="8"/>
  <c r="AG80" i="8"/>
  <c r="AK79" i="8"/>
  <c r="AJ79" i="8"/>
  <c r="AI79" i="8"/>
  <c r="AH79" i="8"/>
  <c r="AG79" i="8"/>
  <c r="AK78" i="8"/>
  <c r="AJ78" i="8"/>
  <c r="AI78" i="8"/>
  <c r="AH78" i="8"/>
  <c r="AG78" i="8"/>
  <c r="AK77" i="8"/>
  <c r="AJ77" i="8"/>
  <c r="AI77" i="8"/>
  <c r="AH77" i="8"/>
  <c r="AG77" i="8"/>
  <c r="AK76" i="8"/>
  <c r="AJ76" i="8"/>
  <c r="AI76" i="8"/>
  <c r="AH76" i="8"/>
  <c r="AG76" i="8"/>
  <c r="AK75" i="8"/>
  <c r="AJ75" i="8"/>
  <c r="AI75" i="8"/>
  <c r="AH75" i="8"/>
  <c r="AG75" i="8"/>
  <c r="AK74" i="8"/>
  <c r="AJ74" i="8"/>
  <c r="AI74" i="8"/>
  <c r="AH74" i="8"/>
  <c r="AG74" i="8"/>
  <c r="AK73" i="8"/>
  <c r="AJ73" i="8"/>
  <c r="AI73" i="8"/>
  <c r="AH73" i="8"/>
  <c r="AG73" i="8"/>
  <c r="AK105" i="8"/>
  <c r="AJ105" i="8"/>
  <c r="AI105" i="8"/>
  <c r="AH105" i="8"/>
  <c r="AG105" i="8"/>
  <c r="AK104" i="8"/>
  <c r="AJ104" i="8"/>
  <c r="AI104" i="8"/>
  <c r="AH104" i="8"/>
  <c r="AG104" i="8"/>
  <c r="AK103" i="8"/>
  <c r="AJ103" i="8"/>
  <c r="AI103" i="8"/>
  <c r="AH103" i="8"/>
  <c r="AG103" i="8"/>
  <c r="AK102" i="8"/>
  <c r="AJ102" i="8"/>
  <c r="AI102" i="8"/>
  <c r="AH102" i="8"/>
  <c r="AG102" i="8"/>
  <c r="AK101" i="8"/>
  <c r="AJ101" i="8"/>
  <c r="AI101" i="8"/>
  <c r="AH101" i="8"/>
  <c r="AG101" i="8"/>
  <c r="AK100" i="8"/>
  <c r="AJ100" i="8"/>
  <c r="AI100" i="8"/>
  <c r="AH100" i="8"/>
  <c r="AG100" i="8"/>
  <c r="AK99" i="8"/>
  <c r="AJ99" i="8"/>
  <c r="AI99" i="8"/>
  <c r="AH99" i="8"/>
  <c r="AG99" i="8"/>
  <c r="AK98" i="8"/>
  <c r="AJ98" i="8"/>
  <c r="AI98" i="8"/>
  <c r="AH98" i="8"/>
  <c r="AG98" i="8"/>
  <c r="AK97" i="8"/>
  <c r="AJ97" i="8"/>
  <c r="AI97" i="8"/>
  <c r="AH97" i="8"/>
  <c r="AG97" i="8"/>
  <c r="AK96" i="8"/>
  <c r="AJ96" i="8"/>
  <c r="AI96" i="8"/>
  <c r="AH96" i="8"/>
  <c r="AG96" i="8"/>
  <c r="AK95" i="8"/>
  <c r="AJ95" i="8"/>
  <c r="AI95" i="8"/>
  <c r="AH95" i="8"/>
  <c r="AG95" i="8"/>
  <c r="AK94" i="8"/>
  <c r="AJ94" i="8"/>
  <c r="AI94" i="8"/>
  <c r="AH94" i="8"/>
  <c r="AG94" i="8"/>
  <c r="AK93" i="8"/>
  <c r="AJ93" i="8"/>
  <c r="AI93" i="8"/>
  <c r="AH93" i="8"/>
  <c r="AG93" i="8"/>
  <c r="AK92" i="8"/>
  <c r="AJ92" i="8"/>
  <c r="AI92" i="8"/>
  <c r="AH92" i="8"/>
  <c r="AG92" i="8"/>
  <c r="AK91" i="8"/>
  <c r="AJ91" i="8"/>
  <c r="AI91" i="8"/>
  <c r="AH91" i="8"/>
  <c r="AG91" i="8"/>
  <c r="AK90" i="8"/>
  <c r="AJ90" i="8"/>
  <c r="AI90" i="8"/>
  <c r="AH90" i="8"/>
  <c r="AG90" i="8"/>
  <c r="AK105" i="14"/>
  <c r="AJ105" i="14"/>
  <c r="AI105" i="14"/>
  <c r="AH105" i="14"/>
  <c r="AG105" i="14"/>
  <c r="AK104" i="14"/>
  <c r="AJ104" i="14"/>
  <c r="AI104" i="14"/>
  <c r="AH104" i="14"/>
  <c r="AG104" i="14"/>
  <c r="AK103" i="14"/>
  <c r="AJ103" i="14"/>
  <c r="AI103" i="14"/>
  <c r="AH103" i="14"/>
  <c r="AG103" i="14"/>
  <c r="AK102" i="14"/>
  <c r="AJ102" i="14"/>
  <c r="AI102" i="14"/>
  <c r="AH102" i="14"/>
  <c r="AG102" i="14"/>
  <c r="AK101" i="14"/>
  <c r="AJ101" i="14"/>
  <c r="AI101" i="14"/>
  <c r="AH101" i="14"/>
  <c r="AG101" i="14"/>
  <c r="AK100" i="14"/>
  <c r="AJ100" i="14"/>
  <c r="AI100" i="14"/>
  <c r="AH100" i="14"/>
  <c r="AG100" i="14"/>
  <c r="AK99" i="14"/>
  <c r="AJ99" i="14"/>
  <c r="AI99" i="14"/>
  <c r="AH99" i="14"/>
  <c r="AG99" i="14"/>
  <c r="AK98" i="14"/>
  <c r="AJ98" i="14"/>
  <c r="AI98" i="14"/>
  <c r="AH98" i="14"/>
  <c r="AG98" i="14"/>
  <c r="AK97" i="14"/>
  <c r="AJ97" i="14"/>
  <c r="AI97" i="14"/>
  <c r="AH97" i="14"/>
  <c r="AG97" i="14"/>
  <c r="AK96" i="14"/>
  <c r="AJ96" i="14"/>
  <c r="AI96" i="14"/>
  <c r="AH96" i="14"/>
  <c r="AG96" i="14"/>
  <c r="AK95" i="14"/>
  <c r="AJ95" i="14"/>
  <c r="AI95" i="14"/>
  <c r="AH95" i="14"/>
  <c r="AG95" i="14"/>
  <c r="AK94" i="14"/>
  <c r="AJ94" i="14"/>
  <c r="AI94" i="14"/>
  <c r="AH94" i="14"/>
  <c r="AG94" i="14"/>
  <c r="AK93" i="14"/>
  <c r="AJ93" i="14"/>
  <c r="AI93" i="14"/>
  <c r="AH93" i="14"/>
  <c r="AG93" i="14"/>
  <c r="AK92" i="14"/>
  <c r="AJ92" i="14"/>
  <c r="AI92" i="14"/>
  <c r="AH92" i="14"/>
  <c r="AG92" i="14"/>
  <c r="AK91" i="14"/>
  <c r="AJ91" i="14"/>
  <c r="AI91" i="14"/>
  <c r="AH91" i="14"/>
  <c r="AG91" i="14"/>
  <c r="AK90" i="14"/>
  <c r="AJ90" i="14"/>
  <c r="AI90" i="14"/>
  <c r="AH90" i="14"/>
  <c r="AG90" i="14"/>
  <c r="AK207" i="14"/>
  <c r="AJ207" i="14"/>
  <c r="AI207" i="14"/>
  <c r="AH207" i="14"/>
  <c r="AG207" i="14"/>
  <c r="AK206" i="14"/>
  <c r="AJ206" i="14"/>
  <c r="AI206" i="14"/>
  <c r="AH206" i="14"/>
  <c r="AG206" i="14"/>
  <c r="AK205" i="14"/>
  <c r="AJ205" i="14"/>
  <c r="AI205" i="14"/>
  <c r="AH205" i="14"/>
  <c r="AG205" i="14"/>
  <c r="AK204" i="14"/>
  <c r="AJ204" i="14"/>
  <c r="AI204" i="14"/>
  <c r="AH204" i="14"/>
  <c r="AG204" i="14"/>
  <c r="AK203" i="14"/>
  <c r="AJ203" i="14"/>
  <c r="AI203" i="14"/>
  <c r="AH203" i="14"/>
  <c r="AG203" i="14"/>
  <c r="AK202" i="14"/>
  <c r="AJ202" i="14"/>
  <c r="AI202" i="14"/>
  <c r="AH202" i="14"/>
  <c r="AG202" i="14"/>
  <c r="AK201" i="14"/>
  <c r="AJ201" i="14"/>
  <c r="AI201" i="14"/>
  <c r="AH201" i="14"/>
  <c r="AG201" i="14"/>
  <c r="AK200" i="14"/>
  <c r="AJ200" i="14"/>
  <c r="AI200" i="14"/>
  <c r="AH200" i="14"/>
  <c r="AG200" i="14"/>
  <c r="AK199" i="14"/>
  <c r="AJ199" i="14"/>
  <c r="AI199" i="14"/>
  <c r="AH199" i="14"/>
  <c r="AG199" i="14"/>
  <c r="AK198" i="14"/>
  <c r="AJ198" i="14"/>
  <c r="AI198" i="14"/>
  <c r="AH198" i="14"/>
  <c r="AG198" i="14"/>
  <c r="AK197" i="14"/>
  <c r="AJ197" i="14"/>
  <c r="AI197" i="14"/>
  <c r="AH197" i="14"/>
  <c r="AG197" i="14"/>
  <c r="AK196" i="14"/>
  <c r="AJ196" i="14"/>
  <c r="AI196" i="14"/>
  <c r="AH196" i="14"/>
  <c r="AG196" i="14"/>
  <c r="AK195" i="14"/>
  <c r="AJ195" i="14"/>
  <c r="AI195" i="14"/>
  <c r="AH195" i="14"/>
  <c r="AG195" i="14"/>
  <c r="AK194" i="14"/>
  <c r="AJ194" i="14"/>
  <c r="AI194" i="14"/>
  <c r="AH194" i="14"/>
  <c r="AG194" i="14"/>
  <c r="AK193" i="14"/>
  <c r="AJ193" i="14"/>
  <c r="AI193" i="14"/>
  <c r="AH193" i="14"/>
  <c r="AG193" i="14"/>
  <c r="AK192" i="14"/>
  <c r="AJ192" i="14"/>
  <c r="AI192" i="14"/>
  <c r="AH192" i="14"/>
  <c r="AG192" i="14"/>
  <c r="AK224" i="14"/>
  <c r="AJ224" i="14"/>
  <c r="AI224" i="14"/>
  <c r="AH224" i="14"/>
  <c r="AG224" i="14"/>
  <c r="AK223" i="14"/>
  <c r="AJ223" i="14"/>
  <c r="AI223" i="14"/>
  <c r="AH223" i="14"/>
  <c r="AG223" i="14"/>
  <c r="AK222" i="14"/>
  <c r="AJ222" i="14"/>
  <c r="AI222" i="14"/>
  <c r="AH222" i="14"/>
  <c r="AG222" i="14"/>
  <c r="AK221" i="14"/>
  <c r="AJ221" i="14"/>
  <c r="AI221" i="14"/>
  <c r="AH221" i="14"/>
  <c r="AG221" i="14"/>
  <c r="AK220" i="14"/>
  <c r="AJ220" i="14"/>
  <c r="AI220" i="14"/>
  <c r="AH220" i="14"/>
  <c r="AG220" i="14"/>
  <c r="AK219" i="14"/>
  <c r="AJ219" i="14"/>
  <c r="AI219" i="14"/>
  <c r="AH219" i="14"/>
  <c r="AG219" i="14"/>
  <c r="AK218" i="14"/>
  <c r="AJ218" i="14"/>
  <c r="AI218" i="14"/>
  <c r="AH218" i="14"/>
  <c r="AG218" i="14"/>
  <c r="AK217" i="14"/>
  <c r="AJ217" i="14"/>
  <c r="AI217" i="14"/>
  <c r="AH217" i="14"/>
  <c r="AG217" i="14"/>
  <c r="AK216" i="14"/>
  <c r="AJ216" i="14"/>
  <c r="AI216" i="14"/>
  <c r="AH216" i="14"/>
  <c r="AG216" i="14"/>
  <c r="AK215" i="14"/>
  <c r="AJ215" i="14"/>
  <c r="AI215" i="14"/>
  <c r="AH215" i="14"/>
  <c r="AG215" i="14"/>
  <c r="AK214" i="14"/>
  <c r="AJ214" i="14"/>
  <c r="AI214" i="14"/>
  <c r="AH214" i="14"/>
  <c r="AG214" i="14"/>
  <c r="AK213" i="14"/>
  <c r="AJ213" i="14"/>
  <c r="AI213" i="14"/>
  <c r="AH213" i="14"/>
  <c r="AG213" i="14"/>
  <c r="AK212" i="14"/>
  <c r="AJ212" i="14"/>
  <c r="AI212" i="14"/>
  <c r="AH212" i="14"/>
  <c r="AG212" i="14"/>
  <c r="AK211" i="14"/>
  <c r="AJ211" i="14"/>
  <c r="AI211" i="14"/>
  <c r="AH211" i="14"/>
  <c r="AG211" i="14"/>
  <c r="AK210" i="14"/>
  <c r="AJ210" i="14"/>
  <c r="AI210" i="14"/>
  <c r="AH210" i="14"/>
  <c r="AG210" i="14"/>
  <c r="AK209" i="14"/>
  <c r="AJ209" i="14"/>
  <c r="AI209" i="14"/>
  <c r="AH209" i="14"/>
  <c r="AG209" i="14"/>
  <c r="BO5" i="9" a="1"/>
  <c r="BO5" i="9" s="1"/>
  <c r="BO13" i="9" a="1"/>
  <c r="BO13" i="9" s="1"/>
  <c r="BO73" i="9"/>
  <c r="BO73" i="9" a="1"/>
  <c r="BO81" i="9"/>
  <c r="BO81" i="9" a="1"/>
  <c r="BO90" i="9"/>
  <c r="BO90" i="9" a="1"/>
  <c r="BO98" i="9" a="1"/>
  <c r="BO98" i="9" s="1"/>
  <c r="BO107" i="9" a="1"/>
  <c r="BO107" i="9" s="1"/>
  <c r="BO115" i="9"/>
  <c r="BO115" i="9" a="1"/>
  <c r="BO158" i="9"/>
  <c r="BO158" i="9" a="1"/>
  <c r="BO166" i="9"/>
  <c r="BO166" i="9" a="1"/>
  <c r="BO175" i="9" a="1"/>
  <c r="BO175" i="9" s="1"/>
  <c r="BO183" i="9" a="1"/>
  <c r="BO183" i="9" s="1"/>
  <c r="BD183" i="9"/>
  <c r="BD183" i="9" a="1"/>
  <c r="BD175" i="9"/>
  <c r="BD175" i="9" a="1"/>
  <c r="BD166" i="9"/>
  <c r="BD166" i="9" a="1"/>
  <c r="BD158" i="9" a="1"/>
  <c r="BD158" i="9" s="1"/>
  <c r="BD115" i="9" a="1"/>
  <c r="BD115" i="9" s="1"/>
  <c r="BD107" i="9"/>
  <c r="BD107" i="9" a="1"/>
  <c r="BD98" i="9"/>
  <c r="BD98" i="9" a="1"/>
  <c r="BD90" i="9"/>
  <c r="BD90" i="9" a="1"/>
  <c r="BD81" i="9" a="1"/>
  <c r="BD81" i="9" s="1"/>
  <c r="BD73" i="9" a="1"/>
  <c r="BD73" i="9" s="1"/>
  <c r="BD13" i="9"/>
  <c r="BD13" i="9" a="1"/>
  <c r="BD5" i="9" a="1"/>
  <c r="BD5" i="9" s="1"/>
  <c r="BL5" i="9" a="1"/>
  <c r="BL5" i="9" s="1"/>
  <c r="BL13" i="9"/>
  <c r="BL13" i="9" a="1"/>
  <c r="BL73" i="9"/>
  <c r="BL73" i="9" a="1"/>
  <c r="BL81" i="9" a="1"/>
  <c r="BL81" i="9" s="1"/>
  <c r="BL90" i="9"/>
  <c r="BL90" i="9" a="1"/>
  <c r="BL98" i="9" a="1"/>
  <c r="BL98" i="9" s="1"/>
  <c r="BL107" i="9"/>
  <c r="BL107" i="9" a="1"/>
  <c r="BL115" i="9"/>
  <c r="BL115" i="9" a="1"/>
  <c r="BL158" i="9" a="1"/>
  <c r="BL158" i="9" s="1"/>
  <c r="BL166" i="9"/>
  <c r="BL166" i="9" a="1"/>
  <c r="BL175" i="9" a="1"/>
  <c r="BL175" i="9" s="1"/>
  <c r="BL183" i="9"/>
  <c r="BL183" i="9" a="1"/>
  <c r="BA183" i="9"/>
  <c r="BA183" i="9" a="1"/>
  <c r="BA175" i="9" a="1"/>
  <c r="BA175" i="9" s="1"/>
  <c r="BA166" i="9"/>
  <c r="BA166" i="9" a="1"/>
  <c r="BA158" i="9" a="1"/>
  <c r="BA158" i="9" s="1"/>
  <c r="BA115" i="9"/>
  <c r="BA115" i="9" a="1"/>
  <c r="BA107" i="9"/>
  <c r="BA107" i="9" a="1"/>
  <c r="BA98" i="9" a="1"/>
  <c r="BA98" i="9" s="1"/>
  <c r="BA90" i="9"/>
  <c r="BA90" i="9" a="1"/>
  <c r="BA81" i="9" a="1"/>
  <c r="BA81" i="9" s="1"/>
  <c r="BA73" i="9"/>
  <c r="BA73" i="9" a="1"/>
  <c r="BA13" i="9" a="1"/>
  <c r="BA13" i="9" s="1"/>
  <c r="BA5" i="9" a="1"/>
  <c r="BA5" i="9" s="1"/>
  <c r="BO5" i="12" a="1"/>
  <c r="BO5" i="12" s="1"/>
  <c r="BO13" i="12"/>
  <c r="BO13" i="12" a="1"/>
  <c r="BO73" i="12" a="1"/>
  <c r="BO73" i="12" s="1"/>
  <c r="BO81" i="12" a="1"/>
  <c r="BO81" i="12" s="1"/>
  <c r="BO90" i="12" a="1"/>
  <c r="BO90" i="12" s="1"/>
  <c r="BO107" i="12" a="1"/>
  <c r="BO107" i="12" s="1"/>
  <c r="BO115" i="12"/>
  <c r="BO115" i="12" a="1"/>
  <c r="BO124" i="12" a="1"/>
  <c r="BO124" i="12" s="1"/>
  <c r="BO132" i="12" a="1"/>
  <c r="BO132" i="12" s="1"/>
  <c r="BO192" i="12" a="1"/>
  <c r="BO192" i="12" s="1"/>
  <c r="BO175" i="12" a="1"/>
  <c r="BO175" i="12" s="1"/>
  <c r="BO183" i="12"/>
  <c r="BO183" i="12" a="1"/>
  <c r="BO209" i="12" a="1"/>
  <c r="BO209" i="12" s="1"/>
  <c r="BO217" i="12" a="1"/>
  <c r="BO217" i="12" s="1"/>
  <c r="BD217" i="12" a="1"/>
  <c r="BD217" i="12" s="1"/>
  <c r="BD209" i="12" a="1"/>
  <c r="BD209" i="12" s="1"/>
  <c r="BD192" i="12"/>
  <c r="BD192" i="12" a="1"/>
  <c r="BD183" i="12" a="1"/>
  <c r="BD183" i="12" s="1"/>
  <c r="BD175" i="12" a="1"/>
  <c r="BD175" i="12" s="1"/>
  <c r="BD132" i="12" a="1"/>
  <c r="BD132" i="12" s="1"/>
  <c r="BD124" i="12" a="1"/>
  <c r="BD124" i="12" s="1"/>
  <c r="BD115" i="12"/>
  <c r="BD115" i="12" a="1"/>
  <c r="BD107" i="12" a="1"/>
  <c r="BD107" i="12" s="1"/>
  <c r="BD90" i="12" a="1"/>
  <c r="BD90" i="12" s="1"/>
  <c r="BD81" i="12" a="1"/>
  <c r="BD81" i="12" s="1"/>
  <c r="BD73" i="12" a="1"/>
  <c r="BD73" i="12" s="1"/>
  <c r="BD13" i="12"/>
  <c r="BD13" i="12" a="1"/>
  <c r="BL5" i="12" a="1"/>
  <c r="BL5" i="12" s="1"/>
  <c r="BL13" i="12" a="1"/>
  <c r="BL13" i="12" s="1"/>
  <c r="BL73" i="12" a="1"/>
  <c r="BL73" i="12" s="1"/>
  <c r="BL81" i="12" a="1"/>
  <c r="BL81" i="12" s="1"/>
  <c r="BL90" i="12" a="1"/>
  <c r="BL90" i="12" s="1"/>
  <c r="BL107" i="12" a="1"/>
  <c r="BL107" i="12" s="1"/>
  <c r="BL115" i="12" a="1"/>
  <c r="BL115" i="12" s="1"/>
  <c r="BL124" i="12" a="1"/>
  <c r="BL124" i="12" s="1"/>
  <c r="BL132" i="12" a="1"/>
  <c r="BL132" i="12" s="1"/>
  <c r="BL175" i="12" a="1"/>
  <c r="BL175" i="12" s="1"/>
  <c r="BL183" i="12" a="1"/>
  <c r="BL183" i="12" s="1"/>
  <c r="BL192" i="12" a="1"/>
  <c r="BL192" i="12" s="1"/>
  <c r="BL209" i="12" a="1"/>
  <c r="BL209" i="12" s="1"/>
  <c r="BL217" i="12" a="1"/>
  <c r="BL217" i="12" s="1"/>
  <c r="BA217" i="12" a="1"/>
  <c r="BA217" i="12" s="1"/>
  <c r="BA209" i="12" a="1"/>
  <c r="BA209" i="12" s="1"/>
  <c r="BA192" i="12" a="1"/>
  <c r="BA192" i="12" s="1"/>
  <c r="BA183" i="12" a="1"/>
  <c r="BA183" i="12" s="1"/>
  <c r="BA175" i="12" a="1"/>
  <c r="BA175" i="12" s="1"/>
  <c r="BA132" i="12" a="1"/>
  <c r="BA132" i="12" s="1"/>
  <c r="BA124" i="12" a="1"/>
  <c r="BA124" i="12" s="1"/>
  <c r="BA115" i="12" a="1"/>
  <c r="BA115" i="12" s="1"/>
  <c r="BA107" i="12" a="1"/>
  <c r="BA107" i="12" s="1"/>
  <c r="BA90" i="12" a="1"/>
  <c r="BA90" i="12" s="1"/>
  <c r="BA81" i="12" a="1"/>
  <c r="BA81" i="12" s="1"/>
  <c r="BA73" i="12" a="1"/>
  <c r="BA73" i="12" s="1"/>
  <c r="BA13" i="12" a="1"/>
  <c r="BA13" i="12" s="1"/>
  <c r="BD5" i="12" a="1"/>
  <c r="BD5" i="12" s="1"/>
  <c r="BA5" i="12" a="1"/>
  <c r="BA5" i="12" s="1"/>
  <c r="BO5" i="11" a="1"/>
  <c r="BO5" i="11" s="1"/>
  <c r="BO13" i="11" a="1"/>
  <c r="BO13" i="11" s="1"/>
  <c r="BO73" i="11" a="1"/>
  <c r="BO73" i="11" s="1"/>
  <c r="BO81" i="11" a="1"/>
  <c r="BO81" i="11" s="1"/>
  <c r="BO90" i="11"/>
  <c r="BO90" i="11" a="1"/>
  <c r="BO98" i="11" a="1"/>
  <c r="BO98" i="11" s="1"/>
  <c r="BO107" i="11" a="1"/>
  <c r="BO107" i="11" s="1"/>
  <c r="BO115" i="11" a="1"/>
  <c r="BO115" i="11" s="1"/>
  <c r="BO158" i="11" a="1"/>
  <c r="BO158" i="11" s="1"/>
  <c r="BO166" i="11"/>
  <c r="BO166" i="11" a="1"/>
  <c r="BO175" i="11" a="1"/>
  <c r="BO175" i="11" s="1"/>
  <c r="BO183" i="11" a="1"/>
  <c r="BO183" i="11" s="1"/>
  <c r="BD183" i="11" a="1"/>
  <c r="BD183" i="11" s="1"/>
  <c r="BD175" i="11" a="1"/>
  <c r="BD175" i="11" s="1"/>
  <c r="BD166" i="11"/>
  <c r="BD166" i="11" a="1"/>
  <c r="BD158" i="11" a="1"/>
  <c r="BD158" i="11" s="1"/>
  <c r="BD115" i="11" a="1"/>
  <c r="BD115" i="11" s="1"/>
  <c r="BD107" i="11" a="1"/>
  <c r="BD107" i="11" s="1"/>
  <c r="BD98" i="11" a="1"/>
  <c r="BD98" i="11" s="1"/>
  <c r="BD90" i="11"/>
  <c r="BD90" i="11" a="1"/>
  <c r="BD81" i="11" a="1"/>
  <c r="BD81" i="11" s="1"/>
  <c r="BD73" i="11" a="1"/>
  <c r="BD73" i="11" s="1"/>
  <c r="BD13" i="11" a="1"/>
  <c r="BD13" i="11" s="1"/>
  <c r="BD5" i="11" a="1"/>
  <c r="BD5" i="11" s="1"/>
  <c r="BL5" i="11" a="1"/>
  <c r="BL5" i="11" s="1"/>
  <c r="BL13" i="11" a="1"/>
  <c r="BL13" i="11" s="1"/>
  <c r="BL73" i="11" a="1"/>
  <c r="BL73" i="11" s="1"/>
  <c r="BL81" i="11" a="1"/>
  <c r="BL81" i="11" s="1"/>
  <c r="BL90" i="11" a="1"/>
  <c r="BL90" i="11" s="1"/>
  <c r="BL98" i="11" a="1"/>
  <c r="BL98" i="11" s="1"/>
  <c r="BL107" i="11" a="1"/>
  <c r="BL107" i="11" s="1"/>
  <c r="BL115" i="11" a="1"/>
  <c r="BL115" i="11" s="1"/>
  <c r="BL158" i="11" a="1"/>
  <c r="BL158" i="11" s="1"/>
  <c r="BL166" i="11" a="1"/>
  <c r="BL166" i="11" s="1"/>
  <c r="BL175" i="11" a="1"/>
  <c r="BL175" i="11" s="1"/>
  <c r="BL183" i="11" a="1"/>
  <c r="BL183" i="11" s="1"/>
  <c r="BA183" i="11" a="1"/>
  <c r="BA183" i="11" s="1"/>
  <c r="BA175" i="11" a="1"/>
  <c r="BA175" i="11" s="1"/>
  <c r="BA166" i="11" a="1"/>
  <c r="BA166" i="11" s="1"/>
  <c r="BA158" i="11" a="1"/>
  <c r="BA158" i="11" s="1"/>
  <c r="BA115" i="11" a="1"/>
  <c r="BA115" i="11" s="1"/>
  <c r="BA107" i="11" a="1"/>
  <c r="BA107" i="11" s="1"/>
  <c r="BA98" i="11" a="1"/>
  <c r="BA98" i="11" s="1"/>
  <c r="BA90" i="11" a="1"/>
  <c r="BA90" i="11" s="1"/>
  <c r="BA81" i="11" a="1"/>
  <c r="BA81" i="11" s="1"/>
  <c r="BA73" i="11" a="1"/>
  <c r="BA73" i="11" s="1"/>
  <c r="BA13" i="11" a="1"/>
  <c r="BA13" i="11" s="1"/>
  <c r="BA5" i="11" a="1"/>
  <c r="BA5" i="11" s="1"/>
  <c r="BO217" i="13" a="1"/>
  <c r="BO217" i="13" s="1"/>
  <c r="BO209" i="13"/>
  <c r="BO209" i="13" a="1"/>
  <c r="BO183" i="13" a="1"/>
  <c r="BO183" i="13" s="1"/>
  <c r="BO175" i="13" a="1"/>
  <c r="BO175" i="13" s="1"/>
  <c r="BO132" i="13" a="1"/>
  <c r="BO132" i="13" s="1"/>
  <c r="BO124" i="13" a="1"/>
  <c r="BO124" i="13" s="1"/>
  <c r="BO115" i="13"/>
  <c r="BO115" i="13" a="1"/>
  <c r="BO107" i="13" a="1"/>
  <c r="BO107" i="13" s="1"/>
  <c r="BO81" i="13" a="1"/>
  <c r="BO81" i="13" s="1"/>
  <c r="BO73" i="13" a="1"/>
  <c r="BO73" i="13" s="1"/>
  <c r="BO13" i="13" a="1"/>
  <c r="BO13" i="13" s="1"/>
  <c r="BO5" i="13"/>
  <c r="BO5" i="13" a="1"/>
  <c r="BD217" i="13" a="1"/>
  <c r="BD217" i="13" s="1"/>
  <c r="BD209" i="13" a="1"/>
  <c r="BD209" i="13" s="1"/>
  <c r="BD183" i="13" a="1"/>
  <c r="BD183" i="13" s="1"/>
  <c r="BD175" i="13" a="1"/>
  <c r="BD175" i="13" s="1"/>
  <c r="BD132" i="13"/>
  <c r="BD132" i="13" a="1"/>
  <c r="BD124" i="13" a="1"/>
  <c r="BD124" i="13" s="1"/>
  <c r="BD115" i="13" a="1"/>
  <c r="BD115" i="13" s="1"/>
  <c r="BD107" i="13" a="1"/>
  <c r="BD107" i="13" s="1"/>
  <c r="BD81" i="13" a="1"/>
  <c r="BD81" i="13" s="1"/>
  <c r="BD73" i="13"/>
  <c r="BD73" i="13" a="1"/>
  <c r="BD13" i="13" a="1"/>
  <c r="BD13" i="13" s="1"/>
  <c r="BL5" i="13" a="1"/>
  <c r="BL5" i="13" s="1"/>
  <c r="BL13" i="13"/>
  <c r="BL13" i="13" a="1"/>
  <c r="BL73" i="13" a="1"/>
  <c r="BL73" i="13" s="1"/>
  <c r="BL81" i="13" a="1"/>
  <c r="BL81" i="13" s="1"/>
  <c r="BL107" i="13" a="1"/>
  <c r="BL107" i="13" s="1"/>
  <c r="BL115" i="13" a="1"/>
  <c r="BL115" i="13" s="1"/>
  <c r="BL124" i="13" a="1"/>
  <c r="BL124" i="13" s="1"/>
  <c r="BL132" i="13" a="1"/>
  <c r="BL132" i="13" s="1"/>
  <c r="BL175" i="13" a="1"/>
  <c r="BL175" i="13" s="1"/>
  <c r="BL183" i="13" a="1"/>
  <c r="BL183" i="13" s="1"/>
  <c r="BL209" i="13" a="1"/>
  <c r="BL209" i="13" s="1"/>
  <c r="BL217" i="13" a="1"/>
  <c r="BL217" i="13" s="1"/>
  <c r="BA217" i="13" a="1"/>
  <c r="BA217" i="13" s="1"/>
  <c r="BA209" i="13" a="1"/>
  <c r="BA209" i="13" s="1"/>
  <c r="BA183" i="13" a="1"/>
  <c r="BA183" i="13" s="1"/>
  <c r="BA175" i="13" a="1"/>
  <c r="BA175" i="13" s="1"/>
  <c r="BA132" i="13" a="1"/>
  <c r="BA132" i="13" s="1"/>
  <c r="BA124" i="13" a="1"/>
  <c r="BA124" i="13" s="1"/>
  <c r="BA115" i="13" a="1"/>
  <c r="BA115" i="13" s="1"/>
  <c r="BA107" i="13" a="1"/>
  <c r="BA107" i="13" s="1"/>
  <c r="BA81" i="13" a="1"/>
  <c r="BA81" i="13" s="1"/>
  <c r="BA73" i="13" a="1"/>
  <c r="BA73" i="13" s="1"/>
  <c r="BA13" i="13" a="1"/>
  <c r="BA13" i="13" s="1"/>
  <c r="BD5" i="13" a="1"/>
  <c r="BD5" i="13" s="1"/>
  <c r="BA5" i="13" a="1"/>
  <c r="BA5" i="13" s="1"/>
  <c r="AK258" i="14"/>
  <c r="AJ258" i="14"/>
  <c r="AI258" i="14"/>
  <c r="AH258" i="14"/>
  <c r="AG258" i="14"/>
  <c r="AK257" i="14"/>
  <c r="AJ257" i="14"/>
  <c r="AI257" i="14"/>
  <c r="AH257" i="14"/>
  <c r="AG257" i="14"/>
  <c r="AK256" i="14"/>
  <c r="AJ256" i="14"/>
  <c r="AI256" i="14"/>
  <c r="AH256" i="14"/>
  <c r="AG256" i="14"/>
  <c r="AK255" i="14"/>
  <c r="AJ255" i="14"/>
  <c r="AI255" i="14"/>
  <c r="AH255" i="14"/>
  <c r="AG255" i="14"/>
  <c r="AK254" i="14"/>
  <c r="AJ254" i="14"/>
  <c r="AI254" i="14"/>
  <c r="AH254" i="14"/>
  <c r="AG254" i="14"/>
  <c r="AK253" i="14"/>
  <c r="AJ253" i="14"/>
  <c r="AI253" i="14"/>
  <c r="AH253" i="14"/>
  <c r="AG253" i="14"/>
  <c r="AK252" i="14"/>
  <c r="AJ252" i="14"/>
  <c r="AI252" i="14"/>
  <c r="AH252" i="14"/>
  <c r="AG252" i="14"/>
  <c r="AK251" i="14"/>
  <c r="AJ251" i="14"/>
  <c r="AI251" i="14"/>
  <c r="AH251" i="14"/>
  <c r="AG251" i="14"/>
  <c r="AK250" i="14"/>
  <c r="AJ250" i="14"/>
  <c r="AI250" i="14"/>
  <c r="AH250" i="14"/>
  <c r="AG250" i="14"/>
  <c r="AK249" i="14"/>
  <c r="AJ249" i="14"/>
  <c r="AI249" i="14"/>
  <c r="AH249" i="14"/>
  <c r="AG249" i="14"/>
  <c r="AK248" i="14"/>
  <c r="AJ248" i="14"/>
  <c r="AI248" i="14"/>
  <c r="AH248" i="14"/>
  <c r="AG248" i="14"/>
  <c r="AK247" i="14"/>
  <c r="AJ247" i="14"/>
  <c r="AI247" i="14"/>
  <c r="AH247" i="14"/>
  <c r="AG247" i="14"/>
  <c r="AK246" i="14"/>
  <c r="AJ246" i="14"/>
  <c r="AI246" i="14"/>
  <c r="AH246" i="14"/>
  <c r="AG246" i="14"/>
  <c r="AK245" i="14"/>
  <c r="AJ245" i="14"/>
  <c r="AI245" i="14"/>
  <c r="AH245" i="14"/>
  <c r="AG245" i="14"/>
  <c r="AK244" i="14"/>
  <c r="AJ244" i="14"/>
  <c r="AI244" i="14"/>
  <c r="AH244" i="14"/>
  <c r="AG244" i="14"/>
  <c r="AK243" i="14"/>
  <c r="AJ243" i="14"/>
  <c r="AI243" i="14"/>
  <c r="AH243" i="14"/>
  <c r="AG243" i="14"/>
  <c r="AK190" i="14"/>
  <c r="AJ190" i="14"/>
  <c r="AI190" i="14"/>
  <c r="AH190" i="14"/>
  <c r="AG190" i="14"/>
  <c r="AK189" i="14"/>
  <c r="AJ189" i="14"/>
  <c r="AI189" i="14"/>
  <c r="AH189" i="14"/>
  <c r="AG189" i="14"/>
  <c r="AK188" i="14"/>
  <c r="AJ188" i="14"/>
  <c r="AI188" i="14"/>
  <c r="AH188" i="14"/>
  <c r="AG188" i="14"/>
  <c r="AK187" i="14"/>
  <c r="AJ187" i="14"/>
  <c r="AI187" i="14"/>
  <c r="AH187" i="14"/>
  <c r="AG187" i="14"/>
  <c r="AK186" i="14"/>
  <c r="AJ186" i="14"/>
  <c r="AI186" i="14"/>
  <c r="AH186" i="14"/>
  <c r="AG186" i="14"/>
  <c r="AK185" i="14"/>
  <c r="AJ185" i="14"/>
  <c r="AI185" i="14"/>
  <c r="AH185" i="14"/>
  <c r="AG185" i="14"/>
  <c r="AK184" i="14"/>
  <c r="AJ184" i="14"/>
  <c r="AI184" i="14"/>
  <c r="AH184" i="14"/>
  <c r="AG184" i="14"/>
  <c r="AK183" i="14"/>
  <c r="AJ183" i="14"/>
  <c r="AI183" i="14"/>
  <c r="AH183" i="14"/>
  <c r="AG183" i="14"/>
  <c r="AK182" i="14"/>
  <c r="AJ182" i="14"/>
  <c r="AI182" i="14"/>
  <c r="AH182" i="14"/>
  <c r="AG182" i="14"/>
  <c r="AK181" i="14"/>
  <c r="AJ181" i="14"/>
  <c r="AI181" i="14"/>
  <c r="AH181" i="14"/>
  <c r="AG181" i="14"/>
  <c r="AK180" i="14"/>
  <c r="AJ180" i="14"/>
  <c r="AI180" i="14"/>
  <c r="AH180" i="14"/>
  <c r="AG180" i="14"/>
  <c r="AK179" i="14"/>
  <c r="AJ179" i="14"/>
  <c r="AI179" i="14"/>
  <c r="AH179" i="14"/>
  <c r="AG179" i="14"/>
  <c r="AK178" i="14"/>
  <c r="AJ178" i="14"/>
  <c r="AI178" i="14"/>
  <c r="AH178" i="14"/>
  <c r="AG178" i="14"/>
  <c r="AK177" i="14"/>
  <c r="AJ177" i="14"/>
  <c r="AI177" i="14"/>
  <c r="AH177" i="14"/>
  <c r="AG177" i="14"/>
  <c r="AK176" i="14"/>
  <c r="AJ176" i="14"/>
  <c r="AI176" i="14"/>
  <c r="AH176" i="14"/>
  <c r="AG176" i="14"/>
  <c r="AK175" i="14"/>
  <c r="AJ175" i="14"/>
  <c r="AI175" i="14"/>
  <c r="AH175" i="14"/>
  <c r="AG175" i="14"/>
  <c r="AK173" i="14"/>
  <c r="AJ173" i="14"/>
  <c r="AI173" i="14"/>
  <c r="AH173" i="14"/>
  <c r="AG173" i="14"/>
  <c r="AK172" i="14"/>
  <c r="AJ172" i="14"/>
  <c r="AI172" i="14"/>
  <c r="AH172" i="14"/>
  <c r="AG172" i="14"/>
  <c r="AK171" i="14"/>
  <c r="AJ171" i="14"/>
  <c r="AI171" i="14"/>
  <c r="AH171" i="14"/>
  <c r="AG171" i="14"/>
  <c r="AK170" i="14"/>
  <c r="AJ170" i="14"/>
  <c r="AI170" i="14"/>
  <c r="AH170" i="14"/>
  <c r="AG170" i="14"/>
  <c r="AK169" i="14"/>
  <c r="AJ169" i="14"/>
  <c r="AI169" i="14"/>
  <c r="AH169" i="14"/>
  <c r="AG169" i="14"/>
  <c r="AK168" i="14"/>
  <c r="AJ168" i="14"/>
  <c r="AI168" i="14"/>
  <c r="AH168" i="14"/>
  <c r="AG168" i="14"/>
  <c r="AK167" i="14"/>
  <c r="AJ167" i="14"/>
  <c r="AI167" i="14"/>
  <c r="AH167" i="14"/>
  <c r="AG167" i="14"/>
  <c r="AK166" i="14"/>
  <c r="AJ166" i="14"/>
  <c r="AI166" i="14"/>
  <c r="AH166" i="14"/>
  <c r="AG166" i="14"/>
  <c r="AK165" i="14"/>
  <c r="AJ165" i="14"/>
  <c r="AI165" i="14"/>
  <c r="AH165" i="14"/>
  <c r="AG165" i="14"/>
  <c r="AK164" i="14"/>
  <c r="AJ164" i="14"/>
  <c r="AI164" i="14"/>
  <c r="AH164" i="14"/>
  <c r="AG164" i="14"/>
  <c r="AK163" i="14"/>
  <c r="AJ163" i="14"/>
  <c r="AI163" i="14"/>
  <c r="AH163" i="14"/>
  <c r="AG163" i="14"/>
  <c r="AK162" i="14"/>
  <c r="AJ162" i="14"/>
  <c r="AI162" i="14"/>
  <c r="AH162" i="14"/>
  <c r="AG162" i="14"/>
  <c r="AK161" i="14"/>
  <c r="AJ161" i="14"/>
  <c r="AI161" i="14"/>
  <c r="AH161" i="14"/>
  <c r="AG161" i="14"/>
  <c r="AK160" i="14"/>
  <c r="AJ160" i="14"/>
  <c r="AI160" i="14"/>
  <c r="AH160" i="14"/>
  <c r="AG160" i="14"/>
  <c r="AK159" i="14"/>
  <c r="AJ159" i="14"/>
  <c r="AI159" i="14"/>
  <c r="AH159" i="14"/>
  <c r="AG159" i="14"/>
  <c r="AK158" i="14"/>
  <c r="AJ158" i="14"/>
  <c r="AI158" i="14"/>
  <c r="AH158" i="14"/>
  <c r="AG158" i="14"/>
  <c r="AK156" i="14"/>
  <c r="AJ156" i="14"/>
  <c r="AI156" i="14"/>
  <c r="AH156" i="14"/>
  <c r="AG156" i="14"/>
  <c r="AK155" i="14"/>
  <c r="AJ155" i="14"/>
  <c r="AI155" i="14"/>
  <c r="AH155" i="14"/>
  <c r="AG155" i="14"/>
  <c r="AK154" i="14"/>
  <c r="AJ154" i="14"/>
  <c r="AI154" i="14"/>
  <c r="AH154" i="14"/>
  <c r="AG154" i="14"/>
  <c r="AK153" i="14"/>
  <c r="AJ153" i="14"/>
  <c r="AI153" i="14"/>
  <c r="AH153" i="14"/>
  <c r="AG153" i="14"/>
  <c r="AK152" i="14"/>
  <c r="AJ152" i="14"/>
  <c r="AI152" i="14"/>
  <c r="AH152" i="14"/>
  <c r="AG152" i="14"/>
  <c r="AK151" i="14"/>
  <c r="AJ151" i="14"/>
  <c r="AI151" i="14"/>
  <c r="AH151" i="14"/>
  <c r="AG151" i="14"/>
  <c r="AK150" i="14"/>
  <c r="AJ150" i="14"/>
  <c r="AI150" i="14"/>
  <c r="AH150" i="14"/>
  <c r="AG150" i="14"/>
  <c r="AK149" i="14"/>
  <c r="AJ149" i="14"/>
  <c r="AI149" i="14"/>
  <c r="AH149" i="14"/>
  <c r="AG149" i="14"/>
  <c r="AK148" i="14"/>
  <c r="AJ148" i="14"/>
  <c r="AI148" i="14"/>
  <c r="AH148" i="14"/>
  <c r="AG148" i="14"/>
  <c r="AK147" i="14"/>
  <c r="AJ147" i="14"/>
  <c r="AI147" i="14"/>
  <c r="AH147" i="14"/>
  <c r="AG147" i="14"/>
  <c r="AK146" i="14"/>
  <c r="AJ146" i="14"/>
  <c r="AI146" i="14"/>
  <c r="AH146" i="14"/>
  <c r="AG146" i="14"/>
  <c r="AK145" i="14"/>
  <c r="AJ145" i="14"/>
  <c r="AI145" i="14"/>
  <c r="AH145" i="14"/>
  <c r="AG145" i="14"/>
  <c r="AK144" i="14"/>
  <c r="AJ144" i="14"/>
  <c r="AI144" i="14"/>
  <c r="AH144" i="14"/>
  <c r="AG144" i="14"/>
  <c r="AK143" i="14"/>
  <c r="AJ143" i="14"/>
  <c r="AI143" i="14"/>
  <c r="AH143" i="14"/>
  <c r="AG143" i="14"/>
  <c r="AK142" i="14"/>
  <c r="AJ142" i="14"/>
  <c r="AI142" i="14"/>
  <c r="AH142" i="14"/>
  <c r="AG142" i="14"/>
  <c r="AK141" i="14"/>
  <c r="AJ141" i="14"/>
  <c r="AI141" i="14"/>
  <c r="AH141" i="14"/>
  <c r="AG141" i="14"/>
  <c r="AK139" i="14"/>
  <c r="AJ139" i="14"/>
  <c r="AI139" i="14"/>
  <c r="AH139" i="14"/>
  <c r="AG139" i="14"/>
  <c r="AK138" i="14"/>
  <c r="AJ138" i="14"/>
  <c r="AI138" i="14"/>
  <c r="AH138" i="14"/>
  <c r="AG138" i="14"/>
  <c r="AK137" i="14"/>
  <c r="AJ137" i="14"/>
  <c r="AI137" i="14"/>
  <c r="AH137" i="14"/>
  <c r="AG137" i="14"/>
  <c r="AK136" i="14"/>
  <c r="AJ136" i="14"/>
  <c r="AI136" i="14"/>
  <c r="AH136" i="14"/>
  <c r="AG136" i="14"/>
  <c r="AK135" i="14"/>
  <c r="AJ135" i="14"/>
  <c r="AI135" i="14"/>
  <c r="AH135" i="14"/>
  <c r="AG135" i="14"/>
  <c r="AK134" i="14"/>
  <c r="AJ134" i="14"/>
  <c r="AI134" i="14"/>
  <c r="AH134" i="14"/>
  <c r="AG134" i="14"/>
  <c r="AK133" i="14"/>
  <c r="AJ133" i="14"/>
  <c r="AI133" i="14"/>
  <c r="AH133" i="14"/>
  <c r="AG133" i="14"/>
  <c r="AK132" i="14"/>
  <c r="AJ132" i="14"/>
  <c r="AI132" i="14"/>
  <c r="AH132" i="14"/>
  <c r="AG132" i="14"/>
  <c r="AK131" i="14"/>
  <c r="AJ131" i="14"/>
  <c r="AI131" i="14"/>
  <c r="AH131" i="14"/>
  <c r="AG131" i="14"/>
  <c r="AK130" i="14"/>
  <c r="AJ130" i="14"/>
  <c r="AI130" i="14"/>
  <c r="AH130" i="14"/>
  <c r="AG130" i="14"/>
  <c r="AK129" i="14"/>
  <c r="AJ129" i="14"/>
  <c r="AI129" i="14"/>
  <c r="AH129" i="14"/>
  <c r="AG129" i="14"/>
  <c r="AK128" i="14"/>
  <c r="AJ128" i="14"/>
  <c r="AI128" i="14"/>
  <c r="AH128" i="14"/>
  <c r="AG128" i="14"/>
  <c r="AK127" i="14"/>
  <c r="AJ127" i="14"/>
  <c r="AI127" i="14"/>
  <c r="AH127" i="14"/>
  <c r="AG127" i="14"/>
  <c r="AK126" i="14"/>
  <c r="AJ126" i="14"/>
  <c r="AI126" i="14"/>
  <c r="AH126" i="14"/>
  <c r="AG126" i="14"/>
  <c r="AK125" i="14"/>
  <c r="AJ125" i="14"/>
  <c r="AI125" i="14"/>
  <c r="AH125" i="14"/>
  <c r="AG125" i="14"/>
  <c r="AK124" i="14"/>
  <c r="AJ124" i="14"/>
  <c r="AI124" i="14"/>
  <c r="AH124" i="14"/>
  <c r="AG124" i="14"/>
  <c r="AK122" i="14"/>
  <c r="AJ122" i="14"/>
  <c r="AI122" i="14"/>
  <c r="AH122" i="14"/>
  <c r="AG122" i="14"/>
  <c r="AK121" i="14"/>
  <c r="AJ121" i="14"/>
  <c r="AI121" i="14"/>
  <c r="AH121" i="14"/>
  <c r="AG121" i="14"/>
  <c r="AK120" i="14"/>
  <c r="AJ120" i="14"/>
  <c r="AI120" i="14"/>
  <c r="AH120" i="14"/>
  <c r="AG120" i="14"/>
  <c r="AK119" i="14"/>
  <c r="AJ119" i="14"/>
  <c r="AI119" i="14"/>
  <c r="AH119" i="14"/>
  <c r="AG119" i="14"/>
  <c r="AK118" i="14"/>
  <c r="AJ118" i="14"/>
  <c r="AI118" i="14"/>
  <c r="AH118" i="14"/>
  <c r="AG118" i="14"/>
  <c r="AK117" i="14"/>
  <c r="AJ117" i="14"/>
  <c r="AI117" i="14"/>
  <c r="AH117" i="14"/>
  <c r="AG117" i="14"/>
  <c r="AK116" i="14"/>
  <c r="AJ116" i="14"/>
  <c r="AI116" i="14"/>
  <c r="AH116" i="14"/>
  <c r="AG116" i="14"/>
  <c r="AK115" i="14"/>
  <c r="AJ115" i="14"/>
  <c r="AI115" i="14"/>
  <c r="AH115" i="14"/>
  <c r="AG115" i="14"/>
  <c r="AK114" i="14"/>
  <c r="AJ114" i="14"/>
  <c r="AI114" i="14"/>
  <c r="AH114" i="14"/>
  <c r="AG114" i="14"/>
  <c r="AK113" i="14"/>
  <c r="AJ113" i="14"/>
  <c r="AI113" i="14"/>
  <c r="AH113" i="14"/>
  <c r="AG113" i="14"/>
  <c r="AK112" i="14"/>
  <c r="AJ112" i="14"/>
  <c r="AI112" i="14"/>
  <c r="AH112" i="14"/>
  <c r="AG112" i="14"/>
  <c r="AK111" i="14"/>
  <c r="AJ111" i="14"/>
  <c r="AI111" i="14"/>
  <c r="AH111" i="14"/>
  <c r="AG111" i="14"/>
  <c r="AK110" i="14"/>
  <c r="AJ110" i="14"/>
  <c r="AI110" i="14"/>
  <c r="AH110" i="14"/>
  <c r="AG110" i="14"/>
  <c r="AK109" i="14"/>
  <c r="AJ109" i="14"/>
  <c r="AI109" i="14"/>
  <c r="AH109" i="14"/>
  <c r="AG109" i="14"/>
  <c r="AK108" i="14"/>
  <c r="AJ108" i="14"/>
  <c r="AI108" i="14"/>
  <c r="AH108" i="14"/>
  <c r="AG108" i="14"/>
  <c r="AK107" i="14"/>
  <c r="AJ107" i="14"/>
  <c r="AI107" i="14"/>
  <c r="AH107" i="14"/>
  <c r="AG107" i="14"/>
  <c r="AK88" i="14"/>
  <c r="AJ88" i="14"/>
  <c r="AI88" i="14"/>
  <c r="AH88" i="14"/>
  <c r="AG88" i="14"/>
  <c r="AK87" i="14"/>
  <c r="AJ87" i="14"/>
  <c r="AI87" i="14"/>
  <c r="AH87" i="14"/>
  <c r="AG87" i="14"/>
  <c r="AK86" i="14"/>
  <c r="AJ86" i="14"/>
  <c r="AI86" i="14"/>
  <c r="AH86" i="14"/>
  <c r="AG86" i="14"/>
  <c r="AK85" i="14"/>
  <c r="AJ85" i="14"/>
  <c r="AI85" i="14"/>
  <c r="AH85" i="14"/>
  <c r="AG85" i="14"/>
  <c r="AK84" i="14"/>
  <c r="AJ84" i="14"/>
  <c r="AI84" i="14"/>
  <c r="AH84" i="14"/>
  <c r="AG84" i="14"/>
  <c r="AK83" i="14"/>
  <c r="AJ83" i="14"/>
  <c r="AI83" i="14"/>
  <c r="AH83" i="14"/>
  <c r="AG83" i="14"/>
  <c r="AK82" i="14"/>
  <c r="AJ82" i="14"/>
  <c r="AI82" i="14"/>
  <c r="AH82" i="14"/>
  <c r="AG82" i="14"/>
  <c r="AK81" i="14"/>
  <c r="AJ81" i="14"/>
  <c r="AI81" i="14"/>
  <c r="AH81" i="14"/>
  <c r="AG81" i="14"/>
  <c r="AK80" i="14"/>
  <c r="AJ80" i="14"/>
  <c r="AI80" i="14"/>
  <c r="AH80" i="14"/>
  <c r="AG80" i="14"/>
  <c r="AK79" i="14"/>
  <c r="AJ79" i="14"/>
  <c r="AI79" i="14"/>
  <c r="AH79" i="14"/>
  <c r="AG79" i="14"/>
  <c r="AK78" i="14"/>
  <c r="AJ78" i="14"/>
  <c r="AI78" i="14"/>
  <c r="AH78" i="14"/>
  <c r="AG78" i="14"/>
  <c r="AK77" i="14"/>
  <c r="AJ77" i="14"/>
  <c r="AI77" i="14"/>
  <c r="AH77" i="14"/>
  <c r="AG77" i="14"/>
  <c r="AK76" i="14"/>
  <c r="AJ76" i="14"/>
  <c r="AI76" i="14"/>
  <c r="AH76" i="14"/>
  <c r="AG76" i="14"/>
  <c r="AK75" i="14"/>
  <c r="AJ75" i="14"/>
  <c r="AI75" i="14"/>
  <c r="AH75" i="14"/>
  <c r="AG75" i="14"/>
  <c r="AK74" i="14"/>
  <c r="AJ74" i="14"/>
  <c r="AI74" i="14"/>
  <c r="AH74" i="14"/>
  <c r="AG74" i="14"/>
  <c r="AK73" i="14"/>
  <c r="AJ73" i="14"/>
  <c r="AI73" i="14"/>
  <c r="AH73" i="14"/>
  <c r="AG73" i="14"/>
  <c r="AK71" i="14"/>
  <c r="AJ71" i="14"/>
  <c r="AI71" i="14"/>
  <c r="AH71" i="14"/>
  <c r="AG71" i="14"/>
  <c r="AK70" i="14"/>
  <c r="AJ70" i="14"/>
  <c r="AI70" i="14"/>
  <c r="AH70" i="14"/>
  <c r="AG70" i="14"/>
  <c r="AK69" i="14"/>
  <c r="AJ69" i="14"/>
  <c r="AI69" i="14"/>
  <c r="AH69" i="14"/>
  <c r="AG69" i="14"/>
  <c r="AK68" i="14"/>
  <c r="AJ68" i="14"/>
  <c r="AI68" i="14"/>
  <c r="AH68" i="14"/>
  <c r="AG68" i="14"/>
  <c r="AK67" i="14"/>
  <c r="AJ67" i="14"/>
  <c r="AI67" i="14"/>
  <c r="AH67" i="14"/>
  <c r="AG67" i="14"/>
  <c r="AK66" i="14"/>
  <c r="AJ66" i="14"/>
  <c r="AI66" i="14"/>
  <c r="AH66" i="14"/>
  <c r="AG66" i="14"/>
  <c r="AK65" i="14"/>
  <c r="AJ65" i="14"/>
  <c r="AI65" i="14"/>
  <c r="AH65" i="14"/>
  <c r="AG65" i="14"/>
  <c r="AK64" i="14"/>
  <c r="AJ64" i="14"/>
  <c r="AI64" i="14"/>
  <c r="AH64" i="14"/>
  <c r="AG64" i="14"/>
  <c r="AK63" i="14"/>
  <c r="AJ63" i="14"/>
  <c r="AI63" i="14"/>
  <c r="AH63" i="14"/>
  <c r="AG63" i="14"/>
  <c r="AK62" i="14"/>
  <c r="AJ62" i="14"/>
  <c r="AI62" i="14"/>
  <c r="AH62" i="14"/>
  <c r="AG62" i="14"/>
  <c r="AK61" i="14"/>
  <c r="AJ61" i="14"/>
  <c r="AI61" i="14"/>
  <c r="AH61" i="14"/>
  <c r="AG61" i="14"/>
  <c r="AK60" i="14"/>
  <c r="AJ60" i="14"/>
  <c r="AI60" i="14"/>
  <c r="AH60" i="14"/>
  <c r="AG60" i="14"/>
  <c r="AK59" i="14"/>
  <c r="AJ59" i="14"/>
  <c r="AI59" i="14"/>
  <c r="AH59" i="14"/>
  <c r="AG59" i="14"/>
  <c r="AK58" i="14"/>
  <c r="AJ58" i="14"/>
  <c r="AI58" i="14"/>
  <c r="AH58" i="14"/>
  <c r="AG58" i="14"/>
  <c r="AK57" i="14"/>
  <c r="AJ57" i="14"/>
  <c r="AI57" i="14"/>
  <c r="AH57" i="14"/>
  <c r="AG57" i="14"/>
  <c r="AK56" i="14"/>
  <c r="AJ56" i="14"/>
  <c r="AI56" i="14"/>
  <c r="AH56" i="14"/>
  <c r="AG56" i="14"/>
  <c r="AK54" i="14"/>
  <c r="AJ54" i="14"/>
  <c r="AI54" i="14"/>
  <c r="AH54" i="14"/>
  <c r="AG54" i="14"/>
  <c r="AK53" i="14"/>
  <c r="AJ53" i="14"/>
  <c r="AI53" i="14"/>
  <c r="AH53" i="14"/>
  <c r="AG53" i="14"/>
  <c r="AK52" i="14"/>
  <c r="AJ52" i="14"/>
  <c r="AI52" i="14"/>
  <c r="AH52" i="14"/>
  <c r="AG52" i="14"/>
  <c r="AK51" i="14"/>
  <c r="AJ51" i="14"/>
  <c r="AI51" i="14"/>
  <c r="AH51" i="14"/>
  <c r="AG51" i="14"/>
  <c r="AK50" i="14"/>
  <c r="AJ50" i="14"/>
  <c r="AI50" i="14"/>
  <c r="AH50" i="14"/>
  <c r="AG50" i="14"/>
  <c r="AK49" i="14"/>
  <c r="AJ49" i="14"/>
  <c r="AI49" i="14"/>
  <c r="AH49" i="14"/>
  <c r="AG49" i="14"/>
  <c r="AK48" i="14"/>
  <c r="AJ48" i="14"/>
  <c r="AI48" i="14"/>
  <c r="AH48" i="14"/>
  <c r="AG48" i="14"/>
  <c r="AK47" i="14"/>
  <c r="AJ47" i="14"/>
  <c r="AI47" i="14"/>
  <c r="AH47" i="14"/>
  <c r="AG47" i="14"/>
  <c r="AK46" i="14"/>
  <c r="AJ46" i="14"/>
  <c r="AI46" i="14"/>
  <c r="AH46" i="14"/>
  <c r="AG46" i="14"/>
  <c r="AK45" i="14"/>
  <c r="AJ45" i="14"/>
  <c r="AI45" i="14"/>
  <c r="AH45" i="14"/>
  <c r="AG45" i="14"/>
  <c r="AK44" i="14"/>
  <c r="AJ44" i="14"/>
  <c r="AI44" i="14"/>
  <c r="AH44" i="14"/>
  <c r="AG44" i="14"/>
  <c r="AK43" i="14"/>
  <c r="AJ43" i="14"/>
  <c r="AI43" i="14"/>
  <c r="AH43" i="14"/>
  <c r="AG43" i="14"/>
  <c r="AK42" i="14"/>
  <c r="AJ42" i="14"/>
  <c r="AI42" i="14"/>
  <c r="AH42" i="14"/>
  <c r="AG42" i="14"/>
  <c r="AK41" i="14"/>
  <c r="AJ41" i="14"/>
  <c r="AI41" i="14"/>
  <c r="AH41" i="14"/>
  <c r="AG41" i="14"/>
  <c r="AK40" i="14"/>
  <c r="AJ40" i="14"/>
  <c r="AI40" i="14"/>
  <c r="AH40" i="14"/>
  <c r="AG40" i="14"/>
  <c r="AK39" i="14"/>
  <c r="AJ39" i="14"/>
  <c r="AI39" i="14"/>
  <c r="AH39" i="14"/>
  <c r="AG39" i="14"/>
  <c r="AK37" i="14"/>
  <c r="AJ37" i="14"/>
  <c r="AI37" i="14"/>
  <c r="AH37" i="14"/>
  <c r="AG37" i="14"/>
  <c r="AK36" i="14"/>
  <c r="AJ36" i="14"/>
  <c r="AI36" i="14"/>
  <c r="AH36" i="14"/>
  <c r="AG36" i="14"/>
  <c r="AK35" i="14"/>
  <c r="AJ35" i="14"/>
  <c r="AI35" i="14"/>
  <c r="AH35" i="14"/>
  <c r="AG35" i="14"/>
  <c r="AK34" i="14"/>
  <c r="AJ34" i="14"/>
  <c r="AI34" i="14"/>
  <c r="AH34" i="14"/>
  <c r="AG34" i="14"/>
  <c r="AK33" i="14"/>
  <c r="AJ33" i="14"/>
  <c r="AI33" i="14"/>
  <c r="AH33" i="14"/>
  <c r="AG33" i="14"/>
  <c r="AK32" i="14"/>
  <c r="AJ32" i="14"/>
  <c r="AI32" i="14"/>
  <c r="AH32" i="14"/>
  <c r="AG32" i="14"/>
  <c r="AK31" i="14"/>
  <c r="AJ31" i="14"/>
  <c r="AI31" i="14"/>
  <c r="AH31" i="14"/>
  <c r="AG31" i="14"/>
  <c r="AK30" i="14"/>
  <c r="AJ30" i="14"/>
  <c r="AI30" i="14"/>
  <c r="AH30" i="14"/>
  <c r="AG30" i="14"/>
  <c r="AK29" i="14"/>
  <c r="AJ29" i="14"/>
  <c r="AI29" i="14"/>
  <c r="AH29" i="14"/>
  <c r="AG29" i="14"/>
  <c r="AK28" i="14"/>
  <c r="AJ28" i="14"/>
  <c r="AI28" i="14"/>
  <c r="AH28" i="14"/>
  <c r="AG28" i="14"/>
  <c r="AK27" i="14"/>
  <c r="AJ27" i="14"/>
  <c r="AI27" i="14"/>
  <c r="AH27" i="14"/>
  <c r="AG27" i="14"/>
  <c r="AK26" i="14"/>
  <c r="AJ26" i="14"/>
  <c r="AI26" i="14"/>
  <c r="AH26" i="14"/>
  <c r="AG26" i="14"/>
  <c r="AK25" i="14"/>
  <c r="AJ25" i="14"/>
  <c r="AI25" i="14"/>
  <c r="AH25" i="14"/>
  <c r="AG25" i="14"/>
  <c r="AK24" i="14"/>
  <c r="AJ24" i="14"/>
  <c r="AI24" i="14"/>
  <c r="AH24" i="14"/>
  <c r="AG24" i="14"/>
  <c r="AK23" i="14"/>
  <c r="AJ23" i="14"/>
  <c r="AI23" i="14"/>
  <c r="AH23" i="14"/>
  <c r="AG23" i="14"/>
  <c r="AK22" i="14"/>
  <c r="AJ22" i="14"/>
  <c r="AI22" i="14"/>
  <c r="AH22" i="14"/>
  <c r="AG22" i="14"/>
  <c r="AK20" i="14"/>
  <c r="AJ20" i="14"/>
  <c r="AI20" i="14"/>
  <c r="AH20" i="14"/>
  <c r="AG20" i="14"/>
  <c r="AK19" i="14"/>
  <c r="AJ19" i="14"/>
  <c r="AI19" i="14"/>
  <c r="AH19" i="14"/>
  <c r="AG19" i="14"/>
  <c r="AK18" i="14"/>
  <c r="AJ18" i="14"/>
  <c r="AI18" i="14"/>
  <c r="AH18" i="14"/>
  <c r="AG18" i="14"/>
  <c r="AK17" i="14"/>
  <c r="AJ17" i="14"/>
  <c r="AI17" i="14"/>
  <c r="AH17" i="14"/>
  <c r="AG17" i="14"/>
  <c r="AK16" i="14"/>
  <c r="AJ16" i="14"/>
  <c r="AI16" i="14"/>
  <c r="AH16" i="14"/>
  <c r="AG16" i="14"/>
  <c r="AK15" i="14"/>
  <c r="AJ15" i="14"/>
  <c r="AI15" i="14"/>
  <c r="AH15" i="14"/>
  <c r="AG15" i="14"/>
  <c r="AK14" i="14"/>
  <c r="AJ14" i="14"/>
  <c r="AI14" i="14"/>
  <c r="AH14" i="14"/>
  <c r="AG14" i="14"/>
  <c r="AK13" i="14"/>
  <c r="AJ13" i="14"/>
  <c r="AI13" i="14"/>
  <c r="AH13" i="14"/>
  <c r="AG13" i="14"/>
  <c r="AK12" i="14"/>
  <c r="AJ12" i="14"/>
  <c r="AI12" i="14"/>
  <c r="AH12" i="14"/>
  <c r="AG12" i="14"/>
  <c r="AK11" i="14"/>
  <c r="AJ11" i="14"/>
  <c r="AI11" i="14"/>
  <c r="AH11" i="14"/>
  <c r="AG11" i="14"/>
  <c r="AK10" i="14"/>
  <c r="AJ10" i="14"/>
  <c r="AI10" i="14"/>
  <c r="AH10" i="14"/>
  <c r="AG10" i="14"/>
  <c r="AK9" i="14"/>
  <c r="AJ9" i="14"/>
  <c r="AI9" i="14"/>
  <c r="AH9" i="14"/>
  <c r="AG9" i="14"/>
  <c r="AK8" i="14"/>
  <c r="AJ8" i="14"/>
  <c r="AI8" i="14"/>
  <c r="AH8" i="14"/>
  <c r="AG8" i="14"/>
  <c r="AK7" i="14"/>
  <c r="AJ7" i="14"/>
  <c r="AI7" i="14"/>
  <c r="AH7" i="14"/>
  <c r="AG7" i="14"/>
  <c r="AK6" i="14"/>
  <c r="AJ6" i="14"/>
  <c r="AI6" i="14"/>
  <c r="AH6" i="14"/>
  <c r="AG6" i="14"/>
  <c r="AK5" i="14"/>
  <c r="AJ5" i="14"/>
  <c r="AI5" i="14"/>
  <c r="AH5" i="14"/>
  <c r="AG5" i="14"/>
  <c r="BR22" i="8"/>
  <c r="BR39" i="8"/>
  <c r="BG39" i="8"/>
  <c r="BG22" i="8"/>
  <c r="BO22" i="8"/>
  <c r="BO39" i="8"/>
  <c r="BD39" i="8"/>
  <c r="BD22" i="8"/>
  <c r="BO47" i="9"/>
  <c r="BL47" i="9" a="1"/>
  <c r="BL47" i="9" s="1"/>
  <c r="BO39" i="9"/>
  <c r="BL39" i="9" a="1"/>
  <c r="BL39" i="9" s="1"/>
  <c r="BD47" i="9"/>
  <c r="BA47" i="9" a="1"/>
  <c r="BA47" i="9" s="1"/>
  <c r="BD39" i="9"/>
  <c r="BA39" i="9" a="1"/>
  <c r="BA39" i="9" s="1"/>
  <c r="AK224" i="13"/>
  <c r="AJ224" i="13"/>
  <c r="AI224" i="13"/>
  <c r="AH224" i="13"/>
  <c r="AG224" i="13"/>
  <c r="AK223" i="13"/>
  <c r="AJ223" i="13"/>
  <c r="AI223" i="13"/>
  <c r="AH223" i="13"/>
  <c r="AG223" i="13"/>
  <c r="AK222" i="13"/>
  <c r="AJ222" i="13"/>
  <c r="AI222" i="13"/>
  <c r="AH222" i="13"/>
  <c r="AG222" i="13"/>
  <c r="AK221" i="13"/>
  <c r="AJ221" i="13"/>
  <c r="AI221" i="13"/>
  <c r="AH221" i="13"/>
  <c r="AG221" i="13"/>
  <c r="AK220" i="13"/>
  <c r="AJ220" i="13"/>
  <c r="AI220" i="13"/>
  <c r="AH220" i="13"/>
  <c r="AG220" i="13"/>
  <c r="AK219" i="13"/>
  <c r="AJ219" i="13"/>
  <c r="AI219" i="13"/>
  <c r="AH219" i="13"/>
  <c r="AG219" i="13"/>
  <c r="AK218" i="13"/>
  <c r="AJ218" i="13"/>
  <c r="AI218" i="13"/>
  <c r="AH218" i="13"/>
  <c r="AG218" i="13"/>
  <c r="AK217" i="13"/>
  <c r="AJ217" i="13"/>
  <c r="AI217" i="13"/>
  <c r="AH217" i="13"/>
  <c r="AG217" i="13"/>
  <c r="AK216" i="13"/>
  <c r="AJ216" i="13"/>
  <c r="AI216" i="13"/>
  <c r="AH216" i="13"/>
  <c r="AG216" i="13"/>
  <c r="AK215" i="13"/>
  <c r="AJ215" i="13"/>
  <c r="AI215" i="13"/>
  <c r="AH215" i="13"/>
  <c r="AG215" i="13"/>
  <c r="AK214" i="13"/>
  <c r="AJ214" i="13"/>
  <c r="AI214" i="13"/>
  <c r="AH214" i="13"/>
  <c r="AG214" i="13"/>
  <c r="AK213" i="13"/>
  <c r="AJ213" i="13"/>
  <c r="AI213" i="13"/>
  <c r="AH213" i="13"/>
  <c r="AG213" i="13"/>
  <c r="AK212" i="13"/>
  <c r="AJ212" i="13"/>
  <c r="AI212" i="13"/>
  <c r="AH212" i="13"/>
  <c r="AG212" i="13"/>
  <c r="AK211" i="13"/>
  <c r="AJ211" i="13"/>
  <c r="AI211" i="13"/>
  <c r="AH211" i="13"/>
  <c r="AG211" i="13"/>
  <c r="AK210" i="13"/>
  <c r="AJ210" i="13"/>
  <c r="AI210" i="13"/>
  <c r="AH210" i="13"/>
  <c r="AG210" i="13"/>
  <c r="AK209" i="13"/>
  <c r="AJ209" i="13"/>
  <c r="AI209" i="13"/>
  <c r="AH209" i="13"/>
  <c r="AG209" i="13"/>
  <c r="AK207" i="13"/>
  <c r="AJ207" i="13"/>
  <c r="AI207" i="13"/>
  <c r="AH207" i="13"/>
  <c r="AG207" i="13"/>
  <c r="AK206" i="13"/>
  <c r="AJ206" i="13"/>
  <c r="AI206" i="13"/>
  <c r="AH206" i="13"/>
  <c r="AG206" i="13"/>
  <c r="AK205" i="13"/>
  <c r="AJ205" i="13"/>
  <c r="AI205" i="13"/>
  <c r="AH205" i="13"/>
  <c r="AG205" i="13"/>
  <c r="AK204" i="13"/>
  <c r="AJ204" i="13"/>
  <c r="AI204" i="13"/>
  <c r="AH204" i="13"/>
  <c r="AG204" i="13"/>
  <c r="AK203" i="13"/>
  <c r="AJ203" i="13"/>
  <c r="AI203" i="13"/>
  <c r="AH203" i="13"/>
  <c r="AG203" i="13"/>
  <c r="AK202" i="13"/>
  <c r="AJ202" i="13"/>
  <c r="AI202" i="13"/>
  <c r="AH202" i="13"/>
  <c r="AG202" i="13"/>
  <c r="AK201" i="13"/>
  <c r="AJ201" i="13"/>
  <c r="AI201" i="13"/>
  <c r="AH201" i="13"/>
  <c r="AG201" i="13"/>
  <c r="AK200" i="13"/>
  <c r="AJ200" i="13"/>
  <c r="AI200" i="13"/>
  <c r="AH200" i="13"/>
  <c r="AG200" i="13"/>
  <c r="AK199" i="13"/>
  <c r="AJ199" i="13"/>
  <c r="AI199" i="13"/>
  <c r="AH199" i="13"/>
  <c r="AG199" i="13"/>
  <c r="AK198" i="13"/>
  <c r="AJ198" i="13"/>
  <c r="AI198" i="13"/>
  <c r="AH198" i="13"/>
  <c r="AG198" i="13"/>
  <c r="AK197" i="13"/>
  <c r="AJ197" i="13"/>
  <c r="AI197" i="13"/>
  <c r="AH197" i="13"/>
  <c r="AG197" i="13"/>
  <c r="AK196" i="13"/>
  <c r="AJ196" i="13"/>
  <c r="AI196" i="13"/>
  <c r="AH196" i="13"/>
  <c r="AG196" i="13"/>
  <c r="AK195" i="13"/>
  <c r="AJ195" i="13"/>
  <c r="AI195" i="13"/>
  <c r="AH195" i="13"/>
  <c r="AG195" i="13"/>
  <c r="AK194" i="13"/>
  <c r="AJ194" i="13"/>
  <c r="AI194" i="13"/>
  <c r="AH194" i="13"/>
  <c r="AG194" i="13"/>
  <c r="AK193" i="13"/>
  <c r="AJ193" i="13"/>
  <c r="AI193" i="13"/>
  <c r="AH193" i="13"/>
  <c r="AG193" i="13"/>
  <c r="AK192" i="13"/>
  <c r="AJ192" i="13"/>
  <c r="AI192" i="13"/>
  <c r="AH192" i="13"/>
  <c r="AG192" i="13"/>
  <c r="AK190" i="13"/>
  <c r="AJ190" i="13"/>
  <c r="AI190" i="13"/>
  <c r="AH190" i="13"/>
  <c r="AG190" i="13"/>
  <c r="AK189" i="13"/>
  <c r="AJ189" i="13"/>
  <c r="AI189" i="13"/>
  <c r="AH189" i="13"/>
  <c r="AG189" i="13"/>
  <c r="AK188" i="13"/>
  <c r="AJ188" i="13"/>
  <c r="AI188" i="13"/>
  <c r="AH188" i="13"/>
  <c r="AG188" i="13"/>
  <c r="AK187" i="13"/>
  <c r="AJ187" i="13"/>
  <c r="AI187" i="13"/>
  <c r="AH187" i="13"/>
  <c r="AG187" i="13"/>
  <c r="AK186" i="13"/>
  <c r="AJ186" i="13"/>
  <c r="AI186" i="13"/>
  <c r="AH186" i="13"/>
  <c r="AG186" i="13"/>
  <c r="AK185" i="13"/>
  <c r="AJ185" i="13"/>
  <c r="AI185" i="13"/>
  <c r="AH185" i="13"/>
  <c r="AG185" i="13"/>
  <c r="AK184" i="13"/>
  <c r="AJ184" i="13"/>
  <c r="AI184" i="13"/>
  <c r="AH184" i="13"/>
  <c r="AG184" i="13"/>
  <c r="AK183" i="13"/>
  <c r="AJ183" i="13"/>
  <c r="AI183" i="13"/>
  <c r="AH183" i="13"/>
  <c r="AG183" i="13"/>
  <c r="AK182" i="13"/>
  <c r="AJ182" i="13"/>
  <c r="AI182" i="13"/>
  <c r="AH182" i="13"/>
  <c r="AG182" i="13"/>
  <c r="AK181" i="13"/>
  <c r="AJ181" i="13"/>
  <c r="AI181" i="13"/>
  <c r="AH181" i="13"/>
  <c r="AG181" i="13"/>
  <c r="AK180" i="13"/>
  <c r="AJ180" i="13"/>
  <c r="AI180" i="13"/>
  <c r="AH180" i="13"/>
  <c r="AG180" i="13"/>
  <c r="AK179" i="13"/>
  <c r="AJ179" i="13"/>
  <c r="AI179" i="13"/>
  <c r="AH179" i="13"/>
  <c r="AG179" i="13"/>
  <c r="AK178" i="13"/>
  <c r="AJ178" i="13"/>
  <c r="AI178" i="13"/>
  <c r="AH178" i="13"/>
  <c r="AG178" i="13"/>
  <c r="AK177" i="13"/>
  <c r="AJ177" i="13"/>
  <c r="AI177" i="13"/>
  <c r="AH177" i="13"/>
  <c r="AG177" i="13"/>
  <c r="AK176" i="13"/>
  <c r="AJ176" i="13"/>
  <c r="AI176" i="13"/>
  <c r="AH176" i="13"/>
  <c r="AG176" i="13"/>
  <c r="AK175" i="13"/>
  <c r="AJ175" i="13"/>
  <c r="AI175" i="13"/>
  <c r="AH175" i="13"/>
  <c r="AG175" i="13"/>
  <c r="AK173" i="13"/>
  <c r="AJ173" i="13"/>
  <c r="AI173" i="13"/>
  <c r="AH173" i="13"/>
  <c r="AG173" i="13"/>
  <c r="AK172" i="13"/>
  <c r="AJ172" i="13"/>
  <c r="AI172" i="13"/>
  <c r="AH172" i="13"/>
  <c r="AG172" i="13"/>
  <c r="AK171" i="13"/>
  <c r="AJ171" i="13"/>
  <c r="AI171" i="13"/>
  <c r="AH171" i="13"/>
  <c r="AG171" i="13"/>
  <c r="AK170" i="13"/>
  <c r="AJ170" i="13"/>
  <c r="AI170" i="13"/>
  <c r="AH170" i="13"/>
  <c r="AG170" i="13"/>
  <c r="AK169" i="13"/>
  <c r="AJ169" i="13"/>
  <c r="AI169" i="13"/>
  <c r="AH169" i="13"/>
  <c r="AG169" i="13"/>
  <c r="AK168" i="13"/>
  <c r="AJ168" i="13"/>
  <c r="AI168" i="13"/>
  <c r="AH168" i="13"/>
  <c r="AG168" i="13"/>
  <c r="AK167" i="13"/>
  <c r="AJ167" i="13"/>
  <c r="AI167" i="13"/>
  <c r="AH167" i="13"/>
  <c r="AG167" i="13"/>
  <c r="AK166" i="13"/>
  <c r="AJ166" i="13"/>
  <c r="AI166" i="13"/>
  <c r="AH166" i="13"/>
  <c r="AG166" i="13"/>
  <c r="AK165" i="13"/>
  <c r="AJ165" i="13"/>
  <c r="AI165" i="13"/>
  <c r="AH165" i="13"/>
  <c r="AG165" i="13"/>
  <c r="AK164" i="13"/>
  <c r="AJ164" i="13"/>
  <c r="AI164" i="13"/>
  <c r="AH164" i="13"/>
  <c r="AG164" i="13"/>
  <c r="AK163" i="13"/>
  <c r="AJ163" i="13"/>
  <c r="AI163" i="13"/>
  <c r="AH163" i="13"/>
  <c r="AG163" i="13"/>
  <c r="AK162" i="13"/>
  <c r="AJ162" i="13"/>
  <c r="AI162" i="13"/>
  <c r="AH162" i="13"/>
  <c r="AG162" i="13"/>
  <c r="AK161" i="13"/>
  <c r="AJ161" i="13"/>
  <c r="AI161" i="13"/>
  <c r="AH161" i="13"/>
  <c r="AG161" i="13"/>
  <c r="AK160" i="13"/>
  <c r="AJ160" i="13"/>
  <c r="AI160" i="13"/>
  <c r="AH160" i="13"/>
  <c r="AG160" i="13"/>
  <c r="AK159" i="13"/>
  <c r="AJ159" i="13"/>
  <c r="AI159" i="13"/>
  <c r="AH159" i="13"/>
  <c r="AG159" i="13"/>
  <c r="AK158" i="13"/>
  <c r="AJ158" i="13"/>
  <c r="AI158" i="13"/>
  <c r="AH158" i="13"/>
  <c r="AG158" i="13"/>
  <c r="AK156" i="13"/>
  <c r="AJ156" i="13"/>
  <c r="AI156" i="13"/>
  <c r="AH156" i="13"/>
  <c r="AG156" i="13"/>
  <c r="AK155" i="13"/>
  <c r="AJ155" i="13"/>
  <c r="AI155" i="13"/>
  <c r="AH155" i="13"/>
  <c r="AG155" i="13"/>
  <c r="AK154" i="13"/>
  <c r="AJ154" i="13"/>
  <c r="AI154" i="13"/>
  <c r="AH154" i="13"/>
  <c r="AG154" i="13"/>
  <c r="AK153" i="13"/>
  <c r="AJ153" i="13"/>
  <c r="AI153" i="13"/>
  <c r="AH153" i="13"/>
  <c r="AG153" i="13"/>
  <c r="AK152" i="13"/>
  <c r="AJ152" i="13"/>
  <c r="AI152" i="13"/>
  <c r="AH152" i="13"/>
  <c r="AG152" i="13"/>
  <c r="AK151" i="13"/>
  <c r="AJ151" i="13"/>
  <c r="AI151" i="13"/>
  <c r="AH151" i="13"/>
  <c r="AG151" i="13"/>
  <c r="AK150" i="13"/>
  <c r="AJ150" i="13"/>
  <c r="AI150" i="13"/>
  <c r="AH150" i="13"/>
  <c r="AG150" i="13"/>
  <c r="AK149" i="13"/>
  <c r="AJ149" i="13"/>
  <c r="AI149" i="13"/>
  <c r="AH149" i="13"/>
  <c r="AG149" i="13"/>
  <c r="AK148" i="13"/>
  <c r="AJ148" i="13"/>
  <c r="AI148" i="13"/>
  <c r="AH148" i="13"/>
  <c r="AG148" i="13"/>
  <c r="AK147" i="13"/>
  <c r="AJ147" i="13"/>
  <c r="AI147" i="13"/>
  <c r="AH147" i="13"/>
  <c r="AG147" i="13"/>
  <c r="AK146" i="13"/>
  <c r="AJ146" i="13"/>
  <c r="AI146" i="13"/>
  <c r="AH146" i="13"/>
  <c r="AG146" i="13"/>
  <c r="AK145" i="13"/>
  <c r="AJ145" i="13"/>
  <c r="AI145" i="13"/>
  <c r="AH145" i="13"/>
  <c r="AG145" i="13"/>
  <c r="AK144" i="13"/>
  <c r="AJ144" i="13"/>
  <c r="AI144" i="13"/>
  <c r="AH144" i="13"/>
  <c r="AG144" i="13"/>
  <c r="AK143" i="13"/>
  <c r="AJ143" i="13"/>
  <c r="AI143" i="13"/>
  <c r="AH143" i="13"/>
  <c r="AG143" i="13"/>
  <c r="AK142" i="13"/>
  <c r="AJ142" i="13"/>
  <c r="AI142" i="13"/>
  <c r="AH142" i="13"/>
  <c r="AG142" i="13"/>
  <c r="AK141" i="13"/>
  <c r="AJ141" i="13"/>
  <c r="AI141" i="13"/>
  <c r="AH141" i="13"/>
  <c r="AG141" i="13"/>
  <c r="AK139" i="13"/>
  <c r="AJ139" i="13"/>
  <c r="AI139" i="13"/>
  <c r="AH139" i="13"/>
  <c r="AG139" i="13"/>
  <c r="AK138" i="13"/>
  <c r="AJ138" i="13"/>
  <c r="AI138" i="13"/>
  <c r="AH138" i="13"/>
  <c r="AG138" i="13"/>
  <c r="AK137" i="13"/>
  <c r="AJ137" i="13"/>
  <c r="AI137" i="13"/>
  <c r="AH137" i="13"/>
  <c r="AG137" i="13"/>
  <c r="AK136" i="13"/>
  <c r="AJ136" i="13"/>
  <c r="AI136" i="13"/>
  <c r="AH136" i="13"/>
  <c r="AG136" i="13"/>
  <c r="AK135" i="13"/>
  <c r="AJ135" i="13"/>
  <c r="AI135" i="13"/>
  <c r="AH135" i="13"/>
  <c r="AG135" i="13"/>
  <c r="AK134" i="13"/>
  <c r="AJ134" i="13"/>
  <c r="AI134" i="13"/>
  <c r="AH134" i="13"/>
  <c r="AG134" i="13"/>
  <c r="AK133" i="13"/>
  <c r="AJ133" i="13"/>
  <c r="AI133" i="13"/>
  <c r="AH133" i="13"/>
  <c r="AG133" i="13"/>
  <c r="AK132" i="13"/>
  <c r="AJ132" i="13"/>
  <c r="AI132" i="13"/>
  <c r="AH132" i="13"/>
  <c r="AG132" i="13"/>
  <c r="AK131" i="13"/>
  <c r="AJ131" i="13"/>
  <c r="AI131" i="13"/>
  <c r="AH131" i="13"/>
  <c r="AG131" i="13"/>
  <c r="AK130" i="13"/>
  <c r="AJ130" i="13"/>
  <c r="AI130" i="13"/>
  <c r="AH130" i="13"/>
  <c r="AG130" i="13"/>
  <c r="AK129" i="13"/>
  <c r="AJ129" i="13"/>
  <c r="AI129" i="13"/>
  <c r="AH129" i="13"/>
  <c r="AG129" i="13"/>
  <c r="AK128" i="13"/>
  <c r="AJ128" i="13"/>
  <c r="AI128" i="13"/>
  <c r="AH128" i="13"/>
  <c r="AG128" i="13"/>
  <c r="AK127" i="13"/>
  <c r="AJ127" i="13"/>
  <c r="AI127" i="13"/>
  <c r="AH127" i="13"/>
  <c r="AG127" i="13"/>
  <c r="AK126" i="13"/>
  <c r="AJ126" i="13"/>
  <c r="AI126" i="13"/>
  <c r="AH126" i="13"/>
  <c r="AG126" i="13"/>
  <c r="AK125" i="13"/>
  <c r="AJ125" i="13"/>
  <c r="AI125" i="13"/>
  <c r="AH125" i="13"/>
  <c r="AG125" i="13"/>
  <c r="AK124" i="13"/>
  <c r="AJ124" i="13"/>
  <c r="AI124" i="13"/>
  <c r="AH124" i="13"/>
  <c r="AG124" i="13"/>
  <c r="AK122" i="13"/>
  <c r="AJ122" i="13"/>
  <c r="AI122" i="13"/>
  <c r="AH122" i="13"/>
  <c r="AG122" i="13"/>
  <c r="AK121" i="13"/>
  <c r="AJ121" i="13"/>
  <c r="AI121" i="13"/>
  <c r="AH121" i="13"/>
  <c r="AG121" i="13"/>
  <c r="AK120" i="13"/>
  <c r="AJ120" i="13"/>
  <c r="AI120" i="13"/>
  <c r="AH120" i="13"/>
  <c r="AG120" i="13"/>
  <c r="AK119" i="13"/>
  <c r="AJ119" i="13"/>
  <c r="AI119" i="13"/>
  <c r="AH119" i="13"/>
  <c r="AG119" i="13"/>
  <c r="AK118" i="13"/>
  <c r="AJ118" i="13"/>
  <c r="AI118" i="13"/>
  <c r="AH118" i="13"/>
  <c r="AG118" i="13"/>
  <c r="AK117" i="13"/>
  <c r="AJ117" i="13"/>
  <c r="AI117" i="13"/>
  <c r="AH117" i="13"/>
  <c r="AG117" i="13"/>
  <c r="AK116" i="13"/>
  <c r="AJ116" i="13"/>
  <c r="AI116" i="13"/>
  <c r="AH116" i="13"/>
  <c r="AG116" i="13"/>
  <c r="AK115" i="13"/>
  <c r="AJ115" i="13"/>
  <c r="AI115" i="13"/>
  <c r="AH115" i="13"/>
  <c r="AG115" i="13"/>
  <c r="AK114" i="13"/>
  <c r="AJ114" i="13"/>
  <c r="AI114" i="13"/>
  <c r="AH114" i="13"/>
  <c r="AG114" i="13"/>
  <c r="AK113" i="13"/>
  <c r="AJ113" i="13"/>
  <c r="AI113" i="13"/>
  <c r="AH113" i="13"/>
  <c r="AG113" i="13"/>
  <c r="AK112" i="13"/>
  <c r="AJ112" i="13"/>
  <c r="AI112" i="13"/>
  <c r="AH112" i="13"/>
  <c r="AG112" i="13"/>
  <c r="AK111" i="13"/>
  <c r="AJ111" i="13"/>
  <c r="AI111" i="13"/>
  <c r="AH111" i="13"/>
  <c r="AG111" i="13"/>
  <c r="AK110" i="13"/>
  <c r="AJ110" i="13"/>
  <c r="AI110" i="13"/>
  <c r="AH110" i="13"/>
  <c r="AG110" i="13"/>
  <c r="AK109" i="13"/>
  <c r="AJ109" i="13"/>
  <c r="AI109" i="13"/>
  <c r="AH109" i="13"/>
  <c r="AG109" i="13"/>
  <c r="AK108" i="13"/>
  <c r="AJ108" i="13"/>
  <c r="AI108" i="13"/>
  <c r="AH108" i="13"/>
  <c r="AG108" i="13"/>
  <c r="AK107" i="13"/>
  <c r="AJ107" i="13"/>
  <c r="AI107" i="13"/>
  <c r="AH107" i="13"/>
  <c r="AG107" i="13"/>
  <c r="AK105" i="13"/>
  <c r="AJ105" i="13"/>
  <c r="AI105" i="13"/>
  <c r="AH105" i="13"/>
  <c r="AG105" i="13"/>
  <c r="AK104" i="13"/>
  <c r="AJ104" i="13"/>
  <c r="AI104" i="13"/>
  <c r="AH104" i="13"/>
  <c r="AG104" i="13"/>
  <c r="AK103" i="13"/>
  <c r="AJ103" i="13"/>
  <c r="AI103" i="13"/>
  <c r="AH103" i="13"/>
  <c r="AG103" i="13"/>
  <c r="AK102" i="13"/>
  <c r="AJ102" i="13"/>
  <c r="AI102" i="13"/>
  <c r="AH102" i="13"/>
  <c r="AG102" i="13"/>
  <c r="AK101" i="13"/>
  <c r="AJ101" i="13"/>
  <c r="AI101" i="13"/>
  <c r="AH101" i="13"/>
  <c r="AG101" i="13"/>
  <c r="AK100" i="13"/>
  <c r="AJ100" i="13"/>
  <c r="AI100" i="13"/>
  <c r="AH100" i="13"/>
  <c r="AG100" i="13"/>
  <c r="AK99" i="13"/>
  <c r="AJ99" i="13"/>
  <c r="AI99" i="13"/>
  <c r="AH99" i="13"/>
  <c r="AG99" i="13"/>
  <c r="AK98" i="13"/>
  <c r="AJ98" i="13"/>
  <c r="AI98" i="13"/>
  <c r="AH98" i="13"/>
  <c r="AG98" i="13"/>
  <c r="AK97" i="13"/>
  <c r="AJ97" i="13"/>
  <c r="AI97" i="13"/>
  <c r="AH97" i="13"/>
  <c r="AG97" i="13"/>
  <c r="AK96" i="13"/>
  <c r="AJ96" i="13"/>
  <c r="AI96" i="13"/>
  <c r="AH96" i="13"/>
  <c r="AG96" i="13"/>
  <c r="AK95" i="13"/>
  <c r="AJ95" i="13"/>
  <c r="AI95" i="13"/>
  <c r="AH95" i="13"/>
  <c r="AG95" i="13"/>
  <c r="AK94" i="13"/>
  <c r="AJ94" i="13"/>
  <c r="AI94" i="13"/>
  <c r="AH94" i="13"/>
  <c r="AG94" i="13"/>
  <c r="AK93" i="13"/>
  <c r="AJ93" i="13"/>
  <c r="AI93" i="13"/>
  <c r="AH93" i="13"/>
  <c r="AG93" i="13"/>
  <c r="AK92" i="13"/>
  <c r="AJ92" i="13"/>
  <c r="AI92" i="13"/>
  <c r="AH92" i="13"/>
  <c r="AG92" i="13"/>
  <c r="AK91" i="13"/>
  <c r="AJ91" i="13"/>
  <c r="AI91" i="13"/>
  <c r="AH91" i="13"/>
  <c r="AG91" i="13"/>
  <c r="AK90" i="13"/>
  <c r="AJ90" i="13"/>
  <c r="AI90" i="13"/>
  <c r="AH90" i="13"/>
  <c r="AG90" i="13"/>
  <c r="AK88" i="13"/>
  <c r="AJ88" i="13"/>
  <c r="AI88" i="13"/>
  <c r="AH88" i="13"/>
  <c r="AG88" i="13"/>
  <c r="AK87" i="13"/>
  <c r="AJ87" i="13"/>
  <c r="AI87" i="13"/>
  <c r="AH87" i="13"/>
  <c r="AG87" i="13"/>
  <c r="AK86" i="13"/>
  <c r="AJ86" i="13"/>
  <c r="AI86" i="13"/>
  <c r="AH86" i="13"/>
  <c r="AG86" i="13"/>
  <c r="AK85" i="13"/>
  <c r="AJ85" i="13"/>
  <c r="AI85" i="13"/>
  <c r="AH85" i="13"/>
  <c r="AG85" i="13"/>
  <c r="AK84" i="13"/>
  <c r="AJ84" i="13"/>
  <c r="AI84" i="13"/>
  <c r="AH84" i="13"/>
  <c r="AG84" i="13"/>
  <c r="AK83" i="13"/>
  <c r="AJ83" i="13"/>
  <c r="AI83" i="13"/>
  <c r="AH83" i="13"/>
  <c r="AG83" i="13"/>
  <c r="AK82" i="13"/>
  <c r="AJ82" i="13"/>
  <c r="AI82" i="13"/>
  <c r="AH82" i="13"/>
  <c r="AG82" i="13"/>
  <c r="AK81" i="13"/>
  <c r="AJ81" i="13"/>
  <c r="AI81" i="13"/>
  <c r="AH81" i="13"/>
  <c r="AG81" i="13"/>
  <c r="AK80" i="13"/>
  <c r="AJ80" i="13"/>
  <c r="AI80" i="13"/>
  <c r="AH80" i="13"/>
  <c r="AG80" i="13"/>
  <c r="AK79" i="13"/>
  <c r="AJ79" i="13"/>
  <c r="AI79" i="13"/>
  <c r="AH79" i="13"/>
  <c r="AG79" i="13"/>
  <c r="AK78" i="13"/>
  <c r="AJ78" i="13"/>
  <c r="AI78" i="13"/>
  <c r="AH78" i="13"/>
  <c r="AG78" i="13"/>
  <c r="AK77" i="13"/>
  <c r="AJ77" i="13"/>
  <c r="AI77" i="13"/>
  <c r="AH77" i="13"/>
  <c r="AG77" i="13"/>
  <c r="AK76" i="13"/>
  <c r="AJ76" i="13"/>
  <c r="AI76" i="13"/>
  <c r="AH76" i="13"/>
  <c r="AG76" i="13"/>
  <c r="AK75" i="13"/>
  <c r="AJ75" i="13"/>
  <c r="AI75" i="13"/>
  <c r="AH75" i="13"/>
  <c r="AG75" i="13"/>
  <c r="AK74" i="13"/>
  <c r="AJ74" i="13"/>
  <c r="AI74" i="13"/>
  <c r="AH74" i="13"/>
  <c r="AG74" i="13"/>
  <c r="AK73" i="13"/>
  <c r="AJ73" i="13"/>
  <c r="AI73" i="13"/>
  <c r="AH73" i="13"/>
  <c r="AG73" i="13"/>
  <c r="AK71" i="13"/>
  <c r="AJ71" i="13"/>
  <c r="AI71" i="13"/>
  <c r="AH71" i="13"/>
  <c r="AG71" i="13"/>
  <c r="AK70" i="13"/>
  <c r="AJ70" i="13"/>
  <c r="AI70" i="13"/>
  <c r="AH70" i="13"/>
  <c r="AG70" i="13"/>
  <c r="AK69" i="13"/>
  <c r="AJ69" i="13"/>
  <c r="AI69" i="13"/>
  <c r="AH69" i="13"/>
  <c r="AG69" i="13"/>
  <c r="AK68" i="13"/>
  <c r="AJ68" i="13"/>
  <c r="AI68" i="13"/>
  <c r="AH68" i="13"/>
  <c r="AG68" i="13"/>
  <c r="AK67" i="13"/>
  <c r="AJ67" i="13"/>
  <c r="AI67" i="13"/>
  <c r="AH67" i="13"/>
  <c r="AG67" i="13"/>
  <c r="AK66" i="13"/>
  <c r="AJ66" i="13"/>
  <c r="AI66" i="13"/>
  <c r="AH66" i="13"/>
  <c r="AG66" i="13"/>
  <c r="AK65" i="13"/>
  <c r="AJ65" i="13"/>
  <c r="AI65" i="13"/>
  <c r="AH65" i="13"/>
  <c r="AG65" i="13"/>
  <c r="AK64" i="13"/>
  <c r="AJ64" i="13"/>
  <c r="AI64" i="13"/>
  <c r="AH64" i="13"/>
  <c r="AG64" i="13"/>
  <c r="AK63" i="13"/>
  <c r="AJ63" i="13"/>
  <c r="AI63" i="13"/>
  <c r="AH63" i="13"/>
  <c r="AG63" i="13"/>
  <c r="AK62" i="13"/>
  <c r="AJ62" i="13"/>
  <c r="AI62" i="13"/>
  <c r="AH62" i="13"/>
  <c r="AG62" i="13"/>
  <c r="AK61" i="13"/>
  <c r="AJ61" i="13"/>
  <c r="AI61" i="13"/>
  <c r="AH61" i="13"/>
  <c r="AG61" i="13"/>
  <c r="AK60" i="13"/>
  <c r="AJ60" i="13"/>
  <c r="AI60" i="13"/>
  <c r="AH60" i="13"/>
  <c r="AG60" i="13"/>
  <c r="AK59" i="13"/>
  <c r="AJ59" i="13"/>
  <c r="AI59" i="13"/>
  <c r="AH59" i="13"/>
  <c r="AG59" i="13"/>
  <c r="AK58" i="13"/>
  <c r="AJ58" i="13"/>
  <c r="AI58" i="13"/>
  <c r="AH58" i="13"/>
  <c r="AG58" i="13"/>
  <c r="AK57" i="13"/>
  <c r="AJ57" i="13"/>
  <c r="AI57" i="13"/>
  <c r="AH57" i="13"/>
  <c r="AG57" i="13"/>
  <c r="AK56" i="13"/>
  <c r="AJ56" i="13"/>
  <c r="AI56" i="13"/>
  <c r="AH56" i="13"/>
  <c r="AG56" i="13"/>
  <c r="AK54" i="13"/>
  <c r="AJ54" i="13"/>
  <c r="AI54" i="13"/>
  <c r="AH54" i="13"/>
  <c r="AG54" i="13"/>
  <c r="AK53" i="13"/>
  <c r="AJ53" i="13"/>
  <c r="AI53" i="13"/>
  <c r="AH53" i="13"/>
  <c r="AG53" i="13"/>
  <c r="AK52" i="13"/>
  <c r="AJ52" i="13"/>
  <c r="AI52" i="13"/>
  <c r="AH52" i="13"/>
  <c r="AG52" i="13"/>
  <c r="AK51" i="13"/>
  <c r="AJ51" i="13"/>
  <c r="AI51" i="13"/>
  <c r="AH51" i="13"/>
  <c r="AG51" i="13"/>
  <c r="AK50" i="13"/>
  <c r="AJ50" i="13"/>
  <c r="AI50" i="13"/>
  <c r="AH50" i="13"/>
  <c r="AG50" i="13"/>
  <c r="AK49" i="13"/>
  <c r="AJ49" i="13"/>
  <c r="AI49" i="13"/>
  <c r="AH49" i="13"/>
  <c r="AG49" i="13"/>
  <c r="AK48" i="13"/>
  <c r="AJ48" i="13"/>
  <c r="AI48" i="13"/>
  <c r="AH48" i="13"/>
  <c r="AG48" i="13"/>
  <c r="AK47" i="13"/>
  <c r="AJ47" i="13"/>
  <c r="AI47" i="13"/>
  <c r="AH47" i="13"/>
  <c r="AG47" i="13"/>
  <c r="AK46" i="13"/>
  <c r="AJ46" i="13"/>
  <c r="AI46" i="13"/>
  <c r="AH46" i="13"/>
  <c r="AG46" i="13"/>
  <c r="AK45" i="13"/>
  <c r="AJ45" i="13"/>
  <c r="AI45" i="13"/>
  <c r="AH45" i="13"/>
  <c r="AG45" i="13"/>
  <c r="AK44" i="13"/>
  <c r="AJ44" i="13"/>
  <c r="AI44" i="13"/>
  <c r="AH44" i="13"/>
  <c r="AG44" i="13"/>
  <c r="AK43" i="13"/>
  <c r="AJ43" i="13"/>
  <c r="AI43" i="13"/>
  <c r="AH43" i="13"/>
  <c r="AG43" i="13"/>
  <c r="AK42" i="13"/>
  <c r="AJ42" i="13"/>
  <c r="AI42" i="13"/>
  <c r="AH42" i="13"/>
  <c r="AG42" i="13"/>
  <c r="AK41" i="13"/>
  <c r="AJ41" i="13"/>
  <c r="AI41" i="13"/>
  <c r="AH41" i="13"/>
  <c r="AG41" i="13"/>
  <c r="AK40" i="13"/>
  <c r="AJ40" i="13"/>
  <c r="AI40" i="13"/>
  <c r="AH40" i="13"/>
  <c r="AG40" i="13"/>
  <c r="AK39" i="13"/>
  <c r="AJ39" i="13"/>
  <c r="AI39" i="13"/>
  <c r="AH39" i="13"/>
  <c r="AG39" i="13"/>
  <c r="AK37" i="13"/>
  <c r="AJ37" i="13"/>
  <c r="AI37" i="13"/>
  <c r="AH37" i="13"/>
  <c r="AG37" i="13"/>
  <c r="AK36" i="13"/>
  <c r="AJ36" i="13"/>
  <c r="AI36" i="13"/>
  <c r="AH36" i="13"/>
  <c r="AG36" i="13"/>
  <c r="AK35" i="13"/>
  <c r="AJ35" i="13"/>
  <c r="AI35" i="13"/>
  <c r="AH35" i="13"/>
  <c r="AG35" i="13"/>
  <c r="AK34" i="13"/>
  <c r="AJ34" i="13"/>
  <c r="AI34" i="13"/>
  <c r="AH34" i="13"/>
  <c r="AG34" i="13"/>
  <c r="AK33" i="13"/>
  <c r="AJ33" i="13"/>
  <c r="AI33" i="13"/>
  <c r="AH33" i="13"/>
  <c r="AG33" i="13"/>
  <c r="AK32" i="13"/>
  <c r="AJ32" i="13"/>
  <c r="AI32" i="13"/>
  <c r="AH32" i="13"/>
  <c r="AG32" i="13"/>
  <c r="AK31" i="13"/>
  <c r="AJ31" i="13"/>
  <c r="AI31" i="13"/>
  <c r="AH31" i="13"/>
  <c r="AG31" i="13"/>
  <c r="AK30" i="13"/>
  <c r="AJ30" i="13"/>
  <c r="AI30" i="13"/>
  <c r="AH30" i="13"/>
  <c r="AG30" i="13"/>
  <c r="AK29" i="13"/>
  <c r="AJ29" i="13"/>
  <c r="AI29" i="13"/>
  <c r="AH29" i="13"/>
  <c r="AG29" i="13"/>
  <c r="AK28" i="13"/>
  <c r="AJ28" i="13"/>
  <c r="AI28" i="13"/>
  <c r="AH28" i="13"/>
  <c r="AG28" i="13"/>
  <c r="AK27" i="13"/>
  <c r="AJ27" i="13"/>
  <c r="AI27" i="13"/>
  <c r="AH27" i="13"/>
  <c r="AG27" i="13"/>
  <c r="AK26" i="13"/>
  <c r="AJ26" i="13"/>
  <c r="AI26" i="13"/>
  <c r="AH26" i="13"/>
  <c r="AG26" i="13"/>
  <c r="AK25" i="13"/>
  <c r="AJ25" i="13"/>
  <c r="AI25" i="13"/>
  <c r="AH25" i="13"/>
  <c r="AG25" i="13"/>
  <c r="AK24" i="13"/>
  <c r="AJ24" i="13"/>
  <c r="AI24" i="13"/>
  <c r="AH24" i="13"/>
  <c r="AG24" i="13"/>
  <c r="AK23" i="13"/>
  <c r="AJ23" i="13"/>
  <c r="AI23" i="13"/>
  <c r="AH23" i="13"/>
  <c r="AG23" i="13"/>
  <c r="AK22" i="13"/>
  <c r="AJ22" i="13"/>
  <c r="AI22" i="13"/>
  <c r="AH22" i="13"/>
  <c r="AG22" i="13"/>
  <c r="AK20" i="13"/>
  <c r="AJ20" i="13"/>
  <c r="AI20" i="13"/>
  <c r="AH20" i="13"/>
  <c r="AG20" i="13"/>
  <c r="AK19" i="13"/>
  <c r="AJ19" i="13"/>
  <c r="AI19" i="13"/>
  <c r="AH19" i="13"/>
  <c r="AG19" i="13"/>
  <c r="AK18" i="13"/>
  <c r="AJ18" i="13"/>
  <c r="AI18" i="13"/>
  <c r="AH18" i="13"/>
  <c r="AG18" i="13"/>
  <c r="AK17" i="13"/>
  <c r="AJ17" i="13"/>
  <c r="AI17" i="13"/>
  <c r="AH17" i="13"/>
  <c r="AG17" i="13"/>
  <c r="AK16" i="13"/>
  <c r="AJ16" i="13"/>
  <c r="AI16" i="13"/>
  <c r="AH16" i="13"/>
  <c r="AG16" i="13"/>
  <c r="AK15" i="13"/>
  <c r="AJ15" i="13"/>
  <c r="AI15" i="13"/>
  <c r="AH15" i="13"/>
  <c r="AG15" i="13"/>
  <c r="AK14" i="13"/>
  <c r="AJ14" i="13"/>
  <c r="AI14" i="13"/>
  <c r="AH14" i="13"/>
  <c r="AG14" i="13"/>
  <c r="AK13" i="13"/>
  <c r="AJ13" i="13"/>
  <c r="AI13" i="13"/>
  <c r="AH13" i="13"/>
  <c r="AG13" i="13"/>
  <c r="AK12" i="13"/>
  <c r="AJ12" i="13"/>
  <c r="AI12" i="13"/>
  <c r="AH12" i="13"/>
  <c r="AG12" i="13"/>
  <c r="AK11" i="13"/>
  <c r="AJ11" i="13"/>
  <c r="AI11" i="13"/>
  <c r="AM11" i="13" s="1"/>
  <c r="AH11" i="13"/>
  <c r="AG11" i="13"/>
  <c r="AK10" i="13"/>
  <c r="AJ10" i="13"/>
  <c r="AI10" i="13"/>
  <c r="AH10" i="13"/>
  <c r="AG10" i="13"/>
  <c r="AK9" i="13"/>
  <c r="AJ9" i="13"/>
  <c r="AI9" i="13"/>
  <c r="AH9" i="13"/>
  <c r="AG9" i="13"/>
  <c r="AK8" i="13"/>
  <c r="AJ8" i="13"/>
  <c r="AI8" i="13"/>
  <c r="AH8" i="13"/>
  <c r="AG8" i="13"/>
  <c r="AK7" i="13"/>
  <c r="AJ7" i="13"/>
  <c r="AI7" i="13"/>
  <c r="AH7" i="13"/>
  <c r="AG7" i="13"/>
  <c r="AK6" i="13"/>
  <c r="AJ6" i="13"/>
  <c r="AI6" i="13"/>
  <c r="AH6" i="13"/>
  <c r="AG6" i="13"/>
  <c r="AK5" i="13"/>
  <c r="AJ5" i="13"/>
  <c r="AI5" i="13"/>
  <c r="AH5" i="13"/>
  <c r="AG5" i="13"/>
  <c r="AK207" i="12"/>
  <c r="AJ207" i="12"/>
  <c r="AI207" i="12"/>
  <c r="AH207" i="12"/>
  <c r="AG207" i="12"/>
  <c r="AK206" i="12"/>
  <c r="AJ206" i="12"/>
  <c r="AI206" i="12"/>
  <c r="AH206" i="12"/>
  <c r="AG206" i="12"/>
  <c r="AK205" i="12"/>
  <c r="AJ205" i="12"/>
  <c r="AI205" i="12"/>
  <c r="AH205" i="12"/>
  <c r="AG205" i="12"/>
  <c r="AK204" i="12"/>
  <c r="AJ204" i="12"/>
  <c r="AI204" i="12"/>
  <c r="AH204" i="12"/>
  <c r="AG204" i="12"/>
  <c r="AK203" i="12"/>
  <c r="AJ203" i="12"/>
  <c r="AI203" i="12"/>
  <c r="AH203" i="12"/>
  <c r="AG203" i="12"/>
  <c r="AK202" i="12"/>
  <c r="AJ202" i="12"/>
  <c r="AI202" i="12"/>
  <c r="AH202" i="12"/>
  <c r="AG202" i="12"/>
  <c r="AK201" i="12"/>
  <c r="AJ201" i="12"/>
  <c r="AI201" i="12"/>
  <c r="AH201" i="12"/>
  <c r="AG201" i="12"/>
  <c r="AK200" i="12"/>
  <c r="AJ200" i="12"/>
  <c r="AI200" i="12"/>
  <c r="AH200" i="12"/>
  <c r="AG200" i="12"/>
  <c r="AK199" i="12"/>
  <c r="AJ199" i="12"/>
  <c r="AI199" i="12"/>
  <c r="AH199" i="12"/>
  <c r="AG199" i="12"/>
  <c r="AK198" i="12"/>
  <c r="AJ198" i="12"/>
  <c r="AI198" i="12"/>
  <c r="AH198" i="12"/>
  <c r="AG198" i="12"/>
  <c r="AK197" i="12"/>
  <c r="AJ197" i="12"/>
  <c r="AI197" i="12"/>
  <c r="AH197" i="12"/>
  <c r="AG197" i="12"/>
  <c r="AK196" i="12"/>
  <c r="AJ196" i="12"/>
  <c r="AI196" i="12"/>
  <c r="AH196" i="12"/>
  <c r="AG196" i="12"/>
  <c r="AK195" i="12"/>
  <c r="AJ195" i="12"/>
  <c r="AI195" i="12"/>
  <c r="AH195" i="12"/>
  <c r="AG195" i="12"/>
  <c r="AK194" i="12"/>
  <c r="AJ194" i="12"/>
  <c r="AI194" i="12"/>
  <c r="AH194" i="12"/>
  <c r="AG194" i="12"/>
  <c r="AK193" i="12"/>
  <c r="AJ193" i="12"/>
  <c r="AI193" i="12"/>
  <c r="AH193" i="12"/>
  <c r="AG193" i="12"/>
  <c r="AK192" i="12"/>
  <c r="AJ192" i="12"/>
  <c r="AI192" i="12"/>
  <c r="AH192" i="12"/>
  <c r="AG192" i="12"/>
  <c r="AK105" i="12"/>
  <c r="AJ105" i="12"/>
  <c r="AI105" i="12"/>
  <c r="AH105" i="12"/>
  <c r="AG105" i="12"/>
  <c r="AK104" i="12"/>
  <c r="AJ104" i="12"/>
  <c r="AI104" i="12"/>
  <c r="AH104" i="12"/>
  <c r="AG104" i="12"/>
  <c r="AK103" i="12"/>
  <c r="AJ103" i="12"/>
  <c r="AI103" i="12"/>
  <c r="AH103" i="12"/>
  <c r="AG103" i="12"/>
  <c r="AK102" i="12"/>
  <c r="AJ102" i="12"/>
  <c r="AI102" i="12"/>
  <c r="AH102" i="12"/>
  <c r="AG102" i="12"/>
  <c r="AK101" i="12"/>
  <c r="AJ101" i="12"/>
  <c r="AI101" i="12"/>
  <c r="AH101" i="12"/>
  <c r="AG101" i="12"/>
  <c r="AK100" i="12"/>
  <c r="AJ100" i="12"/>
  <c r="AI100" i="12"/>
  <c r="AH100" i="12"/>
  <c r="AG100" i="12"/>
  <c r="AK99" i="12"/>
  <c r="AJ99" i="12"/>
  <c r="AI99" i="12"/>
  <c r="AH99" i="12"/>
  <c r="AG99" i="12"/>
  <c r="AK98" i="12"/>
  <c r="AJ98" i="12"/>
  <c r="AI98" i="12"/>
  <c r="AH98" i="12"/>
  <c r="AG98" i="12"/>
  <c r="AK97" i="12"/>
  <c r="AJ97" i="12"/>
  <c r="AI97" i="12"/>
  <c r="AH97" i="12"/>
  <c r="AG97" i="12"/>
  <c r="AK96" i="12"/>
  <c r="AJ96" i="12"/>
  <c r="AI96" i="12"/>
  <c r="AH96" i="12"/>
  <c r="AG96" i="12"/>
  <c r="AK95" i="12"/>
  <c r="AJ95" i="12"/>
  <c r="AI95" i="12"/>
  <c r="AH95" i="12"/>
  <c r="AG95" i="12"/>
  <c r="AK94" i="12"/>
  <c r="AJ94" i="12"/>
  <c r="AI94" i="12"/>
  <c r="AH94" i="12"/>
  <c r="AG94" i="12"/>
  <c r="AK93" i="12"/>
  <c r="AJ93" i="12"/>
  <c r="AI93" i="12"/>
  <c r="AH93" i="12"/>
  <c r="AG93" i="12"/>
  <c r="AK92" i="12"/>
  <c r="AJ92" i="12"/>
  <c r="AI92" i="12"/>
  <c r="AH92" i="12"/>
  <c r="AG92" i="12"/>
  <c r="AK91" i="12"/>
  <c r="AJ91" i="12"/>
  <c r="AI91" i="12"/>
  <c r="AH91" i="12"/>
  <c r="AG91" i="12"/>
  <c r="AK90" i="12"/>
  <c r="AJ90" i="12"/>
  <c r="AI90" i="12"/>
  <c r="AH90" i="12"/>
  <c r="AG90" i="12"/>
  <c r="AK207" i="8"/>
  <c r="AJ207" i="8"/>
  <c r="AI207" i="8"/>
  <c r="AH207" i="8"/>
  <c r="AG207" i="8"/>
  <c r="AK206" i="8"/>
  <c r="AJ206" i="8"/>
  <c r="AI206" i="8"/>
  <c r="AH206" i="8"/>
  <c r="AG206" i="8"/>
  <c r="AK205" i="8"/>
  <c r="AJ205" i="8"/>
  <c r="AI205" i="8"/>
  <c r="AH205" i="8"/>
  <c r="AG205" i="8"/>
  <c r="AK204" i="8"/>
  <c r="AJ204" i="8"/>
  <c r="AI204" i="8"/>
  <c r="AH204" i="8"/>
  <c r="AG204" i="8"/>
  <c r="AK203" i="8"/>
  <c r="AJ203" i="8"/>
  <c r="AI203" i="8"/>
  <c r="AH203" i="8"/>
  <c r="AG203" i="8"/>
  <c r="AK202" i="8"/>
  <c r="AJ202" i="8"/>
  <c r="AI202" i="8"/>
  <c r="AH202" i="8"/>
  <c r="AG202" i="8"/>
  <c r="AK201" i="8"/>
  <c r="AJ201" i="8"/>
  <c r="AI201" i="8"/>
  <c r="AH201" i="8"/>
  <c r="AG201" i="8"/>
  <c r="AK200" i="8"/>
  <c r="AJ200" i="8"/>
  <c r="AI200" i="8"/>
  <c r="AH200" i="8"/>
  <c r="AG200" i="8"/>
  <c r="AK199" i="8"/>
  <c r="AJ199" i="8"/>
  <c r="AI199" i="8"/>
  <c r="AH199" i="8"/>
  <c r="AG199" i="8"/>
  <c r="AK198" i="8"/>
  <c r="AJ198" i="8"/>
  <c r="AI198" i="8"/>
  <c r="AH198" i="8"/>
  <c r="AG198" i="8"/>
  <c r="AK197" i="8"/>
  <c r="AJ197" i="8"/>
  <c r="AI197" i="8"/>
  <c r="AH197" i="8"/>
  <c r="AG197" i="8"/>
  <c r="AK196" i="8"/>
  <c r="AJ196" i="8"/>
  <c r="AI196" i="8"/>
  <c r="AH196" i="8"/>
  <c r="AG196" i="8"/>
  <c r="AK195" i="8"/>
  <c r="AJ195" i="8"/>
  <c r="AI195" i="8"/>
  <c r="AH195" i="8"/>
  <c r="AG195" i="8"/>
  <c r="AK194" i="8"/>
  <c r="AJ194" i="8"/>
  <c r="AI194" i="8"/>
  <c r="AH194" i="8"/>
  <c r="AG194" i="8"/>
  <c r="AK193" i="8"/>
  <c r="AJ193" i="8"/>
  <c r="AI193" i="8"/>
  <c r="AH193" i="8"/>
  <c r="AG193" i="8"/>
  <c r="AK192" i="8"/>
  <c r="AJ192" i="8"/>
  <c r="AI192" i="8"/>
  <c r="AH192" i="8"/>
  <c r="AG192" i="8"/>
  <c r="AK224" i="12"/>
  <c r="AJ224" i="12"/>
  <c r="AI224" i="12"/>
  <c r="AH224" i="12"/>
  <c r="AG224" i="12"/>
  <c r="AK223" i="12"/>
  <c r="AJ223" i="12"/>
  <c r="AI223" i="12"/>
  <c r="AH223" i="12"/>
  <c r="AG223" i="12"/>
  <c r="AK222" i="12"/>
  <c r="AJ222" i="12"/>
  <c r="AI222" i="12"/>
  <c r="AH222" i="12"/>
  <c r="AG222" i="12"/>
  <c r="AK221" i="12"/>
  <c r="AJ221" i="12"/>
  <c r="AI221" i="12"/>
  <c r="AH221" i="12"/>
  <c r="AG221" i="12"/>
  <c r="AK220" i="12"/>
  <c r="AJ220" i="12"/>
  <c r="AI220" i="12"/>
  <c r="AH220" i="12"/>
  <c r="AG220" i="12"/>
  <c r="AK219" i="12"/>
  <c r="AJ219" i="12"/>
  <c r="AI219" i="12"/>
  <c r="AH219" i="12"/>
  <c r="AG219" i="12"/>
  <c r="AK218" i="12"/>
  <c r="AJ218" i="12"/>
  <c r="AI218" i="12"/>
  <c r="AH218" i="12"/>
  <c r="AG218" i="12"/>
  <c r="AK217" i="12"/>
  <c r="AJ217" i="12"/>
  <c r="AI217" i="12"/>
  <c r="AH217" i="12"/>
  <c r="AG217" i="12"/>
  <c r="AK216" i="12"/>
  <c r="AJ216" i="12"/>
  <c r="AI216" i="12"/>
  <c r="AH216" i="12"/>
  <c r="AG216" i="12"/>
  <c r="AK215" i="12"/>
  <c r="AJ215" i="12"/>
  <c r="AI215" i="12"/>
  <c r="AH215" i="12"/>
  <c r="AG215" i="12"/>
  <c r="AK214" i="12"/>
  <c r="AJ214" i="12"/>
  <c r="AI214" i="12"/>
  <c r="AH214" i="12"/>
  <c r="AG214" i="12"/>
  <c r="AK213" i="12"/>
  <c r="AJ213" i="12"/>
  <c r="AI213" i="12"/>
  <c r="AH213" i="12"/>
  <c r="AG213" i="12"/>
  <c r="AK212" i="12"/>
  <c r="AJ212" i="12"/>
  <c r="AI212" i="12"/>
  <c r="AH212" i="12"/>
  <c r="AG212" i="12"/>
  <c r="AK211" i="12"/>
  <c r="AJ211" i="12"/>
  <c r="AI211" i="12"/>
  <c r="AH211" i="12"/>
  <c r="AG211" i="12"/>
  <c r="AK210" i="12"/>
  <c r="AJ210" i="12"/>
  <c r="AI210" i="12"/>
  <c r="AH210" i="12"/>
  <c r="AG210" i="12"/>
  <c r="AK209" i="12"/>
  <c r="AJ209" i="12"/>
  <c r="AI209" i="12"/>
  <c r="AH209" i="12"/>
  <c r="AG209" i="12"/>
  <c r="AK190" i="12"/>
  <c r="AJ190" i="12"/>
  <c r="AI190" i="12"/>
  <c r="AH190" i="12"/>
  <c r="AG190" i="12"/>
  <c r="AK189" i="12"/>
  <c r="AJ189" i="12"/>
  <c r="AI189" i="12"/>
  <c r="AH189" i="12"/>
  <c r="AG189" i="12"/>
  <c r="AK188" i="12"/>
  <c r="AJ188" i="12"/>
  <c r="AI188" i="12"/>
  <c r="AH188" i="12"/>
  <c r="AG188" i="12"/>
  <c r="AK187" i="12"/>
  <c r="AJ187" i="12"/>
  <c r="AI187" i="12"/>
  <c r="AH187" i="12"/>
  <c r="AG187" i="12"/>
  <c r="AK186" i="12"/>
  <c r="AJ186" i="12"/>
  <c r="AI186" i="12"/>
  <c r="AH186" i="12"/>
  <c r="AG186" i="12"/>
  <c r="AK185" i="12"/>
  <c r="AJ185" i="12"/>
  <c r="AI185" i="12"/>
  <c r="AH185" i="12"/>
  <c r="AG185" i="12"/>
  <c r="AK184" i="12"/>
  <c r="AJ184" i="12"/>
  <c r="AI184" i="12"/>
  <c r="AH184" i="12"/>
  <c r="AG184" i="12"/>
  <c r="AK183" i="12"/>
  <c r="AJ183" i="12"/>
  <c r="AI183" i="12"/>
  <c r="AH183" i="12"/>
  <c r="AG183" i="12"/>
  <c r="AK182" i="12"/>
  <c r="AJ182" i="12"/>
  <c r="AI182" i="12"/>
  <c r="AH182" i="12"/>
  <c r="AG182" i="12"/>
  <c r="AK181" i="12"/>
  <c r="AJ181" i="12"/>
  <c r="AI181" i="12"/>
  <c r="AH181" i="12"/>
  <c r="AG181" i="12"/>
  <c r="AK180" i="12"/>
  <c r="AJ180" i="12"/>
  <c r="AI180" i="12"/>
  <c r="AH180" i="12"/>
  <c r="AG180" i="12"/>
  <c r="AK179" i="12"/>
  <c r="AJ179" i="12"/>
  <c r="AI179" i="12"/>
  <c r="AH179" i="12"/>
  <c r="AG179" i="12"/>
  <c r="AK178" i="12"/>
  <c r="AJ178" i="12"/>
  <c r="AI178" i="12"/>
  <c r="AH178" i="12"/>
  <c r="AG178" i="12"/>
  <c r="AK177" i="12"/>
  <c r="AJ177" i="12"/>
  <c r="AI177" i="12"/>
  <c r="AH177" i="12"/>
  <c r="AG177" i="12"/>
  <c r="AK176" i="12"/>
  <c r="AJ176" i="12"/>
  <c r="AI176" i="12"/>
  <c r="AH176" i="12"/>
  <c r="AG176" i="12"/>
  <c r="AK175" i="12"/>
  <c r="AJ175" i="12"/>
  <c r="AI175" i="12"/>
  <c r="AH175" i="12"/>
  <c r="AG175" i="12"/>
  <c r="AK173" i="12"/>
  <c r="AJ173" i="12"/>
  <c r="AI173" i="12"/>
  <c r="AH173" i="12"/>
  <c r="AG173" i="12"/>
  <c r="AK172" i="12"/>
  <c r="AJ172" i="12"/>
  <c r="AI172" i="12"/>
  <c r="AH172" i="12"/>
  <c r="AG172" i="12"/>
  <c r="AK171" i="12"/>
  <c r="AJ171" i="12"/>
  <c r="AI171" i="12"/>
  <c r="AH171" i="12"/>
  <c r="AG171" i="12"/>
  <c r="AK170" i="12"/>
  <c r="AJ170" i="12"/>
  <c r="AI170" i="12"/>
  <c r="AH170" i="12"/>
  <c r="AG170" i="12"/>
  <c r="AK169" i="12"/>
  <c r="AJ169" i="12"/>
  <c r="AI169" i="12"/>
  <c r="AH169" i="12"/>
  <c r="AG169" i="12"/>
  <c r="AK168" i="12"/>
  <c r="AJ168" i="12"/>
  <c r="AI168" i="12"/>
  <c r="AH168" i="12"/>
  <c r="AG168" i="12"/>
  <c r="AK167" i="12"/>
  <c r="AJ167" i="12"/>
  <c r="AI167" i="12"/>
  <c r="AH167" i="12"/>
  <c r="AG167" i="12"/>
  <c r="AK166" i="12"/>
  <c r="AJ166" i="12"/>
  <c r="AI166" i="12"/>
  <c r="AH166" i="12"/>
  <c r="AG166" i="12"/>
  <c r="AK165" i="12"/>
  <c r="AJ165" i="12"/>
  <c r="AI165" i="12"/>
  <c r="AH165" i="12"/>
  <c r="AG165" i="12"/>
  <c r="AK164" i="12"/>
  <c r="AJ164" i="12"/>
  <c r="AI164" i="12"/>
  <c r="AH164" i="12"/>
  <c r="AG164" i="12"/>
  <c r="AK163" i="12"/>
  <c r="AJ163" i="12"/>
  <c r="AI163" i="12"/>
  <c r="AH163" i="12"/>
  <c r="AG163" i="12"/>
  <c r="AK162" i="12"/>
  <c r="AJ162" i="12"/>
  <c r="AI162" i="12"/>
  <c r="AH162" i="12"/>
  <c r="AG162" i="12"/>
  <c r="AK161" i="12"/>
  <c r="AJ161" i="12"/>
  <c r="AI161" i="12"/>
  <c r="AH161" i="12"/>
  <c r="AG161" i="12"/>
  <c r="AK160" i="12"/>
  <c r="AJ160" i="12"/>
  <c r="AI160" i="12"/>
  <c r="AH160" i="12"/>
  <c r="AG160" i="12"/>
  <c r="AK159" i="12"/>
  <c r="AJ159" i="12"/>
  <c r="AI159" i="12"/>
  <c r="AH159" i="12"/>
  <c r="AG159" i="12"/>
  <c r="AK158" i="12"/>
  <c r="AJ158" i="12"/>
  <c r="AI158" i="12"/>
  <c r="AH158" i="12"/>
  <c r="AG158" i="12"/>
  <c r="AK156" i="12"/>
  <c r="AJ156" i="12"/>
  <c r="AI156" i="12"/>
  <c r="AH156" i="12"/>
  <c r="AG156" i="12"/>
  <c r="AK155" i="12"/>
  <c r="AJ155" i="12"/>
  <c r="AI155" i="12"/>
  <c r="AH155" i="12"/>
  <c r="AG155" i="12"/>
  <c r="AK154" i="12"/>
  <c r="AJ154" i="12"/>
  <c r="AI154" i="12"/>
  <c r="AH154" i="12"/>
  <c r="AG154" i="12"/>
  <c r="AK153" i="12"/>
  <c r="AJ153" i="12"/>
  <c r="AI153" i="12"/>
  <c r="AH153" i="12"/>
  <c r="AG153" i="12"/>
  <c r="AK152" i="12"/>
  <c r="AJ152" i="12"/>
  <c r="AI152" i="12"/>
  <c r="AH152" i="12"/>
  <c r="AG152" i="12"/>
  <c r="AK151" i="12"/>
  <c r="AJ151" i="12"/>
  <c r="AI151" i="12"/>
  <c r="AH151" i="12"/>
  <c r="AG151" i="12"/>
  <c r="AK150" i="12"/>
  <c r="AJ150" i="12"/>
  <c r="AI150" i="12"/>
  <c r="AH150" i="12"/>
  <c r="AG150" i="12"/>
  <c r="AK149" i="12"/>
  <c r="AJ149" i="12"/>
  <c r="AI149" i="12"/>
  <c r="AH149" i="12"/>
  <c r="AG149" i="12"/>
  <c r="AK148" i="12"/>
  <c r="AJ148" i="12"/>
  <c r="AI148" i="12"/>
  <c r="AH148" i="12"/>
  <c r="AG148" i="12"/>
  <c r="AK147" i="12"/>
  <c r="AJ147" i="12"/>
  <c r="AI147" i="12"/>
  <c r="AH147" i="12"/>
  <c r="AG147" i="12"/>
  <c r="AK146" i="12"/>
  <c r="AJ146" i="12"/>
  <c r="AI146" i="12"/>
  <c r="AH146" i="12"/>
  <c r="AG146" i="12"/>
  <c r="AK145" i="12"/>
  <c r="AJ145" i="12"/>
  <c r="AI145" i="12"/>
  <c r="AH145" i="12"/>
  <c r="AG145" i="12"/>
  <c r="AK144" i="12"/>
  <c r="AJ144" i="12"/>
  <c r="AI144" i="12"/>
  <c r="AH144" i="12"/>
  <c r="AG144" i="12"/>
  <c r="AK143" i="12"/>
  <c r="AJ143" i="12"/>
  <c r="AI143" i="12"/>
  <c r="AH143" i="12"/>
  <c r="AG143" i="12"/>
  <c r="AK142" i="12"/>
  <c r="AJ142" i="12"/>
  <c r="AI142" i="12"/>
  <c r="AH142" i="12"/>
  <c r="AG142" i="12"/>
  <c r="AK141" i="12"/>
  <c r="AJ141" i="12"/>
  <c r="AI141" i="12"/>
  <c r="AH141" i="12"/>
  <c r="AG141" i="12"/>
  <c r="AK139" i="12"/>
  <c r="AJ139" i="12"/>
  <c r="AI139" i="12"/>
  <c r="AH139" i="12"/>
  <c r="AG139" i="12"/>
  <c r="AK138" i="12"/>
  <c r="AJ138" i="12"/>
  <c r="AI138" i="12"/>
  <c r="AH138" i="12"/>
  <c r="AG138" i="12"/>
  <c r="AK137" i="12"/>
  <c r="AJ137" i="12"/>
  <c r="AI137" i="12"/>
  <c r="AH137" i="12"/>
  <c r="AG137" i="12"/>
  <c r="AK136" i="12"/>
  <c r="AJ136" i="12"/>
  <c r="AI136" i="12"/>
  <c r="AH136" i="12"/>
  <c r="AG136" i="12"/>
  <c r="AK135" i="12"/>
  <c r="AJ135" i="12"/>
  <c r="AI135" i="12"/>
  <c r="AH135" i="12"/>
  <c r="AG135" i="12"/>
  <c r="AK134" i="12"/>
  <c r="AJ134" i="12"/>
  <c r="AI134" i="12"/>
  <c r="AH134" i="12"/>
  <c r="AG134" i="12"/>
  <c r="AK133" i="12"/>
  <c r="AJ133" i="12"/>
  <c r="AI133" i="12"/>
  <c r="AH133" i="12"/>
  <c r="AG133" i="12"/>
  <c r="AK132" i="12"/>
  <c r="AJ132" i="12"/>
  <c r="AI132" i="12"/>
  <c r="AH132" i="12"/>
  <c r="AG132" i="12"/>
  <c r="AK131" i="12"/>
  <c r="AJ131" i="12"/>
  <c r="AI131" i="12"/>
  <c r="AH131" i="12"/>
  <c r="AG131" i="12"/>
  <c r="AK130" i="12"/>
  <c r="AJ130" i="12"/>
  <c r="AI130" i="12"/>
  <c r="AH130" i="12"/>
  <c r="AG130" i="12"/>
  <c r="AK129" i="12"/>
  <c r="AJ129" i="12"/>
  <c r="AI129" i="12"/>
  <c r="AH129" i="12"/>
  <c r="AG129" i="12"/>
  <c r="AK128" i="12"/>
  <c r="AJ128" i="12"/>
  <c r="AI128" i="12"/>
  <c r="AH128" i="12"/>
  <c r="AG128" i="12"/>
  <c r="AK127" i="12"/>
  <c r="AJ127" i="12"/>
  <c r="AI127" i="12"/>
  <c r="AH127" i="12"/>
  <c r="AG127" i="12"/>
  <c r="AK126" i="12"/>
  <c r="AJ126" i="12"/>
  <c r="AI126" i="12"/>
  <c r="AH126" i="12"/>
  <c r="AG126" i="12"/>
  <c r="AK125" i="12"/>
  <c r="AJ125" i="12"/>
  <c r="AI125" i="12"/>
  <c r="AH125" i="12"/>
  <c r="AG125" i="12"/>
  <c r="AK124" i="12"/>
  <c r="AJ124" i="12"/>
  <c r="AI124" i="12"/>
  <c r="AH124" i="12"/>
  <c r="AG124" i="12"/>
  <c r="AK122" i="12"/>
  <c r="AJ122" i="12"/>
  <c r="AI122" i="12"/>
  <c r="AH122" i="12"/>
  <c r="AG122" i="12"/>
  <c r="AK121" i="12"/>
  <c r="AJ121" i="12"/>
  <c r="AI121" i="12"/>
  <c r="AH121" i="12"/>
  <c r="AG121" i="12"/>
  <c r="AK120" i="12"/>
  <c r="AJ120" i="12"/>
  <c r="AI120" i="12"/>
  <c r="AH120" i="12"/>
  <c r="AG120" i="12"/>
  <c r="AK119" i="12"/>
  <c r="AJ119" i="12"/>
  <c r="AI119" i="12"/>
  <c r="AH119" i="12"/>
  <c r="AG119" i="12"/>
  <c r="AK118" i="12"/>
  <c r="AJ118" i="12"/>
  <c r="AI118" i="12"/>
  <c r="AH118" i="12"/>
  <c r="AG118" i="12"/>
  <c r="AK117" i="12"/>
  <c r="AJ117" i="12"/>
  <c r="AI117" i="12"/>
  <c r="AH117" i="12"/>
  <c r="AG117" i="12"/>
  <c r="AK116" i="12"/>
  <c r="AJ116" i="12"/>
  <c r="AI116" i="12"/>
  <c r="AH116" i="12"/>
  <c r="AG116" i="12"/>
  <c r="AK115" i="12"/>
  <c r="AJ115" i="12"/>
  <c r="AI115" i="12"/>
  <c r="AH115" i="12"/>
  <c r="AG115" i="12"/>
  <c r="AK114" i="12"/>
  <c r="AJ114" i="12"/>
  <c r="AI114" i="12"/>
  <c r="AH114" i="12"/>
  <c r="AG114" i="12"/>
  <c r="AK113" i="12"/>
  <c r="AJ113" i="12"/>
  <c r="AI113" i="12"/>
  <c r="AH113" i="12"/>
  <c r="AG113" i="12"/>
  <c r="AK112" i="12"/>
  <c r="AJ112" i="12"/>
  <c r="AI112" i="12"/>
  <c r="AH112" i="12"/>
  <c r="AG112" i="12"/>
  <c r="AK111" i="12"/>
  <c r="AJ111" i="12"/>
  <c r="AI111" i="12"/>
  <c r="AH111" i="12"/>
  <c r="AG111" i="12"/>
  <c r="AK110" i="12"/>
  <c r="AJ110" i="12"/>
  <c r="AI110" i="12"/>
  <c r="AH110" i="12"/>
  <c r="AG110" i="12"/>
  <c r="AK109" i="12"/>
  <c r="AJ109" i="12"/>
  <c r="AI109" i="12"/>
  <c r="AH109" i="12"/>
  <c r="AG109" i="12"/>
  <c r="AK108" i="12"/>
  <c r="AJ108" i="12"/>
  <c r="AI108" i="12"/>
  <c r="AH108" i="12"/>
  <c r="AG108" i="12"/>
  <c r="AK107" i="12"/>
  <c r="AJ107" i="12"/>
  <c r="AI107" i="12"/>
  <c r="AH107" i="12"/>
  <c r="AG107" i="12"/>
  <c r="AK88" i="12"/>
  <c r="AJ88" i="12"/>
  <c r="AI88" i="12"/>
  <c r="AH88" i="12"/>
  <c r="AG88" i="12"/>
  <c r="AK87" i="12"/>
  <c r="AJ87" i="12"/>
  <c r="AI87" i="12"/>
  <c r="AH87" i="12"/>
  <c r="AG87" i="12"/>
  <c r="AK86" i="12"/>
  <c r="AJ86" i="12"/>
  <c r="AI86" i="12"/>
  <c r="AH86" i="12"/>
  <c r="AG86" i="12"/>
  <c r="AK85" i="12"/>
  <c r="AJ85" i="12"/>
  <c r="AI85" i="12"/>
  <c r="AH85" i="12"/>
  <c r="AG85" i="12"/>
  <c r="AK84" i="12"/>
  <c r="AJ84" i="12"/>
  <c r="AI84" i="12"/>
  <c r="AH84" i="12"/>
  <c r="AG84" i="12"/>
  <c r="AK83" i="12"/>
  <c r="AJ83" i="12"/>
  <c r="AI83" i="12"/>
  <c r="AH83" i="12"/>
  <c r="AG83" i="12"/>
  <c r="AK82" i="12"/>
  <c r="AJ82" i="12"/>
  <c r="AI82" i="12"/>
  <c r="AH82" i="12"/>
  <c r="AG82" i="12"/>
  <c r="AK81" i="12"/>
  <c r="AJ81" i="12"/>
  <c r="AI81" i="12"/>
  <c r="AH81" i="12"/>
  <c r="AG81" i="12"/>
  <c r="AK80" i="12"/>
  <c r="AJ80" i="12"/>
  <c r="AI80" i="12"/>
  <c r="AH80" i="12"/>
  <c r="AG80" i="12"/>
  <c r="AK79" i="12"/>
  <c r="AJ79" i="12"/>
  <c r="AI79" i="12"/>
  <c r="AH79" i="12"/>
  <c r="AG79" i="12"/>
  <c r="AK78" i="12"/>
  <c r="AJ78" i="12"/>
  <c r="AI78" i="12"/>
  <c r="AH78" i="12"/>
  <c r="AG78" i="12"/>
  <c r="AK77" i="12"/>
  <c r="AJ77" i="12"/>
  <c r="AI77" i="12"/>
  <c r="AH77" i="12"/>
  <c r="AG77" i="12"/>
  <c r="AK76" i="12"/>
  <c r="AJ76" i="12"/>
  <c r="AI76" i="12"/>
  <c r="AH76" i="12"/>
  <c r="AG76" i="12"/>
  <c r="AK75" i="12"/>
  <c r="AJ75" i="12"/>
  <c r="AI75" i="12"/>
  <c r="AH75" i="12"/>
  <c r="AG75" i="12"/>
  <c r="AK74" i="12"/>
  <c r="AJ74" i="12"/>
  <c r="AI74" i="12"/>
  <c r="AH74" i="12"/>
  <c r="AG74" i="12"/>
  <c r="AK73" i="12"/>
  <c r="AJ73" i="12"/>
  <c r="AI73" i="12"/>
  <c r="AH73" i="12"/>
  <c r="AG73" i="12"/>
  <c r="AK71" i="12"/>
  <c r="AJ71" i="12"/>
  <c r="AI71" i="12"/>
  <c r="AH71" i="12"/>
  <c r="AG71" i="12"/>
  <c r="AK70" i="12"/>
  <c r="AJ70" i="12"/>
  <c r="AI70" i="12"/>
  <c r="AH70" i="12"/>
  <c r="AG70" i="12"/>
  <c r="AK69" i="12"/>
  <c r="AJ69" i="12"/>
  <c r="AI69" i="12"/>
  <c r="AH69" i="12"/>
  <c r="AG69" i="12"/>
  <c r="AK68" i="12"/>
  <c r="AJ68" i="12"/>
  <c r="AI68" i="12"/>
  <c r="AH68" i="12"/>
  <c r="AG68" i="12"/>
  <c r="AK67" i="12"/>
  <c r="AJ67" i="12"/>
  <c r="AI67" i="12"/>
  <c r="AH67" i="12"/>
  <c r="AG67" i="12"/>
  <c r="AK66" i="12"/>
  <c r="AJ66" i="12"/>
  <c r="AI66" i="12"/>
  <c r="AH66" i="12"/>
  <c r="AG66" i="12"/>
  <c r="AK65" i="12"/>
  <c r="AJ65" i="12"/>
  <c r="AI65" i="12"/>
  <c r="AH65" i="12"/>
  <c r="AG65" i="12"/>
  <c r="AK64" i="12"/>
  <c r="AJ64" i="12"/>
  <c r="AI64" i="12"/>
  <c r="AH64" i="12"/>
  <c r="AG64" i="12"/>
  <c r="AK63" i="12"/>
  <c r="AJ63" i="12"/>
  <c r="AI63" i="12"/>
  <c r="AH63" i="12"/>
  <c r="AG63" i="12"/>
  <c r="AK62" i="12"/>
  <c r="AJ62" i="12"/>
  <c r="AI62" i="12"/>
  <c r="AH62" i="12"/>
  <c r="AG62" i="12"/>
  <c r="AK61" i="12"/>
  <c r="AJ61" i="12"/>
  <c r="AI61" i="12"/>
  <c r="AH61" i="12"/>
  <c r="AG61" i="12"/>
  <c r="AK60" i="12"/>
  <c r="AJ60" i="12"/>
  <c r="AI60" i="12"/>
  <c r="AH60" i="12"/>
  <c r="AG60" i="12"/>
  <c r="AK59" i="12"/>
  <c r="AJ59" i="12"/>
  <c r="AI59" i="12"/>
  <c r="AH59" i="12"/>
  <c r="AG59" i="12"/>
  <c r="AK58" i="12"/>
  <c r="AJ58" i="12"/>
  <c r="AI58" i="12"/>
  <c r="AH58" i="12"/>
  <c r="AG58" i="12"/>
  <c r="AK57" i="12"/>
  <c r="AJ57" i="12"/>
  <c r="AI57" i="12"/>
  <c r="AH57" i="12"/>
  <c r="AG57" i="12"/>
  <c r="AK56" i="12"/>
  <c r="AJ56" i="12"/>
  <c r="AI56" i="12"/>
  <c r="AH56" i="12"/>
  <c r="AG56" i="12"/>
  <c r="AK54" i="12"/>
  <c r="AJ54" i="12"/>
  <c r="AI54" i="12"/>
  <c r="AH54" i="12"/>
  <c r="AG54" i="12"/>
  <c r="AK53" i="12"/>
  <c r="AJ53" i="12"/>
  <c r="AI53" i="12"/>
  <c r="AH53" i="12"/>
  <c r="AG53" i="12"/>
  <c r="AK52" i="12"/>
  <c r="AJ52" i="12"/>
  <c r="AI52" i="12"/>
  <c r="AH52" i="12"/>
  <c r="AG52" i="12"/>
  <c r="AK51" i="12"/>
  <c r="AJ51" i="12"/>
  <c r="AI51" i="12"/>
  <c r="AH51" i="12"/>
  <c r="AG51" i="12"/>
  <c r="AK50" i="12"/>
  <c r="AJ50" i="12"/>
  <c r="AI50" i="12"/>
  <c r="AH50" i="12"/>
  <c r="AG50" i="12"/>
  <c r="AK49" i="12"/>
  <c r="AJ49" i="12"/>
  <c r="AI49" i="12"/>
  <c r="AH49" i="12"/>
  <c r="AG49" i="12"/>
  <c r="AK48" i="12"/>
  <c r="AJ48" i="12"/>
  <c r="AI48" i="12"/>
  <c r="AH48" i="12"/>
  <c r="AG48" i="12"/>
  <c r="AK47" i="12"/>
  <c r="AJ47" i="12"/>
  <c r="AI47" i="12"/>
  <c r="AH47" i="12"/>
  <c r="AG47" i="12"/>
  <c r="AK46" i="12"/>
  <c r="AJ46" i="12"/>
  <c r="AI46" i="12"/>
  <c r="AH46" i="12"/>
  <c r="AG46" i="12"/>
  <c r="AK45" i="12"/>
  <c r="AJ45" i="12"/>
  <c r="AI45" i="12"/>
  <c r="AH45" i="12"/>
  <c r="AG45" i="12"/>
  <c r="AK44" i="12"/>
  <c r="AJ44" i="12"/>
  <c r="AI44" i="12"/>
  <c r="AH44" i="12"/>
  <c r="AG44" i="12"/>
  <c r="AK43" i="12"/>
  <c r="AJ43" i="12"/>
  <c r="AI43" i="12"/>
  <c r="AH43" i="12"/>
  <c r="AG43" i="12"/>
  <c r="AK42" i="12"/>
  <c r="AJ42" i="12"/>
  <c r="AI42" i="12"/>
  <c r="AH42" i="12"/>
  <c r="AG42" i="12"/>
  <c r="AK41" i="12"/>
  <c r="AJ41" i="12"/>
  <c r="AI41" i="12"/>
  <c r="AH41" i="12"/>
  <c r="AG41" i="12"/>
  <c r="AK40" i="12"/>
  <c r="AJ40" i="12"/>
  <c r="AI40" i="12"/>
  <c r="AH40" i="12"/>
  <c r="AG40" i="12"/>
  <c r="AK39" i="12"/>
  <c r="AJ39" i="12"/>
  <c r="AI39" i="12"/>
  <c r="AH39" i="12"/>
  <c r="AG39" i="12"/>
  <c r="AK37" i="12"/>
  <c r="AJ37" i="12"/>
  <c r="AI37" i="12"/>
  <c r="AH37" i="12"/>
  <c r="AG37" i="12"/>
  <c r="AK36" i="12"/>
  <c r="AJ36" i="12"/>
  <c r="AI36" i="12"/>
  <c r="AH36" i="12"/>
  <c r="AG36" i="12"/>
  <c r="AK35" i="12"/>
  <c r="AJ35" i="12"/>
  <c r="AI35" i="12"/>
  <c r="AH35" i="12"/>
  <c r="AG35" i="12"/>
  <c r="AK34" i="12"/>
  <c r="AJ34" i="12"/>
  <c r="AI34" i="12"/>
  <c r="AH34" i="12"/>
  <c r="AG34" i="12"/>
  <c r="AK33" i="12"/>
  <c r="AJ33" i="12"/>
  <c r="AI33" i="12"/>
  <c r="AH33" i="12"/>
  <c r="AG33" i="12"/>
  <c r="AK32" i="12"/>
  <c r="AJ32" i="12"/>
  <c r="AI32" i="12"/>
  <c r="AH32" i="12"/>
  <c r="AG32" i="12"/>
  <c r="AK31" i="12"/>
  <c r="AJ31" i="12"/>
  <c r="AI31" i="12"/>
  <c r="AH31" i="12"/>
  <c r="AG31" i="12"/>
  <c r="AK30" i="12"/>
  <c r="AJ30" i="12"/>
  <c r="AI30" i="12"/>
  <c r="AH30" i="12"/>
  <c r="AG30" i="12"/>
  <c r="AK29" i="12"/>
  <c r="AJ29" i="12"/>
  <c r="AI29" i="12"/>
  <c r="AH29" i="12"/>
  <c r="AG29" i="12"/>
  <c r="AK28" i="12"/>
  <c r="AJ28" i="12"/>
  <c r="AI28" i="12"/>
  <c r="AH28" i="12"/>
  <c r="AG28" i="12"/>
  <c r="AK27" i="12"/>
  <c r="AJ27" i="12"/>
  <c r="AI27" i="12"/>
  <c r="AH27" i="12"/>
  <c r="AG27" i="12"/>
  <c r="AK26" i="12"/>
  <c r="AJ26" i="12"/>
  <c r="AI26" i="12"/>
  <c r="AH26" i="12"/>
  <c r="AG26" i="12"/>
  <c r="AK25" i="12"/>
  <c r="AJ25" i="12"/>
  <c r="AI25" i="12"/>
  <c r="AH25" i="12"/>
  <c r="AG25" i="12"/>
  <c r="AK24" i="12"/>
  <c r="AJ24" i="12"/>
  <c r="AI24" i="12"/>
  <c r="AH24" i="12"/>
  <c r="AG24" i="12"/>
  <c r="AK23" i="12"/>
  <c r="AJ23" i="12"/>
  <c r="AI23" i="12"/>
  <c r="AH23" i="12"/>
  <c r="AG23" i="12"/>
  <c r="AK22" i="12"/>
  <c r="AJ22" i="12"/>
  <c r="AI22" i="12"/>
  <c r="AH22" i="12"/>
  <c r="AG22" i="12"/>
  <c r="AK20" i="12"/>
  <c r="AJ20" i="12"/>
  <c r="AI20" i="12"/>
  <c r="AH20" i="12"/>
  <c r="AG20" i="12"/>
  <c r="AK19" i="12"/>
  <c r="AJ19" i="12"/>
  <c r="AI19" i="12"/>
  <c r="AH19" i="12"/>
  <c r="AG19" i="12"/>
  <c r="AK18" i="12"/>
  <c r="AJ18" i="12"/>
  <c r="AI18" i="12"/>
  <c r="AH18" i="12"/>
  <c r="AG18" i="12"/>
  <c r="AK17" i="12"/>
  <c r="AJ17" i="12"/>
  <c r="AI17" i="12"/>
  <c r="AH17" i="12"/>
  <c r="AG17" i="12"/>
  <c r="AK16" i="12"/>
  <c r="AJ16" i="12"/>
  <c r="AI16" i="12"/>
  <c r="AH16" i="12"/>
  <c r="AG16" i="12"/>
  <c r="AK15" i="12"/>
  <c r="AJ15" i="12"/>
  <c r="AI15" i="12"/>
  <c r="AH15" i="12"/>
  <c r="AG15" i="12"/>
  <c r="AK14" i="12"/>
  <c r="AJ14" i="12"/>
  <c r="AI14" i="12"/>
  <c r="AH14" i="12"/>
  <c r="AG14" i="12"/>
  <c r="AK13" i="12"/>
  <c r="AJ13" i="12"/>
  <c r="AI13" i="12"/>
  <c r="AH13" i="12"/>
  <c r="AG13" i="12"/>
  <c r="AK12" i="12"/>
  <c r="AJ12" i="12"/>
  <c r="AI12" i="12"/>
  <c r="AH12" i="12"/>
  <c r="AG12" i="12"/>
  <c r="AK11" i="12"/>
  <c r="AJ11" i="12"/>
  <c r="AI11" i="12"/>
  <c r="AH11" i="12"/>
  <c r="AG11" i="12"/>
  <c r="AK10" i="12"/>
  <c r="AJ10" i="12"/>
  <c r="AI10" i="12"/>
  <c r="AH10" i="12"/>
  <c r="AG10" i="12"/>
  <c r="AK9" i="12"/>
  <c r="AJ9" i="12"/>
  <c r="AI9" i="12"/>
  <c r="AH9" i="12"/>
  <c r="AG9" i="12"/>
  <c r="AK8" i="12"/>
  <c r="AJ8" i="12"/>
  <c r="AI8" i="12"/>
  <c r="AH8" i="12"/>
  <c r="AG8" i="12"/>
  <c r="AK7" i="12"/>
  <c r="AJ7" i="12"/>
  <c r="AI7" i="12"/>
  <c r="AH7" i="12"/>
  <c r="AG7" i="12"/>
  <c r="AK6" i="12"/>
  <c r="AJ6" i="12"/>
  <c r="AI6" i="12"/>
  <c r="AH6" i="12"/>
  <c r="AG6" i="12"/>
  <c r="AK5" i="12"/>
  <c r="AJ5" i="12"/>
  <c r="AI5" i="12"/>
  <c r="AH5" i="12"/>
  <c r="AG5" i="12"/>
  <c r="AK190" i="11"/>
  <c r="AJ190" i="11"/>
  <c r="AI190" i="11"/>
  <c r="AH190" i="11"/>
  <c r="AG190" i="11"/>
  <c r="AK189" i="11"/>
  <c r="AJ189" i="11"/>
  <c r="AI189" i="11"/>
  <c r="AH189" i="11"/>
  <c r="AG189" i="11"/>
  <c r="AK188" i="11"/>
  <c r="AJ188" i="11"/>
  <c r="AI188" i="11"/>
  <c r="AH188" i="11"/>
  <c r="AG188" i="11"/>
  <c r="AK187" i="11"/>
  <c r="AJ187" i="11"/>
  <c r="AI187" i="11"/>
  <c r="AH187" i="11"/>
  <c r="AG187" i="11"/>
  <c r="AK186" i="11"/>
  <c r="AJ186" i="11"/>
  <c r="AI186" i="11"/>
  <c r="AH186" i="11"/>
  <c r="AG186" i="11"/>
  <c r="AK185" i="11"/>
  <c r="AJ185" i="11"/>
  <c r="AI185" i="11"/>
  <c r="AH185" i="11"/>
  <c r="AG185" i="11"/>
  <c r="AK184" i="11"/>
  <c r="AJ184" i="11"/>
  <c r="AI184" i="11"/>
  <c r="AH184" i="11"/>
  <c r="AG184" i="11"/>
  <c r="AK183" i="11"/>
  <c r="AJ183" i="11"/>
  <c r="AI183" i="11"/>
  <c r="AH183" i="11"/>
  <c r="AG183" i="11"/>
  <c r="AK182" i="11"/>
  <c r="AJ182" i="11"/>
  <c r="AI182" i="11"/>
  <c r="AH182" i="11"/>
  <c r="AG182" i="11"/>
  <c r="AK181" i="11"/>
  <c r="AJ181" i="11"/>
  <c r="AI181" i="11"/>
  <c r="AH181" i="11"/>
  <c r="AG181" i="11"/>
  <c r="AK180" i="11"/>
  <c r="AJ180" i="11"/>
  <c r="AI180" i="11"/>
  <c r="AH180" i="11"/>
  <c r="AG180" i="11"/>
  <c r="AK179" i="11"/>
  <c r="AJ179" i="11"/>
  <c r="AI179" i="11"/>
  <c r="AH179" i="11"/>
  <c r="AG179" i="11"/>
  <c r="AK178" i="11"/>
  <c r="AJ178" i="11"/>
  <c r="AI178" i="11"/>
  <c r="AH178" i="11"/>
  <c r="AG178" i="11"/>
  <c r="AK177" i="11"/>
  <c r="AJ177" i="11"/>
  <c r="AI177" i="11"/>
  <c r="AH177" i="11"/>
  <c r="AG177" i="11"/>
  <c r="AK176" i="11"/>
  <c r="AJ176" i="11"/>
  <c r="AI176" i="11"/>
  <c r="AH176" i="11"/>
  <c r="AG176" i="11"/>
  <c r="AK175" i="11"/>
  <c r="AJ175" i="11"/>
  <c r="AI175" i="11"/>
  <c r="AH175" i="11"/>
  <c r="AG175" i="11"/>
  <c r="AK173" i="11"/>
  <c r="AJ173" i="11"/>
  <c r="AI173" i="11"/>
  <c r="AH173" i="11"/>
  <c r="AG173" i="11"/>
  <c r="AK172" i="11"/>
  <c r="AJ172" i="11"/>
  <c r="AI172" i="11"/>
  <c r="AH172" i="11"/>
  <c r="AG172" i="11"/>
  <c r="AK171" i="11"/>
  <c r="AJ171" i="11"/>
  <c r="AI171" i="11"/>
  <c r="AH171" i="11"/>
  <c r="AG171" i="11"/>
  <c r="AK170" i="11"/>
  <c r="AJ170" i="11"/>
  <c r="AI170" i="11"/>
  <c r="AH170" i="11"/>
  <c r="AG170" i="11"/>
  <c r="AK169" i="11"/>
  <c r="AJ169" i="11"/>
  <c r="AI169" i="11"/>
  <c r="AH169" i="11"/>
  <c r="AG169" i="11"/>
  <c r="AK168" i="11"/>
  <c r="AJ168" i="11"/>
  <c r="AI168" i="11"/>
  <c r="AH168" i="11"/>
  <c r="AG168" i="11"/>
  <c r="AK167" i="11"/>
  <c r="AJ167" i="11"/>
  <c r="AI167" i="11"/>
  <c r="AH167" i="11"/>
  <c r="AG167" i="11"/>
  <c r="AK166" i="11"/>
  <c r="AJ166" i="11"/>
  <c r="AI166" i="11"/>
  <c r="AH166" i="11"/>
  <c r="AG166" i="11"/>
  <c r="AK165" i="11"/>
  <c r="AJ165" i="11"/>
  <c r="AI165" i="11"/>
  <c r="AH165" i="11"/>
  <c r="AG165" i="11"/>
  <c r="AK164" i="11"/>
  <c r="AJ164" i="11"/>
  <c r="AI164" i="11"/>
  <c r="AH164" i="11"/>
  <c r="AG164" i="11"/>
  <c r="AK163" i="11"/>
  <c r="AJ163" i="11"/>
  <c r="AI163" i="11"/>
  <c r="AH163" i="11"/>
  <c r="AG163" i="11"/>
  <c r="AK162" i="11"/>
  <c r="AJ162" i="11"/>
  <c r="AI162" i="11"/>
  <c r="AH162" i="11"/>
  <c r="AG162" i="11"/>
  <c r="AK161" i="11"/>
  <c r="AJ161" i="11"/>
  <c r="AI161" i="11"/>
  <c r="AH161" i="11"/>
  <c r="AG161" i="11"/>
  <c r="AK160" i="11"/>
  <c r="AJ160" i="11"/>
  <c r="AI160" i="11"/>
  <c r="AH160" i="11"/>
  <c r="AG160" i="11"/>
  <c r="AK159" i="11"/>
  <c r="AJ159" i="11"/>
  <c r="AI159" i="11"/>
  <c r="AH159" i="11"/>
  <c r="AG159" i="11"/>
  <c r="AK158" i="11"/>
  <c r="AJ158" i="11"/>
  <c r="AI158" i="11"/>
  <c r="AH158" i="11"/>
  <c r="AG158" i="11"/>
  <c r="AK156" i="11"/>
  <c r="AJ156" i="11"/>
  <c r="AI156" i="11"/>
  <c r="AH156" i="11"/>
  <c r="AG156" i="11"/>
  <c r="AK155" i="11"/>
  <c r="AJ155" i="11"/>
  <c r="AI155" i="11"/>
  <c r="AH155" i="11"/>
  <c r="AG155" i="11"/>
  <c r="AK154" i="11"/>
  <c r="AJ154" i="11"/>
  <c r="AI154" i="11"/>
  <c r="AH154" i="11"/>
  <c r="AG154" i="11"/>
  <c r="AK153" i="11"/>
  <c r="AJ153" i="11"/>
  <c r="AI153" i="11"/>
  <c r="AH153" i="11"/>
  <c r="AG153" i="11"/>
  <c r="AK152" i="11"/>
  <c r="AJ152" i="11"/>
  <c r="AI152" i="11"/>
  <c r="AH152" i="11"/>
  <c r="AG152" i="11"/>
  <c r="AK151" i="11"/>
  <c r="AJ151" i="11"/>
  <c r="AI151" i="11"/>
  <c r="AH151" i="11"/>
  <c r="AG151" i="11"/>
  <c r="AK150" i="11"/>
  <c r="AJ150" i="11"/>
  <c r="AI150" i="11"/>
  <c r="AH150" i="11"/>
  <c r="AG150" i="11"/>
  <c r="AK149" i="11"/>
  <c r="AJ149" i="11"/>
  <c r="AI149" i="11"/>
  <c r="AH149" i="11"/>
  <c r="AG149" i="11"/>
  <c r="AK148" i="11"/>
  <c r="AJ148" i="11"/>
  <c r="AI148" i="11"/>
  <c r="AH148" i="11"/>
  <c r="AG148" i="11"/>
  <c r="AK147" i="11"/>
  <c r="AJ147" i="11"/>
  <c r="AI147" i="11"/>
  <c r="AH147" i="11"/>
  <c r="AG147" i="11"/>
  <c r="AK146" i="11"/>
  <c r="AJ146" i="11"/>
  <c r="AI146" i="11"/>
  <c r="AH146" i="11"/>
  <c r="AG146" i="11"/>
  <c r="AK145" i="11"/>
  <c r="AJ145" i="11"/>
  <c r="AI145" i="11"/>
  <c r="AH145" i="11"/>
  <c r="AG145" i="11"/>
  <c r="AK144" i="11"/>
  <c r="AJ144" i="11"/>
  <c r="AI144" i="11"/>
  <c r="AH144" i="11"/>
  <c r="AG144" i="11"/>
  <c r="AK143" i="11"/>
  <c r="AJ143" i="11"/>
  <c r="AI143" i="11"/>
  <c r="AH143" i="11"/>
  <c r="AG143" i="11"/>
  <c r="AK142" i="11"/>
  <c r="AJ142" i="11"/>
  <c r="AI142" i="11"/>
  <c r="AH142" i="11"/>
  <c r="AG142" i="11"/>
  <c r="AK141" i="11"/>
  <c r="AJ141" i="11"/>
  <c r="AI141" i="11"/>
  <c r="AH141" i="11"/>
  <c r="AG141" i="11"/>
  <c r="AK139" i="11"/>
  <c r="AJ139" i="11"/>
  <c r="AI139" i="11"/>
  <c r="AH139" i="11"/>
  <c r="AG139" i="11"/>
  <c r="AK138" i="11"/>
  <c r="AJ138" i="11"/>
  <c r="AI138" i="11"/>
  <c r="AH138" i="11"/>
  <c r="AG138" i="11"/>
  <c r="AK137" i="11"/>
  <c r="AJ137" i="11"/>
  <c r="AI137" i="11"/>
  <c r="AH137" i="11"/>
  <c r="AG137" i="11"/>
  <c r="AK136" i="11"/>
  <c r="AJ136" i="11"/>
  <c r="AI136" i="11"/>
  <c r="AH136" i="11"/>
  <c r="AG136" i="11"/>
  <c r="AK135" i="11"/>
  <c r="AJ135" i="11"/>
  <c r="AI135" i="11"/>
  <c r="AH135" i="11"/>
  <c r="AG135" i="11"/>
  <c r="AK134" i="11"/>
  <c r="AJ134" i="11"/>
  <c r="AI134" i="11"/>
  <c r="AH134" i="11"/>
  <c r="AG134" i="11"/>
  <c r="AK133" i="11"/>
  <c r="AJ133" i="11"/>
  <c r="AI133" i="11"/>
  <c r="AH133" i="11"/>
  <c r="AG133" i="11"/>
  <c r="AK132" i="11"/>
  <c r="AJ132" i="11"/>
  <c r="AI132" i="11"/>
  <c r="AH132" i="11"/>
  <c r="AG132" i="11"/>
  <c r="AK131" i="11"/>
  <c r="AJ131" i="11"/>
  <c r="AI131" i="11"/>
  <c r="AH131" i="11"/>
  <c r="AG131" i="11"/>
  <c r="AK130" i="11"/>
  <c r="AJ130" i="11"/>
  <c r="AI130" i="11"/>
  <c r="AH130" i="11"/>
  <c r="AG130" i="11"/>
  <c r="AK129" i="11"/>
  <c r="AJ129" i="11"/>
  <c r="AI129" i="11"/>
  <c r="AH129" i="11"/>
  <c r="AG129" i="11"/>
  <c r="AK128" i="11"/>
  <c r="AJ128" i="11"/>
  <c r="AI128" i="11"/>
  <c r="AH128" i="11"/>
  <c r="AG128" i="11"/>
  <c r="AK127" i="11"/>
  <c r="AJ127" i="11"/>
  <c r="AI127" i="11"/>
  <c r="AH127" i="11"/>
  <c r="AG127" i="11"/>
  <c r="AK126" i="11"/>
  <c r="AJ126" i="11"/>
  <c r="AI126" i="11"/>
  <c r="AH126" i="11"/>
  <c r="AG126" i="11"/>
  <c r="AK125" i="11"/>
  <c r="AJ125" i="11"/>
  <c r="AI125" i="11"/>
  <c r="AH125" i="11"/>
  <c r="AG125" i="11"/>
  <c r="AK124" i="11"/>
  <c r="AJ124" i="11"/>
  <c r="AI124" i="11"/>
  <c r="AH124" i="11"/>
  <c r="AG124" i="11"/>
  <c r="AK122" i="11"/>
  <c r="AJ122" i="11"/>
  <c r="AI122" i="11"/>
  <c r="AH122" i="11"/>
  <c r="AG122" i="11"/>
  <c r="AK121" i="11"/>
  <c r="AJ121" i="11"/>
  <c r="AI121" i="11"/>
  <c r="AH121" i="11"/>
  <c r="AG121" i="11"/>
  <c r="AK120" i="11"/>
  <c r="AJ120" i="11"/>
  <c r="AI120" i="11"/>
  <c r="AH120" i="11"/>
  <c r="AG120" i="11"/>
  <c r="AK119" i="11"/>
  <c r="AJ119" i="11"/>
  <c r="AI119" i="11"/>
  <c r="AH119" i="11"/>
  <c r="AG119" i="11"/>
  <c r="AK118" i="11"/>
  <c r="AJ118" i="11"/>
  <c r="AI118" i="11"/>
  <c r="AH118" i="11"/>
  <c r="AG118" i="11"/>
  <c r="AK117" i="11"/>
  <c r="AJ117" i="11"/>
  <c r="AI117" i="11"/>
  <c r="AH117" i="11"/>
  <c r="AG117" i="11"/>
  <c r="AK116" i="11"/>
  <c r="AJ116" i="11"/>
  <c r="AI116" i="11"/>
  <c r="AH116" i="11"/>
  <c r="AG116" i="11"/>
  <c r="AK115" i="11"/>
  <c r="AJ115" i="11"/>
  <c r="AI115" i="11"/>
  <c r="AH115" i="11"/>
  <c r="AG115" i="11"/>
  <c r="AK114" i="11"/>
  <c r="AJ114" i="11"/>
  <c r="AI114" i="11"/>
  <c r="AH114" i="11"/>
  <c r="AG114" i="11"/>
  <c r="AK113" i="11"/>
  <c r="AJ113" i="11"/>
  <c r="AI113" i="11"/>
  <c r="AH113" i="11"/>
  <c r="AG113" i="11"/>
  <c r="AK112" i="11"/>
  <c r="AJ112" i="11"/>
  <c r="AI112" i="11"/>
  <c r="AH112" i="11"/>
  <c r="AG112" i="11"/>
  <c r="AK111" i="11"/>
  <c r="AJ111" i="11"/>
  <c r="AI111" i="11"/>
  <c r="AH111" i="11"/>
  <c r="AG111" i="11"/>
  <c r="AK110" i="11"/>
  <c r="AJ110" i="11"/>
  <c r="AI110" i="11"/>
  <c r="AH110" i="11"/>
  <c r="AG110" i="11"/>
  <c r="AK109" i="11"/>
  <c r="AJ109" i="11"/>
  <c r="AI109" i="11"/>
  <c r="AH109" i="11"/>
  <c r="AG109" i="11"/>
  <c r="AK108" i="11"/>
  <c r="AJ108" i="11"/>
  <c r="AI108" i="11"/>
  <c r="AH108" i="11"/>
  <c r="AG108" i="11"/>
  <c r="AK107" i="11"/>
  <c r="AJ107" i="11"/>
  <c r="AI107" i="11"/>
  <c r="AH107" i="11"/>
  <c r="AG107" i="11"/>
  <c r="AK105" i="11"/>
  <c r="AJ105" i="11"/>
  <c r="AI105" i="11"/>
  <c r="AH105" i="11"/>
  <c r="AG105" i="11"/>
  <c r="AK104" i="11"/>
  <c r="AJ104" i="11"/>
  <c r="AI104" i="11"/>
  <c r="AH104" i="11"/>
  <c r="AG104" i="11"/>
  <c r="AK103" i="11"/>
  <c r="AJ103" i="11"/>
  <c r="AI103" i="11"/>
  <c r="AH103" i="11"/>
  <c r="AG103" i="11"/>
  <c r="AK102" i="11"/>
  <c r="AJ102" i="11"/>
  <c r="AI102" i="11"/>
  <c r="AH102" i="11"/>
  <c r="AG102" i="11"/>
  <c r="AK101" i="11"/>
  <c r="AJ101" i="11"/>
  <c r="AI101" i="11"/>
  <c r="AH101" i="11"/>
  <c r="AG101" i="11"/>
  <c r="AK100" i="11"/>
  <c r="AJ100" i="11"/>
  <c r="AI100" i="11"/>
  <c r="AH100" i="11"/>
  <c r="AG100" i="11"/>
  <c r="AK99" i="11"/>
  <c r="AJ99" i="11"/>
  <c r="AI99" i="11"/>
  <c r="AH99" i="11"/>
  <c r="AG99" i="11"/>
  <c r="AK98" i="11"/>
  <c r="AJ98" i="11"/>
  <c r="AI98" i="11"/>
  <c r="AH98" i="11"/>
  <c r="AG98" i="11"/>
  <c r="AK97" i="11"/>
  <c r="AJ97" i="11"/>
  <c r="AI97" i="11"/>
  <c r="AH97" i="11"/>
  <c r="AG97" i="11"/>
  <c r="AK96" i="11"/>
  <c r="AJ96" i="11"/>
  <c r="AI96" i="11"/>
  <c r="AH96" i="11"/>
  <c r="AG96" i="11"/>
  <c r="AK95" i="11"/>
  <c r="AJ95" i="11"/>
  <c r="AI95" i="11"/>
  <c r="AH95" i="11"/>
  <c r="AG95" i="11"/>
  <c r="AK94" i="11"/>
  <c r="AJ94" i="11"/>
  <c r="AI94" i="11"/>
  <c r="AH94" i="11"/>
  <c r="AG94" i="11"/>
  <c r="AK93" i="11"/>
  <c r="AJ93" i="11"/>
  <c r="AI93" i="11"/>
  <c r="AH93" i="11"/>
  <c r="AG93" i="11"/>
  <c r="AK92" i="11"/>
  <c r="AJ92" i="11"/>
  <c r="AI92" i="11"/>
  <c r="AH92" i="11"/>
  <c r="AG92" i="11"/>
  <c r="AK91" i="11"/>
  <c r="AJ91" i="11"/>
  <c r="AI91" i="11"/>
  <c r="AH91" i="11"/>
  <c r="AG91" i="11"/>
  <c r="AK90" i="11"/>
  <c r="AJ90" i="11"/>
  <c r="AI90" i="11"/>
  <c r="AH90" i="11"/>
  <c r="AG90" i="11"/>
  <c r="AK88" i="11"/>
  <c r="AJ88" i="11"/>
  <c r="AI88" i="11"/>
  <c r="AH88" i="11"/>
  <c r="AG88" i="11"/>
  <c r="AK87" i="11"/>
  <c r="AJ87" i="11"/>
  <c r="AI87" i="11"/>
  <c r="AH87" i="11"/>
  <c r="AG87" i="11"/>
  <c r="AK86" i="11"/>
  <c r="AJ86" i="11"/>
  <c r="AI86" i="11"/>
  <c r="AH86" i="11"/>
  <c r="AG86" i="11"/>
  <c r="AK85" i="11"/>
  <c r="AJ85" i="11"/>
  <c r="AI85" i="11"/>
  <c r="AH85" i="11"/>
  <c r="AG85" i="11"/>
  <c r="AK84" i="11"/>
  <c r="AJ84" i="11"/>
  <c r="AI84" i="11"/>
  <c r="AH84" i="11"/>
  <c r="AG84" i="11"/>
  <c r="AK83" i="11"/>
  <c r="AJ83" i="11"/>
  <c r="AI83" i="11"/>
  <c r="AH83" i="11"/>
  <c r="AG83" i="11"/>
  <c r="AK82" i="11"/>
  <c r="AJ82" i="11"/>
  <c r="AI82" i="11"/>
  <c r="AH82" i="11"/>
  <c r="AG82" i="11"/>
  <c r="AK81" i="11"/>
  <c r="AJ81" i="11"/>
  <c r="AI81" i="11"/>
  <c r="AH81" i="11"/>
  <c r="AG81" i="11"/>
  <c r="AK80" i="11"/>
  <c r="AJ80" i="11"/>
  <c r="AI80" i="11"/>
  <c r="AH80" i="11"/>
  <c r="AG80" i="11"/>
  <c r="AK79" i="11"/>
  <c r="AJ79" i="11"/>
  <c r="AI79" i="11"/>
  <c r="AH79" i="11"/>
  <c r="AG79" i="11"/>
  <c r="AK78" i="11"/>
  <c r="AJ78" i="11"/>
  <c r="AI78" i="11"/>
  <c r="AH78" i="11"/>
  <c r="AG78" i="11"/>
  <c r="AK77" i="11"/>
  <c r="AJ77" i="11"/>
  <c r="AI77" i="11"/>
  <c r="AH77" i="11"/>
  <c r="AG77" i="11"/>
  <c r="AK76" i="11"/>
  <c r="AJ76" i="11"/>
  <c r="AI76" i="11"/>
  <c r="AH76" i="11"/>
  <c r="AG76" i="11"/>
  <c r="AK75" i="11"/>
  <c r="AJ75" i="11"/>
  <c r="AI75" i="11"/>
  <c r="AH75" i="11"/>
  <c r="AG75" i="11"/>
  <c r="AK74" i="11"/>
  <c r="AJ74" i="11"/>
  <c r="AI74" i="11"/>
  <c r="AH74" i="11"/>
  <c r="AG74" i="11"/>
  <c r="AK73" i="11"/>
  <c r="AJ73" i="11"/>
  <c r="AI73" i="11"/>
  <c r="AH73" i="11"/>
  <c r="AG73" i="11"/>
  <c r="AK71" i="11"/>
  <c r="AJ71" i="11"/>
  <c r="AI71" i="11"/>
  <c r="AH71" i="11"/>
  <c r="AG71" i="11"/>
  <c r="AK70" i="11"/>
  <c r="AJ70" i="11"/>
  <c r="AI70" i="11"/>
  <c r="AH70" i="11"/>
  <c r="AG70" i="11"/>
  <c r="AK69" i="11"/>
  <c r="AJ69" i="11"/>
  <c r="AI69" i="11"/>
  <c r="AH69" i="11"/>
  <c r="AG69" i="11"/>
  <c r="AK68" i="11"/>
  <c r="AJ68" i="11"/>
  <c r="AI68" i="11"/>
  <c r="AH68" i="11"/>
  <c r="AG68" i="11"/>
  <c r="AK67" i="11"/>
  <c r="AJ67" i="11"/>
  <c r="AI67" i="11"/>
  <c r="AH67" i="11"/>
  <c r="AG67" i="11"/>
  <c r="AK66" i="11"/>
  <c r="AJ66" i="11"/>
  <c r="AI66" i="11"/>
  <c r="AH66" i="11"/>
  <c r="AG66" i="11"/>
  <c r="AK65" i="11"/>
  <c r="AJ65" i="11"/>
  <c r="AI65" i="11"/>
  <c r="AH65" i="11"/>
  <c r="AG65" i="11"/>
  <c r="AK64" i="11"/>
  <c r="AJ64" i="11"/>
  <c r="AI64" i="11"/>
  <c r="AH64" i="11"/>
  <c r="AG64" i="11"/>
  <c r="AK63" i="11"/>
  <c r="AJ63" i="11"/>
  <c r="AI63" i="11"/>
  <c r="AH63" i="11"/>
  <c r="AG63" i="11"/>
  <c r="AK62" i="11"/>
  <c r="AJ62" i="11"/>
  <c r="AI62" i="11"/>
  <c r="AH62" i="11"/>
  <c r="AG62" i="11"/>
  <c r="AK61" i="11"/>
  <c r="AJ61" i="11"/>
  <c r="AI61" i="11"/>
  <c r="AH61" i="11"/>
  <c r="AG61" i="11"/>
  <c r="AK60" i="11"/>
  <c r="AJ60" i="11"/>
  <c r="AI60" i="11"/>
  <c r="AH60" i="11"/>
  <c r="AG60" i="11"/>
  <c r="AK59" i="11"/>
  <c r="AJ59" i="11"/>
  <c r="AI59" i="11"/>
  <c r="AH59" i="11"/>
  <c r="AG59" i="11"/>
  <c r="AK58" i="11"/>
  <c r="AJ58" i="11"/>
  <c r="AI58" i="11"/>
  <c r="AH58" i="11"/>
  <c r="AG58" i="11"/>
  <c r="AK57" i="11"/>
  <c r="AJ57" i="11"/>
  <c r="AI57" i="11"/>
  <c r="AH57" i="11"/>
  <c r="AG57" i="11"/>
  <c r="AK56" i="11"/>
  <c r="AJ56" i="11"/>
  <c r="AI56" i="11"/>
  <c r="AH56" i="11"/>
  <c r="AG56" i="11"/>
  <c r="AK54" i="11"/>
  <c r="AJ54" i="11"/>
  <c r="AI54" i="11"/>
  <c r="AH54" i="11"/>
  <c r="AG54" i="11"/>
  <c r="AK53" i="11"/>
  <c r="AJ53" i="11"/>
  <c r="AI53" i="11"/>
  <c r="AH53" i="11"/>
  <c r="AG53" i="11"/>
  <c r="AK52" i="11"/>
  <c r="AJ52" i="11"/>
  <c r="AI52" i="11"/>
  <c r="AH52" i="11"/>
  <c r="AG52" i="11"/>
  <c r="AK51" i="11"/>
  <c r="AJ51" i="11"/>
  <c r="AI51" i="11"/>
  <c r="AH51" i="11"/>
  <c r="AG51" i="11"/>
  <c r="AK50" i="11"/>
  <c r="AJ50" i="11"/>
  <c r="AI50" i="11"/>
  <c r="AH50" i="11"/>
  <c r="AG50" i="11"/>
  <c r="AK49" i="11"/>
  <c r="AJ49" i="11"/>
  <c r="AI49" i="11"/>
  <c r="AH49" i="11"/>
  <c r="AG49" i="11"/>
  <c r="AK48" i="11"/>
  <c r="AJ48" i="11"/>
  <c r="AI48" i="11"/>
  <c r="AH48" i="11"/>
  <c r="AG48" i="11"/>
  <c r="AK47" i="11"/>
  <c r="AJ47" i="11"/>
  <c r="AI47" i="11"/>
  <c r="AH47" i="11"/>
  <c r="AG47" i="11"/>
  <c r="AK46" i="11"/>
  <c r="AJ46" i="11"/>
  <c r="AI46" i="11"/>
  <c r="AH46" i="11"/>
  <c r="AG46" i="11"/>
  <c r="AK45" i="11"/>
  <c r="AJ45" i="11"/>
  <c r="AI45" i="11"/>
  <c r="AH45" i="11"/>
  <c r="AG45" i="11"/>
  <c r="AK44" i="11"/>
  <c r="AJ44" i="11"/>
  <c r="AI44" i="11"/>
  <c r="AH44" i="11"/>
  <c r="AG44" i="11"/>
  <c r="AK43" i="11"/>
  <c r="AJ43" i="11"/>
  <c r="AI43" i="11"/>
  <c r="AH43" i="11"/>
  <c r="AG43" i="11"/>
  <c r="AK42" i="11"/>
  <c r="AJ42" i="11"/>
  <c r="AI42" i="11"/>
  <c r="AH42" i="11"/>
  <c r="AG42" i="11"/>
  <c r="AK41" i="11"/>
  <c r="AJ41" i="11"/>
  <c r="AI41" i="11"/>
  <c r="AH41" i="11"/>
  <c r="AG41" i="11"/>
  <c r="AK40" i="11"/>
  <c r="AJ40" i="11"/>
  <c r="AI40" i="11"/>
  <c r="AH40" i="11"/>
  <c r="AG40" i="11"/>
  <c r="AK39" i="11"/>
  <c r="AJ39" i="11"/>
  <c r="AI39" i="11"/>
  <c r="AH39" i="11"/>
  <c r="AG39" i="11"/>
  <c r="AK37" i="11"/>
  <c r="AJ37" i="11"/>
  <c r="AI37" i="11"/>
  <c r="AH37" i="11"/>
  <c r="AG37" i="11"/>
  <c r="AK36" i="11"/>
  <c r="AJ36" i="11"/>
  <c r="AI36" i="11"/>
  <c r="AH36" i="11"/>
  <c r="AG36" i="11"/>
  <c r="AK35" i="11"/>
  <c r="AJ35" i="11"/>
  <c r="AI35" i="11"/>
  <c r="AH35" i="11"/>
  <c r="AG35" i="11"/>
  <c r="AK34" i="11"/>
  <c r="AJ34" i="11"/>
  <c r="AI34" i="11"/>
  <c r="AH34" i="11"/>
  <c r="AG34" i="11"/>
  <c r="AK33" i="11"/>
  <c r="AJ33" i="11"/>
  <c r="AI33" i="11"/>
  <c r="AH33" i="11"/>
  <c r="AG33" i="11"/>
  <c r="AK32" i="11"/>
  <c r="AJ32" i="11"/>
  <c r="AI32" i="11"/>
  <c r="AH32" i="11"/>
  <c r="AG32" i="11"/>
  <c r="AK31" i="11"/>
  <c r="AJ31" i="11"/>
  <c r="AI31" i="11"/>
  <c r="AH31" i="11"/>
  <c r="AG31" i="11"/>
  <c r="AK30" i="11"/>
  <c r="AJ30" i="11"/>
  <c r="AI30" i="11"/>
  <c r="AH30" i="11"/>
  <c r="AG30" i="11"/>
  <c r="AK29" i="11"/>
  <c r="AJ29" i="11"/>
  <c r="AI29" i="11"/>
  <c r="AH29" i="11"/>
  <c r="AG29" i="11"/>
  <c r="AK28" i="11"/>
  <c r="AJ28" i="11"/>
  <c r="AI28" i="11"/>
  <c r="AH28" i="11"/>
  <c r="AG28" i="11"/>
  <c r="AK27" i="11"/>
  <c r="AJ27" i="11"/>
  <c r="AI27" i="11"/>
  <c r="AH27" i="11"/>
  <c r="AG27" i="11"/>
  <c r="AK26" i="11"/>
  <c r="AJ26" i="11"/>
  <c r="AI26" i="11"/>
  <c r="AH26" i="11"/>
  <c r="AG26" i="11"/>
  <c r="AK25" i="11"/>
  <c r="AJ25" i="11"/>
  <c r="AI25" i="11"/>
  <c r="AH25" i="11"/>
  <c r="AG25" i="11"/>
  <c r="AK24" i="11"/>
  <c r="AJ24" i="11"/>
  <c r="AI24" i="11"/>
  <c r="AH24" i="11"/>
  <c r="AG24" i="11"/>
  <c r="AK23" i="11"/>
  <c r="AJ23" i="11"/>
  <c r="AI23" i="11"/>
  <c r="AH23" i="11"/>
  <c r="AG23" i="11"/>
  <c r="AK22" i="11"/>
  <c r="AJ22" i="11"/>
  <c r="AI22" i="11"/>
  <c r="AH22" i="11"/>
  <c r="AG22" i="11"/>
  <c r="AK20" i="11"/>
  <c r="AJ20" i="11"/>
  <c r="AI20" i="11"/>
  <c r="AH20" i="11"/>
  <c r="AG20" i="11"/>
  <c r="AK19" i="11"/>
  <c r="AJ19" i="11"/>
  <c r="AI19" i="11"/>
  <c r="AH19" i="11"/>
  <c r="AG19" i="11"/>
  <c r="AK18" i="11"/>
  <c r="AJ18" i="11"/>
  <c r="AI18" i="11"/>
  <c r="AH18" i="11"/>
  <c r="AG18" i="11"/>
  <c r="AK17" i="11"/>
  <c r="AJ17" i="11"/>
  <c r="AI17" i="11"/>
  <c r="AH17" i="11"/>
  <c r="AG17" i="11"/>
  <c r="AK16" i="11"/>
  <c r="AJ16" i="11"/>
  <c r="AI16" i="11"/>
  <c r="AH16" i="11"/>
  <c r="AG16" i="11"/>
  <c r="AK15" i="11"/>
  <c r="AJ15" i="11"/>
  <c r="AI15" i="11"/>
  <c r="AH15" i="11"/>
  <c r="AG15" i="11"/>
  <c r="AK14" i="11"/>
  <c r="AJ14" i="11"/>
  <c r="AI14" i="11"/>
  <c r="AH14" i="11"/>
  <c r="AG14" i="11"/>
  <c r="AK13" i="11"/>
  <c r="AJ13" i="11"/>
  <c r="AI13" i="11"/>
  <c r="AH13" i="11"/>
  <c r="AG13" i="11"/>
  <c r="AK12" i="11"/>
  <c r="AJ12" i="11"/>
  <c r="AI12" i="11"/>
  <c r="AH12" i="11"/>
  <c r="AG12" i="11"/>
  <c r="AK11" i="11"/>
  <c r="AJ11" i="11"/>
  <c r="AI11" i="11"/>
  <c r="AH11" i="11"/>
  <c r="AG11" i="11"/>
  <c r="AK10" i="11"/>
  <c r="AJ10" i="11"/>
  <c r="AI10" i="11"/>
  <c r="AH10" i="11"/>
  <c r="AG10" i="11"/>
  <c r="AK9" i="11"/>
  <c r="AJ9" i="11"/>
  <c r="AI9" i="11"/>
  <c r="AH9" i="11"/>
  <c r="AG9" i="11"/>
  <c r="AK8" i="11"/>
  <c r="AJ8" i="11"/>
  <c r="AI8" i="11"/>
  <c r="AH8" i="11"/>
  <c r="AG8" i="11"/>
  <c r="AK7" i="11"/>
  <c r="AJ7" i="11"/>
  <c r="AI7" i="11"/>
  <c r="AH7" i="11"/>
  <c r="AG7" i="11"/>
  <c r="AK6" i="11"/>
  <c r="AJ6" i="11"/>
  <c r="AI6" i="11"/>
  <c r="AH6" i="11"/>
  <c r="AG6" i="11"/>
  <c r="AK5" i="11"/>
  <c r="AJ5" i="11"/>
  <c r="AI5" i="11"/>
  <c r="AH5" i="11"/>
  <c r="AG5" i="11"/>
  <c r="AK190" i="9"/>
  <c r="AJ190" i="9"/>
  <c r="AI190" i="9"/>
  <c r="AH190" i="9"/>
  <c r="AG190" i="9"/>
  <c r="AK189" i="9"/>
  <c r="AJ189" i="9"/>
  <c r="AI189" i="9"/>
  <c r="AH189" i="9"/>
  <c r="AG189" i="9"/>
  <c r="AK188" i="9"/>
  <c r="AJ188" i="9"/>
  <c r="AI188" i="9"/>
  <c r="AH188" i="9"/>
  <c r="AG188" i="9"/>
  <c r="AK187" i="9"/>
  <c r="AJ187" i="9"/>
  <c r="AI187" i="9"/>
  <c r="AH187" i="9"/>
  <c r="AG187" i="9"/>
  <c r="AK186" i="9"/>
  <c r="AJ186" i="9"/>
  <c r="AI186" i="9"/>
  <c r="AH186" i="9"/>
  <c r="AG186" i="9"/>
  <c r="AK185" i="9"/>
  <c r="AJ185" i="9"/>
  <c r="AI185" i="9"/>
  <c r="AH185" i="9"/>
  <c r="AG185" i="9"/>
  <c r="AK184" i="9"/>
  <c r="AJ184" i="9"/>
  <c r="AI184" i="9"/>
  <c r="AH184" i="9"/>
  <c r="AG184" i="9"/>
  <c r="AK183" i="9"/>
  <c r="AJ183" i="9"/>
  <c r="AI183" i="9"/>
  <c r="AH183" i="9"/>
  <c r="AG183" i="9"/>
  <c r="AK182" i="9"/>
  <c r="AJ182" i="9"/>
  <c r="AI182" i="9"/>
  <c r="AH182" i="9"/>
  <c r="AG182" i="9"/>
  <c r="AK181" i="9"/>
  <c r="AJ181" i="9"/>
  <c r="AI181" i="9"/>
  <c r="AH181" i="9"/>
  <c r="AG181" i="9"/>
  <c r="AK180" i="9"/>
  <c r="AJ180" i="9"/>
  <c r="AI180" i="9"/>
  <c r="AH180" i="9"/>
  <c r="AG180" i="9"/>
  <c r="AK179" i="9"/>
  <c r="AJ179" i="9"/>
  <c r="AI179" i="9"/>
  <c r="AH179" i="9"/>
  <c r="AG179" i="9"/>
  <c r="AK178" i="9"/>
  <c r="AJ178" i="9"/>
  <c r="AI178" i="9"/>
  <c r="AH178" i="9"/>
  <c r="AG178" i="9"/>
  <c r="AK177" i="9"/>
  <c r="AJ177" i="9"/>
  <c r="AI177" i="9"/>
  <c r="AH177" i="9"/>
  <c r="AG177" i="9"/>
  <c r="AK176" i="9"/>
  <c r="AJ176" i="9"/>
  <c r="AI176" i="9"/>
  <c r="AH176" i="9"/>
  <c r="AG176" i="9"/>
  <c r="AK175" i="9"/>
  <c r="AJ175" i="9"/>
  <c r="AI175" i="9"/>
  <c r="AH175" i="9"/>
  <c r="AG175" i="9"/>
  <c r="AK173" i="9"/>
  <c r="AJ173" i="9"/>
  <c r="AI173" i="9"/>
  <c r="AH173" i="9"/>
  <c r="AG173" i="9"/>
  <c r="AK172" i="9"/>
  <c r="AJ172" i="9"/>
  <c r="AI172" i="9"/>
  <c r="AH172" i="9"/>
  <c r="AG172" i="9"/>
  <c r="AK171" i="9"/>
  <c r="AJ171" i="9"/>
  <c r="AI171" i="9"/>
  <c r="AH171" i="9"/>
  <c r="AG171" i="9"/>
  <c r="AK170" i="9"/>
  <c r="AJ170" i="9"/>
  <c r="AI170" i="9"/>
  <c r="AH170" i="9"/>
  <c r="AG170" i="9"/>
  <c r="AK169" i="9"/>
  <c r="AJ169" i="9"/>
  <c r="AI169" i="9"/>
  <c r="AH169" i="9"/>
  <c r="AG169" i="9"/>
  <c r="AK168" i="9"/>
  <c r="AJ168" i="9"/>
  <c r="AI168" i="9"/>
  <c r="AH168" i="9"/>
  <c r="AG168" i="9"/>
  <c r="AK167" i="9"/>
  <c r="AJ167" i="9"/>
  <c r="AI167" i="9"/>
  <c r="AH167" i="9"/>
  <c r="AG167" i="9"/>
  <c r="AK166" i="9"/>
  <c r="AJ166" i="9"/>
  <c r="AI166" i="9"/>
  <c r="AH166" i="9"/>
  <c r="AG166" i="9"/>
  <c r="AK165" i="9"/>
  <c r="AJ165" i="9"/>
  <c r="AI165" i="9"/>
  <c r="AH165" i="9"/>
  <c r="AG165" i="9"/>
  <c r="AK164" i="9"/>
  <c r="AJ164" i="9"/>
  <c r="AI164" i="9"/>
  <c r="AH164" i="9"/>
  <c r="AG164" i="9"/>
  <c r="AK163" i="9"/>
  <c r="AJ163" i="9"/>
  <c r="AI163" i="9"/>
  <c r="AH163" i="9"/>
  <c r="AG163" i="9"/>
  <c r="AK162" i="9"/>
  <c r="AJ162" i="9"/>
  <c r="AI162" i="9"/>
  <c r="AH162" i="9"/>
  <c r="AG162" i="9"/>
  <c r="AK161" i="9"/>
  <c r="AJ161" i="9"/>
  <c r="AI161" i="9"/>
  <c r="AH161" i="9"/>
  <c r="AG161" i="9"/>
  <c r="AK160" i="9"/>
  <c r="AJ160" i="9"/>
  <c r="AI160" i="9"/>
  <c r="AH160" i="9"/>
  <c r="AG160" i="9"/>
  <c r="AK159" i="9"/>
  <c r="AJ159" i="9"/>
  <c r="AI159" i="9"/>
  <c r="AH159" i="9"/>
  <c r="AG159" i="9"/>
  <c r="AK158" i="9"/>
  <c r="AJ158" i="9"/>
  <c r="AI158" i="9"/>
  <c r="AH158" i="9"/>
  <c r="AG158" i="9"/>
  <c r="AK156" i="9"/>
  <c r="AJ156" i="9"/>
  <c r="AI156" i="9"/>
  <c r="AH156" i="9"/>
  <c r="AG156" i="9"/>
  <c r="AK155" i="9"/>
  <c r="AJ155" i="9"/>
  <c r="AI155" i="9"/>
  <c r="AH155" i="9"/>
  <c r="AG155" i="9"/>
  <c r="AK154" i="9"/>
  <c r="AJ154" i="9"/>
  <c r="AI154" i="9"/>
  <c r="AH154" i="9"/>
  <c r="AG154" i="9"/>
  <c r="AK153" i="9"/>
  <c r="AJ153" i="9"/>
  <c r="AI153" i="9"/>
  <c r="AH153" i="9"/>
  <c r="AG153" i="9"/>
  <c r="AK152" i="9"/>
  <c r="AJ152" i="9"/>
  <c r="AI152" i="9"/>
  <c r="AH152" i="9"/>
  <c r="AG152" i="9"/>
  <c r="AK151" i="9"/>
  <c r="AJ151" i="9"/>
  <c r="AI151" i="9"/>
  <c r="AH151" i="9"/>
  <c r="AG151" i="9"/>
  <c r="AK150" i="9"/>
  <c r="AJ150" i="9"/>
  <c r="AI150" i="9"/>
  <c r="AH150" i="9"/>
  <c r="AG150" i="9"/>
  <c r="AK149" i="9"/>
  <c r="AJ149" i="9"/>
  <c r="AI149" i="9"/>
  <c r="AH149" i="9"/>
  <c r="AG149" i="9"/>
  <c r="AK148" i="9"/>
  <c r="AJ148" i="9"/>
  <c r="AI148" i="9"/>
  <c r="AH148" i="9"/>
  <c r="AG148" i="9"/>
  <c r="AK147" i="9"/>
  <c r="AJ147" i="9"/>
  <c r="AI147" i="9"/>
  <c r="AH147" i="9"/>
  <c r="AG147" i="9"/>
  <c r="AK146" i="9"/>
  <c r="AJ146" i="9"/>
  <c r="AI146" i="9"/>
  <c r="AH146" i="9"/>
  <c r="AG146" i="9"/>
  <c r="AK145" i="9"/>
  <c r="AJ145" i="9"/>
  <c r="AI145" i="9"/>
  <c r="AH145" i="9"/>
  <c r="AG145" i="9"/>
  <c r="AK144" i="9"/>
  <c r="AJ144" i="9"/>
  <c r="AI144" i="9"/>
  <c r="AH144" i="9"/>
  <c r="AG144" i="9"/>
  <c r="AK143" i="9"/>
  <c r="AJ143" i="9"/>
  <c r="AI143" i="9"/>
  <c r="AH143" i="9"/>
  <c r="AG143" i="9"/>
  <c r="AK142" i="9"/>
  <c r="AJ142" i="9"/>
  <c r="AI142" i="9"/>
  <c r="AH142" i="9"/>
  <c r="AG142" i="9"/>
  <c r="AK141" i="9"/>
  <c r="AJ141" i="9"/>
  <c r="AI141" i="9"/>
  <c r="AH141" i="9"/>
  <c r="AG141" i="9"/>
  <c r="AK139" i="9"/>
  <c r="AJ139" i="9"/>
  <c r="AI139" i="9"/>
  <c r="AH139" i="9"/>
  <c r="AG139" i="9"/>
  <c r="AK138" i="9"/>
  <c r="AJ138" i="9"/>
  <c r="AI138" i="9"/>
  <c r="AH138" i="9"/>
  <c r="AG138" i="9"/>
  <c r="AK137" i="9"/>
  <c r="AJ137" i="9"/>
  <c r="AI137" i="9"/>
  <c r="AH137" i="9"/>
  <c r="AG137" i="9"/>
  <c r="AK136" i="9"/>
  <c r="AJ136" i="9"/>
  <c r="AI136" i="9"/>
  <c r="AH136" i="9"/>
  <c r="AG136" i="9"/>
  <c r="AK135" i="9"/>
  <c r="AJ135" i="9"/>
  <c r="AI135" i="9"/>
  <c r="AH135" i="9"/>
  <c r="AG135" i="9"/>
  <c r="AK134" i="9"/>
  <c r="AJ134" i="9"/>
  <c r="AI134" i="9"/>
  <c r="AH134" i="9"/>
  <c r="AG134" i="9"/>
  <c r="AK133" i="9"/>
  <c r="AJ133" i="9"/>
  <c r="AI133" i="9"/>
  <c r="AH133" i="9"/>
  <c r="AG133" i="9"/>
  <c r="AK132" i="9"/>
  <c r="AJ132" i="9"/>
  <c r="AI132" i="9"/>
  <c r="AH132" i="9"/>
  <c r="AG132" i="9"/>
  <c r="AK131" i="9"/>
  <c r="AJ131" i="9"/>
  <c r="AI131" i="9"/>
  <c r="AH131" i="9"/>
  <c r="AG131" i="9"/>
  <c r="AK130" i="9"/>
  <c r="AJ130" i="9"/>
  <c r="AI130" i="9"/>
  <c r="AH130" i="9"/>
  <c r="AG130" i="9"/>
  <c r="AK129" i="9"/>
  <c r="AJ129" i="9"/>
  <c r="AI129" i="9"/>
  <c r="AH129" i="9"/>
  <c r="AG129" i="9"/>
  <c r="AK128" i="9"/>
  <c r="AJ128" i="9"/>
  <c r="AI128" i="9"/>
  <c r="AH128" i="9"/>
  <c r="AG128" i="9"/>
  <c r="AK127" i="9"/>
  <c r="AJ127" i="9"/>
  <c r="AI127" i="9"/>
  <c r="AH127" i="9"/>
  <c r="AG127" i="9"/>
  <c r="AK126" i="9"/>
  <c r="AJ126" i="9"/>
  <c r="AI126" i="9"/>
  <c r="AH126" i="9"/>
  <c r="AG126" i="9"/>
  <c r="AK125" i="9"/>
  <c r="AJ125" i="9"/>
  <c r="AI125" i="9"/>
  <c r="AH125" i="9"/>
  <c r="AG125" i="9"/>
  <c r="AK124" i="9"/>
  <c r="AJ124" i="9"/>
  <c r="AI124" i="9"/>
  <c r="AH124" i="9"/>
  <c r="AG124" i="9"/>
  <c r="AK122" i="9"/>
  <c r="AJ122" i="9"/>
  <c r="AI122" i="9"/>
  <c r="AH122" i="9"/>
  <c r="AG122" i="9"/>
  <c r="AK121" i="9"/>
  <c r="AJ121" i="9"/>
  <c r="AI121" i="9"/>
  <c r="AH121" i="9"/>
  <c r="AG121" i="9"/>
  <c r="AK120" i="9"/>
  <c r="AJ120" i="9"/>
  <c r="AI120" i="9"/>
  <c r="AH120" i="9"/>
  <c r="AG120" i="9"/>
  <c r="AK119" i="9"/>
  <c r="AJ119" i="9"/>
  <c r="AI119" i="9"/>
  <c r="AH119" i="9"/>
  <c r="AG119" i="9"/>
  <c r="AK118" i="9"/>
  <c r="AJ118" i="9"/>
  <c r="AI118" i="9"/>
  <c r="AH118" i="9"/>
  <c r="AG118" i="9"/>
  <c r="AK117" i="9"/>
  <c r="AJ117" i="9"/>
  <c r="AI117" i="9"/>
  <c r="AH117" i="9"/>
  <c r="AG117" i="9"/>
  <c r="AK116" i="9"/>
  <c r="AJ116" i="9"/>
  <c r="AI116" i="9"/>
  <c r="AH116" i="9"/>
  <c r="AG116" i="9"/>
  <c r="AK115" i="9"/>
  <c r="AJ115" i="9"/>
  <c r="AI115" i="9"/>
  <c r="AH115" i="9"/>
  <c r="AG115" i="9"/>
  <c r="AK114" i="9"/>
  <c r="AJ114" i="9"/>
  <c r="AI114" i="9"/>
  <c r="AH114" i="9"/>
  <c r="AG114" i="9"/>
  <c r="AK113" i="9"/>
  <c r="AJ113" i="9"/>
  <c r="AI113" i="9"/>
  <c r="AH113" i="9"/>
  <c r="AG113" i="9"/>
  <c r="AK112" i="9"/>
  <c r="AJ112" i="9"/>
  <c r="AI112" i="9"/>
  <c r="AH112" i="9"/>
  <c r="AG112" i="9"/>
  <c r="AK111" i="9"/>
  <c r="AJ111" i="9"/>
  <c r="AI111" i="9"/>
  <c r="AH111" i="9"/>
  <c r="AG111" i="9"/>
  <c r="AK110" i="9"/>
  <c r="AJ110" i="9"/>
  <c r="AI110" i="9"/>
  <c r="AH110" i="9"/>
  <c r="AG110" i="9"/>
  <c r="AK109" i="9"/>
  <c r="AJ109" i="9"/>
  <c r="AI109" i="9"/>
  <c r="AH109" i="9"/>
  <c r="AG109" i="9"/>
  <c r="AK108" i="9"/>
  <c r="AJ108" i="9"/>
  <c r="AI108" i="9"/>
  <c r="AH108" i="9"/>
  <c r="AG108" i="9"/>
  <c r="AK107" i="9"/>
  <c r="AJ107" i="9"/>
  <c r="AI107" i="9"/>
  <c r="AH107" i="9"/>
  <c r="AG107" i="9"/>
  <c r="AK105" i="9"/>
  <c r="AJ105" i="9"/>
  <c r="AI105" i="9"/>
  <c r="AH105" i="9"/>
  <c r="AG105" i="9"/>
  <c r="AK104" i="9"/>
  <c r="AJ104" i="9"/>
  <c r="AI104" i="9"/>
  <c r="AH104" i="9"/>
  <c r="AG104" i="9"/>
  <c r="AK103" i="9"/>
  <c r="AJ103" i="9"/>
  <c r="AI103" i="9"/>
  <c r="AH103" i="9"/>
  <c r="AG103" i="9"/>
  <c r="AK102" i="9"/>
  <c r="AJ102" i="9"/>
  <c r="AI102" i="9"/>
  <c r="AH102" i="9"/>
  <c r="AG102" i="9"/>
  <c r="AK101" i="9"/>
  <c r="AJ101" i="9"/>
  <c r="AI101" i="9"/>
  <c r="AH101" i="9"/>
  <c r="AG101" i="9"/>
  <c r="AK100" i="9"/>
  <c r="AJ100" i="9"/>
  <c r="AI100" i="9"/>
  <c r="AH100" i="9"/>
  <c r="AG100" i="9"/>
  <c r="AK99" i="9"/>
  <c r="AJ99" i="9"/>
  <c r="AI99" i="9"/>
  <c r="AH99" i="9"/>
  <c r="AG99" i="9"/>
  <c r="AK98" i="9"/>
  <c r="AJ98" i="9"/>
  <c r="AI98" i="9"/>
  <c r="AH98" i="9"/>
  <c r="AG98" i="9"/>
  <c r="AK97" i="9"/>
  <c r="AJ97" i="9"/>
  <c r="AI97" i="9"/>
  <c r="AH97" i="9"/>
  <c r="AG97" i="9"/>
  <c r="AK96" i="9"/>
  <c r="AJ96" i="9"/>
  <c r="AI96" i="9"/>
  <c r="AH96" i="9"/>
  <c r="AG96" i="9"/>
  <c r="AK95" i="9"/>
  <c r="AJ95" i="9"/>
  <c r="AI95" i="9"/>
  <c r="AH95" i="9"/>
  <c r="AG95" i="9"/>
  <c r="AK94" i="9"/>
  <c r="AJ94" i="9"/>
  <c r="AI94" i="9"/>
  <c r="AH94" i="9"/>
  <c r="AG94" i="9"/>
  <c r="AK93" i="9"/>
  <c r="AJ93" i="9"/>
  <c r="AI93" i="9"/>
  <c r="AH93" i="9"/>
  <c r="AG93" i="9"/>
  <c r="AK92" i="9"/>
  <c r="AJ92" i="9"/>
  <c r="AI92" i="9"/>
  <c r="AH92" i="9"/>
  <c r="AG92" i="9"/>
  <c r="AK91" i="9"/>
  <c r="AJ91" i="9"/>
  <c r="AI91" i="9"/>
  <c r="AH91" i="9"/>
  <c r="AG91" i="9"/>
  <c r="AK90" i="9"/>
  <c r="AJ90" i="9"/>
  <c r="AI90" i="9"/>
  <c r="AH90" i="9"/>
  <c r="AG90" i="9"/>
  <c r="AK88" i="9"/>
  <c r="AJ88" i="9"/>
  <c r="AI88" i="9"/>
  <c r="AH88" i="9"/>
  <c r="AG88" i="9"/>
  <c r="AK87" i="9"/>
  <c r="AJ87" i="9"/>
  <c r="AI87" i="9"/>
  <c r="AH87" i="9"/>
  <c r="AG87" i="9"/>
  <c r="AK86" i="9"/>
  <c r="AJ86" i="9"/>
  <c r="AI86" i="9"/>
  <c r="AH86" i="9"/>
  <c r="AG86" i="9"/>
  <c r="AK85" i="9"/>
  <c r="AJ85" i="9"/>
  <c r="AI85" i="9"/>
  <c r="AH85" i="9"/>
  <c r="AG85" i="9"/>
  <c r="AK84" i="9"/>
  <c r="AJ84" i="9"/>
  <c r="AI84" i="9"/>
  <c r="AH84" i="9"/>
  <c r="AG84" i="9"/>
  <c r="AK83" i="9"/>
  <c r="AJ83" i="9"/>
  <c r="AI83" i="9"/>
  <c r="AH83" i="9"/>
  <c r="AG83" i="9"/>
  <c r="AK82" i="9"/>
  <c r="AJ82" i="9"/>
  <c r="AI82" i="9"/>
  <c r="AH82" i="9"/>
  <c r="AG82" i="9"/>
  <c r="AK81" i="9"/>
  <c r="AJ81" i="9"/>
  <c r="AI81" i="9"/>
  <c r="AH81" i="9"/>
  <c r="AG81" i="9"/>
  <c r="AK80" i="9"/>
  <c r="AJ80" i="9"/>
  <c r="AI80" i="9"/>
  <c r="AH80" i="9"/>
  <c r="AG80" i="9"/>
  <c r="AK79" i="9"/>
  <c r="AJ79" i="9"/>
  <c r="AI79" i="9"/>
  <c r="AH79" i="9"/>
  <c r="AG79" i="9"/>
  <c r="AK78" i="9"/>
  <c r="AJ78" i="9"/>
  <c r="AI78" i="9"/>
  <c r="AH78" i="9"/>
  <c r="AG78" i="9"/>
  <c r="AK77" i="9"/>
  <c r="AJ77" i="9"/>
  <c r="AI77" i="9"/>
  <c r="AH77" i="9"/>
  <c r="AG77" i="9"/>
  <c r="AK76" i="9"/>
  <c r="AJ76" i="9"/>
  <c r="AI76" i="9"/>
  <c r="AH76" i="9"/>
  <c r="AG76" i="9"/>
  <c r="AK75" i="9"/>
  <c r="AJ75" i="9"/>
  <c r="AI75" i="9"/>
  <c r="AH75" i="9"/>
  <c r="AG75" i="9"/>
  <c r="AK74" i="9"/>
  <c r="AJ74" i="9"/>
  <c r="AI74" i="9"/>
  <c r="AH74" i="9"/>
  <c r="AG74" i="9"/>
  <c r="AK73" i="9"/>
  <c r="AJ73" i="9"/>
  <c r="AI73" i="9"/>
  <c r="AH73" i="9"/>
  <c r="AG73" i="9"/>
  <c r="AK71" i="9"/>
  <c r="AJ71" i="9"/>
  <c r="AI71" i="9"/>
  <c r="AH71" i="9"/>
  <c r="AG71" i="9"/>
  <c r="AK70" i="9"/>
  <c r="AJ70" i="9"/>
  <c r="AI70" i="9"/>
  <c r="AH70" i="9"/>
  <c r="AG70" i="9"/>
  <c r="AK69" i="9"/>
  <c r="AJ69" i="9"/>
  <c r="AI69" i="9"/>
  <c r="AH69" i="9"/>
  <c r="AG69" i="9"/>
  <c r="AK68" i="9"/>
  <c r="AJ68" i="9"/>
  <c r="AI68" i="9"/>
  <c r="AH68" i="9"/>
  <c r="AG68" i="9"/>
  <c r="AK67" i="9"/>
  <c r="AJ67" i="9"/>
  <c r="AI67" i="9"/>
  <c r="AH67" i="9"/>
  <c r="AG67" i="9"/>
  <c r="AK66" i="9"/>
  <c r="AJ66" i="9"/>
  <c r="AI66" i="9"/>
  <c r="AH66" i="9"/>
  <c r="AG66" i="9"/>
  <c r="AK65" i="9"/>
  <c r="AJ65" i="9"/>
  <c r="AI65" i="9"/>
  <c r="AH65" i="9"/>
  <c r="AG65" i="9"/>
  <c r="AK64" i="9"/>
  <c r="AJ64" i="9"/>
  <c r="AI64" i="9"/>
  <c r="AH64" i="9"/>
  <c r="AG64" i="9"/>
  <c r="AK63" i="9"/>
  <c r="AJ63" i="9"/>
  <c r="AI63" i="9"/>
  <c r="AH63" i="9"/>
  <c r="AG63" i="9"/>
  <c r="AK62" i="9"/>
  <c r="AJ62" i="9"/>
  <c r="AI62" i="9"/>
  <c r="AH62" i="9"/>
  <c r="AG62" i="9"/>
  <c r="AK61" i="9"/>
  <c r="AJ61" i="9"/>
  <c r="AI61" i="9"/>
  <c r="AH61" i="9"/>
  <c r="AG61" i="9"/>
  <c r="AK60" i="9"/>
  <c r="AJ60" i="9"/>
  <c r="AI60" i="9"/>
  <c r="AH60" i="9"/>
  <c r="AG60" i="9"/>
  <c r="AK59" i="9"/>
  <c r="AJ59" i="9"/>
  <c r="AI59" i="9"/>
  <c r="AH59" i="9"/>
  <c r="AG59" i="9"/>
  <c r="AK58" i="9"/>
  <c r="AJ58" i="9"/>
  <c r="AI58" i="9"/>
  <c r="AH58" i="9"/>
  <c r="AG58" i="9"/>
  <c r="AK57" i="9"/>
  <c r="AJ57" i="9"/>
  <c r="AI57" i="9"/>
  <c r="AH57" i="9"/>
  <c r="AG57" i="9"/>
  <c r="AK56" i="9"/>
  <c r="AJ56" i="9"/>
  <c r="AI56" i="9"/>
  <c r="AH56" i="9"/>
  <c r="AG56" i="9"/>
  <c r="AK54" i="9"/>
  <c r="AJ54" i="9"/>
  <c r="AI54" i="9"/>
  <c r="AH54" i="9"/>
  <c r="AG54" i="9"/>
  <c r="AK53" i="9"/>
  <c r="AJ53" i="9"/>
  <c r="AI53" i="9"/>
  <c r="AH53" i="9"/>
  <c r="AG53" i="9"/>
  <c r="AK52" i="9"/>
  <c r="AJ52" i="9"/>
  <c r="AI52" i="9"/>
  <c r="AH52" i="9"/>
  <c r="AG52" i="9"/>
  <c r="AK51" i="9"/>
  <c r="AJ51" i="9"/>
  <c r="AI51" i="9"/>
  <c r="AH51" i="9"/>
  <c r="AG51" i="9"/>
  <c r="AK50" i="9"/>
  <c r="AJ50" i="9"/>
  <c r="AI50" i="9"/>
  <c r="AH50" i="9"/>
  <c r="AG50" i="9"/>
  <c r="AK49" i="9"/>
  <c r="AJ49" i="9"/>
  <c r="AI49" i="9"/>
  <c r="AH49" i="9"/>
  <c r="AG49" i="9"/>
  <c r="AK48" i="9"/>
  <c r="AJ48" i="9"/>
  <c r="AI48" i="9"/>
  <c r="AH48" i="9"/>
  <c r="AG48" i="9"/>
  <c r="AK47" i="9"/>
  <c r="AJ47" i="9"/>
  <c r="AI47" i="9"/>
  <c r="AH47" i="9"/>
  <c r="AG47" i="9"/>
  <c r="AK46" i="9"/>
  <c r="AJ46" i="9"/>
  <c r="AI46" i="9"/>
  <c r="AH46" i="9"/>
  <c r="AG46" i="9"/>
  <c r="AK45" i="9"/>
  <c r="AJ45" i="9"/>
  <c r="AI45" i="9"/>
  <c r="AH45" i="9"/>
  <c r="AG45" i="9"/>
  <c r="AK44" i="9"/>
  <c r="AJ44" i="9"/>
  <c r="AI44" i="9"/>
  <c r="AH44" i="9"/>
  <c r="AG44" i="9"/>
  <c r="AK43" i="9"/>
  <c r="AJ43" i="9"/>
  <c r="AI43" i="9"/>
  <c r="AH43" i="9"/>
  <c r="AG43" i="9"/>
  <c r="AK42" i="9"/>
  <c r="AJ42" i="9"/>
  <c r="AI42" i="9"/>
  <c r="AH42" i="9"/>
  <c r="AG42" i="9"/>
  <c r="AK41" i="9"/>
  <c r="AJ41" i="9"/>
  <c r="AI41" i="9"/>
  <c r="AH41" i="9"/>
  <c r="AG41" i="9"/>
  <c r="AK40" i="9"/>
  <c r="AJ40" i="9"/>
  <c r="AI40" i="9"/>
  <c r="AH40" i="9"/>
  <c r="AG40" i="9"/>
  <c r="AK39" i="9"/>
  <c r="AJ39" i="9"/>
  <c r="AI39" i="9"/>
  <c r="AH39" i="9"/>
  <c r="AG39" i="9"/>
  <c r="AK37" i="9"/>
  <c r="AJ37" i="9"/>
  <c r="AI37" i="9"/>
  <c r="AH37" i="9"/>
  <c r="AG37" i="9"/>
  <c r="AK36" i="9"/>
  <c r="AJ36" i="9"/>
  <c r="AI36" i="9"/>
  <c r="AH36" i="9"/>
  <c r="AG36" i="9"/>
  <c r="AK35" i="9"/>
  <c r="AJ35" i="9"/>
  <c r="AI35" i="9"/>
  <c r="AH35" i="9"/>
  <c r="AG35" i="9"/>
  <c r="AK34" i="9"/>
  <c r="AJ34" i="9"/>
  <c r="AI34" i="9"/>
  <c r="AH34" i="9"/>
  <c r="AG34" i="9"/>
  <c r="AK33" i="9"/>
  <c r="AJ33" i="9"/>
  <c r="AI33" i="9"/>
  <c r="AH33" i="9"/>
  <c r="AG33" i="9"/>
  <c r="AK32" i="9"/>
  <c r="AJ32" i="9"/>
  <c r="AI32" i="9"/>
  <c r="AH32" i="9"/>
  <c r="AG32" i="9"/>
  <c r="AK31" i="9"/>
  <c r="AJ31" i="9"/>
  <c r="AI31" i="9"/>
  <c r="AH31" i="9"/>
  <c r="AG31" i="9"/>
  <c r="AK30" i="9"/>
  <c r="AJ30" i="9"/>
  <c r="AI30" i="9"/>
  <c r="AH30" i="9"/>
  <c r="AG30" i="9"/>
  <c r="AK29" i="9"/>
  <c r="AJ29" i="9"/>
  <c r="AI29" i="9"/>
  <c r="AH29" i="9"/>
  <c r="AG29" i="9"/>
  <c r="AK28" i="9"/>
  <c r="AJ28" i="9"/>
  <c r="AI28" i="9"/>
  <c r="AH28" i="9"/>
  <c r="AG28" i="9"/>
  <c r="AK27" i="9"/>
  <c r="AJ27" i="9"/>
  <c r="AI27" i="9"/>
  <c r="AH27" i="9"/>
  <c r="AG27" i="9"/>
  <c r="AK26" i="9"/>
  <c r="AJ26" i="9"/>
  <c r="AI26" i="9"/>
  <c r="AH26" i="9"/>
  <c r="AG26" i="9"/>
  <c r="AK25" i="9"/>
  <c r="AJ25" i="9"/>
  <c r="AI25" i="9"/>
  <c r="AH25" i="9"/>
  <c r="AG25" i="9"/>
  <c r="AK24" i="9"/>
  <c r="AJ24" i="9"/>
  <c r="AI24" i="9"/>
  <c r="AH24" i="9"/>
  <c r="AG24" i="9"/>
  <c r="AK23" i="9"/>
  <c r="AJ23" i="9"/>
  <c r="AI23" i="9"/>
  <c r="AH23" i="9"/>
  <c r="AG23" i="9"/>
  <c r="AK22" i="9"/>
  <c r="AJ22" i="9"/>
  <c r="AI22" i="9"/>
  <c r="AH22" i="9"/>
  <c r="AG22" i="9"/>
  <c r="AK20" i="9"/>
  <c r="AJ20" i="9"/>
  <c r="AI20" i="9"/>
  <c r="AH20" i="9"/>
  <c r="AG20" i="9"/>
  <c r="AK19" i="9"/>
  <c r="AJ19" i="9"/>
  <c r="AI19" i="9"/>
  <c r="AH19" i="9"/>
  <c r="AG19" i="9"/>
  <c r="AK18" i="9"/>
  <c r="AJ18" i="9"/>
  <c r="AI18" i="9"/>
  <c r="AH18" i="9"/>
  <c r="AG18" i="9"/>
  <c r="AK17" i="9"/>
  <c r="AJ17" i="9"/>
  <c r="AI17" i="9"/>
  <c r="AH17" i="9"/>
  <c r="AG17" i="9"/>
  <c r="AK16" i="9"/>
  <c r="AJ16" i="9"/>
  <c r="AI16" i="9"/>
  <c r="AH16" i="9"/>
  <c r="AG16" i="9"/>
  <c r="AK15" i="9"/>
  <c r="AJ15" i="9"/>
  <c r="AI15" i="9"/>
  <c r="AH15" i="9"/>
  <c r="AG15" i="9"/>
  <c r="AK14" i="9"/>
  <c r="AJ14" i="9"/>
  <c r="AI14" i="9"/>
  <c r="AH14" i="9"/>
  <c r="AG14" i="9"/>
  <c r="AK13" i="9"/>
  <c r="AJ13" i="9"/>
  <c r="AI13" i="9"/>
  <c r="AH13" i="9"/>
  <c r="AG13" i="9"/>
  <c r="AK12" i="9"/>
  <c r="AJ12" i="9"/>
  <c r="AI12" i="9"/>
  <c r="AH12" i="9"/>
  <c r="AG12" i="9"/>
  <c r="AK11" i="9"/>
  <c r="AJ11" i="9"/>
  <c r="AI11" i="9"/>
  <c r="AH11" i="9"/>
  <c r="AG11" i="9"/>
  <c r="AK10" i="9"/>
  <c r="AJ10" i="9"/>
  <c r="AI10" i="9"/>
  <c r="AH10" i="9"/>
  <c r="AG10" i="9"/>
  <c r="AK9" i="9"/>
  <c r="AJ9" i="9"/>
  <c r="AI9" i="9"/>
  <c r="AH9" i="9"/>
  <c r="AG9" i="9"/>
  <c r="AK8" i="9"/>
  <c r="AJ8" i="9"/>
  <c r="AI8" i="9"/>
  <c r="AH8" i="9"/>
  <c r="AG8" i="9"/>
  <c r="AK7" i="9"/>
  <c r="AJ7" i="9"/>
  <c r="AI7" i="9"/>
  <c r="AH7" i="9"/>
  <c r="AG7" i="9"/>
  <c r="AK6" i="9"/>
  <c r="AJ6" i="9"/>
  <c r="AI6" i="9"/>
  <c r="AH6" i="9"/>
  <c r="AG6" i="9"/>
  <c r="AK5" i="9"/>
  <c r="AJ5" i="9"/>
  <c r="AI5" i="9"/>
  <c r="AH5" i="9"/>
  <c r="AG5" i="9"/>
  <c r="AG183" i="7"/>
  <c r="BR173" i="7"/>
  <c r="BN173" i="7"/>
  <c r="BE173" i="7"/>
  <c r="BA173" i="7"/>
  <c r="AK173" i="7"/>
  <c r="AM173" i="7" s="1"/>
  <c r="AJ173" i="7"/>
  <c r="AI173" i="7"/>
  <c r="AH173" i="7"/>
  <c r="AG173" i="7"/>
  <c r="BR172" i="7"/>
  <c r="BN172" i="7"/>
  <c r="BE172" i="7"/>
  <c r="BA172" i="7"/>
  <c r="AK172" i="7"/>
  <c r="AM172" i="7" s="1"/>
  <c r="AJ172" i="7"/>
  <c r="AI172" i="7"/>
  <c r="AH172" i="7"/>
  <c r="AG172" i="7"/>
  <c r="BR171" i="7"/>
  <c r="BN171" i="7"/>
  <c r="BE171" i="7"/>
  <c r="BA171" i="7"/>
  <c r="AK171" i="7"/>
  <c r="AM171" i="7" s="1"/>
  <c r="AJ171" i="7"/>
  <c r="AI171" i="7"/>
  <c r="AH171" i="7"/>
  <c r="AG171" i="7"/>
  <c r="BR170" i="7"/>
  <c r="BN170" i="7"/>
  <c r="BE170" i="7"/>
  <c r="BA170" i="7"/>
  <c r="AK170" i="7"/>
  <c r="AM170" i="7" s="1"/>
  <c r="AJ170" i="7"/>
  <c r="AI170" i="7"/>
  <c r="AH170" i="7"/>
  <c r="AG170" i="7"/>
  <c r="BR169" i="7"/>
  <c r="BN169" i="7"/>
  <c r="BE169" i="7"/>
  <c r="BA169" i="7"/>
  <c r="AK169" i="7"/>
  <c r="AM169" i="7" s="1"/>
  <c r="AJ169" i="7"/>
  <c r="AI169" i="7"/>
  <c r="AH169" i="7"/>
  <c r="AG169" i="7"/>
  <c r="BR168" i="7"/>
  <c r="BN168" i="7"/>
  <c r="BE168" i="7"/>
  <c r="BA168" i="7"/>
  <c r="AK168" i="7"/>
  <c r="AM168" i="7" s="1"/>
  <c r="AJ168" i="7"/>
  <c r="AI168" i="7"/>
  <c r="AH168" i="7"/>
  <c r="AG168" i="7"/>
  <c r="BR167" i="7"/>
  <c r="BN167" i="7"/>
  <c r="BE167" i="7"/>
  <c r="BA167" i="7"/>
  <c r="AK167" i="7"/>
  <c r="AM167" i="7" s="1"/>
  <c r="AJ167" i="7"/>
  <c r="AI167" i="7"/>
  <c r="AH167" i="7"/>
  <c r="AG167" i="7"/>
  <c r="BR166" i="7"/>
  <c r="BS166" i="7" s="1" a="1"/>
  <c r="BS166" i="7" s="1"/>
  <c r="BN166" i="7"/>
  <c r="BO166" i="7" s="1" a="1"/>
  <c r="BO166" i="7" s="1"/>
  <c r="BE166" i="7"/>
  <c r="BF166" i="7" s="1" a="1"/>
  <c r="BF166" i="7" s="1"/>
  <c r="BA166" i="7"/>
  <c r="BB166" i="7" s="1" a="1"/>
  <c r="BB166" i="7" s="1"/>
  <c r="BC158" i="7" s="1"/>
  <c r="AP166" i="7" a="1"/>
  <c r="AP166" i="7" s="1"/>
  <c r="AQ158" i="7" s="1"/>
  <c r="AK166" i="7"/>
  <c r="AS166" i="7" s="1" a="1"/>
  <c r="AS166" i="7" s="1"/>
  <c r="AJ166" i="7"/>
  <c r="AI166" i="7"/>
  <c r="AH166" i="7"/>
  <c r="AG166" i="7"/>
  <c r="BR165" i="7"/>
  <c r="BN165" i="7"/>
  <c r="BE165" i="7"/>
  <c r="BA165" i="7"/>
  <c r="AK165" i="7"/>
  <c r="AM165" i="7" s="1"/>
  <c r="AJ165" i="7"/>
  <c r="AI165" i="7"/>
  <c r="AH165" i="7"/>
  <c r="AG165" i="7"/>
  <c r="BR164" i="7"/>
  <c r="BN164" i="7"/>
  <c r="BE164" i="7"/>
  <c r="BA164" i="7"/>
  <c r="AK164" i="7"/>
  <c r="AM164" i="7" s="1"/>
  <c r="AJ164" i="7"/>
  <c r="AI164" i="7"/>
  <c r="AH164" i="7"/>
  <c r="AG164" i="7"/>
  <c r="BR163" i="7"/>
  <c r="BN163" i="7"/>
  <c r="BE163" i="7"/>
  <c r="BA163" i="7"/>
  <c r="AK163" i="7"/>
  <c r="AM163" i="7" s="1"/>
  <c r="AJ163" i="7"/>
  <c r="AI163" i="7"/>
  <c r="AH163" i="7"/>
  <c r="AG163" i="7"/>
  <c r="BR162" i="7"/>
  <c r="BN162" i="7"/>
  <c r="BE162" i="7"/>
  <c r="BA162" i="7"/>
  <c r="AK162" i="7"/>
  <c r="AM162" i="7" s="1"/>
  <c r="AJ162" i="7"/>
  <c r="AI162" i="7"/>
  <c r="AH162" i="7"/>
  <c r="AG162" i="7"/>
  <c r="BR161" i="7"/>
  <c r="BN161" i="7"/>
  <c r="BE161" i="7"/>
  <c r="BA161" i="7"/>
  <c r="AK161" i="7"/>
  <c r="AM161" i="7" s="1"/>
  <c r="AJ161" i="7"/>
  <c r="AI161" i="7"/>
  <c r="AH161" i="7"/>
  <c r="AG161" i="7"/>
  <c r="BR160" i="7"/>
  <c r="BN160" i="7"/>
  <c r="BE160" i="7"/>
  <c r="BA160" i="7"/>
  <c r="AK160" i="7"/>
  <c r="AM160" i="7" s="1"/>
  <c r="AJ160" i="7"/>
  <c r="AI160" i="7"/>
  <c r="AH160" i="7"/>
  <c r="AG160" i="7"/>
  <c r="BR159" i="7"/>
  <c r="BN159" i="7"/>
  <c r="BE159" i="7"/>
  <c r="BA159" i="7"/>
  <c r="AK159" i="7"/>
  <c r="AM159" i="7" s="1"/>
  <c r="AJ159" i="7"/>
  <c r="AI159" i="7"/>
  <c r="AH159" i="7"/>
  <c r="AG159" i="7"/>
  <c r="BR158" i="7"/>
  <c r="BS158" i="7" s="1" a="1"/>
  <c r="BS158" i="7" s="1"/>
  <c r="BN158" i="7"/>
  <c r="BO158" i="7" s="1" a="1"/>
  <c r="BO158" i="7" s="1"/>
  <c r="BE158" i="7"/>
  <c r="BF158" i="7" s="1" a="1"/>
  <c r="BF158" i="7" s="1"/>
  <c r="BB158" i="7" a="1"/>
  <c r="BB158" i="7" s="1"/>
  <c r="BA158" i="7"/>
  <c r="AS158" i="7" a="1"/>
  <c r="AS158" i="7" s="1"/>
  <c r="AM158" i="7"/>
  <c r="AK158" i="7"/>
  <c r="AJ158" i="7"/>
  <c r="AP158" i="7" s="1" a="1"/>
  <c r="AP158" i="7" s="1"/>
  <c r="AI158" i="7"/>
  <c r="AH158" i="7"/>
  <c r="AG158" i="7"/>
  <c r="BR105" i="7"/>
  <c r="BN105" i="7"/>
  <c r="BE105" i="7"/>
  <c r="BA105" i="7"/>
  <c r="AK105" i="7"/>
  <c r="AJ105" i="7"/>
  <c r="AI105" i="7"/>
  <c r="AH105" i="7"/>
  <c r="AG105" i="7"/>
  <c r="BR104" i="7"/>
  <c r="BN104" i="7"/>
  <c r="BE104" i="7"/>
  <c r="BA104" i="7"/>
  <c r="AK104" i="7"/>
  <c r="AJ104" i="7"/>
  <c r="AI104" i="7"/>
  <c r="AH104" i="7"/>
  <c r="AG104" i="7"/>
  <c r="BR103" i="7"/>
  <c r="BN103" i="7"/>
  <c r="BE103" i="7"/>
  <c r="BA103" i="7"/>
  <c r="AK103" i="7"/>
  <c r="AJ103" i="7"/>
  <c r="AI103" i="7"/>
  <c r="AH103" i="7"/>
  <c r="AG103" i="7"/>
  <c r="BR102" i="7"/>
  <c r="BN102" i="7"/>
  <c r="BE102" i="7"/>
  <c r="BA102" i="7"/>
  <c r="AK102" i="7"/>
  <c r="AJ102" i="7"/>
  <c r="AI102" i="7"/>
  <c r="AH102" i="7"/>
  <c r="AG102" i="7"/>
  <c r="BR101" i="7"/>
  <c r="BN101" i="7"/>
  <c r="BE101" i="7"/>
  <c r="BA101" i="7"/>
  <c r="AK101" i="7"/>
  <c r="AJ101" i="7"/>
  <c r="AI101" i="7"/>
  <c r="AH101" i="7"/>
  <c r="AG101" i="7"/>
  <c r="BR100" i="7"/>
  <c r="BN100" i="7"/>
  <c r="BE100" i="7"/>
  <c r="BA100" i="7"/>
  <c r="AK100" i="7"/>
  <c r="AJ100" i="7"/>
  <c r="AI100" i="7"/>
  <c r="AH100" i="7"/>
  <c r="AG100" i="7"/>
  <c r="BR99" i="7"/>
  <c r="BN99" i="7"/>
  <c r="BE99" i="7"/>
  <c r="BA99" i="7"/>
  <c r="AK99" i="7"/>
  <c r="AJ99" i="7"/>
  <c r="AI99" i="7"/>
  <c r="AH99" i="7"/>
  <c r="AG99" i="7"/>
  <c r="BR98" i="7"/>
  <c r="BN98" i="7"/>
  <c r="BE98" i="7"/>
  <c r="BA98" i="7"/>
  <c r="AK98" i="7"/>
  <c r="AM98" i="7" s="1"/>
  <c r="AJ98" i="7"/>
  <c r="AI98" i="7"/>
  <c r="AH98" i="7"/>
  <c r="AG98" i="7"/>
  <c r="BR97" i="7"/>
  <c r="BN97" i="7"/>
  <c r="BE97" i="7"/>
  <c r="BA97" i="7"/>
  <c r="AM97" i="7"/>
  <c r="AK97" i="7"/>
  <c r="AJ97" i="7"/>
  <c r="AI97" i="7"/>
  <c r="AH97" i="7"/>
  <c r="AG97" i="7"/>
  <c r="BR96" i="7"/>
  <c r="BN96" i="7"/>
  <c r="BE96" i="7"/>
  <c r="BA96" i="7"/>
  <c r="AM96" i="7"/>
  <c r="AK96" i="7"/>
  <c r="AJ96" i="7"/>
  <c r="AI96" i="7"/>
  <c r="AH96" i="7"/>
  <c r="AG96" i="7"/>
  <c r="BR95" i="7"/>
  <c r="BN95" i="7"/>
  <c r="BE95" i="7"/>
  <c r="BA95" i="7"/>
  <c r="AM95" i="7"/>
  <c r="AK95" i="7"/>
  <c r="AJ95" i="7"/>
  <c r="AI95" i="7"/>
  <c r="AH95" i="7"/>
  <c r="AG95" i="7"/>
  <c r="BR94" i="7"/>
  <c r="BN94" i="7"/>
  <c r="BE94" i="7"/>
  <c r="BA94" i="7"/>
  <c r="AK94" i="7"/>
  <c r="AM94" i="7" s="1"/>
  <c r="AJ94" i="7"/>
  <c r="AI94" i="7"/>
  <c r="AH94" i="7"/>
  <c r="AG94" i="7"/>
  <c r="BR93" i="7"/>
  <c r="BN93" i="7"/>
  <c r="BE93" i="7"/>
  <c r="BA93" i="7"/>
  <c r="AM93" i="7"/>
  <c r="AK93" i="7"/>
  <c r="AJ93" i="7"/>
  <c r="AI93" i="7"/>
  <c r="AH93" i="7"/>
  <c r="AG93" i="7"/>
  <c r="BR92" i="7"/>
  <c r="BN92" i="7"/>
  <c r="BE92" i="7"/>
  <c r="BA92" i="7"/>
  <c r="AK92" i="7"/>
  <c r="AM92" i="7" s="1"/>
  <c r="AJ92" i="7"/>
  <c r="AI92" i="7"/>
  <c r="AH92" i="7"/>
  <c r="AG92" i="7"/>
  <c r="BR91" i="7"/>
  <c r="BN91" i="7"/>
  <c r="BE91" i="7"/>
  <c r="BA91" i="7"/>
  <c r="AK91" i="7"/>
  <c r="AM91" i="7" s="1"/>
  <c r="AJ91" i="7"/>
  <c r="AI91" i="7"/>
  <c r="AH91" i="7"/>
  <c r="AG91" i="7"/>
  <c r="BR90" i="7"/>
  <c r="BN90" i="7"/>
  <c r="BE90" i="7"/>
  <c r="BF90" i="7" s="1" a="1"/>
  <c r="BF90" i="7" s="1"/>
  <c r="BA90" i="7"/>
  <c r="AK90" i="7"/>
  <c r="AJ90" i="7"/>
  <c r="AI90" i="7"/>
  <c r="AH90" i="7"/>
  <c r="AG90" i="7"/>
  <c r="AK292" i="8"/>
  <c r="AJ292" i="8"/>
  <c r="AI292" i="8"/>
  <c r="AH292" i="8"/>
  <c r="AG292" i="8"/>
  <c r="AK291" i="8"/>
  <c r="AJ291" i="8"/>
  <c r="AI291" i="8"/>
  <c r="AH291" i="8"/>
  <c r="AG291" i="8"/>
  <c r="AK290" i="8"/>
  <c r="AJ290" i="8"/>
  <c r="AI290" i="8"/>
  <c r="AH290" i="8"/>
  <c r="AG290" i="8"/>
  <c r="AK289" i="8"/>
  <c r="AJ289" i="8"/>
  <c r="AI289" i="8"/>
  <c r="AH289" i="8"/>
  <c r="AG289" i="8"/>
  <c r="AK288" i="8"/>
  <c r="AJ288" i="8"/>
  <c r="AI288" i="8"/>
  <c r="AH288" i="8"/>
  <c r="AG288" i="8"/>
  <c r="AK287" i="8"/>
  <c r="AJ287" i="8"/>
  <c r="AI287" i="8"/>
  <c r="AH287" i="8"/>
  <c r="AG287" i="8"/>
  <c r="AK286" i="8"/>
  <c r="AJ286" i="8"/>
  <c r="AI286" i="8"/>
  <c r="AH286" i="8"/>
  <c r="AG286" i="8"/>
  <c r="AK285" i="8"/>
  <c r="AJ285" i="8"/>
  <c r="AI285" i="8"/>
  <c r="AH285" i="8"/>
  <c r="AG285" i="8"/>
  <c r="AK284" i="8"/>
  <c r="AJ284" i="8"/>
  <c r="AI284" i="8"/>
  <c r="AH284" i="8"/>
  <c r="AG284" i="8"/>
  <c r="AK283" i="8"/>
  <c r="AJ283" i="8"/>
  <c r="AI283" i="8"/>
  <c r="AH283" i="8"/>
  <c r="AG283" i="8"/>
  <c r="AK282" i="8"/>
  <c r="AJ282" i="8"/>
  <c r="AI282" i="8"/>
  <c r="AH282" i="8"/>
  <c r="AG282" i="8"/>
  <c r="AK281" i="8"/>
  <c r="AJ281" i="8"/>
  <c r="AI281" i="8"/>
  <c r="AH281" i="8"/>
  <c r="AG281" i="8"/>
  <c r="AK280" i="8"/>
  <c r="AJ280" i="8"/>
  <c r="AI280" i="8"/>
  <c r="AH280" i="8"/>
  <c r="AG280" i="8"/>
  <c r="AK279" i="8"/>
  <c r="AJ279" i="8"/>
  <c r="AI279" i="8"/>
  <c r="AH279" i="8"/>
  <c r="AG279" i="8"/>
  <c r="AK278" i="8"/>
  <c r="AJ278" i="8"/>
  <c r="AI278" i="8"/>
  <c r="AH278" i="8"/>
  <c r="AG278" i="8"/>
  <c r="AK277" i="8"/>
  <c r="AJ277" i="8"/>
  <c r="AI277" i="8"/>
  <c r="AH277" i="8"/>
  <c r="AG277" i="8"/>
  <c r="AK156" i="8"/>
  <c r="AJ156" i="8"/>
  <c r="AI156" i="8"/>
  <c r="AH156" i="8"/>
  <c r="AG156" i="8"/>
  <c r="AK155" i="8"/>
  <c r="AJ155" i="8"/>
  <c r="AI155" i="8"/>
  <c r="AH155" i="8"/>
  <c r="AG155" i="8"/>
  <c r="AK154" i="8"/>
  <c r="AJ154" i="8"/>
  <c r="AI154" i="8"/>
  <c r="AH154" i="8"/>
  <c r="AG154" i="8"/>
  <c r="AK153" i="8"/>
  <c r="AJ153" i="8"/>
  <c r="AI153" i="8"/>
  <c r="AH153" i="8"/>
  <c r="AG153" i="8"/>
  <c r="AK152" i="8"/>
  <c r="AJ152" i="8"/>
  <c r="AI152" i="8"/>
  <c r="AH152" i="8"/>
  <c r="AG152" i="8"/>
  <c r="AK151" i="8"/>
  <c r="AJ151" i="8"/>
  <c r="AI151" i="8"/>
  <c r="AH151" i="8"/>
  <c r="AG151" i="8"/>
  <c r="AK150" i="8"/>
  <c r="AJ150" i="8"/>
  <c r="AI150" i="8"/>
  <c r="AH150" i="8"/>
  <c r="AG150" i="8"/>
  <c r="AK149" i="8"/>
  <c r="AJ149" i="8"/>
  <c r="AI149" i="8"/>
  <c r="AH149" i="8"/>
  <c r="AG149" i="8"/>
  <c r="AK148" i="8"/>
  <c r="AJ148" i="8"/>
  <c r="AI148" i="8"/>
  <c r="AH148" i="8"/>
  <c r="AG148" i="8"/>
  <c r="AK147" i="8"/>
  <c r="AJ147" i="8"/>
  <c r="AI147" i="8"/>
  <c r="AH147" i="8"/>
  <c r="AG147" i="8"/>
  <c r="AK146" i="8"/>
  <c r="AJ146" i="8"/>
  <c r="AI146" i="8"/>
  <c r="AH146" i="8"/>
  <c r="AG146" i="8"/>
  <c r="AK145" i="8"/>
  <c r="AJ145" i="8"/>
  <c r="AI145" i="8"/>
  <c r="AH145" i="8"/>
  <c r="AG145" i="8"/>
  <c r="AK144" i="8"/>
  <c r="AJ144" i="8"/>
  <c r="AI144" i="8"/>
  <c r="AH144" i="8"/>
  <c r="AG144" i="8"/>
  <c r="AK143" i="8"/>
  <c r="AJ143" i="8"/>
  <c r="AI143" i="8"/>
  <c r="AH143" i="8"/>
  <c r="AG143" i="8"/>
  <c r="AK142" i="8"/>
  <c r="AJ142" i="8"/>
  <c r="AI142" i="8"/>
  <c r="AH142" i="8"/>
  <c r="AG142" i="8"/>
  <c r="AK141" i="8"/>
  <c r="AJ141" i="8"/>
  <c r="AI141" i="8"/>
  <c r="AH141" i="8"/>
  <c r="AG141" i="8"/>
  <c r="AK139" i="8"/>
  <c r="AJ139" i="8"/>
  <c r="AI139" i="8"/>
  <c r="AH139" i="8"/>
  <c r="AG139" i="8"/>
  <c r="AK138" i="8"/>
  <c r="AJ138" i="8"/>
  <c r="AI138" i="8"/>
  <c r="AH138" i="8"/>
  <c r="AG138" i="8"/>
  <c r="AK137" i="8"/>
  <c r="AJ137" i="8"/>
  <c r="AI137" i="8"/>
  <c r="AH137" i="8"/>
  <c r="AG137" i="8"/>
  <c r="AK136" i="8"/>
  <c r="AJ136" i="8"/>
  <c r="AI136" i="8"/>
  <c r="AH136" i="8"/>
  <c r="AG136" i="8"/>
  <c r="AK135" i="8"/>
  <c r="AJ135" i="8"/>
  <c r="AI135" i="8"/>
  <c r="AH135" i="8"/>
  <c r="AG135" i="8"/>
  <c r="AK134" i="8"/>
  <c r="AJ134" i="8"/>
  <c r="AI134" i="8"/>
  <c r="AH134" i="8"/>
  <c r="AG134" i="8"/>
  <c r="AK133" i="8"/>
  <c r="AJ133" i="8"/>
  <c r="AI133" i="8"/>
  <c r="AH133" i="8"/>
  <c r="AG133" i="8"/>
  <c r="AK132" i="8"/>
  <c r="AJ132" i="8"/>
  <c r="AI132" i="8"/>
  <c r="AH132" i="8"/>
  <c r="AG132" i="8"/>
  <c r="AK131" i="8"/>
  <c r="AJ131" i="8"/>
  <c r="AI131" i="8"/>
  <c r="AH131" i="8"/>
  <c r="AG131" i="8"/>
  <c r="AK130" i="8"/>
  <c r="AJ130" i="8"/>
  <c r="AI130" i="8"/>
  <c r="AH130" i="8"/>
  <c r="AG130" i="8"/>
  <c r="AK129" i="8"/>
  <c r="AJ129" i="8"/>
  <c r="AI129" i="8"/>
  <c r="AH129" i="8"/>
  <c r="AG129" i="8"/>
  <c r="AK128" i="8"/>
  <c r="AJ128" i="8"/>
  <c r="AI128" i="8"/>
  <c r="AH128" i="8"/>
  <c r="AG128" i="8"/>
  <c r="AK127" i="8"/>
  <c r="AJ127" i="8"/>
  <c r="AI127" i="8"/>
  <c r="AH127" i="8"/>
  <c r="AG127" i="8"/>
  <c r="AK126" i="8"/>
  <c r="AJ126" i="8"/>
  <c r="AI126" i="8"/>
  <c r="AH126" i="8"/>
  <c r="AG126" i="8"/>
  <c r="AK125" i="8"/>
  <c r="AJ125" i="8"/>
  <c r="AI125" i="8"/>
  <c r="AH125" i="8"/>
  <c r="AG125" i="8"/>
  <c r="AK124" i="8"/>
  <c r="AJ124" i="8"/>
  <c r="AI124" i="8"/>
  <c r="AH124" i="8"/>
  <c r="AG124" i="8"/>
  <c r="AK71" i="8"/>
  <c r="AJ71" i="8"/>
  <c r="AI71" i="8"/>
  <c r="AH71" i="8"/>
  <c r="AG71" i="8"/>
  <c r="AK70" i="8"/>
  <c r="AJ70" i="8"/>
  <c r="AI70" i="8"/>
  <c r="AH70" i="8"/>
  <c r="AG70" i="8"/>
  <c r="AK69" i="8"/>
  <c r="AJ69" i="8"/>
  <c r="AI69" i="8"/>
  <c r="AH69" i="8"/>
  <c r="AG69" i="8"/>
  <c r="AK68" i="8"/>
  <c r="AJ68" i="8"/>
  <c r="AI68" i="8"/>
  <c r="AH68" i="8"/>
  <c r="AG68" i="8"/>
  <c r="AK67" i="8"/>
  <c r="AJ67" i="8"/>
  <c r="AI67" i="8"/>
  <c r="AH67" i="8"/>
  <c r="AG67" i="8"/>
  <c r="AK66" i="8"/>
  <c r="AJ66" i="8"/>
  <c r="AI66" i="8"/>
  <c r="AH66" i="8"/>
  <c r="AG66" i="8"/>
  <c r="AK65" i="8"/>
  <c r="AJ65" i="8"/>
  <c r="AI65" i="8"/>
  <c r="AH65" i="8"/>
  <c r="AG65" i="8"/>
  <c r="AK64" i="8"/>
  <c r="AJ64" i="8"/>
  <c r="AI64" i="8"/>
  <c r="AH64" i="8"/>
  <c r="AG64" i="8"/>
  <c r="AK63" i="8"/>
  <c r="AJ63" i="8"/>
  <c r="AI63" i="8"/>
  <c r="AH63" i="8"/>
  <c r="AG63" i="8"/>
  <c r="AK62" i="8"/>
  <c r="AJ62" i="8"/>
  <c r="AI62" i="8"/>
  <c r="AH62" i="8"/>
  <c r="AG62" i="8"/>
  <c r="AK61" i="8"/>
  <c r="AJ61" i="8"/>
  <c r="AI61" i="8"/>
  <c r="AH61" i="8"/>
  <c r="AG61" i="8"/>
  <c r="AK60" i="8"/>
  <c r="AJ60" i="8"/>
  <c r="AI60" i="8"/>
  <c r="AH60" i="8"/>
  <c r="AG60" i="8"/>
  <c r="AK59" i="8"/>
  <c r="AJ59" i="8"/>
  <c r="AI59" i="8"/>
  <c r="AH59" i="8"/>
  <c r="AG59" i="8"/>
  <c r="AK58" i="8"/>
  <c r="AJ58" i="8"/>
  <c r="AI58" i="8"/>
  <c r="AH58" i="8"/>
  <c r="AG58" i="8"/>
  <c r="AK57" i="8"/>
  <c r="AJ57" i="8"/>
  <c r="AI57" i="8"/>
  <c r="AH57" i="8"/>
  <c r="AG57" i="8"/>
  <c r="AK56" i="8"/>
  <c r="AJ56" i="8"/>
  <c r="AI56" i="8"/>
  <c r="AH56" i="8"/>
  <c r="AG56" i="8"/>
  <c r="AK54" i="8"/>
  <c r="AJ54" i="8"/>
  <c r="AI54" i="8"/>
  <c r="AH54" i="8"/>
  <c r="AG54" i="8"/>
  <c r="AK53" i="8"/>
  <c r="AJ53" i="8"/>
  <c r="AI53" i="8"/>
  <c r="AH53" i="8"/>
  <c r="AG53" i="8"/>
  <c r="AK52" i="8"/>
  <c r="AJ52" i="8"/>
  <c r="AI52" i="8"/>
  <c r="AH52" i="8"/>
  <c r="AG52" i="8"/>
  <c r="AK51" i="8"/>
  <c r="AJ51" i="8"/>
  <c r="AI51" i="8"/>
  <c r="AH51" i="8"/>
  <c r="AG51" i="8"/>
  <c r="AK50" i="8"/>
  <c r="AJ50" i="8"/>
  <c r="AI50" i="8"/>
  <c r="AH50" i="8"/>
  <c r="AG50" i="8"/>
  <c r="AK49" i="8"/>
  <c r="AJ49" i="8"/>
  <c r="AI49" i="8"/>
  <c r="AH49" i="8"/>
  <c r="AG49" i="8"/>
  <c r="AK48" i="8"/>
  <c r="AJ48" i="8"/>
  <c r="AI48" i="8"/>
  <c r="AH48" i="8"/>
  <c r="AG48" i="8"/>
  <c r="AK47" i="8"/>
  <c r="AJ47" i="8"/>
  <c r="AI47" i="8"/>
  <c r="AH47" i="8"/>
  <c r="AG47" i="8"/>
  <c r="AK46" i="8"/>
  <c r="AJ46" i="8"/>
  <c r="AI46" i="8"/>
  <c r="AH46" i="8"/>
  <c r="AG46" i="8"/>
  <c r="AK45" i="8"/>
  <c r="AJ45" i="8"/>
  <c r="AI45" i="8"/>
  <c r="AH45" i="8"/>
  <c r="AG45" i="8"/>
  <c r="AK44" i="8"/>
  <c r="AJ44" i="8"/>
  <c r="AI44" i="8"/>
  <c r="AH44" i="8"/>
  <c r="AG44" i="8"/>
  <c r="AK43" i="8"/>
  <c r="AJ43" i="8"/>
  <c r="AI43" i="8"/>
  <c r="AH43" i="8"/>
  <c r="AG43" i="8"/>
  <c r="AK42" i="8"/>
  <c r="AJ42" i="8"/>
  <c r="AI42" i="8"/>
  <c r="AH42" i="8"/>
  <c r="AG42" i="8"/>
  <c r="AK41" i="8"/>
  <c r="AJ41" i="8"/>
  <c r="AI41" i="8"/>
  <c r="AH41" i="8"/>
  <c r="AG41" i="8"/>
  <c r="AK40" i="8"/>
  <c r="AJ40" i="8"/>
  <c r="AI40" i="8"/>
  <c r="AH40" i="8"/>
  <c r="AG40" i="8"/>
  <c r="AK39" i="8"/>
  <c r="AJ39" i="8"/>
  <c r="AI39" i="8"/>
  <c r="AH39" i="8"/>
  <c r="AG39" i="8"/>
  <c r="AK37" i="8"/>
  <c r="AJ37" i="8"/>
  <c r="AI37" i="8"/>
  <c r="AH37" i="8"/>
  <c r="AG37" i="8"/>
  <c r="AK36" i="8"/>
  <c r="AJ36" i="8"/>
  <c r="AI36" i="8"/>
  <c r="AH36" i="8"/>
  <c r="AG36" i="8"/>
  <c r="AK35" i="8"/>
  <c r="AJ35" i="8"/>
  <c r="AI35" i="8"/>
  <c r="AH35" i="8"/>
  <c r="AG35" i="8"/>
  <c r="AK34" i="8"/>
  <c r="AJ34" i="8"/>
  <c r="AI34" i="8"/>
  <c r="AH34" i="8"/>
  <c r="AG34" i="8"/>
  <c r="AK33" i="8"/>
  <c r="AJ33" i="8"/>
  <c r="AI33" i="8"/>
  <c r="AH33" i="8"/>
  <c r="AG33" i="8"/>
  <c r="AK32" i="8"/>
  <c r="AJ32" i="8"/>
  <c r="AI32" i="8"/>
  <c r="AH32" i="8"/>
  <c r="AG32" i="8"/>
  <c r="AK31" i="8"/>
  <c r="AJ31" i="8"/>
  <c r="AI31" i="8"/>
  <c r="AH31" i="8"/>
  <c r="AG31" i="8"/>
  <c r="AK30" i="8"/>
  <c r="AJ30" i="8"/>
  <c r="AI30" i="8"/>
  <c r="AH30" i="8"/>
  <c r="AG30" i="8"/>
  <c r="AK29" i="8"/>
  <c r="AJ29" i="8"/>
  <c r="AI29" i="8"/>
  <c r="AH29" i="8"/>
  <c r="AG29" i="8"/>
  <c r="AK28" i="8"/>
  <c r="AJ28" i="8"/>
  <c r="AI28" i="8"/>
  <c r="AH28" i="8"/>
  <c r="AG28" i="8"/>
  <c r="AK27" i="8"/>
  <c r="AJ27" i="8"/>
  <c r="AI27" i="8"/>
  <c r="AH27" i="8"/>
  <c r="AG27" i="8"/>
  <c r="AK26" i="8"/>
  <c r="AJ26" i="8"/>
  <c r="AI26" i="8"/>
  <c r="AH26" i="8"/>
  <c r="AG26" i="8"/>
  <c r="AK25" i="8"/>
  <c r="AJ25" i="8"/>
  <c r="AI25" i="8"/>
  <c r="AH25" i="8"/>
  <c r="AG25" i="8"/>
  <c r="AK24" i="8"/>
  <c r="AJ24" i="8"/>
  <c r="AI24" i="8"/>
  <c r="AH24" i="8"/>
  <c r="AG24" i="8"/>
  <c r="AK23" i="8"/>
  <c r="AJ23" i="8"/>
  <c r="AI23" i="8"/>
  <c r="AH23" i="8"/>
  <c r="AG23" i="8"/>
  <c r="AK22" i="8"/>
  <c r="AJ22" i="8"/>
  <c r="AI22" i="8"/>
  <c r="AH22" i="8"/>
  <c r="AG22" i="8"/>
  <c r="AK20" i="8"/>
  <c r="AJ20" i="8"/>
  <c r="AI20" i="8"/>
  <c r="AH20" i="8"/>
  <c r="AG20" i="8"/>
  <c r="AK19" i="8"/>
  <c r="AJ19" i="8"/>
  <c r="AI19" i="8"/>
  <c r="AH19" i="8"/>
  <c r="AG19" i="8"/>
  <c r="AK18" i="8"/>
  <c r="AJ18" i="8"/>
  <c r="AI18" i="8"/>
  <c r="AH18" i="8"/>
  <c r="AG18" i="8"/>
  <c r="AK17" i="8"/>
  <c r="AJ17" i="8"/>
  <c r="AI17" i="8"/>
  <c r="AH17" i="8"/>
  <c r="AG17" i="8"/>
  <c r="AK16" i="8"/>
  <c r="AJ16" i="8"/>
  <c r="AI16" i="8"/>
  <c r="AH16" i="8"/>
  <c r="AG16" i="8"/>
  <c r="AK15" i="8"/>
  <c r="AJ15" i="8"/>
  <c r="AI15" i="8"/>
  <c r="AH15" i="8"/>
  <c r="AG15" i="8"/>
  <c r="AK14" i="8"/>
  <c r="AJ14" i="8"/>
  <c r="AI14" i="8"/>
  <c r="AH14" i="8"/>
  <c r="AG14" i="8"/>
  <c r="AK13" i="8"/>
  <c r="AJ13" i="8"/>
  <c r="AI13" i="8"/>
  <c r="AH13" i="8"/>
  <c r="AG13" i="8"/>
  <c r="AK12" i="8"/>
  <c r="AJ12" i="8"/>
  <c r="AI12" i="8"/>
  <c r="AH12" i="8"/>
  <c r="AG12" i="8"/>
  <c r="AK11" i="8"/>
  <c r="AJ11" i="8"/>
  <c r="AI11" i="8"/>
  <c r="AH11" i="8"/>
  <c r="AG11" i="8"/>
  <c r="AK10" i="8"/>
  <c r="AJ10" i="8"/>
  <c r="AI10" i="8"/>
  <c r="AH10" i="8"/>
  <c r="AG10" i="8"/>
  <c r="AK9" i="8"/>
  <c r="AJ9" i="8"/>
  <c r="AI9" i="8"/>
  <c r="AH9" i="8"/>
  <c r="AG9" i="8"/>
  <c r="AK8" i="8"/>
  <c r="AJ8" i="8"/>
  <c r="AI8" i="8"/>
  <c r="AH8" i="8"/>
  <c r="AG8" i="8"/>
  <c r="AK7" i="8"/>
  <c r="AJ7" i="8"/>
  <c r="AI7" i="8"/>
  <c r="AH7" i="8"/>
  <c r="AG7" i="8"/>
  <c r="AK6" i="8"/>
  <c r="AJ6" i="8"/>
  <c r="AI6" i="8"/>
  <c r="AH6" i="8"/>
  <c r="AG6" i="8"/>
  <c r="AK5" i="8"/>
  <c r="AJ5" i="8"/>
  <c r="AI5" i="8"/>
  <c r="AH5" i="8"/>
  <c r="AG5" i="8"/>
  <c r="BR37" i="7"/>
  <c r="BN37" i="7"/>
  <c r="BR36" i="7"/>
  <c r="BN36" i="7"/>
  <c r="BR35" i="7"/>
  <c r="BN35" i="7"/>
  <c r="BR34" i="7"/>
  <c r="BN34" i="7"/>
  <c r="BR33" i="7"/>
  <c r="BN33" i="7"/>
  <c r="BR32" i="7"/>
  <c r="BN32" i="7"/>
  <c r="BR31" i="7"/>
  <c r="BN31" i="7"/>
  <c r="BR30" i="7"/>
  <c r="BS30" i="7" s="1" a="1"/>
  <c r="BS30" i="7" s="1"/>
  <c r="BN30" i="7"/>
  <c r="BR29" i="7"/>
  <c r="BN29" i="7"/>
  <c r="BR28" i="7"/>
  <c r="BN28" i="7"/>
  <c r="BR27" i="7"/>
  <c r="BN27" i="7"/>
  <c r="BR26" i="7"/>
  <c r="BN26" i="7"/>
  <c r="BR25" i="7"/>
  <c r="BN25" i="7"/>
  <c r="BR24" i="7"/>
  <c r="BN24" i="7"/>
  <c r="BR23" i="7"/>
  <c r="BN23" i="7"/>
  <c r="BR22" i="7"/>
  <c r="BN22" i="7"/>
  <c r="BE37" i="7"/>
  <c r="BA37" i="7"/>
  <c r="BE36" i="7"/>
  <c r="BA36" i="7"/>
  <c r="BE35" i="7"/>
  <c r="BA35" i="7"/>
  <c r="BE34" i="7"/>
  <c r="BA34" i="7"/>
  <c r="BE33" i="7"/>
  <c r="BA33" i="7"/>
  <c r="BE32" i="7"/>
  <c r="BA32" i="7"/>
  <c r="BE31" i="7"/>
  <c r="BA31" i="7"/>
  <c r="BE30" i="7"/>
  <c r="BA30" i="7"/>
  <c r="BE29" i="7"/>
  <c r="BA29" i="7"/>
  <c r="BE28" i="7"/>
  <c r="BA28" i="7"/>
  <c r="BE27" i="7"/>
  <c r="BA27" i="7"/>
  <c r="BE26" i="7"/>
  <c r="BA26" i="7"/>
  <c r="BE25" i="7"/>
  <c r="BA25" i="7"/>
  <c r="BE24" i="7"/>
  <c r="BA24" i="7"/>
  <c r="BE23" i="7"/>
  <c r="BA23" i="7"/>
  <c r="BE22" i="7"/>
  <c r="BA22" i="7"/>
  <c r="AM28" i="7"/>
  <c r="BR139" i="7"/>
  <c r="BN139" i="7"/>
  <c r="BE139" i="7"/>
  <c r="BA139" i="7"/>
  <c r="AK139" i="7"/>
  <c r="AJ139" i="7"/>
  <c r="AI139" i="7"/>
  <c r="AH139" i="7"/>
  <c r="AG139" i="7"/>
  <c r="BR138" i="7"/>
  <c r="BN138" i="7"/>
  <c r="BE138" i="7"/>
  <c r="BA138" i="7"/>
  <c r="AK138" i="7"/>
  <c r="AJ138" i="7"/>
  <c r="AI138" i="7"/>
  <c r="AH138" i="7"/>
  <c r="AG138" i="7"/>
  <c r="BR137" i="7"/>
  <c r="BN137" i="7"/>
  <c r="BE137" i="7"/>
  <c r="BA137" i="7"/>
  <c r="AK137" i="7"/>
  <c r="AJ137" i="7"/>
  <c r="AI137" i="7"/>
  <c r="AH137" i="7"/>
  <c r="AG137" i="7"/>
  <c r="BR136" i="7"/>
  <c r="BN136" i="7"/>
  <c r="BE136" i="7"/>
  <c r="BA136" i="7"/>
  <c r="AK136" i="7"/>
  <c r="AJ136" i="7"/>
  <c r="AI136" i="7"/>
  <c r="AH136" i="7"/>
  <c r="AG136" i="7"/>
  <c r="BR135" i="7"/>
  <c r="BN135" i="7"/>
  <c r="BE135" i="7"/>
  <c r="BA135" i="7"/>
  <c r="AK135" i="7"/>
  <c r="AJ135" i="7"/>
  <c r="AI135" i="7"/>
  <c r="AH135" i="7"/>
  <c r="AG135" i="7"/>
  <c r="BR134" i="7"/>
  <c r="BN134" i="7"/>
  <c r="BE134" i="7"/>
  <c r="BA134" i="7"/>
  <c r="AK134" i="7"/>
  <c r="AJ134" i="7"/>
  <c r="AI134" i="7"/>
  <c r="AH134" i="7"/>
  <c r="AG134" i="7"/>
  <c r="BR133" i="7"/>
  <c r="BN133" i="7"/>
  <c r="BE133" i="7"/>
  <c r="BA133" i="7"/>
  <c r="AK133" i="7"/>
  <c r="AJ133" i="7"/>
  <c r="AI133" i="7"/>
  <c r="AH133" i="7"/>
  <c r="AG133" i="7"/>
  <c r="BR132" i="7"/>
  <c r="BN132" i="7"/>
  <c r="BE132" i="7"/>
  <c r="BA132" i="7"/>
  <c r="AK132" i="7"/>
  <c r="AJ132" i="7"/>
  <c r="AI132" i="7"/>
  <c r="AH132" i="7"/>
  <c r="AG132" i="7"/>
  <c r="BR131" i="7"/>
  <c r="BN131" i="7"/>
  <c r="BE131" i="7"/>
  <c r="BA131" i="7"/>
  <c r="AK131" i="7"/>
  <c r="AJ131" i="7"/>
  <c r="AI131" i="7"/>
  <c r="AH131" i="7"/>
  <c r="AG131" i="7"/>
  <c r="BR130" i="7"/>
  <c r="BN130" i="7"/>
  <c r="BE130" i="7"/>
  <c r="BA130" i="7"/>
  <c r="AK130" i="7"/>
  <c r="AJ130" i="7"/>
  <c r="AI130" i="7"/>
  <c r="AH130" i="7"/>
  <c r="AG130" i="7"/>
  <c r="BR129" i="7"/>
  <c r="BN129" i="7"/>
  <c r="BE129" i="7"/>
  <c r="BA129" i="7"/>
  <c r="AK129" i="7"/>
  <c r="AJ129" i="7"/>
  <c r="AI129" i="7"/>
  <c r="AH129" i="7"/>
  <c r="AG129" i="7"/>
  <c r="BR128" i="7"/>
  <c r="BN128" i="7"/>
  <c r="BE128" i="7"/>
  <c r="BA128" i="7"/>
  <c r="AK128" i="7"/>
  <c r="AJ128" i="7"/>
  <c r="AI128" i="7"/>
  <c r="AH128" i="7"/>
  <c r="AG128" i="7"/>
  <c r="BR127" i="7"/>
  <c r="BN127" i="7"/>
  <c r="BE127" i="7"/>
  <c r="BA127" i="7"/>
  <c r="AK127" i="7"/>
  <c r="AJ127" i="7"/>
  <c r="AI127" i="7"/>
  <c r="AH127" i="7"/>
  <c r="AG127" i="7"/>
  <c r="BR126" i="7"/>
  <c r="BN126" i="7"/>
  <c r="BE126" i="7"/>
  <c r="BA126" i="7"/>
  <c r="AK126" i="7"/>
  <c r="AJ126" i="7"/>
  <c r="AI126" i="7"/>
  <c r="AH126" i="7"/>
  <c r="AG126" i="7"/>
  <c r="BR125" i="7"/>
  <c r="BN125" i="7"/>
  <c r="BE125" i="7"/>
  <c r="BA125" i="7"/>
  <c r="AK125" i="7"/>
  <c r="AJ125" i="7"/>
  <c r="AI125" i="7"/>
  <c r="AH125" i="7"/>
  <c r="AG125" i="7"/>
  <c r="BR124" i="7"/>
  <c r="BN124" i="7"/>
  <c r="BE124" i="7"/>
  <c r="BA124" i="7"/>
  <c r="AK124" i="7"/>
  <c r="AJ124" i="7"/>
  <c r="AI124" i="7"/>
  <c r="AH124" i="7"/>
  <c r="AG124" i="7"/>
  <c r="BR122" i="7"/>
  <c r="BN122" i="7"/>
  <c r="BE122" i="7"/>
  <c r="BA122" i="7"/>
  <c r="AK122" i="7"/>
  <c r="AJ122" i="7"/>
  <c r="AI122" i="7"/>
  <c r="AH122" i="7"/>
  <c r="AG122" i="7"/>
  <c r="BR121" i="7"/>
  <c r="BN121" i="7"/>
  <c r="BE121" i="7"/>
  <c r="BA121" i="7"/>
  <c r="AK121" i="7"/>
  <c r="AJ121" i="7"/>
  <c r="AI121" i="7"/>
  <c r="AH121" i="7"/>
  <c r="AG121" i="7"/>
  <c r="BR120" i="7"/>
  <c r="BN120" i="7"/>
  <c r="BE120" i="7"/>
  <c r="BA120" i="7"/>
  <c r="AK120" i="7"/>
  <c r="AJ120" i="7"/>
  <c r="AI120" i="7"/>
  <c r="AH120" i="7"/>
  <c r="AG120" i="7"/>
  <c r="BR119" i="7"/>
  <c r="BN119" i="7"/>
  <c r="BE119" i="7"/>
  <c r="BA119" i="7"/>
  <c r="AK119" i="7"/>
  <c r="AJ119" i="7"/>
  <c r="AI119" i="7"/>
  <c r="AH119" i="7"/>
  <c r="AG119" i="7"/>
  <c r="BR118" i="7"/>
  <c r="BN118" i="7"/>
  <c r="BE118" i="7"/>
  <c r="BA118" i="7"/>
  <c r="AK118" i="7"/>
  <c r="AJ118" i="7"/>
  <c r="AI118" i="7"/>
  <c r="AH118" i="7"/>
  <c r="AG118" i="7"/>
  <c r="BR117" i="7"/>
  <c r="BN117" i="7"/>
  <c r="BE117" i="7"/>
  <c r="BA117" i="7"/>
  <c r="AK117" i="7"/>
  <c r="AJ117" i="7"/>
  <c r="AI117" i="7"/>
  <c r="AH117" i="7"/>
  <c r="AG117" i="7"/>
  <c r="BR116" i="7"/>
  <c r="BN116" i="7"/>
  <c r="BE116" i="7"/>
  <c r="BA116" i="7"/>
  <c r="AK116" i="7"/>
  <c r="AJ116" i="7"/>
  <c r="AI116" i="7"/>
  <c r="AH116" i="7"/>
  <c r="AG116" i="7"/>
  <c r="BR115" i="7"/>
  <c r="BN115" i="7"/>
  <c r="BE115" i="7"/>
  <c r="BA115" i="7"/>
  <c r="AK115" i="7"/>
  <c r="AJ115" i="7"/>
  <c r="AI115" i="7"/>
  <c r="AH115" i="7"/>
  <c r="AG115" i="7"/>
  <c r="BR114" i="7"/>
  <c r="BN114" i="7"/>
  <c r="BE114" i="7"/>
  <c r="BA114" i="7"/>
  <c r="AK114" i="7"/>
  <c r="AJ114" i="7"/>
  <c r="AI114" i="7"/>
  <c r="AH114" i="7"/>
  <c r="AG114" i="7"/>
  <c r="BR113" i="7"/>
  <c r="BN113" i="7"/>
  <c r="BE113" i="7"/>
  <c r="BA113" i="7"/>
  <c r="AK113" i="7"/>
  <c r="AJ113" i="7"/>
  <c r="AI113" i="7"/>
  <c r="AH113" i="7"/>
  <c r="AG113" i="7"/>
  <c r="BR112" i="7"/>
  <c r="BN112" i="7"/>
  <c r="BE112" i="7"/>
  <c r="BA112" i="7"/>
  <c r="AK112" i="7"/>
  <c r="AJ112" i="7"/>
  <c r="AI112" i="7"/>
  <c r="AH112" i="7"/>
  <c r="AG112" i="7"/>
  <c r="BR111" i="7"/>
  <c r="BN111" i="7"/>
  <c r="BE111" i="7"/>
  <c r="BA111" i="7"/>
  <c r="AK111" i="7"/>
  <c r="AJ111" i="7"/>
  <c r="AI111" i="7"/>
  <c r="AH111" i="7"/>
  <c r="AG111" i="7"/>
  <c r="BR110" i="7"/>
  <c r="BN110" i="7"/>
  <c r="BE110" i="7"/>
  <c r="BA110" i="7"/>
  <c r="AK110" i="7"/>
  <c r="AJ110" i="7"/>
  <c r="AI110" i="7"/>
  <c r="AH110" i="7"/>
  <c r="AG110" i="7"/>
  <c r="BR109" i="7"/>
  <c r="BN109" i="7"/>
  <c r="BE109" i="7"/>
  <c r="BA109" i="7"/>
  <c r="AK109" i="7"/>
  <c r="AJ109" i="7"/>
  <c r="AI109" i="7"/>
  <c r="AH109" i="7"/>
  <c r="AG109" i="7"/>
  <c r="AM109" i="7" s="1"/>
  <c r="BR108" i="7"/>
  <c r="BN108" i="7"/>
  <c r="BE108" i="7"/>
  <c r="BA108" i="7"/>
  <c r="AK108" i="7"/>
  <c r="AJ108" i="7"/>
  <c r="AI108" i="7"/>
  <c r="AH108" i="7"/>
  <c r="AG108" i="7"/>
  <c r="BR107" i="7"/>
  <c r="BN107" i="7"/>
  <c r="BE107" i="7"/>
  <c r="BA107" i="7"/>
  <c r="AK107" i="7"/>
  <c r="AJ107" i="7"/>
  <c r="AI107" i="7"/>
  <c r="AH107" i="7"/>
  <c r="AG107" i="7"/>
  <c r="AK37" i="7"/>
  <c r="AJ37" i="7"/>
  <c r="AM37" i="7" s="1"/>
  <c r="AI37" i="7"/>
  <c r="AH37" i="7"/>
  <c r="AG37" i="7"/>
  <c r="AK36" i="7"/>
  <c r="AJ36" i="7"/>
  <c r="AI36" i="7"/>
  <c r="AH36" i="7"/>
  <c r="AG36" i="7"/>
  <c r="AK35" i="7"/>
  <c r="AJ35" i="7"/>
  <c r="AM35" i="7" s="1"/>
  <c r="AI35" i="7"/>
  <c r="AH35" i="7"/>
  <c r="AG35" i="7"/>
  <c r="AK34" i="7"/>
  <c r="AJ34" i="7"/>
  <c r="AI34" i="7"/>
  <c r="AH34" i="7"/>
  <c r="AG34" i="7"/>
  <c r="AK33" i="7"/>
  <c r="AJ33" i="7"/>
  <c r="AI33" i="7"/>
  <c r="AH33" i="7"/>
  <c r="AG33" i="7"/>
  <c r="AK32" i="7"/>
  <c r="AJ32" i="7"/>
  <c r="AI32" i="7"/>
  <c r="AH32" i="7"/>
  <c r="AG32" i="7"/>
  <c r="AK31" i="7"/>
  <c r="AJ31" i="7"/>
  <c r="AP30" i="7" s="1" a="1"/>
  <c r="AP30" i="7" s="1"/>
  <c r="AI31" i="7"/>
  <c r="AH31" i="7"/>
  <c r="AG31" i="7"/>
  <c r="AK30" i="7"/>
  <c r="AJ30" i="7"/>
  <c r="AI30" i="7"/>
  <c r="AH30" i="7"/>
  <c r="AG30" i="7"/>
  <c r="AM30" i="7" s="1"/>
  <c r="AK29" i="7"/>
  <c r="AJ29" i="7"/>
  <c r="AI29" i="7"/>
  <c r="AH29" i="7"/>
  <c r="AG29" i="7"/>
  <c r="AK28" i="7"/>
  <c r="AJ28" i="7"/>
  <c r="AI28" i="7"/>
  <c r="AH28" i="7"/>
  <c r="AG28" i="7"/>
  <c r="AK27" i="7"/>
  <c r="AJ27" i="7"/>
  <c r="AI27" i="7"/>
  <c r="AH27" i="7"/>
  <c r="AG27" i="7"/>
  <c r="AK26" i="7"/>
  <c r="AJ26" i="7"/>
  <c r="AI26" i="7"/>
  <c r="AH26" i="7"/>
  <c r="AG26" i="7"/>
  <c r="AK25" i="7"/>
  <c r="AJ25" i="7"/>
  <c r="AI25" i="7"/>
  <c r="AH25" i="7"/>
  <c r="AG25" i="7"/>
  <c r="AK24" i="7"/>
  <c r="AJ24" i="7"/>
  <c r="AI24" i="7"/>
  <c r="AH24" i="7"/>
  <c r="AG24" i="7"/>
  <c r="AK23" i="7"/>
  <c r="AJ23" i="7"/>
  <c r="AI23" i="7"/>
  <c r="AH23" i="7"/>
  <c r="AG23" i="7"/>
  <c r="AK22" i="7"/>
  <c r="AJ22" i="7"/>
  <c r="AI22" i="7"/>
  <c r="AH22" i="7"/>
  <c r="AG22" i="7"/>
  <c r="BR190" i="7"/>
  <c r="BN190" i="7"/>
  <c r="BR189" i="7"/>
  <c r="BN189" i="7"/>
  <c r="BR188" i="7"/>
  <c r="BN188" i="7"/>
  <c r="BR187" i="7"/>
  <c r="BN187" i="7"/>
  <c r="BR186" i="7"/>
  <c r="BN186" i="7"/>
  <c r="BR185" i="7"/>
  <c r="BN185" i="7"/>
  <c r="BR184" i="7"/>
  <c r="BN184" i="7"/>
  <c r="BR183" i="7"/>
  <c r="BN183" i="7"/>
  <c r="BR182" i="7"/>
  <c r="BN182" i="7"/>
  <c r="BR181" i="7"/>
  <c r="BN181" i="7"/>
  <c r="BR180" i="7"/>
  <c r="BN180" i="7"/>
  <c r="BR179" i="7"/>
  <c r="BN179" i="7"/>
  <c r="BR178" i="7"/>
  <c r="BN178" i="7"/>
  <c r="BR177" i="7"/>
  <c r="BN177" i="7"/>
  <c r="BR176" i="7"/>
  <c r="BN176" i="7"/>
  <c r="BR175" i="7"/>
  <c r="BN175" i="7"/>
  <c r="BR156" i="7"/>
  <c r="BN156" i="7"/>
  <c r="BR155" i="7"/>
  <c r="BN155" i="7"/>
  <c r="BR154" i="7"/>
  <c r="BN154" i="7"/>
  <c r="BR153" i="7"/>
  <c r="BN153" i="7"/>
  <c r="BR152" i="7"/>
  <c r="BN152" i="7"/>
  <c r="BR151" i="7"/>
  <c r="BN151" i="7"/>
  <c r="BR150" i="7"/>
  <c r="BN150" i="7"/>
  <c r="BR149" i="7"/>
  <c r="BN149" i="7"/>
  <c r="BR148" i="7"/>
  <c r="BN148" i="7"/>
  <c r="BR147" i="7"/>
  <c r="BN147" i="7"/>
  <c r="BR146" i="7"/>
  <c r="BN146" i="7"/>
  <c r="BR145" i="7"/>
  <c r="BN145" i="7"/>
  <c r="BR144" i="7"/>
  <c r="BN144" i="7"/>
  <c r="BR143" i="7"/>
  <c r="BN143" i="7"/>
  <c r="BR142" i="7"/>
  <c r="BN142" i="7"/>
  <c r="BR141" i="7"/>
  <c r="BN141" i="7"/>
  <c r="BR88" i="7"/>
  <c r="BN88" i="7"/>
  <c r="BR87" i="7"/>
  <c r="BN87" i="7"/>
  <c r="BR86" i="7"/>
  <c r="BN86" i="7"/>
  <c r="BR85" i="7"/>
  <c r="BN85" i="7"/>
  <c r="BR84" i="7"/>
  <c r="BN84" i="7"/>
  <c r="BR83" i="7"/>
  <c r="BN83" i="7"/>
  <c r="BR82" i="7"/>
  <c r="BN82" i="7"/>
  <c r="BR81" i="7"/>
  <c r="BN81" i="7"/>
  <c r="BR80" i="7"/>
  <c r="BN80" i="7"/>
  <c r="BR79" i="7"/>
  <c r="BN79" i="7"/>
  <c r="BR78" i="7"/>
  <c r="BN78" i="7"/>
  <c r="BR77" i="7"/>
  <c r="BN77" i="7"/>
  <c r="BR76" i="7"/>
  <c r="BN76" i="7"/>
  <c r="BR75" i="7"/>
  <c r="BN75" i="7"/>
  <c r="BR74" i="7"/>
  <c r="BN74" i="7"/>
  <c r="BR73" i="7"/>
  <c r="BN73" i="7"/>
  <c r="BR71" i="7"/>
  <c r="BN71" i="7"/>
  <c r="BR70" i="7"/>
  <c r="BN70" i="7"/>
  <c r="BR69" i="7"/>
  <c r="BN69" i="7"/>
  <c r="BR68" i="7"/>
  <c r="BN68" i="7"/>
  <c r="BR67" i="7"/>
  <c r="BN67" i="7"/>
  <c r="BR66" i="7"/>
  <c r="BN66" i="7"/>
  <c r="BR65" i="7"/>
  <c r="BN65" i="7"/>
  <c r="BR64" i="7"/>
  <c r="BN64" i="7"/>
  <c r="BR63" i="7"/>
  <c r="BN63" i="7"/>
  <c r="BR62" i="7"/>
  <c r="BN62" i="7"/>
  <c r="BR61" i="7"/>
  <c r="BN61" i="7"/>
  <c r="BR60" i="7"/>
  <c r="BN60" i="7"/>
  <c r="BR59" i="7"/>
  <c r="BN59" i="7"/>
  <c r="BR58" i="7"/>
  <c r="BN58" i="7"/>
  <c r="BR57" i="7"/>
  <c r="BN57" i="7"/>
  <c r="BR56" i="7"/>
  <c r="BN56" i="7"/>
  <c r="BR54" i="7"/>
  <c r="BN54" i="7"/>
  <c r="BR53" i="7"/>
  <c r="BN53" i="7"/>
  <c r="BR52" i="7"/>
  <c r="BN52" i="7"/>
  <c r="BR51" i="7"/>
  <c r="BN51" i="7"/>
  <c r="BR50" i="7"/>
  <c r="BN50" i="7"/>
  <c r="BR49" i="7"/>
  <c r="BN49" i="7"/>
  <c r="BR48" i="7"/>
  <c r="BN48" i="7"/>
  <c r="BR47" i="7"/>
  <c r="BN47" i="7"/>
  <c r="BR46" i="7"/>
  <c r="BN46" i="7"/>
  <c r="BR45" i="7"/>
  <c r="BN45" i="7"/>
  <c r="BR44" i="7"/>
  <c r="BN44" i="7"/>
  <c r="BR43" i="7"/>
  <c r="BN43" i="7"/>
  <c r="BR42" i="7"/>
  <c r="BN42" i="7"/>
  <c r="BR41" i="7"/>
  <c r="BN41" i="7"/>
  <c r="BR40" i="7"/>
  <c r="BN40" i="7"/>
  <c r="BR39" i="7"/>
  <c r="BN39" i="7"/>
  <c r="BR20" i="7"/>
  <c r="BN20" i="7"/>
  <c r="BR19" i="7"/>
  <c r="BN19" i="7"/>
  <c r="BR18" i="7"/>
  <c r="BN18" i="7"/>
  <c r="BR17" i="7"/>
  <c r="BN17" i="7"/>
  <c r="BR16" i="7"/>
  <c r="BN16" i="7"/>
  <c r="BR15" i="7"/>
  <c r="BN15" i="7"/>
  <c r="BR14" i="7"/>
  <c r="BN14" i="7"/>
  <c r="BR13" i="7"/>
  <c r="BN13" i="7"/>
  <c r="BR12" i="7"/>
  <c r="BN12" i="7"/>
  <c r="BR11" i="7"/>
  <c r="BN11" i="7"/>
  <c r="BR10" i="7"/>
  <c r="BN10" i="7"/>
  <c r="BR9" i="7"/>
  <c r="BN9" i="7"/>
  <c r="BR8" i="7"/>
  <c r="BN8" i="7"/>
  <c r="BR7" i="7"/>
  <c r="BN7" i="7"/>
  <c r="BR6" i="7"/>
  <c r="BN6" i="7"/>
  <c r="BR5" i="7"/>
  <c r="BN5" i="7"/>
  <c r="BE6" i="7"/>
  <c r="BE7" i="7"/>
  <c r="BE8" i="7"/>
  <c r="BE9" i="7"/>
  <c r="BE10" i="7"/>
  <c r="BE11" i="7"/>
  <c r="BE12" i="7"/>
  <c r="BE13" i="7"/>
  <c r="BE14" i="7"/>
  <c r="BE15" i="7"/>
  <c r="BE16" i="7"/>
  <c r="BE17" i="7"/>
  <c r="BE18" i="7"/>
  <c r="BE19" i="7"/>
  <c r="BE20" i="7"/>
  <c r="BE39" i="7"/>
  <c r="BE40" i="7"/>
  <c r="BE41" i="7"/>
  <c r="BE42" i="7"/>
  <c r="BE43" i="7"/>
  <c r="BE44" i="7"/>
  <c r="BE45" i="7"/>
  <c r="BE46" i="7"/>
  <c r="BE47" i="7"/>
  <c r="BE48" i="7"/>
  <c r="BE49" i="7"/>
  <c r="BE50" i="7"/>
  <c r="BE51" i="7"/>
  <c r="BE52" i="7"/>
  <c r="BE53" i="7"/>
  <c r="BE54" i="7"/>
  <c r="BE56" i="7"/>
  <c r="BE57" i="7"/>
  <c r="BE58" i="7"/>
  <c r="BE59" i="7"/>
  <c r="BE60" i="7"/>
  <c r="BE61" i="7"/>
  <c r="BE62" i="7"/>
  <c r="BE63" i="7"/>
  <c r="BE64" i="7"/>
  <c r="BE65" i="7"/>
  <c r="BE66" i="7"/>
  <c r="BE67" i="7"/>
  <c r="BE68" i="7"/>
  <c r="BE69" i="7"/>
  <c r="BE70" i="7"/>
  <c r="BE71" i="7"/>
  <c r="BE73" i="7"/>
  <c r="BE74" i="7"/>
  <c r="BE75" i="7"/>
  <c r="BE76" i="7"/>
  <c r="BE77" i="7"/>
  <c r="BE78" i="7"/>
  <c r="BE79" i="7"/>
  <c r="BE80" i="7"/>
  <c r="BE81" i="7"/>
  <c r="BE82" i="7"/>
  <c r="BE83" i="7"/>
  <c r="BE84" i="7"/>
  <c r="BE85" i="7"/>
  <c r="BE86" i="7"/>
  <c r="BE87" i="7"/>
  <c r="BE88" i="7"/>
  <c r="BE141" i="7"/>
  <c r="BE142" i="7"/>
  <c r="BE143" i="7"/>
  <c r="BE144" i="7"/>
  <c r="BE145" i="7"/>
  <c r="BE146" i="7"/>
  <c r="BE147" i="7"/>
  <c r="BE148" i="7"/>
  <c r="BE149" i="7"/>
  <c r="BE150" i="7"/>
  <c r="BE151" i="7"/>
  <c r="BE152" i="7"/>
  <c r="BE153" i="7"/>
  <c r="BE154" i="7"/>
  <c r="BE155" i="7"/>
  <c r="BE156" i="7"/>
  <c r="BE175" i="7"/>
  <c r="BE176" i="7"/>
  <c r="BE177" i="7"/>
  <c r="BE178" i="7"/>
  <c r="BE179" i="7"/>
  <c r="BE180" i="7"/>
  <c r="BE181" i="7"/>
  <c r="BE182" i="7"/>
  <c r="BE183" i="7"/>
  <c r="BE184" i="7"/>
  <c r="BE185" i="7"/>
  <c r="BE186" i="7"/>
  <c r="BE187" i="7"/>
  <c r="BE188" i="7"/>
  <c r="BE189" i="7"/>
  <c r="BE190" i="7"/>
  <c r="BE5" i="7"/>
  <c r="BA190" i="7"/>
  <c r="BA189" i="7"/>
  <c r="BA188" i="7"/>
  <c r="BA187" i="7"/>
  <c r="BA186" i="7"/>
  <c r="BA185" i="7"/>
  <c r="BA184" i="7"/>
  <c r="BA183" i="7"/>
  <c r="BA182" i="7"/>
  <c r="BA181" i="7"/>
  <c r="BA180" i="7"/>
  <c r="BA179" i="7"/>
  <c r="BA178" i="7"/>
  <c r="BA177" i="7"/>
  <c r="BA176" i="7"/>
  <c r="BA175" i="7"/>
  <c r="BA156" i="7"/>
  <c r="BA155" i="7"/>
  <c r="BA154" i="7"/>
  <c r="BA153" i="7"/>
  <c r="BA152" i="7"/>
  <c r="BA151" i="7"/>
  <c r="BA150" i="7"/>
  <c r="BA149" i="7"/>
  <c r="BA148" i="7"/>
  <c r="BA147" i="7"/>
  <c r="BA146" i="7"/>
  <c r="BA145" i="7"/>
  <c r="BA144" i="7"/>
  <c r="BA143" i="7"/>
  <c r="BA142" i="7"/>
  <c r="BA141" i="7"/>
  <c r="BA88" i="7"/>
  <c r="BA87" i="7"/>
  <c r="BA86" i="7"/>
  <c r="BA85" i="7"/>
  <c r="BA84" i="7"/>
  <c r="BA83" i="7"/>
  <c r="BA82" i="7"/>
  <c r="BA81" i="7"/>
  <c r="BA80" i="7"/>
  <c r="BA79" i="7"/>
  <c r="BA78" i="7"/>
  <c r="BA77" i="7"/>
  <c r="BA76" i="7"/>
  <c r="BA75" i="7"/>
  <c r="BA74" i="7"/>
  <c r="BA73" i="7"/>
  <c r="BA71" i="7"/>
  <c r="BA70" i="7"/>
  <c r="BA69" i="7"/>
  <c r="BA68" i="7"/>
  <c r="BA67" i="7"/>
  <c r="BA66" i="7"/>
  <c r="BA65" i="7"/>
  <c r="BA64" i="7"/>
  <c r="BA63" i="7"/>
  <c r="BA62" i="7"/>
  <c r="BA61" i="7"/>
  <c r="BA60" i="7"/>
  <c r="BA59" i="7"/>
  <c r="BA58" i="7"/>
  <c r="BA57" i="7"/>
  <c r="BA56" i="7"/>
  <c r="BA54" i="7"/>
  <c r="BA53" i="7"/>
  <c r="BA52" i="7"/>
  <c r="BA51" i="7"/>
  <c r="BA50" i="7"/>
  <c r="BA49" i="7"/>
  <c r="BA48" i="7"/>
  <c r="BA47" i="7"/>
  <c r="BA46" i="7"/>
  <c r="BA45" i="7"/>
  <c r="BA44" i="7"/>
  <c r="BA43" i="7"/>
  <c r="BA42" i="7"/>
  <c r="BA41" i="7"/>
  <c r="BA40" i="7"/>
  <c r="BA39" i="7"/>
  <c r="BA20" i="7"/>
  <c r="BA19" i="7"/>
  <c r="BA18" i="7"/>
  <c r="BA17" i="7"/>
  <c r="BA16" i="7"/>
  <c r="BA15" i="7"/>
  <c r="BA14" i="7"/>
  <c r="BA13" i="7"/>
  <c r="BA12" i="7"/>
  <c r="BA11" i="7"/>
  <c r="BA10" i="7"/>
  <c r="BA9" i="7"/>
  <c r="BA8" i="7"/>
  <c r="BA7" i="7"/>
  <c r="BA6" i="7"/>
  <c r="BA5" i="7"/>
  <c r="AK71" i="7"/>
  <c r="AJ71" i="7"/>
  <c r="AI71" i="7"/>
  <c r="AH71" i="7"/>
  <c r="AG71" i="7"/>
  <c r="AK70" i="7"/>
  <c r="AJ70" i="7"/>
  <c r="AI70" i="7"/>
  <c r="AH70" i="7"/>
  <c r="AG70" i="7"/>
  <c r="AK69" i="7"/>
  <c r="AJ69" i="7"/>
  <c r="AI69" i="7"/>
  <c r="AH69" i="7"/>
  <c r="AG69" i="7"/>
  <c r="AK68" i="7"/>
  <c r="AJ68" i="7"/>
  <c r="AI68" i="7"/>
  <c r="AH68" i="7"/>
  <c r="AG68" i="7"/>
  <c r="AK67" i="7"/>
  <c r="AJ67" i="7"/>
  <c r="AI67" i="7"/>
  <c r="AH67" i="7"/>
  <c r="AG67" i="7"/>
  <c r="AK66" i="7"/>
  <c r="AJ66" i="7"/>
  <c r="AI66" i="7"/>
  <c r="AH66" i="7"/>
  <c r="AG66" i="7"/>
  <c r="AK65" i="7"/>
  <c r="AJ65" i="7"/>
  <c r="AI65" i="7"/>
  <c r="AH65" i="7"/>
  <c r="AG65" i="7"/>
  <c r="AK64" i="7"/>
  <c r="AJ64" i="7"/>
  <c r="AI64" i="7"/>
  <c r="AH64" i="7"/>
  <c r="AG64" i="7"/>
  <c r="AK190" i="7"/>
  <c r="AJ190" i="7"/>
  <c r="AI190" i="7"/>
  <c r="AH190" i="7"/>
  <c r="AG190" i="7"/>
  <c r="AK189" i="7"/>
  <c r="AJ189" i="7"/>
  <c r="AI189" i="7"/>
  <c r="AH189" i="7"/>
  <c r="AG189" i="7"/>
  <c r="AK188" i="7"/>
  <c r="AJ188" i="7"/>
  <c r="AI188" i="7"/>
  <c r="AH188" i="7"/>
  <c r="AG188" i="7"/>
  <c r="AK187" i="7"/>
  <c r="AJ187" i="7"/>
  <c r="AI187" i="7"/>
  <c r="AH187" i="7"/>
  <c r="AG187" i="7"/>
  <c r="AK186" i="7"/>
  <c r="AJ186" i="7"/>
  <c r="AI186" i="7"/>
  <c r="AH186" i="7"/>
  <c r="AG186" i="7"/>
  <c r="AK185" i="7"/>
  <c r="AJ185" i="7"/>
  <c r="AI185" i="7"/>
  <c r="AH185" i="7"/>
  <c r="AG185" i="7"/>
  <c r="AK184" i="7"/>
  <c r="AJ184" i="7"/>
  <c r="AI184" i="7"/>
  <c r="AH184" i="7"/>
  <c r="AG184" i="7"/>
  <c r="AK183" i="7"/>
  <c r="AJ183" i="7"/>
  <c r="AI183" i="7"/>
  <c r="AH183" i="7"/>
  <c r="AK182" i="7"/>
  <c r="AJ182" i="7"/>
  <c r="AI182" i="7"/>
  <c r="AH182" i="7"/>
  <c r="AG182" i="7"/>
  <c r="AK181" i="7"/>
  <c r="AJ181" i="7"/>
  <c r="AI181" i="7"/>
  <c r="AH181" i="7"/>
  <c r="AG181" i="7"/>
  <c r="AK180" i="7"/>
  <c r="AJ180" i="7"/>
  <c r="AI180" i="7"/>
  <c r="AH180" i="7"/>
  <c r="AG180" i="7"/>
  <c r="AK179" i="7"/>
  <c r="AJ179" i="7"/>
  <c r="AI179" i="7"/>
  <c r="AH179" i="7"/>
  <c r="AG179" i="7"/>
  <c r="AK178" i="7"/>
  <c r="AJ178" i="7"/>
  <c r="AI178" i="7"/>
  <c r="AH178" i="7"/>
  <c r="AG178" i="7"/>
  <c r="AK177" i="7"/>
  <c r="AJ177" i="7"/>
  <c r="AI177" i="7"/>
  <c r="AH177" i="7"/>
  <c r="AG177" i="7"/>
  <c r="AK176" i="7"/>
  <c r="AJ176" i="7"/>
  <c r="AI176" i="7"/>
  <c r="AH176" i="7"/>
  <c r="AG176" i="7"/>
  <c r="AK175" i="7"/>
  <c r="AJ175" i="7"/>
  <c r="AI175" i="7"/>
  <c r="AH175" i="7"/>
  <c r="AG175" i="7"/>
  <c r="AK156" i="7"/>
  <c r="AJ156" i="7"/>
  <c r="AI156" i="7"/>
  <c r="AH156" i="7"/>
  <c r="AG156" i="7"/>
  <c r="AK155" i="7"/>
  <c r="AJ155" i="7"/>
  <c r="AI155" i="7"/>
  <c r="AH155" i="7"/>
  <c r="AG155" i="7"/>
  <c r="AK154" i="7"/>
  <c r="AJ154" i="7"/>
  <c r="AI154" i="7"/>
  <c r="AH154" i="7"/>
  <c r="AG154" i="7"/>
  <c r="AK153" i="7"/>
  <c r="AJ153" i="7"/>
  <c r="AI153" i="7"/>
  <c r="AH153" i="7"/>
  <c r="AG153" i="7"/>
  <c r="AK152" i="7"/>
  <c r="AJ152" i="7"/>
  <c r="AI152" i="7"/>
  <c r="AH152" i="7"/>
  <c r="AG152" i="7"/>
  <c r="AK151" i="7"/>
  <c r="AJ151" i="7"/>
  <c r="AI151" i="7"/>
  <c r="AH151" i="7"/>
  <c r="AG151" i="7"/>
  <c r="AK150" i="7"/>
  <c r="AJ150" i="7"/>
  <c r="AI150" i="7"/>
  <c r="AH150" i="7"/>
  <c r="AG150" i="7"/>
  <c r="AK149" i="7"/>
  <c r="AJ149" i="7"/>
  <c r="AI149" i="7"/>
  <c r="AH149" i="7"/>
  <c r="AG149" i="7"/>
  <c r="AK148" i="7"/>
  <c r="AJ148" i="7"/>
  <c r="AI148" i="7"/>
  <c r="AH148" i="7"/>
  <c r="AG148" i="7"/>
  <c r="AK147" i="7"/>
  <c r="AJ147" i="7"/>
  <c r="AI147" i="7"/>
  <c r="AH147" i="7"/>
  <c r="AG147" i="7"/>
  <c r="AK146" i="7"/>
  <c r="AJ146" i="7"/>
  <c r="AI146" i="7"/>
  <c r="AH146" i="7"/>
  <c r="AG146" i="7"/>
  <c r="AK145" i="7"/>
  <c r="AJ145" i="7"/>
  <c r="AI145" i="7"/>
  <c r="AH145" i="7"/>
  <c r="AG145" i="7"/>
  <c r="AK144" i="7"/>
  <c r="AJ144" i="7"/>
  <c r="AI144" i="7"/>
  <c r="AH144" i="7"/>
  <c r="AG144" i="7"/>
  <c r="AK143" i="7"/>
  <c r="AJ143" i="7"/>
  <c r="AI143" i="7"/>
  <c r="AH143" i="7"/>
  <c r="AG143" i="7"/>
  <c r="AK142" i="7"/>
  <c r="AJ142" i="7"/>
  <c r="AI142" i="7"/>
  <c r="AH142" i="7"/>
  <c r="AG142" i="7"/>
  <c r="AK141" i="7"/>
  <c r="AJ141" i="7"/>
  <c r="AI141" i="7"/>
  <c r="AH141" i="7"/>
  <c r="AG141" i="7"/>
  <c r="AK88" i="7"/>
  <c r="AJ88" i="7"/>
  <c r="AI88" i="7"/>
  <c r="AH88" i="7"/>
  <c r="AG88" i="7"/>
  <c r="AK87" i="7"/>
  <c r="AJ87" i="7"/>
  <c r="AI87" i="7"/>
  <c r="AH87" i="7"/>
  <c r="AG87" i="7"/>
  <c r="AK86" i="7"/>
  <c r="AJ86" i="7"/>
  <c r="AI86" i="7"/>
  <c r="AH86" i="7"/>
  <c r="AG86" i="7"/>
  <c r="AK85" i="7"/>
  <c r="AJ85" i="7"/>
  <c r="AI85" i="7"/>
  <c r="AH85" i="7"/>
  <c r="AG85" i="7"/>
  <c r="AK84" i="7"/>
  <c r="AJ84" i="7"/>
  <c r="AI84" i="7"/>
  <c r="AH84" i="7"/>
  <c r="AG84" i="7"/>
  <c r="AK83" i="7"/>
  <c r="AJ83" i="7"/>
  <c r="AI83" i="7"/>
  <c r="AH83" i="7"/>
  <c r="AG83" i="7"/>
  <c r="AK82" i="7"/>
  <c r="AJ82" i="7"/>
  <c r="AI82" i="7"/>
  <c r="AH82" i="7"/>
  <c r="AG82" i="7"/>
  <c r="AK81" i="7"/>
  <c r="AJ81" i="7"/>
  <c r="AI81" i="7"/>
  <c r="AH81" i="7"/>
  <c r="AG81" i="7"/>
  <c r="AK80" i="7"/>
  <c r="AJ80" i="7"/>
  <c r="AI80" i="7"/>
  <c r="AH80" i="7"/>
  <c r="AG80" i="7"/>
  <c r="AK79" i="7"/>
  <c r="AJ79" i="7"/>
  <c r="AI79" i="7"/>
  <c r="AH79" i="7"/>
  <c r="AG79" i="7"/>
  <c r="AK78" i="7"/>
  <c r="AJ78" i="7"/>
  <c r="AI78" i="7"/>
  <c r="AH78" i="7"/>
  <c r="AG78" i="7"/>
  <c r="AK77" i="7"/>
  <c r="AJ77" i="7"/>
  <c r="AI77" i="7"/>
  <c r="AH77" i="7"/>
  <c r="AG77" i="7"/>
  <c r="AK76" i="7"/>
  <c r="AJ76" i="7"/>
  <c r="AI76" i="7"/>
  <c r="AH76" i="7"/>
  <c r="AG76" i="7"/>
  <c r="AK75" i="7"/>
  <c r="AJ75" i="7"/>
  <c r="AI75" i="7"/>
  <c r="AH75" i="7"/>
  <c r="AG75" i="7"/>
  <c r="AK74" i="7"/>
  <c r="AJ74" i="7"/>
  <c r="AI74" i="7"/>
  <c r="AH74" i="7"/>
  <c r="AG74" i="7"/>
  <c r="AK73" i="7"/>
  <c r="AJ73" i="7"/>
  <c r="AI73" i="7"/>
  <c r="AH73" i="7"/>
  <c r="AG73" i="7"/>
  <c r="AK63" i="7"/>
  <c r="AJ63" i="7"/>
  <c r="AI63" i="7"/>
  <c r="AH63" i="7"/>
  <c r="AG63" i="7"/>
  <c r="AK62" i="7"/>
  <c r="AJ62" i="7"/>
  <c r="AI62" i="7"/>
  <c r="AH62" i="7"/>
  <c r="AG62" i="7"/>
  <c r="AK61" i="7"/>
  <c r="AJ61" i="7"/>
  <c r="AI61" i="7"/>
  <c r="AH61" i="7"/>
  <c r="AG61" i="7"/>
  <c r="AK60" i="7"/>
  <c r="AJ60" i="7"/>
  <c r="AI60" i="7"/>
  <c r="AH60" i="7"/>
  <c r="AG60" i="7"/>
  <c r="AK59" i="7"/>
  <c r="AJ59" i="7"/>
  <c r="AI59" i="7"/>
  <c r="AH59" i="7"/>
  <c r="AG59" i="7"/>
  <c r="AK58" i="7"/>
  <c r="AJ58" i="7"/>
  <c r="AI58" i="7"/>
  <c r="AH58" i="7"/>
  <c r="AG58" i="7"/>
  <c r="AK57" i="7"/>
  <c r="AJ57" i="7"/>
  <c r="AI57" i="7"/>
  <c r="AH57" i="7"/>
  <c r="AG57" i="7"/>
  <c r="AK56" i="7"/>
  <c r="AJ56" i="7"/>
  <c r="AI56" i="7"/>
  <c r="AH56" i="7"/>
  <c r="AG56" i="7"/>
  <c r="BO140" i="3"/>
  <c r="BL140" i="3"/>
  <c r="BP131" i="3"/>
  <c r="BW131" i="3" s="1"/>
  <c r="BO131" i="3"/>
  <c r="BL131" i="3"/>
  <c r="BO122" i="3"/>
  <c r="BP113" i="3" s="1"/>
  <c r="BW113" i="3" s="1"/>
  <c r="BL122" i="3"/>
  <c r="BO113" i="3"/>
  <c r="BL113" i="3"/>
  <c r="BD140" i="3"/>
  <c r="BA140" i="3"/>
  <c r="BD131" i="3"/>
  <c r="BA131" i="3"/>
  <c r="BD122" i="3"/>
  <c r="BA122" i="3"/>
  <c r="BB113" i="3" s="1"/>
  <c r="BR113" i="3" s="1"/>
  <c r="BD113" i="3"/>
  <c r="BA113" i="3"/>
  <c r="AS140" i="3" a="1"/>
  <c r="AS140" i="3" s="1"/>
  <c r="AP140" i="3" a="1"/>
  <c r="AP140" i="3" s="1"/>
  <c r="AN140" i="3" a="1"/>
  <c r="AN140" i="3" s="1"/>
  <c r="AS131" i="3" a="1"/>
  <c r="AS131" i="3" s="1"/>
  <c r="AT131" i="3" s="1"/>
  <c r="AP131" i="3" a="1"/>
  <c r="AP131" i="3" s="1"/>
  <c r="AN131" i="3" a="1"/>
  <c r="AN131" i="3" s="1"/>
  <c r="AS122" i="3"/>
  <c r="AS122" i="3" a="1"/>
  <c r="AP122" i="3"/>
  <c r="AQ113" i="3" s="1"/>
  <c r="AP122" i="3" a="1"/>
  <c r="AN122" i="3"/>
  <c r="AN122" i="3" a="1"/>
  <c r="AS113" i="3" a="1"/>
  <c r="AS113" i="3" s="1"/>
  <c r="AT113" i="3" s="1"/>
  <c r="AP113" i="3"/>
  <c r="AP113" i="3" a="1"/>
  <c r="AN113" i="3"/>
  <c r="AN113" i="3" a="1"/>
  <c r="AK147" i="3"/>
  <c r="AJ147" i="3"/>
  <c r="AI147" i="3"/>
  <c r="AH147" i="3"/>
  <c r="AG147" i="3"/>
  <c r="AK146" i="3"/>
  <c r="AJ146" i="3"/>
  <c r="AI146" i="3"/>
  <c r="AH146" i="3"/>
  <c r="AG146" i="3"/>
  <c r="AK145" i="3"/>
  <c r="AJ145" i="3"/>
  <c r="AI145" i="3"/>
  <c r="AH145" i="3"/>
  <c r="AG145" i="3"/>
  <c r="AK144" i="3"/>
  <c r="AJ144" i="3"/>
  <c r="AI144" i="3"/>
  <c r="AH144" i="3"/>
  <c r="AG144" i="3"/>
  <c r="AK143" i="3"/>
  <c r="AJ143" i="3"/>
  <c r="AI143" i="3"/>
  <c r="AH143" i="3"/>
  <c r="AG143" i="3"/>
  <c r="AK142" i="3"/>
  <c r="AJ142" i="3"/>
  <c r="AI142" i="3"/>
  <c r="AH142" i="3"/>
  <c r="AG142" i="3"/>
  <c r="AK141" i="3"/>
  <c r="AJ141" i="3"/>
  <c r="AI141" i="3"/>
  <c r="AH141" i="3"/>
  <c r="AG141" i="3"/>
  <c r="AK140" i="3"/>
  <c r="AJ140" i="3"/>
  <c r="AI140" i="3"/>
  <c r="AH140" i="3"/>
  <c r="AG140" i="3"/>
  <c r="AK138" i="3"/>
  <c r="AJ138" i="3"/>
  <c r="AI138" i="3"/>
  <c r="AH138" i="3"/>
  <c r="AG138" i="3"/>
  <c r="AK137" i="3"/>
  <c r="AJ137" i="3"/>
  <c r="AI137" i="3"/>
  <c r="AH137" i="3"/>
  <c r="AG137" i="3"/>
  <c r="AK136" i="3"/>
  <c r="AJ136" i="3"/>
  <c r="AI136" i="3"/>
  <c r="AH136" i="3"/>
  <c r="AG136" i="3"/>
  <c r="AK135" i="3"/>
  <c r="AJ135" i="3"/>
  <c r="AI135" i="3"/>
  <c r="AH135" i="3"/>
  <c r="AG135" i="3"/>
  <c r="AK134" i="3"/>
  <c r="AJ134" i="3"/>
  <c r="AI134" i="3"/>
  <c r="AH134" i="3"/>
  <c r="AG134" i="3"/>
  <c r="AK133" i="3"/>
  <c r="AJ133" i="3"/>
  <c r="AI133" i="3"/>
  <c r="AH133" i="3"/>
  <c r="AG133" i="3"/>
  <c r="AK132" i="3"/>
  <c r="AJ132" i="3"/>
  <c r="AI132" i="3"/>
  <c r="AH132" i="3"/>
  <c r="AG132" i="3"/>
  <c r="AK131" i="3"/>
  <c r="AJ131" i="3"/>
  <c r="AI131" i="3"/>
  <c r="AH131" i="3"/>
  <c r="AG131" i="3"/>
  <c r="AK129" i="3"/>
  <c r="AJ129" i="3"/>
  <c r="AI129" i="3"/>
  <c r="AH129" i="3"/>
  <c r="AG129" i="3"/>
  <c r="AK128" i="3"/>
  <c r="AJ128" i="3"/>
  <c r="AI128" i="3"/>
  <c r="AH128" i="3"/>
  <c r="AG128" i="3"/>
  <c r="AK127" i="3"/>
  <c r="AJ127" i="3"/>
  <c r="AI127" i="3"/>
  <c r="AH127" i="3"/>
  <c r="AG127" i="3"/>
  <c r="AK126" i="3"/>
  <c r="AJ126" i="3"/>
  <c r="AI126" i="3"/>
  <c r="AH126" i="3"/>
  <c r="AG126" i="3"/>
  <c r="AK125" i="3"/>
  <c r="AJ125" i="3"/>
  <c r="AI125" i="3"/>
  <c r="AH125" i="3"/>
  <c r="AG125" i="3"/>
  <c r="AK124" i="3"/>
  <c r="AJ124" i="3"/>
  <c r="AI124" i="3"/>
  <c r="AH124" i="3"/>
  <c r="AG124" i="3"/>
  <c r="AK123" i="3"/>
  <c r="AJ123" i="3"/>
  <c r="AI123" i="3"/>
  <c r="AH123" i="3"/>
  <c r="AG123" i="3"/>
  <c r="AK122" i="3"/>
  <c r="AJ122" i="3"/>
  <c r="AI122" i="3"/>
  <c r="AH122" i="3"/>
  <c r="AG122" i="3"/>
  <c r="AK120" i="3"/>
  <c r="AJ120" i="3"/>
  <c r="AI120" i="3"/>
  <c r="AH120" i="3"/>
  <c r="AG120" i="3"/>
  <c r="AK119" i="3"/>
  <c r="AJ119" i="3"/>
  <c r="AI119" i="3"/>
  <c r="AH119" i="3"/>
  <c r="AG119" i="3"/>
  <c r="AK118" i="3"/>
  <c r="AJ118" i="3"/>
  <c r="AI118" i="3"/>
  <c r="AH118" i="3"/>
  <c r="AG118" i="3"/>
  <c r="AK117" i="3"/>
  <c r="AJ117" i="3"/>
  <c r="AI117" i="3"/>
  <c r="AH117" i="3"/>
  <c r="AG117" i="3"/>
  <c r="AK116" i="3"/>
  <c r="AJ116" i="3"/>
  <c r="AI116" i="3"/>
  <c r="AH116" i="3"/>
  <c r="AG116" i="3"/>
  <c r="AK115" i="3"/>
  <c r="AJ115" i="3"/>
  <c r="AI115" i="3"/>
  <c r="AH115" i="3"/>
  <c r="AG115" i="3"/>
  <c r="AK114" i="3"/>
  <c r="AJ114" i="3"/>
  <c r="AI114" i="3"/>
  <c r="AH114" i="3"/>
  <c r="AG114" i="3"/>
  <c r="AK113" i="3"/>
  <c r="AJ113" i="3"/>
  <c r="AI113" i="3"/>
  <c r="AH113" i="3"/>
  <c r="AG113" i="3"/>
  <c r="BO104" i="3"/>
  <c r="BL104" i="3"/>
  <c r="BO95" i="3"/>
  <c r="BP95" i="3" s="1"/>
  <c r="BW95" i="3" s="1"/>
  <c r="BL95" i="3"/>
  <c r="BM95" i="3" s="1"/>
  <c r="BV95" i="3" s="1"/>
  <c r="BD104" i="3"/>
  <c r="BA104" i="3"/>
  <c r="BD95" i="3"/>
  <c r="BA95" i="3"/>
  <c r="BO86" i="3"/>
  <c r="BL86" i="3"/>
  <c r="BO77" i="3"/>
  <c r="BL77" i="3"/>
  <c r="BM77" i="3" s="1"/>
  <c r="BD86" i="3"/>
  <c r="BA86" i="3"/>
  <c r="BD77" i="3"/>
  <c r="BA77" i="3"/>
  <c r="BO68" i="3"/>
  <c r="BL68" i="3"/>
  <c r="BO59" i="3"/>
  <c r="BL59" i="3"/>
  <c r="BD68" i="3"/>
  <c r="BA68" i="3"/>
  <c r="BD59" i="3"/>
  <c r="BA59" i="3"/>
  <c r="AK54" i="7"/>
  <c r="AJ54" i="7"/>
  <c r="AI54" i="7"/>
  <c r="AH54" i="7"/>
  <c r="AG54" i="7"/>
  <c r="AK53" i="7"/>
  <c r="AJ53" i="7"/>
  <c r="AI53" i="7"/>
  <c r="AH53" i="7"/>
  <c r="AG53" i="7"/>
  <c r="AK52" i="7"/>
  <c r="AJ52" i="7"/>
  <c r="AI52" i="7"/>
  <c r="AH52" i="7"/>
  <c r="AG52" i="7"/>
  <c r="AK51" i="7"/>
  <c r="AJ51" i="7"/>
  <c r="AI51" i="7"/>
  <c r="AH51" i="7"/>
  <c r="AG51" i="7"/>
  <c r="AK50" i="7"/>
  <c r="AJ50" i="7"/>
  <c r="AI50" i="7"/>
  <c r="AH50" i="7"/>
  <c r="AG50" i="7"/>
  <c r="AK49" i="7"/>
  <c r="AJ49" i="7"/>
  <c r="AI49" i="7"/>
  <c r="AH49" i="7"/>
  <c r="AG49" i="7"/>
  <c r="AK48" i="7"/>
  <c r="AJ48" i="7"/>
  <c r="AI48" i="7"/>
  <c r="AH48" i="7"/>
  <c r="AG48" i="7"/>
  <c r="AK47" i="7"/>
  <c r="AJ47" i="7"/>
  <c r="AI47" i="7"/>
  <c r="AH47" i="7"/>
  <c r="AG47" i="7"/>
  <c r="AK46" i="7"/>
  <c r="AJ46" i="7"/>
  <c r="AI46" i="7"/>
  <c r="AH46" i="7"/>
  <c r="AG46" i="7"/>
  <c r="AK45" i="7"/>
  <c r="AJ45" i="7"/>
  <c r="AI45" i="7"/>
  <c r="AH45" i="7"/>
  <c r="AG45" i="7"/>
  <c r="AK44" i="7"/>
  <c r="AJ44" i="7"/>
  <c r="AI44" i="7"/>
  <c r="AH44" i="7"/>
  <c r="AG44" i="7"/>
  <c r="AK43" i="7"/>
  <c r="AJ43" i="7"/>
  <c r="AI43" i="7"/>
  <c r="AH43" i="7"/>
  <c r="AG43" i="7"/>
  <c r="AK42" i="7"/>
  <c r="AJ42" i="7"/>
  <c r="AI42" i="7"/>
  <c r="AH42" i="7"/>
  <c r="AG42" i="7"/>
  <c r="AK41" i="7"/>
  <c r="AJ41" i="7"/>
  <c r="AI41" i="7"/>
  <c r="AH41" i="7"/>
  <c r="AG41" i="7"/>
  <c r="AK40" i="7"/>
  <c r="AJ40" i="7"/>
  <c r="AI40" i="7"/>
  <c r="AH40" i="7"/>
  <c r="AG40" i="7"/>
  <c r="AK39" i="7"/>
  <c r="AJ39" i="7"/>
  <c r="AI39" i="7"/>
  <c r="AH39" i="7"/>
  <c r="AG39" i="7"/>
  <c r="AK20" i="7"/>
  <c r="AJ20" i="7"/>
  <c r="AI20" i="7"/>
  <c r="AH20" i="7"/>
  <c r="AG20" i="7"/>
  <c r="AK19" i="7"/>
  <c r="AJ19" i="7"/>
  <c r="AI19" i="7"/>
  <c r="AH19" i="7"/>
  <c r="AG19" i="7"/>
  <c r="AK18" i="7"/>
  <c r="AJ18" i="7"/>
  <c r="AI18" i="7"/>
  <c r="AH18" i="7"/>
  <c r="AG18" i="7"/>
  <c r="AK17" i="7"/>
  <c r="AJ17" i="7"/>
  <c r="AI17" i="7"/>
  <c r="AH17" i="7"/>
  <c r="AG17" i="7"/>
  <c r="AK16" i="7"/>
  <c r="AJ16" i="7"/>
  <c r="AI16" i="7"/>
  <c r="AH16" i="7"/>
  <c r="AG16" i="7"/>
  <c r="AK15" i="7"/>
  <c r="AJ15" i="7"/>
  <c r="AI15" i="7"/>
  <c r="AH15" i="7"/>
  <c r="AG15" i="7"/>
  <c r="AK14" i="7"/>
  <c r="AJ14" i="7"/>
  <c r="AI14" i="7"/>
  <c r="AH14" i="7"/>
  <c r="AG14" i="7"/>
  <c r="AK13" i="7"/>
  <c r="AJ13" i="7"/>
  <c r="AI13" i="7"/>
  <c r="AH13" i="7"/>
  <c r="AG13" i="7"/>
  <c r="AK12" i="7"/>
  <c r="AJ12" i="7"/>
  <c r="AI12" i="7"/>
  <c r="AH12" i="7"/>
  <c r="AG12" i="7"/>
  <c r="AK11" i="7"/>
  <c r="AJ11" i="7"/>
  <c r="AI11" i="7"/>
  <c r="AH11" i="7"/>
  <c r="AG11" i="7"/>
  <c r="AK10" i="7"/>
  <c r="AJ10" i="7"/>
  <c r="AI10" i="7"/>
  <c r="AH10" i="7"/>
  <c r="AG10" i="7"/>
  <c r="AK9" i="7"/>
  <c r="AJ9" i="7"/>
  <c r="AI9" i="7"/>
  <c r="AH9" i="7"/>
  <c r="AG9" i="7"/>
  <c r="AK8" i="7"/>
  <c r="AJ8" i="7"/>
  <c r="AI8" i="7"/>
  <c r="AH8" i="7"/>
  <c r="AG8" i="7"/>
  <c r="AK7" i="7"/>
  <c r="AJ7" i="7"/>
  <c r="AI7" i="7"/>
  <c r="AH7" i="7"/>
  <c r="AG7" i="7"/>
  <c r="AK6" i="7"/>
  <c r="AJ6" i="7"/>
  <c r="AI6" i="7"/>
  <c r="AH6" i="7"/>
  <c r="AG6" i="7"/>
  <c r="AK5" i="7"/>
  <c r="AJ5" i="7"/>
  <c r="AI5" i="7"/>
  <c r="AH5" i="7"/>
  <c r="AG5" i="7"/>
  <c r="AK57" i="3"/>
  <c r="AJ57" i="3"/>
  <c r="AI57" i="3"/>
  <c r="AH57" i="3"/>
  <c r="AG57" i="3"/>
  <c r="AK56" i="3"/>
  <c r="AJ56" i="3"/>
  <c r="AI56" i="3"/>
  <c r="AH56" i="3"/>
  <c r="AG56" i="3"/>
  <c r="AK55" i="3"/>
  <c r="AJ55" i="3"/>
  <c r="AI55" i="3"/>
  <c r="AH55" i="3"/>
  <c r="AG55" i="3"/>
  <c r="AK54" i="3"/>
  <c r="AJ54" i="3"/>
  <c r="AI54" i="3"/>
  <c r="AH54" i="3"/>
  <c r="AG54" i="3"/>
  <c r="AK53" i="3"/>
  <c r="AJ53" i="3"/>
  <c r="AI53" i="3"/>
  <c r="AH53" i="3"/>
  <c r="AG53" i="3"/>
  <c r="AK52" i="3"/>
  <c r="AJ52" i="3"/>
  <c r="AI52" i="3"/>
  <c r="AH52" i="3"/>
  <c r="AG52" i="3"/>
  <c r="AK51" i="3"/>
  <c r="AJ51" i="3"/>
  <c r="AI51" i="3"/>
  <c r="AH51" i="3"/>
  <c r="AG51" i="3"/>
  <c r="BO50" i="3"/>
  <c r="BL50" i="3"/>
  <c r="BD50" i="3"/>
  <c r="BA50" i="3"/>
  <c r="AK50" i="3"/>
  <c r="AJ50" i="3"/>
  <c r="AI50" i="3"/>
  <c r="AH50" i="3"/>
  <c r="AG50" i="3"/>
  <c r="AK48" i="3"/>
  <c r="AJ48" i="3"/>
  <c r="AI48" i="3"/>
  <c r="AH48" i="3"/>
  <c r="AG48" i="3"/>
  <c r="AK47" i="3"/>
  <c r="AJ47" i="3"/>
  <c r="AI47" i="3"/>
  <c r="AH47" i="3"/>
  <c r="AG47" i="3"/>
  <c r="AK46" i="3"/>
  <c r="AJ46" i="3"/>
  <c r="AI46" i="3"/>
  <c r="AH46" i="3"/>
  <c r="AG46" i="3"/>
  <c r="AK45" i="3"/>
  <c r="AJ45" i="3"/>
  <c r="AI45" i="3"/>
  <c r="AH45" i="3"/>
  <c r="AG45" i="3"/>
  <c r="AK44" i="3"/>
  <c r="AJ44" i="3"/>
  <c r="AI44" i="3"/>
  <c r="AH44" i="3"/>
  <c r="AG44" i="3"/>
  <c r="AK43" i="3"/>
  <c r="AJ43" i="3"/>
  <c r="AI43" i="3"/>
  <c r="AH43" i="3"/>
  <c r="AG43" i="3"/>
  <c r="AK42" i="3"/>
  <c r="AJ42" i="3"/>
  <c r="AI42" i="3"/>
  <c r="AH42" i="3"/>
  <c r="AG42" i="3"/>
  <c r="BO41" i="3"/>
  <c r="BL41" i="3"/>
  <c r="BD41" i="3"/>
  <c r="BA41" i="3"/>
  <c r="AK41" i="3"/>
  <c r="AJ41" i="3"/>
  <c r="AI41" i="3"/>
  <c r="AH41" i="3"/>
  <c r="AG41" i="3"/>
  <c r="AK75" i="3"/>
  <c r="AJ75" i="3"/>
  <c r="AI75" i="3"/>
  <c r="AH75" i="3"/>
  <c r="AG75" i="3"/>
  <c r="AK74" i="3"/>
  <c r="AJ74" i="3"/>
  <c r="AI74" i="3"/>
  <c r="AH74" i="3"/>
  <c r="AG74" i="3"/>
  <c r="AK73" i="3"/>
  <c r="AJ73" i="3"/>
  <c r="AI73" i="3"/>
  <c r="AH73" i="3"/>
  <c r="AG73" i="3"/>
  <c r="AK72" i="3"/>
  <c r="AJ72" i="3"/>
  <c r="AI72" i="3"/>
  <c r="AH72" i="3"/>
  <c r="AG72" i="3"/>
  <c r="AK71" i="3"/>
  <c r="AJ71" i="3"/>
  <c r="AI71" i="3"/>
  <c r="AH71" i="3"/>
  <c r="AG71" i="3"/>
  <c r="AK70" i="3"/>
  <c r="AJ70" i="3"/>
  <c r="AI70" i="3"/>
  <c r="AH70" i="3"/>
  <c r="AG70" i="3"/>
  <c r="AK69" i="3"/>
  <c r="AJ69" i="3"/>
  <c r="AI69" i="3"/>
  <c r="AH69" i="3"/>
  <c r="AG69" i="3"/>
  <c r="AK68" i="3"/>
  <c r="AJ68" i="3"/>
  <c r="AI68" i="3"/>
  <c r="AH68" i="3"/>
  <c r="AG68" i="3"/>
  <c r="AK66" i="3"/>
  <c r="AJ66" i="3"/>
  <c r="AI66" i="3"/>
  <c r="AH66" i="3"/>
  <c r="AG66" i="3"/>
  <c r="AK65" i="3"/>
  <c r="AJ65" i="3"/>
  <c r="AI65" i="3"/>
  <c r="AH65" i="3"/>
  <c r="AG65" i="3"/>
  <c r="AK64" i="3"/>
  <c r="AJ64" i="3"/>
  <c r="AI64" i="3"/>
  <c r="AH64" i="3"/>
  <c r="AG64" i="3"/>
  <c r="AK63" i="3"/>
  <c r="AJ63" i="3"/>
  <c r="AI63" i="3"/>
  <c r="AH63" i="3"/>
  <c r="AG63" i="3"/>
  <c r="AK62" i="3"/>
  <c r="AJ62" i="3"/>
  <c r="AI62" i="3"/>
  <c r="AH62" i="3"/>
  <c r="AG62" i="3"/>
  <c r="AK61" i="3"/>
  <c r="AJ61" i="3"/>
  <c r="AI61" i="3"/>
  <c r="AH61" i="3"/>
  <c r="AG61" i="3"/>
  <c r="AK60" i="3"/>
  <c r="AJ60" i="3"/>
  <c r="AI60" i="3"/>
  <c r="AH60" i="3"/>
  <c r="AG60" i="3"/>
  <c r="AK59" i="3"/>
  <c r="AJ59" i="3"/>
  <c r="AP59" i="3" s="1" a="1"/>
  <c r="AP59" i="3" s="1"/>
  <c r="AI59" i="3"/>
  <c r="AH59" i="3"/>
  <c r="AG59" i="3"/>
  <c r="AK111" i="3"/>
  <c r="AJ111" i="3"/>
  <c r="AI111" i="3"/>
  <c r="AH111" i="3"/>
  <c r="AG111" i="3"/>
  <c r="AK110" i="3"/>
  <c r="AJ110" i="3"/>
  <c r="AI110" i="3"/>
  <c r="AH110" i="3"/>
  <c r="AG110" i="3"/>
  <c r="AK109" i="3"/>
  <c r="AJ109" i="3"/>
  <c r="AI109" i="3"/>
  <c r="AH109" i="3"/>
  <c r="AG109" i="3"/>
  <c r="AK108" i="3"/>
  <c r="AJ108" i="3"/>
  <c r="AI108" i="3"/>
  <c r="AH108" i="3"/>
  <c r="AG108" i="3"/>
  <c r="AK107" i="3"/>
  <c r="AJ107" i="3"/>
  <c r="AI107" i="3"/>
  <c r="AH107" i="3"/>
  <c r="AG107" i="3"/>
  <c r="AK106" i="3"/>
  <c r="AJ106" i="3"/>
  <c r="AI106" i="3"/>
  <c r="AH106" i="3"/>
  <c r="AG106" i="3"/>
  <c r="AK105" i="3"/>
  <c r="AJ105" i="3"/>
  <c r="AI105" i="3"/>
  <c r="AH105" i="3"/>
  <c r="AG105" i="3"/>
  <c r="AK104" i="3"/>
  <c r="AJ104" i="3"/>
  <c r="AI104" i="3"/>
  <c r="AH104" i="3"/>
  <c r="AG104" i="3"/>
  <c r="AK102" i="3"/>
  <c r="AJ102" i="3"/>
  <c r="AI102" i="3"/>
  <c r="AH102" i="3"/>
  <c r="AG102" i="3"/>
  <c r="AK101" i="3"/>
  <c r="AJ101" i="3"/>
  <c r="AI101" i="3"/>
  <c r="AH101" i="3"/>
  <c r="AG101" i="3"/>
  <c r="AK100" i="3"/>
  <c r="AJ100" i="3"/>
  <c r="AI100" i="3"/>
  <c r="AH100" i="3"/>
  <c r="AG100" i="3"/>
  <c r="AK99" i="3"/>
  <c r="AJ99" i="3"/>
  <c r="AI99" i="3"/>
  <c r="AH99" i="3"/>
  <c r="AG99" i="3"/>
  <c r="AK98" i="3"/>
  <c r="AJ98" i="3"/>
  <c r="AI98" i="3"/>
  <c r="AH98" i="3"/>
  <c r="AG98" i="3"/>
  <c r="AK97" i="3"/>
  <c r="AJ97" i="3"/>
  <c r="AI97" i="3"/>
  <c r="AH97" i="3"/>
  <c r="AG97" i="3"/>
  <c r="AK96" i="3"/>
  <c r="AS95" i="3" s="1" a="1"/>
  <c r="AS95" i="3" s="1"/>
  <c r="AJ96" i="3"/>
  <c r="AI96" i="3"/>
  <c r="AH96" i="3"/>
  <c r="AG96" i="3"/>
  <c r="AK95" i="3"/>
  <c r="AJ95" i="3"/>
  <c r="AP95" i="3" s="1" a="1"/>
  <c r="AP95" i="3" s="1"/>
  <c r="AI95" i="3"/>
  <c r="AH95" i="3"/>
  <c r="AG95" i="3"/>
  <c r="AM227" i="14" l="1"/>
  <c r="AM229" i="14"/>
  <c r="AM231" i="14"/>
  <c r="AM235" i="14"/>
  <c r="AP234" i="14" a="1"/>
  <c r="AP234" i="14" s="1"/>
  <c r="AM236" i="14"/>
  <c r="AM238" i="14"/>
  <c r="AM240" i="14"/>
  <c r="AM226" i="14"/>
  <c r="AM228" i="14"/>
  <c r="AM230" i="14"/>
  <c r="AM232" i="14"/>
  <c r="AS234" i="14" a="1"/>
  <c r="AS234" i="14" s="1"/>
  <c r="AM13" i="14"/>
  <c r="AM17" i="14"/>
  <c r="BO234" i="14" a="1"/>
  <c r="BO234" i="14" s="1"/>
  <c r="AM233" i="14"/>
  <c r="AM237" i="14"/>
  <c r="AM239" i="14"/>
  <c r="AM241" i="14"/>
  <c r="AP226" i="14" a="1"/>
  <c r="AP226" i="14" s="1"/>
  <c r="BD226" i="14" a="1"/>
  <c r="BD226" i="14" s="1"/>
  <c r="BA234" i="14" a="1"/>
  <c r="BA234" i="14" s="1"/>
  <c r="BD234" i="14" a="1"/>
  <c r="BD234" i="14" s="1"/>
  <c r="BL226" i="14" a="1"/>
  <c r="BL226" i="14" s="1"/>
  <c r="AM234" i="14"/>
  <c r="AS226" i="14" a="1"/>
  <c r="AS226" i="14" s="1"/>
  <c r="BL234" i="14" a="1"/>
  <c r="BL234" i="14" s="1"/>
  <c r="BO226" i="14" a="1"/>
  <c r="BO226" i="14" s="1"/>
  <c r="BA226" i="14" a="1"/>
  <c r="BA226" i="14" s="1"/>
  <c r="AP5" i="14" a="1"/>
  <c r="AP5" i="14" s="1"/>
  <c r="AM102" i="14"/>
  <c r="AM104" i="14"/>
  <c r="AM6" i="14"/>
  <c r="AM8" i="14"/>
  <c r="AM10" i="14"/>
  <c r="AM12" i="14"/>
  <c r="AM14" i="14"/>
  <c r="AM16" i="14"/>
  <c r="AM18" i="14"/>
  <c r="AM20" i="14"/>
  <c r="AM112" i="14"/>
  <c r="AM114" i="14"/>
  <c r="AM116" i="14"/>
  <c r="AM118" i="14"/>
  <c r="AM120" i="14"/>
  <c r="AM91" i="14"/>
  <c r="AM97" i="14"/>
  <c r="AM5" i="14"/>
  <c r="AM7" i="14"/>
  <c r="AM9" i="14"/>
  <c r="AM11" i="14"/>
  <c r="AM15" i="14"/>
  <c r="AM19" i="14"/>
  <c r="AP209" i="8"/>
  <c r="AM263" i="8"/>
  <c r="AP260" i="8"/>
  <c r="AM231" i="8"/>
  <c r="AM264" i="8"/>
  <c r="AP245" i="8"/>
  <c r="AP271" i="8"/>
  <c r="AS243" i="8" a="1"/>
  <c r="AS243" i="8" s="1"/>
  <c r="AM240" i="8"/>
  <c r="AM158" i="8"/>
  <c r="AM162" i="8"/>
  <c r="AM164" i="8"/>
  <c r="AM172" i="8"/>
  <c r="AM175" i="8"/>
  <c r="AM183" i="8"/>
  <c r="AM185" i="8"/>
  <c r="AM246" i="8"/>
  <c r="AP269" i="8"/>
  <c r="AM256" i="8"/>
  <c r="AM107" i="8"/>
  <c r="AM109" i="8"/>
  <c r="AM115" i="8"/>
  <c r="AM117" i="8"/>
  <c r="AM273" i="8"/>
  <c r="BR260" i="8" a="1"/>
  <c r="BR260" i="8" s="1"/>
  <c r="AP263" i="8"/>
  <c r="AP264" i="8"/>
  <c r="AV260" i="8" a="1"/>
  <c r="AV260" i="8" s="1"/>
  <c r="AP267" i="8"/>
  <c r="AM272" i="8"/>
  <c r="BG260" i="8" a="1"/>
  <c r="BG260" i="8" s="1"/>
  <c r="AP270" i="8"/>
  <c r="AM260" i="8"/>
  <c r="AP266" i="8"/>
  <c r="AP268" i="8"/>
  <c r="AM269" i="8"/>
  <c r="AP274" i="8"/>
  <c r="AP275" i="8"/>
  <c r="AP265" i="8"/>
  <c r="AM268" i="8"/>
  <c r="AM274" i="8"/>
  <c r="AM262" i="8"/>
  <c r="AM271" i="8"/>
  <c r="AP252" i="8"/>
  <c r="AP255" i="8"/>
  <c r="AP256" i="8"/>
  <c r="AP249" i="8"/>
  <c r="AP258" i="8"/>
  <c r="AM249" i="8"/>
  <c r="AM252" i="8"/>
  <c r="BG243" i="8" a="1"/>
  <c r="BG243" i="8" s="1"/>
  <c r="AP257" i="8"/>
  <c r="AP251" i="8"/>
  <c r="AQ251" i="8" s="1" a="1"/>
  <c r="AQ251" i="8" s="1"/>
  <c r="AP254" i="8"/>
  <c r="AM245" i="8"/>
  <c r="AM251" i="8"/>
  <c r="BR243" i="8" a="1"/>
  <c r="BR243" i="8" s="1"/>
  <c r="AP253" i="8"/>
  <c r="AV243" i="8" a="1"/>
  <c r="AV243" i="8" s="1"/>
  <c r="AM244" i="8"/>
  <c r="AP247" i="8"/>
  <c r="AQ268" i="8" a="1"/>
  <c r="AQ268" i="8" s="1"/>
  <c r="BD260" i="8" a="1"/>
  <c r="BD260" i="8" s="1"/>
  <c r="AM261" i="8"/>
  <c r="AM266" i="8"/>
  <c r="BO260" i="8" a="1"/>
  <c r="BO260" i="8" s="1"/>
  <c r="AP261" i="8"/>
  <c r="AS260" i="8" a="1"/>
  <c r="AS260" i="8" s="1"/>
  <c r="AM275" i="8"/>
  <c r="BD243" i="8" a="1"/>
  <c r="BD243" i="8" s="1"/>
  <c r="BO243" i="8" a="1"/>
  <c r="BO243" i="8" s="1"/>
  <c r="AP244" i="8"/>
  <c r="AM248" i="8"/>
  <c r="AM254" i="8"/>
  <c r="AM247" i="8"/>
  <c r="AM253" i="8"/>
  <c r="AM258" i="8"/>
  <c r="AM237" i="8"/>
  <c r="AM223" i="8"/>
  <c r="AM234" i="8"/>
  <c r="AP235" i="8"/>
  <c r="AP234" i="8"/>
  <c r="AM125" i="8"/>
  <c r="AM127" i="8"/>
  <c r="AM284" i="8"/>
  <c r="AM286" i="8"/>
  <c r="AM226" i="8"/>
  <c r="AM229" i="8"/>
  <c r="AP239" i="8"/>
  <c r="AM239" i="8"/>
  <c r="AP236" i="8"/>
  <c r="AP233" i="8"/>
  <c r="AP229" i="8"/>
  <c r="AP230" i="8"/>
  <c r="AP238" i="8"/>
  <c r="AS209" i="8" a="1"/>
  <c r="AS209" i="8" s="1"/>
  <c r="AM199" i="8"/>
  <c r="AM207" i="8"/>
  <c r="AM209" i="8"/>
  <c r="AP211" i="8"/>
  <c r="AP216" i="8"/>
  <c r="AP226" i="8"/>
  <c r="BR226" i="8" a="1"/>
  <c r="BR226" i="8" s="1"/>
  <c r="AM230" i="8"/>
  <c r="AM236" i="8"/>
  <c r="AP217" i="8"/>
  <c r="AP220" i="8"/>
  <c r="AV226" i="8" a="1"/>
  <c r="AV226" i="8" s="1"/>
  <c r="AP227" i="8"/>
  <c r="AM233" i="8"/>
  <c r="AM212" i="8"/>
  <c r="AM217" i="8"/>
  <c r="AM222" i="8"/>
  <c r="AM232" i="8"/>
  <c r="AM193" i="8"/>
  <c r="AM197" i="8"/>
  <c r="AM203" i="8"/>
  <c r="AM205" i="8"/>
  <c r="BG226" i="8" a="1"/>
  <c r="BG226" i="8" s="1"/>
  <c r="AP232" i="8"/>
  <c r="AP240" i="8"/>
  <c r="AP241" i="8"/>
  <c r="AM195" i="8"/>
  <c r="AM201" i="8"/>
  <c r="AP231" i="8"/>
  <c r="AP237" i="8"/>
  <c r="BD226" i="8" a="1"/>
  <c r="BD226" i="8" s="1"/>
  <c r="AM227" i="8"/>
  <c r="BO226" i="8" a="1"/>
  <c r="BO226" i="8" s="1"/>
  <c r="AS226" i="8" a="1"/>
  <c r="AS226" i="8" s="1"/>
  <c r="AM241" i="8"/>
  <c r="AM194" i="8"/>
  <c r="AM202" i="8"/>
  <c r="AM91" i="8"/>
  <c r="AM93" i="8"/>
  <c r="AM95" i="8"/>
  <c r="AM97" i="8"/>
  <c r="AM99" i="8"/>
  <c r="AM101" i="8"/>
  <c r="AM103" i="8"/>
  <c r="AM105" i="8"/>
  <c r="AM74" i="8"/>
  <c r="AM76" i="8"/>
  <c r="AM78" i="8"/>
  <c r="AM80" i="8"/>
  <c r="AM82" i="8"/>
  <c r="AM84" i="8"/>
  <c r="AM86" i="8"/>
  <c r="AM88" i="8"/>
  <c r="AP212" i="8"/>
  <c r="AP215" i="8"/>
  <c r="AP223" i="8"/>
  <c r="BG209" i="8" a="1"/>
  <c r="BG209" i="8" s="1"/>
  <c r="AP214" i="8"/>
  <c r="AM6" i="8"/>
  <c r="AM10" i="8"/>
  <c r="AM12" i="8"/>
  <c r="AM14" i="8"/>
  <c r="AM16" i="8"/>
  <c r="AM18" i="8"/>
  <c r="AM129" i="8"/>
  <c r="AM131" i="8"/>
  <c r="AM133" i="8"/>
  <c r="AM135" i="8"/>
  <c r="AM137" i="8"/>
  <c r="AM139" i="8"/>
  <c r="AM142" i="8"/>
  <c r="AM152" i="8"/>
  <c r="AM278" i="8"/>
  <c r="AM280" i="8"/>
  <c r="AM282" i="8"/>
  <c r="AM288" i="8"/>
  <c r="AM290" i="8"/>
  <c r="AM292" i="8"/>
  <c r="AM211" i="8"/>
  <c r="AM119" i="8"/>
  <c r="AM179" i="8"/>
  <c r="AM189" i="8"/>
  <c r="AP219" i="8"/>
  <c r="AM216" i="8"/>
  <c r="AM192" i="8"/>
  <c r="AM198" i="8"/>
  <c r="BR209" i="8" a="1"/>
  <c r="BR209" i="8" s="1"/>
  <c r="AP213" i="8"/>
  <c r="AP218" i="8"/>
  <c r="AP221" i="8"/>
  <c r="AP224" i="8"/>
  <c r="AM196" i="8"/>
  <c r="AM200" i="8"/>
  <c r="AM204" i="8"/>
  <c r="AM206" i="8"/>
  <c r="AV209" i="8" a="1"/>
  <c r="AV209" i="8" s="1"/>
  <c r="AM221" i="8"/>
  <c r="BD209" i="8" a="1"/>
  <c r="BD209" i="8" s="1"/>
  <c r="AM210" i="8"/>
  <c r="AM215" i="8"/>
  <c r="BO209" i="8" a="1"/>
  <c r="BO209" i="8" s="1"/>
  <c r="AP210" i="8"/>
  <c r="AM214" i="8"/>
  <c r="AM220" i="8"/>
  <c r="AM213" i="8"/>
  <c r="AM219" i="8"/>
  <c r="AM224" i="8"/>
  <c r="AM285" i="8"/>
  <c r="AM5" i="8"/>
  <c r="AM7" i="8"/>
  <c r="AM9" i="8"/>
  <c r="AM11" i="8"/>
  <c r="AM13" i="8"/>
  <c r="AM15" i="8"/>
  <c r="AM17" i="8"/>
  <c r="AM19" i="8"/>
  <c r="AM22" i="8"/>
  <c r="AM24" i="8"/>
  <c r="AM26" i="8"/>
  <c r="AM28" i="8"/>
  <c r="AM30" i="8"/>
  <c r="AM32" i="8"/>
  <c r="AM34" i="8"/>
  <c r="AM36" i="8"/>
  <c r="AM39" i="8"/>
  <c r="AM41" i="8"/>
  <c r="AM43" i="8"/>
  <c r="AM45" i="8"/>
  <c r="AM47" i="8"/>
  <c r="AM49" i="8"/>
  <c r="AM51" i="8"/>
  <c r="AM53" i="8"/>
  <c r="AM56" i="8"/>
  <c r="AM58" i="8"/>
  <c r="AM60" i="8"/>
  <c r="AM62" i="8"/>
  <c r="AM64" i="8"/>
  <c r="AM66" i="8"/>
  <c r="AM68" i="8"/>
  <c r="AM70" i="8"/>
  <c r="AM124" i="8"/>
  <c r="AM126" i="8"/>
  <c r="AM128" i="8"/>
  <c r="AM130" i="8"/>
  <c r="AM132" i="8"/>
  <c r="AM134" i="8"/>
  <c r="AM136" i="8"/>
  <c r="AM138" i="8"/>
  <c r="AM141" i="8"/>
  <c r="AM151" i="8"/>
  <c r="AM277" i="8"/>
  <c r="AM279" i="8"/>
  <c r="AM281" i="8"/>
  <c r="AM283" i="8"/>
  <c r="AM287" i="8"/>
  <c r="AM289" i="8"/>
  <c r="AM291" i="8"/>
  <c r="AM159" i="8"/>
  <c r="AM161" i="8"/>
  <c r="AM163" i="8"/>
  <c r="AM165" i="8"/>
  <c r="AM167" i="8"/>
  <c r="AM169" i="8"/>
  <c r="AM171" i="8"/>
  <c r="AM173" i="8"/>
  <c r="AM108" i="8"/>
  <c r="AM110" i="8"/>
  <c r="AM112" i="8"/>
  <c r="AM114" i="8"/>
  <c r="AM116" i="8"/>
  <c r="AM118" i="8"/>
  <c r="AM120" i="8"/>
  <c r="AM122" i="8"/>
  <c r="AM176" i="8"/>
  <c r="AM178" i="8"/>
  <c r="AM180" i="8"/>
  <c r="AM182" i="8"/>
  <c r="AM184" i="8"/>
  <c r="AM186" i="8"/>
  <c r="AM188" i="8"/>
  <c r="AM190" i="8"/>
  <c r="AM8" i="8"/>
  <c r="AM160" i="8"/>
  <c r="AM166" i="8"/>
  <c r="AM170" i="8"/>
  <c r="AM111" i="8"/>
  <c r="AM113" i="8"/>
  <c r="AM121" i="8"/>
  <c r="AM177" i="8"/>
  <c r="AM181" i="8"/>
  <c r="AM187" i="8"/>
  <c r="AM20" i="8"/>
  <c r="AM90" i="8"/>
  <c r="AM92" i="8"/>
  <c r="AM94" i="8"/>
  <c r="AM96" i="8"/>
  <c r="AM98" i="8"/>
  <c r="AM100" i="8"/>
  <c r="AM102" i="8"/>
  <c r="AM104" i="8"/>
  <c r="AM73" i="8"/>
  <c r="AM75" i="8"/>
  <c r="AM77" i="8"/>
  <c r="AM79" i="8"/>
  <c r="AM81" i="8"/>
  <c r="AM83" i="8"/>
  <c r="AM85" i="8"/>
  <c r="AM87" i="8"/>
  <c r="AP168" i="8"/>
  <c r="AP183" i="8"/>
  <c r="AM168" i="8"/>
  <c r="AM23" i="8"/>
  <c r="AM25" i="8"/>
  <c r="AM27" i="8"/>
  <c r="AM29" i="8"/>
  <c r="AM31" i="8"/>
  <c r="AM33" i="8"/>
  <c r="AM35" i="8"/>
  <c r="AM37" i="8"/>
  <c r="AM40" i="8"/>
  <c r="AM42" i="8"/>
  <c r="AM44" i="8"/>
  <c r="AM46" i="8"/>
  <c r="AM48" i="8"/>
  <c r="AM50" i="8"/>
  <c r="AM52" i="8"/>
  <c r="AM54" i="8"/>
  <c r="AM57" i="8"/>
  <c r="AM59" i="8"/>
  <c r="AM61" i="8"/>
  <c r="AM63" i="8"/>
  <c r="AM65" i="8"/>
  <c r="AM67" i="8"/>
  <c r="AM69" i="8"/>
  <c r="AM71" i="8"/>
  <c r="AM143" i="8"/>
  <c r="AM145" i="8"/>
  <c r="AM147" i="8"/>
  <c r="AM149" i="8"/>
  <c r="AM153" i="8"/>
  <c r="AM155" i="8"/>
  <c r="AM144" i="8"/>
  <c r="AM146" i="8"/>
  <c r="AM148" i="8"/>
  <c r="AM150" i="8"/>
  <c r="AM154" i="8"/>
  <c r="AM156" i="8"/>
  <c r="AS158" i="8" a="1"/>
  <c r="AS158" i="8" s="1"/>
  <c r="BD158" i="8" a="1"/>
  <c r="BD158" i="8" s="1"/>
  <c r="AP164" i="8"/>
  <c r="AP179" i="8"/>
  <c r="AP189" i="8"/>
  <c r="AP176" i="8"/>
  <c r="AP159" i="8"/>
  <c r="AP161" i="8"/>
  <c r="AP163" i="8"/>
  <c r="AP165" i="8"/>
  <c r="AP167" i="8"/>
  <c r="AP169" i="8"/>
  <c r="AP171" i="8"/>
  <c r="AP173" i="8"/>
  <c r="AP180" i="8"/>
  <c r="AP182" i="8"/>
  <c r="AP184" i="8"/>
  <c r="AP186" i="8"/>
  <c r="AP188" i="8"/>
  <c r="AP190" i="8"/>
  <c r="BR158" i="8" a="1"/>
  <c r="BR158" i="8" s="1"/>
  <c r="AP170" i="8"/>
  <c r="AP172" i="8"/>
  <c r="AP175" i="8"/>
  <c r="AP185" i="8"/>
  <c r="AP158" i="8"/>
  <c r="AP160" i="8"/>
  <c r="AP162" i="8"/>
  <c r="AP166" i="8"/>
  <c r="AP181" i="8"/>
  <c r="AP187" i="8"/>
  <c r="BG158" i="8" a="1"/>
  <c r="BG158" i="8" s="1"/>
  <c r="BO158" i="8" a="1"/>
  <c r="BO158" i="8" s="1"/>
  <c r="AP178" i="8"/>
  <c r="BR5" i="8" a="1"/>
  <c r="BR5" i="8" s="1"/>
  <c r="BD13" i="8" a="1"/>
  <c r="BD13" i="8" s="1"/>
  <c r="BR124" i="8" a="1"/>
  <c r="BR124" i="8" s="1"/>
  <c r="BG132" i="8" a="1"/>
  <c r="BG132" i="8" s="1"/>
  <c r="AV158" i="8" a="1"/>
  <c r="AV158" i="8" s="1"/>
  <c r="AP177" i="8"/>
  <c r="AS175" i="8" a="1"/>
  <c r="AS175" i="8" s="1"/>
  <c r="BD175" i="8" a="1"/>
  <c r="BD175" i="8" s="1"/>
  <c r="BG175" i="8" a="1"/>
  <c r="BG175" i="8" s="1"/>
  <c r="BO175" i="8" a="1"/>
  <c r="BO175" i="8" s="1"/>
  <c r="BR175" i="8" a="1"/>
  <c r="BR175" i="8" s="1"/>
  <c r="AV175" i="8" a="1"/>
  <c r="AV175" i="8" s="1"/>
  <c r="AM122" i="14"/>
  <c r="BR192" i="8" a="1"/>
  <c r="BR192" i="8" s="1"/>
  <c r="BO141" i="8" a="1"/>
  <c r="BO141" i="8" s="1"/>
  <c r="BO192" i="8" a="1"/>
  <c r="BO192" i="8" s="1"/>
  <c r="AM92" i="14"/>
  <c r="AM94" i="14"/>
  <c r="AM96" i="14"/>
  <c r="AS5" i="14" a="1"/>
  <c r="AS5" i="14" s="1"/>
  <c r="BA5" i="14" a="1"/>
  <c r="BA5" i="14" s="1"/>
  <c r="AM95" i="14"/>
  <c r="BD5" i="14" a="1"/>
  <c r="BD5" i="14" s="1"/>
  <c r="BL5" i="14" a="1"/>
  <c r="BL5" i="14" s="1"/>
  <c r="BO5" i="14" a="1"/>
  <c r="BO5" i="14" s="1"/>
  <c r="AM99" i="14"/>
  <c r="AM101" i="14"/>
  <c r="BD107" i="14" a="1"/>
  <c r="BD107" i="14" s="1"/>
  <c r="AM109" i="14"/>
  <c r="AM113" i="14"/>
  <c r="AM115" i="14"/>
  <c r="AM117" i="14"/>
  <c r="AM119" i="14"/>
  <c r="AM121" i="14"/>
  <c r="AM103" i="14"/>
  <c r="AM105" i="14"/>
  <c r="AM98" i="14"/>
  <c r="AM100" i="14"/>
  <c r="BO124" i="8" a="1"/>
  <c r="BO124" i="8" s="1"/>
  <c r="BO13" i="8" a="1"/>
  <c r="BO13" i="8" s="1"/>
  <c r="BG141" i="8" a="1"/>
  <c r="BG141" i="8" s="1"/>
  <c r="BR141" i="8" a="1"/>
  <c r="BR141" i="8" s="1"/>
  <c r="BO132" i="8" a="1"/>
  <c r="BO132" i="8" s="1"/>
  <c r="BD132" i="8" a="1"/>
  <c r="BD132" i="8" s="1"/>
  <c r="BO5" i="8" a="1"/>
  <c r="BO5" i="8" s="1"/>
  <c r="BD141" i="8" a="1"/>
  <c r="BD141" i="8" s="1"/>
  <c r="BG13" i="8" a="1"/>
  <c r="BG13" i="8" s="1"/>
  <c r="BD192" i="8" a="1"/>
  <c r="BD192" i="8" s="1"/>
  <c r="BG124" i="8" a="1"/>
  <c r="BG124" i="8" s="1"/>
  <c r="BR132" i="8" a="1"/>
  <c r="BR132" i="8" s="1"/>
  <c r="BD5" i="8" a="1"/>
  <c r="BD5" i="8" s="1"/>
  <c r="BR13" i="8" a="1"/>
  <c r="BR13" i="8" s="1"/>
  <c r="BG5" i="8" a="1"/>
  <c r="BG5" i="8" s="1"/>
  <c r="BD124" i="8" a="1"/>
  <c r="BD124" i="8" s="1"/>
  <c r="BG192" i="8" a="1"/>
  <c r="BG192" i="8" s="1"/>
  <c r="BO277" i="8" a="1"/>
  <c r="BO277" i="8" s="1"/>
  <c r="BG277" i="8" a="1"/>
  <c r="BG277" i="8" s="1"/>
  <c r="BR277" i="8" a="1"/>
  <c r="BR277" i="8" s="1"/>
  <c r="BD277" i="8" a="1"/>
  <c r="BD277" i="8" s="1"/>
  <c r="BO192" i="14" a="1"/>
  <c r="BO192" i="14" s="1"/>
  <c r="AM111" i="14"/>
  <c r="AP107" i="14" a="1"/>
  <c r="AP107" i="14" s="1"/>
  <c r="AM110" i="14"/>
  <c r="AM108" i="14"/>
  <c r="AP90" i="14" a="1"/>
  <c r="AP90" i="14" s="1"/>
  <c r="AM93" i="14"/>
  <c r="BO90" i="14" a="1"/>
  <c r="BO90" i="14" s="1"/>
  <c r="AS90" i="14" a="1"/>
  <c r="AS90" i="14" s="1"/>
  <c r="BA90" i="14" a="1"/>
  <c r="BA90" i="14" s="1"/>
  <c r="BD90" i="14" a="1"/>
  <c r="BD90" i="14" s="1"/>
  <c r="AM90" i="14"/>
  <c r="BL90" i="14" a="1"/>
  <c r="BL90" i="14" s="1"/>
  <c r="BA107" i="14" a="1"/>
  <c r="BA107" i="14" s="1"/>
  <c r="BL107" i="14" a="1"/>
  <c r="BL107" i="14" s="1"/>
  <c r="AM107" i="14"/>
  <c r="BO107" i="14" a="1"/>
  <c r="BO107" i="14" s="1"/>
  <c r="AS107" i="14" a="1"/>
  <c r="AS107" i="14" s="1"/>
  <c r="AM194" i="14"/>
  <c r="AM196" i="14"/>
  <c r="AM198" i="14"/>
  <c r="AP192" i="14" a="1"/>
  <c r="AP192" i="14" s="1"/>
  <c r="AM192" i="14"/>
  <c r="AM202" i="14"/>
  <c r="AM204" i="14"/>
  <c r="AM206" i="14"/>
  <c r="AM218" i="14"/>
  <c r="AM243" i="14"/>
  <c r="AM193" i="14"/>
  <c r="AM195" i="14"/>
  <c r="AM197" i="14"/>
  <c r="AM199" i="14"/>
  <c r="AM201" i="14"/>
  <c r="AM203" i="14"/>
  <c r="AM205" i="14"/>
  <c r="AM207" i="14"/>
  <c r="BD192" i="14" a="1"/>
  <c r="BD192" i="14" s="1"/>
  <c r="BL192" i="14" a="1"/>
  <c r="BL192" i="14" s="1"/>
  <c r="AM200" i="14"/>
  <c r="AS192" i="14" a="1"/>
  <c r="AS192" i="14" s="1"/>
  <c r="BA192" i="14" a="1"/>
  <c r="BA192" i="14" s="1"/>
  <c r="BA175" i="14" a="1"/>
  <c r="BA175" i="14" s="1"/>
  <c r="BA243" i="14" a="1"/>
  <c r="BA243" i="14" s="1"/>
  <c r="AM209" i="14"/>
  <c r="AM213" i="14"/>
  <c r="AM212" i="14"/>
  <c r="AM214" i="14"/>
  <c r="AM220" i="14"/>
  <c r="AP209" i="14" a="1"/>
  <c r="AP209" i="14" s="1"/>
  <c r="AM221" i="14"/>
  <c r="AM222" i="14"/>
  <c r="AM211" i="14"/>
  <c r="AM215" i="14"/>
  <c r="AM224" i="14"/>
  <c r="AM210" i="14"/>
  <c r="AM216" i="14"/>
  <c r="AM219" i="14"/>
  <c r="AM223" i="14"/>
  <c r="BD209" i="14" a="1"/>
  <c r="BD209" i="14" s="1"/>
  <c r="BL209" i="14" a="1"/>
  <c r="BL209" i="14" s="1"/>
  <c r="AM217" i="14"/>
  <c r="AS209" i="14" a="1"/>
  <c r="AS209" i="14" s="1"/>
  <c r="BO209" i="14" a="1"/>
  <c r="BO209" i="14" s="1"/>
  <c r="BA209" i="14" a="1"/>
  <c r="BA209" i="14" s="1"/>
  <c r="AM249" i="14"/>
  <c r="BD243" i="14" a="1"/>
  <c r="BD243" i="14" s="1"/>
  <c r="AM185" i="14"/>
  <c r="BL175" i="14" a="1"/>
  <c r="BL175" i="14" s="1"/>
  <c r="BL243" i="14" a="1"/>
  <c r="BL243" i="14" s="1"/>
  <c r="AM176" i="14"/>
  <c r="AM190" i="14"/>
  <c r="BD175" i="14" a="1"/>
  <c r="BD175" i="14" s="1"/>
  <c r="AM180" i="14"/>
  <c r="BL183" i="14" a="1"/>
  <c r="BL183" i="14" s="1"/>
  <c r="BO175" i="14" a="1"/>
  <c r="BO175" i="14" s="1"/>
  <c r="BO243" i="14" a="1"/>
  <c r="BO243" i="14" s="1"/>
  <c r="AM181" i="14"/>
  <c r="BD183" i="14" a="1"/>
  <c r="BD183" i="14" s="1"/>
  <c r="BA183" i="14" a="1"/>
  <c r="BA183" i="14" s="1"/>
  <c r="BO183" i="14" a="1"/>
  <c r="BO183" i="14" s="1"/>
  <c r="AM244" i="14"/>
  <c r="AP175" i="14" a="1"/>
  <c r="AP175" i="14" s="1"/>
  <c r="AM253" i="14"/>
  <c r="AM186" i="14"/>
  <c r="AM254" i="14"/>
  <c r="AM189" i="14"/>
  <c r="AM177" i="14"/>
  <c r="AM179" i="14"/>
  <c r="AP183" i="14" a="1"/>
  <c r="AP183" i="14" s="1"/>
  <c r="AM184" i="14"/>
  <c r="AP243" i="14" a="1"/>
  <c r="AP243" i="14" s="1"/>
  <c r="AM183" i="14"/>
  <c r="AM246" i="14"/>
  <c r="AM248" i="14"/>
  <c r="AM250" i="14"/>
  <c r="AM255" i="14"/>
  <c r="AM257" i="14"/>
  <c r="AM175" i="14"/>
  <c r="AM188" i="14"/>
  <c r="AS175" i="14" a="1"/>
  <c r="AS175" i="14" s="1"/>
  <c r="AM178" i="14"/>
  <c r="AM252" i="14"/>
  <c r="AM182" i="14"/>
  <c r="AM187" i="14"/>
  <c r="AS243" i="14" a="1"/>
  <c r="AS243" i="14" s="1"/>
  <c r="AM247" i="14"/>
  <c r="AM251" i="14"/>
  <c r="AM256" i="14"/>
  <c r="AM258" i="14"/>
  <c r="AM245" i="14"/>
  <c r="AS183" i="14" a="1"/>
  <c r="AS183" i="14" s="1"/>
  <c r="AP200" i="8"/>
  <c r="AP199" i="8"/>
  <c r="AP196" i="8"/>
  <c r="AP195" i="8"/>
  <c r="AP194" i="8"/>
  <c r="AP198" i="8"/>
  <c r="AP197" i="8"/>
  <c r="AV192" i="8" a="1"/>
  <c r="AV192" i="8" s="1"/>
  <c r="AP193" i="8"/>
  <c r="AS192" i="8" a="1"/>
  <c r="AS192" i="8" s="1"/>
  <c r="AP192" i="8"/>
  <c r="AP201" i="8"/>
  <c r="AP207" i="8"/>
  <c r="AP206" i="8"/>
  <c r="AP205" i="8"/>
  <c r="AP204" i="8"/>
  <c r="AP203" i="8"/>
  <c r="AP202" i="8"/>
  <c r="AM20" i="13"/>
  <c r="AM216" i="13"/>
  <c r="AM224" i="13"/>
  <c r="AM139" i="13"/>
  <c r="AM19" i="13"/>
  <c r="AM86" i="13"/>
  <c r="AM215" i="13"/>
  <c r="AM12" i="13"/>
  <c r="AM125" i="13"/>
  <c r="AM127" i="13"/>
  <c r="AM131" i="13"/>
  <c r="AM178" i="13"/>
  <c r="AM180" i="13"/>
  <c r="AM182" i="13"/>
  <c r="AM184" i="13"/>
  <c r="AM186" i="13"/>
  <c r="AM188" i="13"/>
  <c r="AM190" i="13"/>
  <c r="AM214" i="13"/>
  <c r="AM75" i="13"/>
  <c r="AM124" i="13"/>
  <c r="AM126" i="13"/>
  <c r="AM18" i="13"/>
  <c r="AM177" i="13"/>
  <c r="AM181" i="13"/>
  <c r="AM187" i="13"/>
  <c r="AM189" i="13"/>
  <c r="AM209" i="13"/>
  <c r="AM211" i="13"/>
  <c r="AM223" i="13"/>
  <c r="AM17" i="13"/>
  <c r="AS175" i="11" a="1"/>
  <c r="AS175" i="11" s="1"/>
  <c r="AS107" i="11" a="1"/>
  <c r="AS107" i="11" s="1"/>
  <c r="AM112" i="11"/>
  <c r="AM114" i="11"/>
  <c r="AM120" i="11"/>
  <c r="AM122" i="11"/>
  <c r="AM161" i="11"/>
  <c r="AM165" i="11"/>
  <c r="AM171" i="11"/>
  <c r="AM176" i="11"/>
  <c r="AM180" i="11"/>
  <c r="AM182" i="11"/>
  <c r="AM190" i="11"/>
  <c r="AM119" i="11"/>
  <c r="AP158" i="11" a="1"/>
  <c r="AP158" i="11" s="1"/>
  <c r="AP175" i="11" a="1"/>
  <c r="AP175" i="11" s="1"/>
  <c r="AM177" i="11"/>
  <c r="AM109" i="11"/>
  <c r="AS158" i="11" a="1"/>
  <c r="AS158" i="11" s="1"/>
  <c r="AM162" i="11"/>
  <c r="AM121" i="11"/>
  <c r="AM164" i="11"/>
  <c r="AM170" i="11"/>
  <c r="AM179" i="11"/>
  <c r="AM181" i="11"/>
  <c r="AM15" i="11"/>
  <c r="AM20" i="11"/>
  <c r="AM107" i="11"/>
  <c r="AM111" i="11"/>
  <c r="AM113" i="11"/>
  <c r="AS115" i="11" a="1"/>
  <c r="AS115" i="11" s="1"/>
  <c r="AM158" i="11"/>
  <c r="AM160" i="11"/>
  <c r="AM172" i="11"/>
  <c r="AM175" i="11"/>
  <c r="AM187" i="11"/>
  <c r="AM189" i="11"/>
  <c r="AM110" i="11"/>
  <c r="AM118" i="11"/>
  <c r="AM159" i="11"/>
  <c r="AM163" i="11"/>
  <c r="AM173" i="11"/>
  <c r="AM178" i="11"/>
  <c r="AM188" i="11"/>
  <c r="AM108" i="11"/>
  <c r="AM85" i="11"/>
  <c r="AM184" i="11"/>
  <c r="AM186" i="11"/>
  <c r="AM9" i="11"/>
  <c r="AM167" i="11"/>
  <c r="AM169" i="11"/>
  <c r="AP107" i="11" a="1"/>
  <c r="AP107" i="11" s="1"/>
  <c r="AM183" i="11"/>
  <c r="AP13" i="11" a="1"/>
  <c r="AP13" i="11" s="1"/>
  <c r="AM117" i="11"/>
  <c r="AM166" i="11"/>
  <c r="AM168" i="11"/>
  <c r="AM185" i="11"/>
  <c r="AM116" i="11"/>
  <c r="AM97" i="12"/>
  <c r="AM198" i="12"/>
  <c r="AM98" i="12"/>
  <c r="AM96" i="12"/>
  <c r="AM95" i="12"/>
  <c r="AM94" i="12"/>
  <c r="AM91" i="12"/>
  <c r="AM93" i="12"/>
  <c r="BP39" i="9"/>
  <c r="BW39" i="9" s="1"/>
  <c r="BE39" i="9"/>
  <c r="BS39" i="9" s="1"/>
  <c r="BM39" i="9"/>
  <c r="BV39" i="9" s="1"/>
  <c r="BB39" i="9"/>
  <c r="BR39" i="9" s="1"/>
  <c r="AP98" i="9" a="1"/>
  <c r="AP98" i="9" s="1"/>
  <c r="AP158" i="9" a="1"/>
  <c r="AP158" i="9" s="1"/>
  <c r="AM87" i="9"/>
  <c r="AM90" i="9"/>
  <c r="AM94" i="9"/>
  <c r="AS98" i="9" a="1"/>
  <c r="AS98" i="9" s="1"/>
  <c r="AM100" i="9"/>
  <c r="AM102" i="9"/>
  <c r="AM82" i="9"/>
  <c r="AM5" i="9"/>
  <c r="AM77" i="9"/>
  <c r="AM83" i="9"/>
  <c r="AM85" i="9"/>
  <c r="AM92" i="9"/>
  <c r="AM109" i="9"/>
  <c r="AM111" i="9"/>
  <c r="AM158" i="9"/>
  <c r="AM170" i="9"/>
  <c r="AM177" i="9"/>
  <c r="AP39" i="9" a="1"/>
  <c r="AP39" i="9" s="1"/>
  <c r="AP47" i="9" a="1"/>
  <c r="AP47" i="9" s="1"/>
  <c r="AP81" i="9" a="1"/>
  <c r="AP81" i="9" s="1"/>
  <c r="AP90" i="9" a="1"/>
  <c r="AP90" i="9" s="1"/>
  <c r="AQ90" i="9" s="1"/>
  <c r="AP107" i="9" a="1"/>
  <c r="AP107" i="9" s="1"/>
  <c r="AP175" i="9" a="1"/>
  <c r="AP175" i="9" s="1"/>
  <c r="AM76" i="9"/>
  <c r="AM78" i="9"/>
  <c r="AM80" i="9"/>
  <c r="AM84" i="9"/>
  <c r="AM86" i="9"/>
  <c r="AM88" i="9"/>
  <c r="AM91" i="9"/>
  <c r="AM93" i="9"/>
  <c r="AM95" i="9"/>
  <c r="AM97" i="9"/>
  <c r="AM99" i="9"/>
  <c r="AM101" i="9"/>
  <c r="AM103" i="9"/>
  <c r="AM105" i="9"/>
  <c r="AM108" i="9"/>
  <c r="AM110" i="9"/>
  <c r="AM112" i="9"/>
  <c r="AM114" i="9"/>
  <c r="AM116" i="9"/>
  <c r="AM118" i="9"/>
  <c r="AM120" i="9"/>
  <c r="AM122" i="9"/>
  <c r="AM159" i="9"/>
  <c r="AM161" i="9"/>
  <c r="AM163" i="9"/>
  <c r="AM165" i="9"/>
  <c r="AM171" i="9"/>
  <c r="AM173" i="9"/>
  <c r="AS175" i="9" a="1"/>
  <c r="AS175" i="9" s="1"/>
  <c r="AM178" i="9"/>
  <c r="AM180" i="9"/>
  <c r="AM182" i="9"/>
  <c r="AM188" i="9"/>
  <c r="AM190" i="9"/>
  <c r="AM75" i="9"/>
  <c r="AM79" i="9"/>
  <c r="AM81" i="9"/>
  <c r="AM96" i="9"/>
  <c r="AM98" i="9"/>
  <c r="AM104" i="9"/>
  <c r="AM107" i="9"/>
  <c r="AM113" i="9"/>
  <c r="AM119" i="9"/>
  <c r="AM121" i="9"/>
  <c r="AM160" i="9"/>
  <c r="AM162" i="9"/>
  <c r="AM164" i="9"/>
  <c r="AM172" i="9"/>
  <c r="AM175" i="9"/>
  <c r="AM179" i="9"/>
  <c r="AM181" i="9"/>
  <c r="AM187" i="9"/>
  <c r="AM189" i="9"/>
  <c r="AM74" i="9"/>
  <c r="AS81" i="9" a="1"/>
  <c r="AS81" i="9" s="1"/>
  <c r="AS39" i="9" a="1"/>
  <c r="AS39" i="9" s="1"/>
  <c r="AM41" i="9"/>
  <c r="AM43" i="9"/>
  <c r="AM45" i="9"/>
  <c r="AM47" i="9"/>
  <c r="AM49" i="9"/>
  <c r="AM51" i="9"/>
  <c r="AM53" i="9"/>
  <c r="AS73" i="9" a="1"/>
  <c r="AS73" i="9" s="1"/>
  <c r="AM115" i="9"/>
  <c r="AM117" i="9"/>
  <c r="AM168" i="9"/>
  <c r="AM185" i="9"/>
  <c r="AS158" i="9" a="1"/>
  <c r="AS158" i="9" s="1"/>
  <c r="AM167" i="9"/>
  <c r="AM169" i="9"/>
  <c r="AM184" i="9"/>
  <c r="AM186" i="9"/>
  <c r="AS107" i="9" a="1"/>
  <c r="AS107" i="9" s="1"/>
  <c r="AS90" i="9" a="1"/>
  <c r="AS90" i="9" s="1"/>
  <c r="AM176" i="9"/>
  <c r="AP73" i="9" a="1"/>
  <c r="AP73" i="9" s="1"/>
  <c r="AQ73" i="9" s="1"/>
  <c r="AM73" i="9"/>
  <c r="AM42" i="9"/>
  <c r="AM44" i="9"/>
  <c r="AM54" i="9"/>
  <c r="AM40" i="9"/>
  <c r="AM46" i="9"/>
  <c r="AM52" i="9"/>
  <c r="BM73" i="9"/>
  <c r="BV73" i="9" s="1"/>
  <c r="BB73" i="9"/>
  <c r="BR73" i="9" s="1"/>
  <c r="BB90" i="9"/>
  <c r="BR90" i="9" s="1"/>
  <c r="AM213" i="13"/>
  <c r="AM179" i="13"/>
  <c r="AM129" i="13"/>
  <c r="AN124" i="13" s="1" a="1"/>
  <c r="AN124" i="13" s="1"/>
  <c r="AM119" i="13"/>
  <c r="AM212" i="13"/>
  <c r="AM218" i="13"/>
  <c r="AM222" i="13"/>
  <c r="AS5" i="13" a="1"/>
  <c r="AS5" i="13" s="1"/>
  <c r="AM13" i="13"/>
  <c r="AM185" i="13"/>
  <c r="AM219" i="13"/>
  <c r="AM221" i="13"/>
  <c r="AM10" i="13"/>
  <c r="AM114" i="13"/>
  <c r="AM138" i="13"/>
  <c r="BM175" i="13"/>
  <c r="BV175" i="13" s="1"/>
  <c r="AM9" i="13"/>
  <c r="AM83" i="13"/>
  <c r="AM130" i="13"/>
  <c r="AM8" i="13"/>
  <c r="AM135" i="13"/>
  <c r="AM137" i="13"/>
  <c r="AM176" i="13"/>
  <c r="AM210" i="13"/>
  <c r="AM220" i="13"/>
  <c r="AM128" i="13"/>
  <c r="AM134" i="13"/>
  <c r="AM136" i="13"/>
  <c r="AM133" i="13"/>
  <c r="BM124" i="13"/>
  <c r="BV124" i="13" s="1"/>
  <c r="AP217" i="13" a="1"/>
  <c r="AP217" i="13" s="1"/>
  <c r="AS217" i="13" a="1"/>
  <c r="AS217" i="13" s="1"/>
  <c r="AM217" i="13"/>
  <c r="AP183" i="13" a="1"/>
  <c r="AP183" i="13" s="1"/>
  <c r="AS183" i="13" a="1"/>
  <c r="AS183" i="13" s="1"/>
  <c r="AM183" i="13"/>
  <c r="AP132" i="13" a="1"/>
  <c r="AP132" i="13" s="1"/>
  <c r="AS132" i="13" a="1"/>
  <c r="AS132" i="13" s="1"/>
  <c r="AM132" i="13"/>
  <c r="AP209" i="13" a="1"/>
  <c r="AP209" i="13" s="1"/>
  <c r="AS209" i="13" a="1"/>
  <c r="AS209" i="13" s="1"/>
  <c r="AP175" i="13" a="1"/>
  <c r="AP175" i="13" s="1"/>
  <c r="AS175" i="13" a="1"/>
  <c r="AS175" i="13" s="1"/>
  <c r="AM175" i="13"/>
  <c r="AP124" i="13" a="1"/>
  <c r="AP124" i="13" s="1"/>
  <c r="AS124" i="13" a="1"/>
  <c r="AS124" i="13" s="1"/>
  <c r="AM100" i="12"/>
  <c r="AM92" i="12"/>
  <c r="AP90" i="12" a="1"/>
  <c r="AP90" i="12" s="1"/>
  <c r="AS90" i="12" a="1"/>
  <c r="AS90" i="12" s="1"/>
  <c r="BB107" i="13"/>
  <c r="BR107" i="13" s="1"/>
  <c r="AS81" i="13" a="1"/>
  <c r="AS81" i="13" s="1"/>
  <c r="AS13" i="13" a="1"/>
  <c r="AS13" i="13" s="1"/>
  <c r="AM16" i="13"/>
  <c r="AM15" i="13"/>
  <c r="AM14" i="13"/>
  <c r="AM109" i="13"/>
  <c r="AS107" i="13" a="1"/>
  <c r="AS107" i="13" s="1"/>
  <c r="AP107" i="13" a="1"/>
  <c r="AP107" i="13" s="1"/>
  <c r="AP73" i="13" a="1"/>
  <c r="AP73" i="13" s="1"/>
  <c r="AP5" i="13" a="1"/>
  <c r="AP5" i="13" s="1"/>
  <c r="AM7" i="13"/>
  <c r="AM6" i="13"/>
  <c r="AM73" i="13"/>
  <c r="AM81" i="13"/>
  <c r="AM82" i="13"/>
  <c r="AM113" i="13"/>
  <c r="AM5" i="13"/>
  <c r="AM80" i="13"/>
  <c r="AP81" i="13" a="1"/>
  <c r="AP81" i="13" s="1"/>
  <c r="AM112" i="13"/>
  <c r="AM122" i="13"/>
  <c r="AP13" i="13" a="1"/>
  <c r="AP13" i="13" s="1"/>
  <c r="AM79" i="13"/>
  <c r="AM107" i="13"/>
  <c r="AM111" i="13"/>
  <c r="AM121" i="13"/>
  <c r="AM78" i="13"/>
  <c r="AM110" i="13"/>
  <c r="AM120" i="13"/>
  <c r="AM77" i="13"/>
  <c r="AM88" i="13"/>
  <c r="AM76" i="13"/>
  <c r="AM87" i="13"/>
  <c r="AM108" i="13"/>
  <c r="AM118" i="13"/>
  <c r="AM117" i="13"/>
  <c r="AM74" i="13"/>
  <c r="AM85" i="13"/>
  <c r="AP115" i="13" a="1"/>
  <c r="AP115" i="13" s="1"/>
  <c r="AM116" i="13"/>
  <c r="AM84" i="13"/>
  <c r="AM115" i="13"/>
  <c r="BP107" i="13"/>
  <c r="BW107" i="13" s="1"/>
  <c r="BE107" i="13"/>
  <c r="BS107" i="13" s="1"/>
  <c r="AS115" i="13" a="1"/>
  <c r="AS115" i="13" s="1"/>
  <c r="AS73" i="13" a="1"/>
  <c r="AS73" i="13" s="1"/>
  <c r="AM195" i="12"/>
  <c r="AP192" i="12" a="1"/>
  <c r="AP192" i="12" s="1"/>
  <c r="AM199" i="12"/>
  <c r="AM201" i="12"/>
  <c r="AM197" i="12"/>
  <c r="AM196" i="12"/>
  <c r="AM207" i="12"/>
  <c r="AS192" i="12" a="1"/>
  <c r="AS192" i="12" s="1"/>
  <c r="AM194" i="12"/>
  <c r="AM206" i="12"/>
  <c r="AM192" i="12"/>
  <c r="AM193" i="12"/>
  <c r="AM205" i="12"/>
  <c r="AM204" i="12"/>
  <c r="AM203" i="12"/>
  <c r="AM200" i="12"/>
  <c r="AM202" i="12"/>
  <c r="AM76" i="12"/>
  <c r="AM75" i="12"/>
  <c r="AM105" i="12"/>
  <c r="AM104" i="12"/>
  <c r="AM103" i="12"/>
  <c r="AM102" i="12"/>
  <c r="AM101" i="12"/>
  <c r="AM90" i="12"/>
  <c r="AN90" i="12" s="1" a="1"/>
  <c r="AN90" i="12" s="1"/>
  <c r="AM99" i="12"/>
  <c r="AM80" i="12"/>
  <c r="AM79" i="12"/>
  <c r="AP209" i="12" a="1"/>
  <c r="AP209" i="12" s="1"/>
  <c r="AM213" i="12"/>
  <c r="AM78" i="12"/>
  <c r="AM77" i="12"/>
  <c r="AM74" i="12"/>
  <c r="AM86" i="12"/>
  <c r="AM114" i="12"/>
  <c r="AM177" i="12"/>
  <c r="AM217" i="12"/>
  <c r="AP13" i="12" a="1"/>
  <c r="AP13" i="12" s="1"/>
  <c r="AP73" i="12" a="1"/>
  <c r="AP73" i="12" s="1"/>
  <c r="AS73" i="12" a="1"/>
  <c r="AS73" i="12" s="1"/>
  <c r="AM81" i="12"/>
  <c r="BP158" i="9"/>
  <c r="BW158" i="9" s="1"/>
  <c r="AP183" i="9" a="1"/>
  <c r="AP183" i="9" s="1"/>
  <c r="AQ175" i="9" s="1"/>
  <c r="AS183" i="9" a="1"/>
  <c r="AS183" i="9" s="1"/>
  <c r="AM183" i="9"/>
  <c r="AP166" i="9" a="1"/>
  <c r="AP166" i="9" s="1"/>
  <c r="AQ158" i="9" s="1"/>
  <c r="AS166" i="9" a="1"/>
  <c r="AS166" i="9" s="1"/>
  <c r="AM166" i="9"/>
  <c r="AP115" i="9" a="1"/>
  <c r="AP115" i="9" s="1"/>
  <c r="AQ107" i="9" s="1"/>
  <c r="AS115" i="9" a="1"/>
  <c r="AS115" i="9" s="1"/>
  <c r="BM158" i="9"/>
  <c r="BV158" i="9" s="1"/>
  <c r="BP90" i="9"/>
  <c r="BW90" i="9" s="1"/>
  <c r="AS132" i="8" a="1"/>
  <c r="AS132" i="8" s="1"/>
  <c r="AS124" i="8" a="1"/>
  <c r="AS124" i="8" s="1"/>
  <c r="AV39" i="8" a="1"/>
  <c r="AV39" i="8" s="1"/>
  <c r="AV124" i="8" a="1"/>
  <c r="AV124" i="8" s="1"/>
  <c r="AV132" i="8" a="1"/>
  <c r="AV132" i="8" s="1"/>
  <c r="AP292" i="8"/>
  <c r="AS39" i="8" a="1"/>
  <c r="AS39" i="8" s="1"/>
  <c r="AP13" i="8"/>
  <c r="AP20" i="8"/>
  <c r="AP19" i="8"/>
  <c r="AV13" i="8" a="1"/>
  <c r="AV13" i="8" s="1"/>
  <c r="AP137" i="8"/>
  <c r="AP139" i="8"/>
  <c r="AP138" i="8"/>
  <c r="AP10" i="8"/>
  <c r="AP136" i="8"/>
  <c r="AV141" i="8" a="1"/>
  <c r="AV141" i="8" s="1"/>
  <c r="AP35" i="8"/>
  <c r="AP45" i="8"/>
  <c r="AP42" i="8"/>
  <c r="AP44" i="8"/>
  <c r="AP46" i="8"/>
  <c r="AP47" i="8"/>
  <c r="AP43" i="8"/>
  <c r="AM48" i="9"/>
  <c r="AM50" i="9"/>
  <c r="AM39" i="9"/>
  <c r="BM73" i="12"/>
  <c r="BV73" i="12" s="1"/>
  <c r="BE73" i="12"/>
  <c r="BS73" i="12" s="1"/>
  <c r="AP217" i="12" a="1"/>
  <c r="AP217" i="12" s="1"/>
  <c r="AQ209" i="12" s="1"/>
  <c r="AM219" i="12"/>
  <c r="AM85" i="12"/>
  <c r="AM133" i="12"/>
  <c r="AS132" i="12" a="1"/>
  <c r="AS132" i="12" s="1"/>
  <c r="AP183" i="12" a="1"/>
  <c r="AP183" i="12" s="1"/>
  <c r="AM12" i="12"/>
  <c r="AM84" i="12"/>
  <c r="AP115" i="12" a="1"/>
  <c r="AP115" i="12" s="1"/>
  <c r="AM122" i="12"/>
  <c r="AP132" i="12" a="1"/>
  <c r="AP132" i="12" s="1"/>
  <c r="AM186" i="12"/>
  <c r="AM83" i="12"/>
  <c r="AM111" i="12"/>
  <c r="AM216" i="12"/>
  <c r="AM82" i="12"/>
  <c r="AM215" i="12"/>
  <c r="AM9" i="12"/>
  <c r="AM20" i="12"/>
  <c r="AP107" i="12" a="1"/>
  <c r="AP107" i="12" s="1"/>
  <c r="AM214" i="12"/>
  <c r="AM5" i="12"/>
  <c r="AM107" i="12"/>
  <c r="AM212" i="12"/>
  <c r="AM88" i="12"/>
  <c r="AM136" i="12"/>
  <c r="AM180" i="12"/>
  <c r="AM211" i="12"/>
  <c r="AS5" i="12" a="1"/>
  <c r="AS5" i="12" s="1"/>
  <c r="AM16" i="12"/>
  <c r="AM87" i="12"/>
  <c r="AP124" i="12" a="1"/>
  <c r="AP124" i="12" s="1"/>
  <c r="AM126" i="12"/>
  <c r="AM189" i="12"/>
  <c r="AS209" i="12" a="1"/>
  <c r="AS209" i="12" s="1"/>
  <c r="AM210" i="12"/>
  <c r="AM11" i="12"/>
  <c r="AS81" i="12" a="1"/>
  <c r="AS81" i="12" s="1"/>
  <c r="AM110" i="12"/>
  <c r="AM121" i="12"/>
  <c r="AM132" i="12"/>
  <c r="AM176" i="12"/>
  <c r="AM188" i="12"/>
  <c r="AS217" i="12" a="1"/>
  <c r="AS217" i="12" s="1"/>
  <c r="AM10" i="12"/>
  <c r="AM109" i="12"/>
  <c r="AM120" i="12"/>
  <c r="AM131" i="12"/>
  <c r="AM187" i="12"/>
  <c r="AM73" i="12"/>
  <c r="AM108" i="12"/>
  <c r="AM119" i="12"/>
  <c r="AM130" i="12"/>
  <c r="AP175" i="12" a="1"/>
  <c r="AP175" i="12" s="1"/>
  <c r="AP5" i="12" a="1"/>
  <c r="AP5" i="12" s="1"/>
  <c r="AM8" i="12"/>
  <c r="AM19" i="12"/>
  <c r="AM118" i="12"/>
  <c r="AM129" i="12"/>
  <c r="AM139" i="12"/>
  <c r="AS175" i="12" a="1"/>
  <c r="AS175" i="12" s="1"/>
  <c r="AM183" i="12"/>
  <c r="AM185" i="12"/>
  <c r="AM7" i="12"/>
  <c r="AM18" i="12"/>
  <c r="AM117" i="12"/>
  <c r="AM128" i="12"/>
  <c r="AM138" i="12"/>
  <c r="AM182" i="12"/>
  <c r="AM184" i="12"/>
  <c r="AM224" i="12"/>
  <c r="AM6" i="12"/>
  <c r="AM17" i="12"/>
  <c r="AM115" i="12"/>
  <c r="AM116" i="12"/>
  <c r="AM127" i="12"/>
  <c r="AM137" i="12"/>
  <c r="AM181" i="12"/>
  <c r="AM223" i="12"/>
  <c r="AS183" i="12" a="1"/>
  <c r="AS183" i="12" s="1"/>
  <c r="AM222" i="12"/>
  <c r="AM15" i="12"/>
  <c r="AP81" i="12" a="1"/>
  <c r="AP81" i="12" s="1"/>
  <c r="AM113" i="12"/>
  <c r="AM125" i="12"/>
  <c r="AM135" i="12"/>
  <c r="AM179" i="12"/>
  <c r="AM209" i="12"/>
  <c r="AM221" i="12"/>
  <c r="AS13" i="12" a="1"/>
  <c r="AS13" i="12" s="1"/>
  <c r="AM14" i="12"/>
  <c r="AM112" i="12"/>
  <c r="AS124" i="12" a="1"/>
  <c r="AS124" i="12" s="1"/>
  <c r="AM134" i="12"/>
  <c r="AM178" i="12"/>
  <c r="AM190" i="12"/>
  <c r="AM220" i="12"/>
  <c r="AM124" i="12"/>
  <c r="AS115" i="12" a="1"/>
  <c r="AS115" i="12" s="1"/>
  <c r="AM175" i="12"/>
  <c r="AM13" i="12"/>
  <c r="AM218" i="12"/>
  <c r="AS107" i="12" a="1"/>
  <c r="AS107" i="12" s="1"/>
  <c r="BE175" i="11"/>
  <c r="BS175" i="11" s="1"/>
  <c r="AP183" i="11" a="1"/>
  <c r="AP183" i="11" s="1"/>
  <c r="AS183" i="11" a="1"/>
  <c r="AS183" i="11" s="1"/>
  <c r="AT175" i="11" s="1"/>
  <c r="AP166" i="11" a="1"/>
  <c r="AP166" i="11" s="1"/>
  <c r="AQ158" i="11" s="1"/>
  <c r="AS166" i="11" a="1"/>
  <c r="AS166" i="11" s="1"/>
  <c r="AP115" i="11" a="1"/>
  <c r="AP115" i="11" s="1"/>
  <c r="AM115" i="11"/>
  <c r="AN115" i="11" s="1" a="1"/>
  <c r="AN115" i="11" s="1"/>
  <c r="AT107" i="11"/>
  <c r="AQ175" i="11"/>
  <c r="AM100" i="11"/>
  <c r="AP98" i="11" a="1"/>
  <c r="AP98" i="11" s="1"/>
  <c r="AS81" i="11" a="1"/>
  <c r="AS81" i="11" s="1"/>
  <c r="BP90" i="11"/>
  <c r="BW90" i="11" s="1"/>
  <c r="AM92" i="11"/>
  <c r="AS90" i="11" a="1"/>
  <c r="AS90" i="11" s="1"/>
  <c r="AP73" i="11" a="1"/>
  <c r="AP73" i="11" s="1"/>
  <c r="BP5" i="11"/>
  <c r="BW5" i="11" s="1"/>
  <c r="AM5" i="11"/>
  <c r="AM13" i="11"/>
  <c r="AM14" i="11"/>
  <c r="AM84" i="11"/>
  <c r="AM98" i="11"/>
  <c r="AM99" i="11"/>
  <c r="AM12" i="11"/>
  <c r="AS13" i="11" a="1"/>
  <c r="AS13" i="11" s="1"/>
  <c r="AS73" i="11" a="1"/>
  <c r="AS73" i="11" s="1"/>
  <c r="AM83" i="11"/>
  <c r="AM97" i="11"/>
  <c r="AS98" i="11" a="1"/>
  <c r="AS98" i="11" s="1"/>
  <c r="AM11" i="11"/>
  <c r="AP81" i="11" a="1"/>
  <c r="AP81" i="11" s="1"/>
  <c r="AM82" i="11"/>
  <c r="AM96" i="11"/>
  <c r="AM10" i="11"/>
  <c r="AM80" i="11"/>
  <c r="AM95" i="11"/>
  <c r="AM79" i="11"/>
  <c r="AM94" i="11"/>
  <c r="AM105" i="11"/>
  <c r="AM8" i="11"/>
  <c r="AM19" i="11"/>
  <c r="AM78" i="11"/>
  <c r="AP90" i="11" a="1"/>
  <c r="AP90" i="11" s="1"/>
  <c r="AM93" i="11"/>
  <c r="AM104" i="11"/>
  <c r="AP5" i="11" a="1"/>
  <c r="AP5" i="11" s="1"/>
  <c r="AM7" i="11"/>
  <c r="AM18" i="11"/>
  <c r="AM77" i="11"/>
  <c r="AM88" i="11"/>
  <c r="AM103" i="11"/>
  <c r="AM6" i="11"/>
  <c r="AM17" i="11"/>
  <c r="AM76" i="11"/>
  <c r="AM87" i="11"/>
  <c r="AM91" i="11"/>
  <c r="AM102" i="11"/>
  <c r="AS5" i="11" a="1"/>
  <c r="AS5" i="11" s="1"/>
  <c r="AM16" i="11"/>
  <c r="AM75" i="11"/>
  <c r="AM86" i="11"/>
  <c r="AM101" i="11"/>
  <c r="BM5" i="11"/>
  <c r="BV5" i="11" s="1"/>
  <c r="BE73" i="11"/>
  <c r="BS73" i="11" s="1"/>
  <c r="AM74" i="11"/>
  <c r="AM81" i="11"/>
  <c r="AM73" i="11"/>
  <c r="AM90" i="11"/>
  <c r="BM90" i="9"/>
  <c r="BV90" i="9" s="1"/>
  <c r="BP73" i="9"/>
  <c r="BW73" i="9" s="1"/>
  <c r="BE90" i="9"/>
  <c r="BS90" i="9" s="1"/>
  <c r="BT90" i="9" s="1"/>
  <c r="BE73" i="9"/>
  <c r="BS73" i="9" s="1"/>
  <c r="AS47" i="9" a="1"/>
  <c r="AS47" i="9" s="1"/>
  <c r="AT39" i="9" s="1"/>
  <c r="AM16" i="9"/>
  <c r="AP13" i="9" a="1"/>
  <c r="AP13" i="9" s="1"/>
  <c r="AM6" i="9"/>
  <c r="AM15" i="9"/>
  <c r="AM12" i="9"/>
  <c r="AM11" i="9"/>
  <c r="AM10" i="9"/>
  <c r="AM9" i="9"/>
  <c r="AP5" i="9" a="1"/>
  <c r="AP5" i="9" s="1"/>
  <c r="AM8" i="9"/>
  <c r="AS5" i="9" a="1"/>
  <c r="AS5" i="9" s="1"/>
  <c r="AM7" i="9"/>
  <c r="AM14" i="9"/>
  <c r="AM20" i="9"/>
  <c r="AM19" i="9"/>
  <c r="AS13" i="9" a="1"/>
  <c r="AS13" i="9" s="1"/>
  <c r="AM18" i="9"/>
  <c r="AM13" i="9"/>
  <c r="AM17" i="9"/>
  <c r="BS90" i="7" a="1"/>
  <c r="BS90" i="7" s="1"/>
  <c r="BO90" i="7" a="1"/>
  <c r="BO90" i="7" s="1"/>
  <c r="BB90" i="7" a="1"/>
  <c r="BB90" i="7" s="1"/>
  <c r="AP90" i="7" a="1"/>
  <c r="AP90" i="7" s="1"/>
  <c r="BF98" i="7" a="1"/>
  <c r="BF98" i="7" s="1"/>
  <c r="BG90" i="7" s="1"/>
  <c r="BW90" i="7" s="1"/>
  <c r="BV158" i="7"/>
  <c r="BG158" i="7"/>
  <c r="BW158" i="7" s="1"/>
  <c r="BX158" i="7" s="1"/>
  <c r="BT158" i="7"/>
  <c r="CA158" i="7"/>
  <c r="BP158" i="7"/>
  <c r="BZ158" i="7" s="1"/>
  <c r="AN158" i="7" a="1"/>
  <c r="AN158" i="7" s="1"/>
  <c r="AT158" i="7"/>
  <c r="AM166" i="7"/>
  <c r="AN166" i="7" s="1" a="1"/>
  <c r="AN166" i="7" s="1"/>
  <c r="AM102" i="7"/>
  <c r="AM22" i="7"/>
  <c r="AM24" i="7"/>
  <c r="AM26" i="7"/>
  <c r="AM32" i="7"/>
  <c r="AM34" i="7"/>
  <c r="AN30" i="7" s="1" a="1"/>
  <c r="AN30" i="7" s="1"/>
  <c r="AM36" i="7"/>
  <c r="AM23" i="7"/>
  <c r="AM25" i="7"/>
  <c r="AM27" i="7"/>
  <c r="AM29" i="7"/>
  <c r="AM31" i="7"/>
  <c r="AM33" i="7"/>
  <c r="AP107" i="7" a="1"/>
  <c r="AP107" i="7" s="1"/>
  <c r="BO98" i="7" a="1"/>
  <c r="BO98" i="7" s="1"/>
  <c r="BP90" i="7" s="1"/>
  <c r="BZ90" i="7" s="1"/>
  <c r="AP22" i="7" a="1"/>
  <c r="AP22" i="7" s="1"/>
  <c r="AQ22" i="7" s="1"/>
  <c r="BS98" i="7" a="1"/>
  <c r="BS98" i="7" s="1"/>
  <c r="BT90" i="7" s="1"/>
  <c r="CA90" i="7" s="1"/>
  <c r="BB98" i="7" a="1"/>
  <c r="BB98" i="7" s="1"/>
  <c r="AP98" i="7" a="1"/>
  <c r="AP98" i="7" s="1"/>
  <c r="AQ90" i="7" s="1"/>
  <c r="AS98" i="7" a="1"/>
  <c r="AS98" i="7" s="1"/>
  <c r="AM105" i="7"/>
  <c r="AM104" i="7"/>
  <c r="AM103" i="7"/>
  <c r="AM101" i="7"/>
  <c r="AM100" i="7"/>
  <c r="AM90" i="7"/>
  <c r="AN90" i="7" s="1" a="1"/>
  <c r="AN90" i="7" s="1"/>
  <c r="AM99" i="7"/>
  <c r="AS90" i="7" a="1"/>
  <c r="AS90" i="7" s="1"/>
  <c r="AS30" i="7" a="1"/>
  <c r="AS30" i="7" s="1"/>
  <c r="AS107" i="7" a="1"/>
  <c r="AS107" i="7" s="1"/>
  <c r="AM114" i="7"/>
  <c r="AM113" i="7"/>
  <c r="AM136" i="7"/>
  <c r="AS22" i="7" a="1"/>
  <c r="AS22" i="7" s="1"/>
  <c r="AT22" i="7" s="1"/>
  <c r="AM118" i="7"/>
  <c r="AM112" i="7"/>
  <c r="BF132" i="7" a="1"/>
  <c r="BF132" i="7" s="1"/>
  <c r="BF30" i="7" a="1"/>
  <c r="BF30" i="7" s="1"/>
  <c r="AP132" i="7" a="1"/>
  <c r="AP132" i="7" s="1"/>
  <c r="AM134" i="7"/>
  <c r="BO115" i="7" a="1"/>
  <c r="BO115" i="7" s="1"/>
  <c r="AM132" i="7"/>
  <c r="BO124" i="7" a="1"/>
  <c r="BO124" i="7" s="1"/>
  <c r="AP154" i="8"/>
  <c r="AP156" i="8"/>
  <c r="AP286" i="8"/>
  <c r="AP288" i="8"/>
  <c r="AP290" i="8"/>
  <c r="AP291" i="8"/>
  <c r="AS141" i="8" a="1"/>
  <c r="AS141" i="8" s="1"/>
  <c r="AP153" i="8"/>
  <c r="AP155" i="8"/>
  <c r="AP141" i="8"/>
  <c r="AP287" i="8"/>
  <c r="AP289" i="8"/>
  <c r="AP149" i="8"/>
  <c r="AP151" i="8"/>
  <c r="AP283" i="8"/>
  <c r="AP148" i="8"/>
  <c r="AP150" i="8"/>
  <c r="AP282" i="8"/>
  <c r="AV277" i="8" a="1"/>
  <c r="AV277" i="8" s="1"/>
  <c r="AS277" i="8" a="1"/>
  <c r="AS277" i="8" s="1"/>
  <c r="AP62" i="8"/>
  <c r="AP67" i="8"/>
  <c r="AP63" i="8"/>
  <c r="AS22" i="8" a="1"/>
  <c r="AS22" i="8" s="1"/>
  <c r="AV22" i="8" a="1"/>
  <c r="AV22" i="8" s="1"/>
  <c r="AP22" i="8"/>
  <c r="AP41" i="8"/>
  <c r="AP40" i="8"/>
  <c r="AP135" i="8"/>
  <c r="AP134" i="8"/>
  <c r="AP133" i="8"/>
  <c r="AP126" i="8"/>
  <c r="AP125" i="8"/>
  <c r="AP8" i="8"/>
  <c r="AV5" i="8" a="1"/>
  <c r="AV5" i="8" s="1"/>
  <c r="AP7" i="8"/>
  <c r="AP6" i="8"/>
  <c r="AP36" i="8"/>
  <c r="AP127" i="8"/>
  <c r="AP152" i="8"/>
  <c r="AP284" i="8"/>
  <c r="AP277" i="8"/>
  <c r="AP34" i="8"/>
  <c r="AP12" i="8"/>
  <c r="AS13" i="8" a="1"/>
  <c r="AS13" i="8" s="1"/>
  <c r="AP17" i="8"/>
  <c r="AP18" i="8"/>
  <c r="AP33" i="8"/>
  <c r="AP61" i="8"/>
  <c r="AP281" i="8"/>
  <c r="AP11" i="8"/>
  <c r="AP16" i="8"/>
  <c r="AP56" i="8"/>
  <c r="AP60" i="8"/>
  <c r="AP280" i="8"/>
  <c r="AP54" i="8"/>
  <c r="AP59" i="8"/>
  <c r="AP9" i="8"/>
  <c r="AP14" i="8"/>
  <c r="AP58" i="8"/>
  <c r="AP131" i="8"/>
  <c r="AP65" i="8"/>
  <c r="AP130" i="8"/>
  <c r="AP15" i="8"/>
  <c r="AP129" i="8"/>
  <c r="AP57" i="8"/>
  <c r="AP37" i="8"/>
  <c r="AP128" i="8"/>
  <c r="AP32" i="8"/>
  <c r="AP31" i="8"/>
  <c r="AS5" i="8" a="1"/>
  <c r="AS5" i="8" s="1"/>
  <c r="AP29" i="8"/>
  <c r="AP23" i="8"/>
  <c r="AP53" i="8"/>
  <c r="AP132" i="8"/>
  <c r="AP147" i="8"/>
  <c r="AP30" i="8"/>
  <c r="AP146" i="8"/>
  <c r="AP5" i="8"/>
  <c r="AP52" i="8"/>
  <c r="AP28" i="8"/>
  <c r="AP50" i="8"/>
  <c r="AP70" i="8"/>
  <c r="AP144" i="8"/>
  <c r="AP279" i="8"/>
  <c r="AP39" i="8"/>
  <c r="AP51" i="8"/>
  <c r="AP145" i="8"/>
  <c r="AP27" i="8"/>
  <c r="AP49" i="8"/>
  <c r="AP64" i="8"/>
  <c r="AP69" i="8"/>
  <c r="AP143" i="8"/>
  <c r="AP278" i="8"/>
  <c r="AP71" i="8"/>
  <c r="AP26" i="8"/>
  <c r="AP48" i="8"/>
  <c r="AP68" i="8"/>
  <c r="AP142" i="8"/>
  <c r="AP25" i="8"/>
  <c r="AP124" i="8"/>
  <c r="AP24" i="8"/>
  <c r="AP66" i="8"/>
  <c r="AP285" i="8"/>
  <c r="BB22" i="7" a="1"/>
  <c r="BB22" i="7" s="1"/>
  <c r="BS22" i="7" a="1"/>
  <c r="BS22" i="7" s="1"/>
  <c r="BT22" i="7" s="1"/>
  <c r="CA22" i="7" s="1"/>
  <c r="BO22" i="7" a="1"/>
  <c r="BO22" i="7" s="1"/>
  <c r="BF22" i="7" a="1"/>
  <c r="BF22" i="7" s="1"/>
  <c r="BO30" i="7" a="1"/>
  <c r="BO30" i="7" s="1"/>
  <c r="BB30" i="7" a="1"/>
  <c r="BB30" i="7" s="1"/>
  <c r="AM117" i="7"/>
  <c r="AM131" i="7"/>
  <c r="AS132" i="7" a="1"/>
  <c r="AS132" i="7" s="1"/>
  <c r="BO64" i="7" a="1"/>
  <c r="BO64" i="7" s="1"/>
  <c r="BB107" i="7" a="1"/>
  <c r="BB107" i="7" s="1"/>
  <c r="AM116" i="7"/>
  <c r="BS124" i="7" a="1"/>
  <c r="BS124" i="7" s="1"/>
  <c r="AM130" i="7"/>
  <c r="BB132" i="7" a="1"/>
  <c r="BB132" i="7" s="1"/>
  <c r="BF5" i="7" a="1"/>
  <c r="BF5" i="7" s="1"/>
  <c r="BF107" i="7" a="1"/>
  <c r="BF107" i="7" s="1"/>
  <c r="AM111" i="7"/>
  <c r="AS115" i="7" a="1"/>
  <c r="AS115" i="7" s="1"/>
  <c r="AT107" i="7" s="1"/>
  <c r="AM129" i="7"/>
  <c r="AM139" i="7"/>
  <c r="BO107" i="7" a="1"/>
  <c r="BO107" i="7" s="1"/>
  <c r="AM110" i="7"/>
  <c r="BB115" i="7" a="1"/>
  <c r="BB115" i="7" s="1"/>
  <c r="AM128" i="7"/>
  <c r="AM138" i="7"/>
  <c r="AM124" i="7"/>
  <c r="AM127" i="7"/>
  <c r="BO132" i="7" a="1"/>
  <c r="BO132" i="7" s="1"/>
  <c r="AM137" i="7"/>
  <c r="BS132" i="7" a="1"/>
  <c r="BS132" i="7" s="1"/>
  <c r="AM108" i="7"/>
  <c r="AM122" i="7"/>
  <c r="AM126" i="7"/>
  <c r="AP124" i="7" a="1"/>
  <c r="AP124" i="7" s="1"/>
  <c r="AQ124" i="7" s="1"/>
  <c r="BS115" i="7" a="1"/>
  <c r="BS115" i="7" s="1"/>
  <c r="AM120" i="7"/>
  <c r="BB124" i="7" a="1"/>
  <c r="BB124" i="7" s="1"/>
  <c r="BS107" i="7" a="1"/>
  <c r="BS107" i="7" s="1"/>
  <c r="BT107" i="7" s="1"/>
  <c r="BF115" i="7" a="1"/>
  <c r="BF115" i="7" s="1"/>
  <c r="BG107" i="7" s="1"/>
  <c r="BW107" i="7" s="1"/>
  <c r="AS124" i="7" a="1"/>
  <c r="AS124" i="7" s="1"/>
  <c r="AT124" i="7" s="1"/>
  <c r="AM121" i="7"/>
  <c r="AM125" i="7"/>
  <c r="AM115" i="7"/>
  <c r="AM119" i="7"/>
  <c r="BF124" i="7" a="1"/>
  <c r="BF124" i="7" s="1"/>
  <c r="AM135" i="7"/>
  <c r="BG124" i="7"/>
  <c r="BW124" i="7" s="1"/>
  <c r="AM107" i="7"/>
  <c r="AN107" i="7" s="1" a="1"/>
  <c r="AN107" i="7" s="1"/>
  <c r="AM133" i="7"/>
  <c r="AP115" i="7" a="1"/>
  <c r="AP115" i="7" s="1"/>
  <c r="AQ107" i="7" s="1"/>
  <c r="BF13" i="7" a="1"/>
  <c r="BF13" i="7" s="1"/>
  <c r="BF175" i="7" a="1"/>
  <c r="BF175" i="7" s="1"/>
  <c r="BF149" i="7" a="1"/>
  <c r="BF149" i="7" s="1"/>
  <c r="BO183" i="7" a="1"/>
  <c r="BO183" i="7" s="1"/>
  <c r="BF73" i="7" a="1"/>
  <c r="BF73" i="7" s="1"/>
  <c r="BF56" i="7" a="1"/>
  <c r="BF56" i="7" s="1"/>
  <c r="BF39" i="7" a="1"/>
  <c r="BF39" i="7" s="1"/>
  <c r="BS5" i="7" a="1"/>
  <c r="BS5" i="7" s="1"/>
  <c r="BO175" i="7" a="1"/>
  <c r="BO175" i="7" s="1"/>
  <c r="BO141" i="7" a="1"/>
  <c r="BO141" i="7" s="1"/>
  <c r="BF141" i="7" a="1"/>
  <c r="BF141" i="7" s="1"/>
  <c r="BF183" i="7" a="1"/>
  <c r="BF183" i="7" s="1"/>
  <c r="BF81" i="7" a="1"/>
  <c r="BF81" i="7" s="1"/>
  <c r="BF64" i="7" a="1"/>
  <c r="BF64" i="7" s="1"/>
  <c r="BS47" i="7" a="1"/>
  <c r="BS47" i="7" s="1"/>
  <c r="BF47" i="7" a="1"/>
  <c r="BF47" i="7" s="1"/>
  <c r="BS56" i="7" a="1"/>
  <c r="BS56" i="7" s="1"/>
  <c r="BO5" i="7" a="1"/>
  <c r="BO5" i="7" s="1"/>
  <c r="BO73" i="7" a="1"/>
  <c r="BO73" i="7" s="1"/>
  <c r="BS183" i="7" a="1"/>
  <c r="BS183" i="7" s="1"/>
  <c r="BO47" i="7" a="1"/>
  <c r="BO47" i="7" s="1"/>
  <c r="BS39" i="7" a="1"/>
  <c r="BS39" i="7" s="1"/>
  <c r="BS64" i="7" a="1"/>
  <c r="BS64" i="7" s="1"/>
  <c r="BO39" i="7" a="1"/>
  <c r="BO39" i="7" s="1"/>
  <c r="BO81" i="7" a="1"/>
  <c r="BO81" i="7" s="1"/>
  <c r="BS81" i="7" a="1"/>
  <c r="BS81" i="7" s="1"/>
  <c r="BO13" i="7" a="1"/>
  <c r="BO13" i="7" s="1"/>
  <c r="BO149" i="7" a="1"/>
  <c r="BO149" i="7" s="1"/>
  <c r="BS13" i="7" a="1"/>
  <c r="BS13" i="7" s="1"/>
  <c r="BO56" i="7" a="1"/>
  <c r="BO56" i="7" s="1"/>
  <c r="BS149" i="7" a="1"/>
  <c r="BS149" i="7" s="1"/>
  <c r="BS73" i="7" a="1"/>
  <c r="BS73" i="7" s="1"/>
  <c r="BS141" i="7" a="1"/>
  <c r="BS141" i="7" s="1"/>
  <c r="BS175" i="7" a="1"/>
  <c r="BS175" i="7" s="1"/>
  <c r="BG5" i="7"/>
  <c r="BW5" i="7" s="1"/>
  <c r="BB81" i="7" a="1"/>
  <c r="BB81" i="7" s="1"/>
  <c r="BB56" i="7" a="1"/>
  <c r="BB56" i="7" s="1"/>
  <c r="BB149" i="7" a="1"/>
  <c r="BB149" i="7" s="1"/>
  <c r="BB175" i="7" a="1"/>
  <c r="BB175" i="7" s="1"/>
  <c r="BB183" i="7" a="1"/>
  <c r="BB183" i="7" s="1"/>
  <c r="BB5" i="7" a="1"/>
  <c r="BB5" i="7" s="1"/>
  <c r="BB64" i="7" a="1"/>
  <c r="BB64" i="7" s="1"/>
  <c r="BB141" i="7" a="1"/>
  <c r="BB141" i="7" s="1"/>
  <c r="BB73" i="7" a="1"/>
  <c r="BB73" i="7" s="1"/>
  <c r="BB47" i="7" a="1"/>
  <c r="BB47" i="7" s="1"/>
  <c r="BB13" i="7" a="1"/>
  <c r="BB13" i="7" s="1"/>
  <c r="BB39" i="7" a="1"/>
  <c r="BB39" i="7" s="1"/>
  <c r="AS175" i="7" a="1"/>
  <c r="AS175" i="7" s="1"/>
  <c r="AM182" i="7"/>
  <c r="AS141" i="7" a="1"/>
  <c r="AS141" i="7" s="1"/>
  <c r="AM180" i="7"/>
  <c r="AM154" i="7"/>
  <c r="AS73" i="7" a="1"/>
  <c r="AS73" i="7" s="1"/>
  <c r="AS183" i="7" a="1"/>
  <c r="AS183" i="7" s="1"/>
  <c r="AP183" i="7" a="1"/>
  <c r="AP183" i="7" s="1"/>
  <c r="AP149" i="7" a="1"/>
  <c r="AP149" i="7" s="1"/>
  <c r="AS149" i="7" a="1"/>
  <c r="AS149" i="7" s="1"/>
  <c r="AP141" i="7" a="1"/>
  <c r="AP141" i="7" s="1"/>
  <c r="AP73" i="7" a="1"/>
  <c r="AP73" i="7" s="1"/>
  <c r="AS56" i="7" a="1"/>
  <c r="AS56" i="7" s="1"/>
  <c r="AP81" i="7" a="1"/>
  <c r="AP81" i="7" s="1"/>
  <c r="AS81" i="7" a="1"/>
  <c r="AS81" i="7" s="1"/>
  <c r="AS64" i="7" a="1"/>
  <c r="AS64" i="7" s="1"/>
  <c r="AP64" i="7" a="1"/>
  <c r="AP64" i="7" s="1"/>
  <c r="AP56" i="7" a="1"/>
  <c r="AP56" i="7" s="1"/>
  <c r="AM144" i="7"/>
  <c r="AM85" i="7"/>
  <c r="AP175" i="7" a="1"/>
  <c r="AP175" i="7" s="1"/>
  <c r="AM83" i="7"/>
  <c r="AM149" i="7"/>
  <c r="AM87" i="7"/>
  <c r="AM187" i="7"/>
  <c r="AM177" i="7"/>
  <c r="AM77" i="7"/>
  <c r="AM82" i="7"/>
  <c r="AM178" i="7"/>
  <c r="AM69" i="7"/>
  <c r="AM71" i="7"/>
  <c r="BM131" i="3"/>
  <c r="BV131" i="3" s="1"/>
  <c r="BE131" i="3"/>
  <c r="BS131" i="3" s="1"/>
  <c r="BB131" i="3"/>
  <c r="BR131" i="3" s="1"/>
  <c r="BM113" i="3"/>
  <c r="BV113" i="3" s="1"/>
  <c r="BX113" i="3" s="1"/>
  <c r="BZ113" i="3" s="1"/>
  <c r="BE113" i="3"/>
  <c r="BS113" i="3" s="1"/>
  <c r="BT113" i="3"/>
  <c r="BX131" i="3"/>
  <c r="AQ131" i="3"/>
  <c r="BB77" i="3"/>
  <c r="AS59" i="3" a="1"/>
  <c r="AS59" i="3" s="1"/>
  <c r="BP77" i="3"/>
  <c r="AP104" i="3" a="1"/>
  <c r="AP104" i="3" s="1"/>
  <c r="AS104" i="3" a="1"/>
  <c r="AS104" i="3" s="1"/>
  <c r="AT95" i="3" s="1"/>
  <c r="BB95" i="3"/>
  <c r="BR95" i="3" s="1"/>
  <c r="BR77" i="3"/>
  <c r="AM133" i="3"/>
  <c r="AM144" i="3"/>
  <c r="AM142" i="3"/>
  <c r="AM118" i="3"/>
  <c r="AP68" i="3" a="1"/>
  <c r="AP68" i="3" s="1"/>
  <c r="AQ59" i="3" s="1"/>
  <c r="BE77" i="3"/>
  <c r="BS77" i="3" s="1"/>
  <c r="BV77" i="3"/>
  <c r="AM140" i="3"/>
  <c r="AM129" i="3"/>
  <c r="BW77" i="3"/>
  <c r="BX77" i="3" s="1"/>
  <c r="BE95" i="3"/>
  <c r="BS95" i="3" s="1"/>
  <c r="BT95" i="3" s="1"/>
  <c r="BZ95" i="3" s="1"/>
  <c r="AM138" i="3"/>
  <c r="AM113" i="3"/>
  <c r="AM115" i="3"/>
  <c r="AM117" i="3"/>
  <c r="AM122" i="3"/>
  <c r="AM128" i="3"/>
  <c r="AM119" i="3"/>
  <c r="AM131" i="3"/>
  <c r="AM135" i="3"/>
  <c r="AM137" i="3"/>
  <c r="AM146" i="3"/>
  <c r="AM114" i="3"/>
  <c r="AM120" i="3"/>
  <c r="AM123" i="3"/>
  <c r="AM127" i="3"/>
  <c r="AM132" i="3"/>
  <c r="AM141" i="3"/>
  <c r="AM143" i="3"/>
  <c r="AM116" i="3"/>
  <c r="AM125" i="3"/>
  <c r="AM134" i="3"/>
  <c r="AM136" i="3"/>
  <c r="AM124" i="3"/>
  <c r="AM145" i="3"/>
  <c r="AM147" i="3"/>
  <c r="AM126" i="3"/>
  <c r="BX95" i="3"/>
  <c r="AQ95" i="3"/>
  <c r="BP59" i="3"/>
  <c r="BW59" i="3" s="1"/>
  <c r="BM59" i="3"/>
  <c r="BV59" i="3" s="1"/>
  <c r="BX59" i="3" s="1"/>
  <c r="BE59" i="3"/>
  <c r="BS59" i="3" s="1"/>
  <c r="BB59" i="3"/>
  <c r="BR59" i="3" s="1"/>
  <c r="AS68" i="3" a="1"/>
  <c r="AS68" i="3" s="1"/>
  <c r="AM184" i="7"/>
  <c r="AM67" i="7"/>
  <c r="AM145" i="7"/>
  <c r="AM147" i="7"/>
  <c r="AM188" i="7"/>
  <c r="AM190" i="7"/>
  <c r="AM8" i="7"/>
  <c r="AM186" i="7"/>
  <c r="AM18" i="7"/>
  <c r="AM58" i="7"/>
  <c r="AM60" i="7"/>
  <c r="AM62" i="7"/>
  <c r="AM74" i="7"/>
  <c r="AM76" i="7"/>
  <c r="AM151" i="7"/>
  <c r="AM153" i="7"/>
  <c r="AM141" i="7"/>
  <c r="AM143" i="7"/>
  <c r="AM13" i="7"/>
  <c r="AM41" i="7"/>
  <c r="AM43" i="7"/>
  <c r="AM45" i="7"/>
  <c r="AM78" i="7"/>
  <c r="AM80" i="7"/>
  <c r="AM155" i="7"/>
  <c r="AM175" i="7"/>
  <c r="AM179" i="7"/>
  <c r="AM181" i="7"/>
  <c r="AM88" i="7"/>
  <c r="AM142" i="7"/>
  <c r="AM183" i="7"/>
  <c r="AM185" i="7"/>
  <c r="AM189" i="7"/>
  <c r="AM86" i="7"/>
  <c r="AM66" i="7"/>
  <c r="AM70" i="7"/>
  <c r="AM148" i="7"/>
  <c r="AM39" i="7"/>
  <c r="AS47" i="7" a="1"/>
  <c r="AS47" i="7" s="1"/>
  <c r="AM61" i="7"/>
  <c r="AM63" i="7"/>
  <c r="AM73" i="7"/>
  <c r="AM75" i="7"/>
  <c r="AM150" i="7"/>
  <c r="AM152" i="7"/>
  <c r="AM84" i="7"/>
  <c r="AP47" i="7" a="1"/>
  <c r="AP47" i="7" s="1"/>
  <c r="AM146" i="7"/>
  <c r="AP39" i="7" a="1"/>
  <c r="AP39" i="7" s="1"/>
  <c r="AM52" i="7"/>
  <c r="AM79" i="7"/>
  <c r="AM81" i="7"/>
  <c r="AM156" i="7"/>
  <c r="AM176" i="7"/>
  <c r="AM64" i="7"/>
  <c r="AM65" i="7"/>
  <c r="AM42" i="7"/>
  <c r="AM51" i="7"/>
  <c r="AM56" i="7"/>
  <c r="AM40" i="7"/>
  <c r="AM44" i="7"/>
  <c r="AM59" i="7"/>
  <c r="AM47" i="7"/>
  <c r="AM53" i="7"/>
  <c r="AM46" i="7"/>
  <c r="AM57" i="7"/>
  <c r="AM48" i="7"/>
  <c r="AM50" i="7"/>
  <c r="AM54" i="7"/>
  <c r="AM6" i="7"/>
  <c r="AM19" i="7"/>
  <c r="AP13" i="7" a="1"/>
  <c r="AP13" i="7" s="1"/>
  <c r="AM12" i="7"/>
  <c r="AM15" i="7"/>
  <c r="AM17" i="7"/>
  <c r="AM11" i="7"/>
  <c r="AM16" i="7"/>
  <c r="AM5" i="7"/>
  <c r="AM9" i="7"/>
  <c r="AM14" i="7"/>
  <c r="AP5" i="7" a="1"/>
  <c r="AP5" i="7" s="1"/>
  <c r="AM10" i="7"/>
  <c r="AS5" i="7" a="1"/>
  <c r="AS5" i="7" s="1"/>
  <c r="AM20" i="7"/>
  <c r="AM7" i="7"/>
  <c r="AM68" i="7"/>
  <c r="AM49" i="7"/>
  <c r="AS39" i="7" a="1"/>
  <c r="AS39" i="7" s="1"/>
  <c r="AS13" i="7" a="1"/>
  <c r="AS13" i="7" s="1"/>
  <c r="AM54" i="3"/>
  <c r="AM56" i="3"/>
  <c r="AM61" i="3"/>
  <c r="AM60" i="3"/>
  <c r="AM42" i="3"/>
  <c r="AM59" i="3"/>
  <c r="AM68" i="3"/>
  <c r="AM48" i="3"/>
  <c r="AM51" i="3"/>
  <c r="AM47" i="3"/>
  <c r="BP41" i="3"/>
  <c r="BW41" i="3" s="1"/>
  <c r="BE41" i="3"/>
  <c r="BS41" i="3" s="1"/>
  <c r="AM50" i="3"/>
  <c r="AM41" i="3"/>
  <c r="AS41" i="3" a="1"/>
  <c r="AS41" i="3" s="1"/>
  <c r="AM52" i="3"/>
  <c r="AP50" i="3" a="1"/>
  <c r="AP50" i="3" s="1"/>
  <c r="AS50" i="3" a="1"/>
  <c r="AS50" i="3" s="1"/>
  <c r="AM53" i="3"/>
  <c r="AM55" i="3"/>
  <c r="AM57" i="3"/>
  <c r="BM41" i="3"/>
  <c r="BV41" i="3" s="1"/>
  <c r="AM45" i="3"/>
  <c r="AM44" i="3"/>
  <c r="AM46" i="3"/>
  <c r="AP41" i="3" a="1"/>
  <c r="AP41" i="3" s="1"/>
  <c r="BB41" i="3"/>
  <c r="BR41" i="3" s="1"/>
  <c r="AM43" i="3"/>
  <c r="AM97" i="3"/>
  <c r="AM104" i="3"/>
  <c r="AM70" i="3"/>
  <c r="AM69" i="3"/>
  <c r="AM64" i="3"/>
  <c r="AM66" i="3"/>
  <c r="AM63" i="3"/>
  <c r="AM72" i="3"/>
  <c r="AM74" i="3"/>
  <c r="AM62" i="3"/>
  <c r="AM71" i="3"/>
  <c r="AM65" i="3"/>
  <c r="AM99" i="3"/>
  <c r="AM101" i="3"/>
  <c r="AM73" i="3"/>
  <c r="AM75" i="3"/>
  <c r="AM110" i="3"/>
  <c r="AM95" i="3"/>
  <c r="AM106" i="3"/>
  <c r="AM96" i="3"/>
  <c r="AM105" i="3"/>
  <c r="AM108" i="3"/>
  <c r="AM98" i="3"/>
  <c r="AM100" i="3"/>
  <c r="AM102" i="3"/>
  <c r="AM107" i="3"/>
  <c r="AM109" i="3"/>
  <c r="AM111" i="3"/>
  <c r="AQ226" i="14" l="1"/>
  <c r="AT226" i="14"/>
  <c r="AN234" i="14" a="1"/>
  <c r="AN234" i="14" s="1"/>
  <c r="BM226" i="14"/>
  <c r="AN226" i="14" a="1"/>
  <c r="AN226" i="14" s="1"/>
  <c r="BP226" i="14"/>
  <c r="BW226" i="14" s="1"/>
  <c r="BV226" i="14"/>
  <c r="BB226" i="14"/>
  <c r="BR226" i="14" s="1"/>
  <c r="BE226" i="14"/>
  <c r="BS226" i="14" s="1"/>
  <c r="AN90" i="14" a="1"/>
  <c r="AN90" i="14" s="1"/>
  <c r="AN5" i="14" a="1"/>
  <c r="AN5" i="14" s="1"/>
  <c r="BS124" i="8"/>
  <c r="BZ124" i="8" s="1"/>
  <c r="AQ260" i="8" a="1"/>
  <c r="AQ260" i="8" s="1"/>
  <c r="AQ243" i="8" a="1"/>
  <c r="AQ243" i="8" s="1"/>
  <c r="AQ234" i="8" a="1"/>
  <c r="AQ234" i="8" s="1"/>
  <c r="AQ226" i="8" a="1"/>
  <c r="AQ226" i="8" s="1"/>
  <c r="AQ209" i="8" a="1"/>
  <c r="AQ209" i="8" s="1"/>
  <c r="AQ217" i="8" a="1"/>
  <c r="AQ217" i="8" s="1"/>
  <c r="AQ175" i="8" a="1"/>
  <c r="AQ175" i="8" s="1"/>
  <c r="AQ158" i="8" a="1"/>
  <c r="AQ158" i="8" s="1"/>
  <c r="AN107" i="14" a="1"/>
  <c r="AN107" i="14" s="1"/>
  <c r="BB175" i="14"/>
  <c r="BR175" i="14" s="1"/>
  <c r="AN192" i="14" a="1"/>
  <c r="AN192" i="14" s="1"/>
  <c r="AT175" i="14"/>
  <c r="BP175" i="14"/>
  <c r="BW175" i="14" s="1"/>
  <c r="AN209" i="14" a="1"/>
  <c r="AN209" i="14" s="1"/>
  <c r="BE175" i="14"/>
  <c r="BS175" i="14" s="1"/>
  <c r="BM175" i="14"/>
  <c r="BV175" i="14" s="1"/>
  <c r="AN243" i="14" a="1"/>
  <c r="AN243" i="14" s="1"/>
  <c r="AN175" i="14" a="1"/>
  <c r="AN175" i="14" s="1"/>
  <c r="AQ175" i="14"/>
  <c r="AN183" i="14" a="1"/>
  <c r="AN183" i="14" s="1"/>
  <c r="AN251" i="14" a="1"/>
  <c r="AN251" i="14" s="1"/>
  <c r="AW5" i="8"/>
  <c r="AQ192" i="8" a="1"/>
  <c r="AQ192" i="8" s="1"/>
  <c r="AT124" i="8"/>
  <c r="AT107" i="13"/>
  <c r="AN209" i="13" a="1"/>
  <c r="AN209" i="13" s="1"/>
  <c r="AT124" i="13"/>
  <c r="AN132" i="13" a="1"/>
  <c r="AN132" i="13" s="1"/>
  <c r="AT5" i="13"/>
  <c r="BE209" i="13"/>
  <c r="BS209" i="13" s="1"/>
  <c r="BP124" i="13"/>
  <c r="BW124" i="13" s="1"/>
  <c r="BX124" i="13" s="1"/>
  <c r="AT73" i="13"/>
  <c r="AN5" i="13" a="1"/>
  <c r="AN5" i="13" s="1"/>
  <c r="AN183" i="13" a="1"/>
  <c r="AN183" i="13" s="1"/>
  <c r="AQ5" i="13"/>
  <c r="AQ175" i="13"/>
  <c r="AN217" i="13" a="1"/>
  <c r="AN217" i="13" s="1"/>
  <c r="BB209" i="13"/>
  <c r="BR209" i="13" s="1"/>
  <c r="BP175" i="13"/>
  <c r="BW175" i="13" s="1"/>
  <c r="BX175" i="13" s="1"/>
  <c r="AN107" i="11" a="1"/>
  <c r="AN107" i="11" s="1"/>
  <c r="AN166" i="11" a="1"/>
  <c r="AN166" i="11" s="1"/>
  <c r="AT158" i="11"/>
  <c r="AN183" i="11" a="1"/>
  <c r="AN183" i="11" s="1"/>
  <c r="AN175" i="11" a="1"/>
  <c r="AN175" i="11" s="1"/>
  <c r="AN158" i="11" a="1"/>
  <c r="AN158" i="11" s="1"/>
  <c r="AQ107" i="11"/>
  <c r="AQ73" i="11"/>
  <c r="AT90" i="11"/>
  <c r="AQ5" i="11"/>
  <c r="BP73" i="11"/>
  <c r="BW73" i="11" s="1"/>
  <c r="AN5" i="11" a="1"/>
  <c r="AN5" i="11" s="1"/>
  <c r="AN81" i="11" a="1"/>
  <c r="AN81" i="11" s="1"/>
  <c r="AN13" i="11" a="1"/>
  <c r="AN13" i="11" s="1"/>
  <c r="AQ90" i="11"/>
  <c r="AQ73" i="12"/>
  <c r="AN81" i="12" a="1"/>
  <c r="AN81" i="12" s="1"/>
  <c r="AT107" i="12"/>
  <c r="AN115" i="12" a="1"/>
  <c r="AN115" i="12" s="1"/>
  <c r="AN107" i="12" a="1"/>
  <c r="AN107" i="12" s="1"/>
  <c r="AQ5" i="12"/>
  <c r="AQ39" i="9"/>
  <c r="BX39" i="9"/>
  <c r="BZ39" i="9" s="1"/>
  <c r="BT39" i="9"/>
  <c r="AT90" i="9"/>
  <c r="AN158" i="9" a="1"/>
  <c r="AN158" i="9" s="1"/>
  <c r="AN107" i="9" a="1"/>
  <c r="AN107" i="9" s="1"/>
  <c r="AN98" i="9" a="1"/>
  <c r="AN98" i="9" s="1"/>
  <c r="AN90" i="9" a="1"/>
  <c r="AN90" i="9" s="1"/>
  <c r="AN175" i="9" a="1"/>
  <c r="AN175" i="9" s="1"/>
  <c r="AN166" i="9" a="1"/>
  <c r="AN166" i="9" s="1"/>
  <c r="AT158" i="9"/>
  <c r="AN81" i="9" a="1"/>
  <c r="AN81" i="9" s="1"/>
  <c r="AN115" i="9" a="1"/>
  <c r="AN115" i="9" s="1"/>
  <c r="AN183" i="9" a="1"/>
  <c r="AN183" i="9" s="1"/>
  <c r="AT73" i="9"/>
  <c r="AT175" i="9"/>
  <c r="AN39" i="9" a="1"/>
  <c r="AN39" i="9" s="1"/>
  <c r="AN73" i="9" a="1"/>
  <c r="AN73" i="9" s="1"/>
  <c r="AN47" i="9" a="1"/>
  <c r="AN47" i="9" s="1"/>
  <c r="AT107" i="9"/>
  <c r="BX73" i="9"/>
  <c r="BT73" i="9"/>
  <c r="BB124" i="13"/>
  <c r="BR124" i="13" s="1"/>
  <c r="BP209" i="13"/>
  <c r="BW209" i="13" s="1"/>
  <c r="BM209" i="13"/>
  <c r="BV209" i="13" s="1"/>
  <c r="BE124" i="13"/>
  <c r="BS124" i="13" s="1"/>
  <c r="AQ107" i="13"/>
  <c r="AQ73" i="13"/>
  <c r="AN73" i="13" a="1"/>
  <c r="AN73" i="13" s="1"/>
  <c r="AN13" i="13" a="1"/>
  <c r="AN13" i="13" s="1"/>
  <c r="AN175" i="13" a="1"/>
  <c r="AN175" i="13" s="1"/>
  <c r="BB175" i="13"/>
  <c r="BR175" i="13" s="1"/>
  <c r="BE5" i="13"/>
  <c r="BS5" i="13" s="1"/>
  <c r="AT209" i="13"/>
  <c r="BE175" i="13"/>
  <c r="BS175" i="13" s="1"/>
  <c r="AQ209" i="13"/>
  <c r="AT175" i="13"/>
  <c r="AQ124" i="13"/>
  <c r="BM107" i="13"/>
  <c r="BV107" i="13" s="1"/>
  <c r="BX107" i="13" s="1"/>
  <c r="BP73" i="13"/>
  <c r="BW73" i="13" s="1"/>
  <c r="BM73" i="13"/>
  <c r="BV73" i="13" s="1"/>
  <c r="BE73" i="13"/>
  <c r="BS73" i="13" s="1"/>
  <c r="BP5" i="13"/>
  <c r="BW5" i="13" s="1"/>
  <c r="BM5" i="13"/>
  <c r="BV5" i="13" s="1"/>
  <c r="BB5" i="13"/>
  <c r="BR5" i="13" s="1"/>
  <c r="BB73" i="13"/>
  <c r="BR73" i="13" s="1"/>
  <c r="AN115" i="13" a="1"/>
  <c r="AN115" i="13" s="1"/>
  <c r="AN81" i="13" a="1"/>
  <c r="AN81" i="13" s="1"/>
  <c r="AN107" i="13" a="1"/>
  <c r="AN107" i="13" s="1"/>
  <c r="BT107" i="13"/>
  <c r="AN192" i="12" a="1"/>
  <c r="AN192" i="12" s="1"/>
  <c r="AN13" i="12" a="1"/>
  <c r="AN13" i="12" s="1"/>
  <c r="BB5" i="12"/>
  <c r="BR5" i="12" s="1"/>
  <c r="BM124" i="12"/>
  <c r="BV124" i="12" s="1"/>
  <c r="AN73" i="12" a="1"/>
  <c r="AN73" i="12" s="1"/>
  <c r="AN98" i="12" a="1"/>
  <c r="AN98" i="12" s="1"/>
  <c r="AN217" i="12" a="1"/>
  <c r="AN217" i="12" s="1"/>
  <c r="BE175" i="12"/>
  <c r="BS175" i="12" s="1"/>
  <c r="AT175" i="12"/>
  <c r="AN183" i="12" a="1"/>
  <c r="AN183" i="12" s="1"/>
  <c r="AN132" i="12" a="1"/>
  <c r="AN132" i="12" s="1"/>
  <c r="AT73" i="12"/>
  <c r="AN5" i="12" a="1"/>
  <c r="AN5" i="12" s="1"/>
  <c r="BP175" i="12"/>
  <c r="BW175" i="12" s="1"/>
  <c r="AT124" i="12"/>
  <c r="BP209" i="12"/>
  <c r="BW209" i="12" s="1"/>
  <c r="AT209" i="12"/>
  <c r="AQ124" i="12"/>
  <c r="BP175" i="9"/>
  <c r="BW175" i="9" s="1"/>
  <c r="BM175" i="9"/>
  <c r="BV175" i="9" s="1"/>
  <c r="BB175" i="9"/>
  <c r="BR175" i="9" s="1"/>
  <c r="BE158" i="9"/>
  <c r="BS158" i="9" s="1"/>
  <c r="BB158" i="9"/>
  <c r="BR158" i="9" s="1"/>
  <c r="BP107" i="9"/>
  <c r="BW107" i="9" s="1"/>
  <c r="BM107" i="9"/>
  <c r="BV107" i="9" s="1"/>
  <c r="BX107" i="9" s="1"/>
  <c r="BE175" i="9"/>
  <c r="BS175" i="9" s="1"/>
  <c r="BB107" i="9"/>
  <c r="BR107" i="9" s="1"/>
  <c r="BE107" i="9"/>
  <c r="BS107" i="9" s="1"/>
  <c r="BX158" i="9"/>
  <c r="AW124" i="8"/>
  <c r="BP124" i="8"/>
  <c r="BY124" i="8" s="1"/>
  <c r="CA124" i="8" s="1"/>
  <c r="AQ124" i="8" a="1"/>
  <c r="AQ124" i="8" s="1"/>
  <c r="BH124" i="8"/>
  <c r="BV124" i="8" s="1"/>
  <c r="AQ132" i="8" a="1"/>
  <c r="AQ132" i="8" s="1"/>
  <c r="BE124" i="8"/>
  <c r="BU124" i="8" s="1"/>
  <c r="AT5" i="8"/>
  <c r="AQ39" i="8" a="1"/>
  <c r="AQ39" i="8" s="1"/>
  <c r="BE209" i="12"/>
  <c r="BS209" i="12" s="1"/>
  <c r="BM175" i="12"/>
  <c r="BV175" i="12" s="1"/>
  <c r="BM209" i="12"/>
  <c r="BV209" i="12" s="1"/>
  <c r="BB209" i="12"/>
  <c r="BR209" i="12" s="1"/>
  <c r="BB175" i="12"/>
  <c r="BR175" i="12" s="1"/>
  <c r="BP124" i="12"/>
  <c r="BW124" i="12" s="1"/>
  <c r="BE124" i="12"/>
  <c r="BS124" i="12" s="1"/>
  <c r="BB124" i="12"/>
  <c r="BR124" i="12" s="1"/>
  <c r="BP73" i="12"/>
  <c r="BW73" i="12" s="1"/>
  <c r="BX73" i="12" s="1"/>
  <c r="BP5" i="12"/>
  <c r="BW5" i="12" s="1"/>
  <c r="BP107" i="12"/>
  <c r="BW107" i="12" s="1"/>
  <c r="BM107" i="12"/>
  <c r="BV107" i="12" s="1"/>
  <c r="BB107" i="12"/>
  <c r="BR107" i="12" s="1"/>
  <c r="BB73" i="12"/>
  <c r="BR73" i="12" s="1"/>
  <c r="BT73" i="12" s="1"/>
  <c r="BE5" i="12"/>
  <c r="BS5" i="12" s="1"/>
  <c r="BE107" i="12"/>
  <c r="BS107" i="12" s="1"/>
  <c r="AN175" i="12" a="1"/>
  <c r="AN175" i="12" s="1"/>
  <c r="AQ175" i="12"/>
  <c r="AT5" i="12"/>
  <c r="AN209" i="12" a="1"/>
  <c r="AN209" i="12" s="1"/>
  <c r="AQ107" i="12"/>
  <c r="AN124" i="12" a="1"/>
  <c r="AN124" i="12" s="1"/>
  <c r="BM5" i="12"/>
  <c r="BV5" i="12" s="1"/>
  <c r="BB158" i="11"/>
  <c r="BR158" i="11" s="1"/>
  <c r="BP175" i="11"/>
  <c r="BW175" i="11" s="1"/>
  <c r="BB175" i="11"/>
  <c r="BR175" i="11" s="1"/>
  <c r="BT175" i="11" s="1"/>
  <c r="BM175" i="11"/>
  <c r="BV175" i="11" s="1"/>
  <c r="BM158" i="11"/>
  <c r="BV158" i="11" s="1"/>
  <c r="BP158" i="11"/>
  <c r="BW158" i="11" s="1"/>
  <c r="BM107" i="11"/>
  <c r="BV107" i="11" s="1"/>
  <c r="BP107" i="11"/>
  <c r="BW107" i="11" s="1"/>
  <c r="BE107" i="11"/>
  <c r="BS107" i="11" s="1"/>
  <c r="BB107" i="11"/>
  <c r="BR107" i="11" s="1"/>
  <c r="BE158" i="11"/>
  <c r="BS158" i="11" s="1"/>
  <c r="BM90" i="11"/>
  <c r="BV90" i="11" s="1"/>
  <c r="BX90" i="11" s="1"/>
  <c r="BE90" i="11"/>
  <c r="BS90" i="11" s="1"/>
  <c r="BB73" i="11"/>
  <c r="BR73" i="11" s="1"/>
  <c r="BT73" i="11" s="1"/>
  <c r="BE5" i="11"/>
  <c r="BS5" i="11" s="1"/>
  <c r="BB5" i="11"/>
  <c r="BR5" i="11" s="1"/>
  <c r="AN98" i="11" a="1"/>
  <c r="AN98" i="11" s="1"/>
  <c r="AT73" i="11"/>
  <c r="AT5" i="11"/>
  <c r="AN90" i="11" a="1"/>
  <c r="AN90" i="11" s="1"/>
  <c r="BM73" i="11"/>
  <c r="BV73" i="11" s="1"/>
  <c r="BX5" i="11"/>
  <c r="BB90" i="11"/>
  <c r="BR90" i="11" s="1"/>
  <c r="AN73" i="11" a="1"/>
  <c r="AN73" i="11" s="1"/>
  <c r="BX90" i="9"/>
  <c r="BZ90" i="9" s="1"/>
  <c r="AT5" i="9"/>
  <c r="AQ5" i="9"/>
  <c r="BB5" i="9"/>
  <c r="BR5" i="9" s="1"/>
  <c r="BP5" i="9"/>
  <c r="BW5" i="9" s="1"/>
  <c r="AN5" i="9" a="1"/>
  <c r="AN5" i="9" s="1"/>
  <c r="BE5" i="9"/>
  <c r="BS5" i="9" s="1"/>
  <c r="BM5" i="9"/>
  <c r="BV5" i="9" s="1"/>
  <c r="AN13" i="9" a="1"/>
  <c r="AN13" i="9" s="1"/>
  <c r="BG175" i="7"/>
  <c r="BW175" i="7" s="1"/>
  <c r="BC90" i="7"/>
  <c r="BV90" i="7" s="1"/>
  <c r="BX90" i="7" s="1"/>
  <c r="AN98" i="7" a="1"/>
  <c r="AN98" i="7" s="1"/>
  <c r="AT90" i="7"/>
  <c r="CB158" i="7"/>
  <c r="CD158" i="7" s="1"/>
  <c r="BP107" i="7"/>
  <c r="BZ107" i="7" s="1"/>
  <c r="CA107" i="7"/>
  <c r="BC107" i="7"/>
  <c r="BV107" i="7" s="1"/>
  <c r="BG22" i="7"/>
  <c r="BW22" i="7" s="1"/>
  <c r="AN22" i="7" a="1"/>
  <c r="AN22" i="7" s="1"/>
  <c r="AN124" i="7" a="1"/>
  <c r="AN124" i="7" s="1"/>
  <c r="BT124" i="7"/>
  <c r="CA124" i="7" s="1"/>
  <c r="CB124" i="7" s="1"/>
  <c r="CD124" i="7" s="1"/>
  <c r="CB90" i="7"/>
  <c r="BP124" i="7"/>
  <c r="BZ124" i="7" s="1"/>
  <c r="BG141" i="7"/>
  <c r="BW141" i="7" s="1"/>
  <c r="AN115" i="7" a="1"/>
  <c r="AN115" i="7" s="1"/>
  <c r="BC124" i="7"/>
  <c r="BV124" i="7" s="1"/>
  <c r="AQ149" i="8" a="1"/>
  <c r="AQ149" i="8" s="1"/>
  <c r="AQ277" i="8" a="1"/>
  <c r="AQ277" i="8" s="1"/>
  <c r="AQ285" i="8" a="1"/>
  <c r="AQ285" i="8" s="1"/>
  <c r="AQ141" i="8" a="1"/>
  <c r="AQ141" i="8" s="1"/>
  <c r="AQ22" i="8" a="1"/>
  <c r="AQ22" i="8" s="1"/>
  <c r="AQ13" i="8" a="1"/>
  <c r="AQ13" i="8" s="1"/>
  <c r="BS5" i="8"/>
  <c r="BZ5" i="8" s="1"/>
  <c r="BP5" i="8"/>
  <c r="BY5" i="8" s="1"/>
  <c r="BE5" i="8"/>
  <c r="BU5" i="8" s="1"/>
  <c r="BH5" i="8"/>
  <c r="BV5" i="8" s="1"/>
  <c r="AQ5" i="8" a="1"/>
  <c r="AQ5" i="8" s="1"/>
  <c r="BC22" i="7"/>
  <c r="BV22" i="7" s="1"/>
  <c r="BX22" i="7" s="1"/>
  <c r="BP22" i="7"/>
  <c r="BZ22" i="7" s="1"/>
  <c r="CB22" i="7" s="1"/>
  <c r="AN132" i="7" a="1"/>
  <c r="AN132" i="7" s="1"/>
  <c r="BX124" i="7"/>
  <c r="BX107" i="7"/>
  <c r="CB107" i="7"/>
  <c r="BG39" i="7"/>
  <c r="BW39" i="7" s="1"/>
  <c r="BP175" i="7"/>
  <c r="BZ175" i="7" s="1"/>
  <c r="BT39" i="7"/>
  <c r="CA39" i="7" s="1"/>
  <c r="BP39" i="7"/>
  <c r="BZ39" i="7" s="1"/>
  <c r="BG73" i="7"/>
  <c r="BW73" i="7" s="1"/>
  <c r="BC73" i="7"/>
  <c r="BV73" i="7" s="1"/>
  <c r="BT56" i="7"/>
  <c r="CA56" i="7" s="1"/>
  <c r="BG56" i="7"/>
  <c r="BW56" i="7" s="1"/>
  <c r="BT5" i="7"/>
  <c r="CA5" i="7" s="1"/>
  <c r="BP5" i="7"/>
  <c r="BZ5" i="7" s="1"/>
  <c r="CB5" i="7" s="1"/>
  <c r="BC175" i="7"/>
  <c r="BV175" i="7" s="1"/>
  <c r="BP141" i="7"/>
  <c r="BZ141" i="7" s="1"/>
  <c r="BT141" i="7"/>
  <c r="CA141" i="7" s="1"/>
  <c r="BT175" i="7"/>
  <c r="CA175" i="7" s="1"/>
  <c r="BT73" i="7"/>
  <c r="CA73" i="7" s="1"/>
  <c r="BP56" i="7"/>
  <c r="BZ56" i="7" s="1"/>
  <c r="BP73" i="7"/>
  <c r="BZ73" i="7" s="1"/>
  <c r="BC141" i="7"/>
  <c r="BV141" i="7" s="1"/>
  <c r="BX141" i="7" s="1"/>
  <c r="AT175" i="7"/>
  <c r="BC56" i="7"/>
  <c r="BV56" i="7" s="1"/>
  <c r="BX56" i="7" s="1"/>
  <c r="AT73" i="7"/>
  <c r="BC5" i="7"/>
  <c r="BV5" i="7" s="1"/>
  <c r="BX5" i="7" s="1"/>
  <c r="BC39" i="7"/>
  <c r="BV39" i="7" s="1"/>
  <c r="BX39" i="7" s="1"/>
  <c r="AT56" i="7"/>
  <c r="AQ56" i="7"/>
  <c r="AN81" i="7" a="1"/>
  <c r="AN81" i="7" s="1"/>
  <c r="AT141" i="7"/>
  <c r="AQ141" i="7"/>
  <c r="AQ175" i="7"/>
  <c r="AQ73" i="7"/>
  <c r="AN73" i="7" a="1"/>
  <c r="AN73" i="7" s="1"/>
  <c r="AN56" i="7" a="1"/>
  <c r="AN56" i="7" s="1"/>
  <c r="AN175" i="7" a="1"/>
  <c r="AN175" i="7" s="1"/>
  <c r="AN141" i="7" a="1"/>
  <c r="AN141" i="7" s="1"/>
  <c r="AN149" i="7" a="1"/>
  <c r="AN149" i="7" s="1"/>
  <c r="AN183" i="7" a="1"/>
  <c r="AN183" i="7" s="1"/>
  <c r="AN64" i="7" a="1"/>
  <c r="AN64" i="7" s="1"/>
  <c r="AN13" i="7" a="1"/>
  <c r="AN13" i="7" s="1"/>
  <c r="BT131" i="3"/>
  <c r="BZ131" i="3"/>
  <c r="AT59" i="3"/>
  <c r="AN59" i="3" a="1"/>
  <c r="AN59" i="3" s="1"/>
  <c r="BT77" i="3"/>
  <c r="AN95" i="3" a="1"/>
  <c r="AN95" i="3" s="1"/>
  <c r="BZ77" i="3"/>
  <c r="AN104" i="3" a="1"/>
  <c r="AN104" i="3" s="1"/>
  <c r="AN68" i="3" a="1"/>
  <c r="AN68" i="3" s="1"/>
  <c r="BT59" i="3"/>
  <c r="BZ59" i="3"/>
  <c r="AT39" i="7"/>
  <c r="AQ39" i="7"/>
  <c r="AQ5" i="7"/>
  <c r="AT5" i="7"/>
  <c r="AN39" i="7" a="1"/>
  <c r="AN39" i="7" s="1"/>
  <c r="AN47" i="7" a="1"/>
  <c r="AN47" i="7" s="1"/>
  <c r="AN5" i="7" a="1"/>
  <c r="AN5" i="7" s="1"/>
  <c r="AT41" i="3"/>
  <c r="AN50" i="3" a="1"/>
  <c r="AN50" i="3" s="1"/>
  <c r="AN41" i="3" a="1"/>
  <c r="AN41" i="3" s="1"/>
  <c r="BT41" i="3"/>
  <c r="BX41" i="3"/>
  <c r="AQ41" i="3"/>
  <c r="BX226" i="14" l="1"/>
  <c r="BT226" i="14"/>
  <c r="BT175" i="14"/>
  <c r="BX175" i="14"/>
  <c r="BZ175" i="14" s="1"/>
  <c r="BT158" i="11"/>
  <c r="BT73" i="13"/>
  <c r="BT209" i="13"/>
  <c r="BT124" i="13"/>
  <c r="BX209" i="13"/>
  <c r="BX73" i="11"/>
  <c r="BX107" i="11"/>
  <c r="BT5" i="12"/>
  <c r="BT175" i="12"/>
  <c r="BX209" i="12"/>
  <c r="BZ73" i="9"/>
  <c r="BT158" i="9"/>
  <c r="BX175" i="9"/>
  <c r="BZ124" i="13"/>
  <c r="BT175" i="13"/>
  <c r="BZ175" i="13" s="1"/>
  <c r="BT5" i="13"/>
  <c r="BZ209" i="13"/>
  <c r="BX73" i="13"/>
  <c r="BZ73" i="13" s="1"/>
  <c r="BX5" i="13"/>
  <c r="BZ107" i="13"/>
  <c r="BX124" i="12"/>
  <c r="BX175" i="12"/>
  <c r="BT175" i="9"/>
  <c r="BZ175" i="9" s="1"/>
  <c r="BZ158" i="9"/>
  <c r="BT107" i="9"/>
  <c r="BZ107" i="9" s="1"/>
  <c r="BW124" i="8"/>
  <c r="CC124" i="8" s="1"/>
  <c r="BT209" i="12"/>
  <c r="BZ209" i="12" s="1"/>
  <c r="BT124" i="12"/>
  <c r="BX5" i="12"/>
  <c r="BZ5" i="12" s="1"/>
  <c r="BX107" i="12"/>
  <c r="BT107" i="12"/>
  <c r="BZ73" i="12"/>
  <c r="BT90" i="11"/>
  <c r="BZ90" i="11" s="1"/>
  <c r="BX158" i="11"/>
  <c r="BZ158" i="11" s="1"/>
  <c r="BX175" i="11"/>
  <c r="BZ175" i="11" s="1"/>
  <c r="BT107" i="11"/>
  <c r="BT5" i="11"/>
  <c r="BZ5" i="11"/>
  <c r="BZ73" i="11"/>
  <c r="BX5" i="9"/>
  <c r="BT5" i="9"/>
  <c r="BX175" i="7"/>
  <c r="CD90" i="7"/>
  <c r="CB39" i="7"/>
  <c r="BX73" i="7"/>
  <c r="CB175" i="7"/>
  <c r="CD175" i="7" s="1"/>
  <c r="CA5" i="8"/>
  <c r="BW5" i="8"/>
  <c r="CD22" i="7"/>
  <c r="CD107" i="7"/>
  <c r="CB141" i="7"/>
  <c r="CD141" i="7" s="1"/>
  <c r="CB56" i="7"/>
  <c r="CD56" i="7" s="1"/>
  <c r="CB73" i="7"/>
  <c r="CD73" i="7"/>
  <c r="CD5" i="7"/>
  <c r="CD39" i="7"/>
  <c r="BZ41" i="3"/>
  <c r="AK93" i="3"/>
  <c r="AJ93" i="3"/>
  <c r="AI93" i="3"/>
  <c r="AH93" i="3"/>
  <c r="AG93" i="3"/>
  <c r="AK92" i="3"/>
  <c r="AJ92" i="3"/>
  <c r="AI92" i="3"/>
  <c r="AH92" i="3"/>
  <c r="AG92" i="3"/>
  <c r="AK91" i="3"/>
  <c r="AJ91" i="3"/>
  <c r="AI91" i="3"/>
  <c r="AH91" i="3"/>
  <c r="AG91" i="3"/>
  <c r="AK90" i="3"/>
  <c r="AJ90" i="3"/>
  <c r="AI90" i="3"/>
  <c r="AH90" i="3"/>
  <c r="AG90" i="3"/>
  <c r="AK89" i="3"/>
  <c r="AJ89" i="3"/>
  <c r="AI89" i="3"/>
  <c r="AH89" i="3"/>
  <c r="AG89" i="3"/>
  <c r="AK88" i="3"/>
  <c r="AJ88" i="3"/>
  <c r="AI88" i="3"/>
  <c r="AH88" i="3"/>
  <c r="AG88" i="3"/>
  <c r="AK87" i="3"/>
  <c r="AJ87" i="3"/>
  <c r="AI87" i="3"/>
  <c r="AH87" i="3"/>
  <c r="AG87" i="3"/>
  <c r="AK86" i="3"/>
  <c r="AJ86" i="3"/>
  <c r="AI86" i="3"/>
  <c r="AH86" i="3"/>
  <c r="AG86" i="3"/>
  <c r="AK84" i="3"/>
  <c r="AJ84" i="3"/>
  <c r="AI84" i="3"/>
  <c r="AH84" i="3"/>
  <c r="AG84" i="3"/>
  <c r="AK83" i="3"/>
  <c r="AJ83" i="3"/>
  <c r="AI83" i="3"/>
  <c r="AH83" i="3"/>
  <c r="AG83" i="3"/>
  <c r="AK82" i="3"/>
  <c r="AJ82" i="3"/>
  <c r="AI82" i="3"/>
  <c r="AH82" i="3"/>
  <c r="AG82" i="3"/>
  <c r="AK81" i="3"/>
  <c r="AJ81" i="3"/>
  <c r="AI81" i="3"/>
  <c r="AH81" i="3"/>
  <c r="AG81" i="3"/>
  <c r="AK80" i="3"/>
  <c r="AJ80" i="3"/>
  <c r="AI80" i="3"/>
  <c r="AH80" i="3"/>
  <c r="AG80" i="3"/>
  <c r="AK79" i="3"/>
  <c r="AJ79" i="3"/>
  <c r="AI79" i="3"/>
  <c r="AH79" i="3"/>
  <c r="AG79" i="3"/>
  <c r="AK78" i="3"/>
  <c r="AJ78" i="3"/>
  <c r="AI78" i="3"/>
  <c r="AH78" i="3"/>
  <c r="AG78" i="3"/>
  <c r="AK77" i="3"/>
  <c r="AS77" i="3" s="1" a="1"/>
  <c r="AS77" i="3" s="1"/>
  <c r="AJ77" i="3"/>
  <c r="AI77" i="3"/>
  <c r="AH77" i="3"/>
  <c r="AG77" i="3"/>
  <c r="AK39" i="3"/>
  <c r="AJ39" i="3"/>
  <c r="AI39" i="3"/>
  <c r="AH39" i="3"/>
  <c r="AG39" i="3"/>
  <c r="AK38" i="3"/>
  <c r="AJ38" i="3"/>
  <c r="AI38" i="3"/>
  <c r="AH38" i="3"/>
  <c r="AG38" i="3"/>
  <c r="AK37" i="3"/>
  <c r="AJ37" i="3"/>
  <c r="AI37" i="3"/>
  <c r="AH37" i="3"/>
  <c r="AG37" i="3"/>
  <c r="AK36" i="3"/>
  <c r="AJ36" i="3"/>
  <c r="AI36" i="3"/>
  <c r="AH36" i="3"/>
  <c r="AG36" i="3"/>
  <c r="AK35" i="3"/>
  <c r="AJ35" i="3"/>
  <c r="AI35" i="3"/>
  <c r="AH35" i="3"/>
  <c r="AG35" i="3"/>
  <c r="AK34" i="3"/>
  <c r="AJ34" i="3"/>
  <c r="AI34" i="3"/>
  <c r="AH34" i="3"/>
  <c r="AG34" i="3"/>
  <c r="AK33" i="3"/>
  <c r="AJ33" i="3"/>
  <c r="AI33" i="3"/>
  <c r="AH33" i="3"/>
  <c r="AG33" i="3"/>
  <c r="BO32" i="3"/>
  <c r="BL32" i="3"/>
  <c r="BD32" i="3"/>
  <c r="BA32" i="3"/>
  <c r="AK32" i="3"/>
  <c r="AJ32" i="3"/>
  <c r="AI32" i="3"/>
  <c r="AH32" i="3"/>
  <c r="AG32" i="3"/>
  <c r="AK30" i="3"/>
  <c r="AJ30" i="3"/>
  <c r="AI30" i="3"/>
  <c r="AH30" i="3"/>
  <c r="AG30" i="3"/>
  <c r="AK29" i="3"/>
  <c r="AJ29" i="3"/>
  <c r="AI29" i="3"/>
  <c r="AH29" i="3"/>
  <c r="AG29" i="3"/>
  <c r="AK28" i="3"/>
  <c r="AJ28" i="3"/>
  <c r="AI28" i="3"/>
  <c r="AH28" i="3"/>
  <c r="AG28" i="3"/>
  <c r="AK27" i="3"/>
  <c r="AJ27" i="3"/>
  <c r="AI27" i="3"/>
  <c r="AH27" i="3"/>
  <c r="AG27" i="3"/>
  <c r="AK26" i="3"/>
  <c r="AJ26" i="3"/>
  <c r="AI26" i="3"/>
  <c r="AH26" i="3"/>
  <c r="AG26" i="3"/>
  <c r="AK25" i="3"/>
  <c r="AJ25" i="3"/>
  <c r="AI25" i="3"/>
  <c r="AH25" i="3"/>
  <c r="AG25" i="3"/>
  <c r="AK24" i="3"/>
  <c r="AJ24" i="3"/>
  <c r="AI24" i="3"/>
  <c r="AH24" i="3"/>
  <c r="AG24" i="3"/>
  <c r="BO23" i="3"/>
  <c r="BL23" i="3"/>
  <c r="BD23" i="3"/>
  <c r="BA23" i="3"/>
  <c r="AK23" i="3"/>
  <c r="AJ23" i="3"/>
  <c r="AI23" i="3"/>
  <c r="AH23" i="3"/>
  <c r="AG23" i="3"/>
  <c r="BZ226" i="14" l="1"/>
  <c r="BZ175" i="12"/>
  <c r="BZ107" i="11"/>
  <c r="BZ5" i="13"/>
  <c r="BZ124" i="12"/>
  <c r="CC5" i="8"/>
  <c r="BZ107" i="12"/>
  <c r="BZ5" i="9"/>
  <c r="AS86" i="3" a="1"/>
  <c r="AS86" i="3" s="1"/>
  <c r="AT77" i="3" s="1"/>
  <c r="AP86" i="3" a="1"/>
  <c r="AP86" i="3" s="1"/>
  <c r="AP77" i="3" a="1"/>
  <c r="AP77" i="3" s="1"/>
  <c r="AM83" i="3"/>
  <c r="AM92" i="3"/>
  <c r="BM23" i="3"/>
  <c r="BV23" i="3" s="1"/>
  <c r="AM78" i="3"/>
  <c r="AM79" i="3"/>
  <c r="AM89" i="3"/>
  <c r="AM77" i="3"/>
  <c r="BP23" i="3"/>
  <c r="BW23" i="3" s="1"/>
  <c r="AM84" i="3"/>
  <c r="AM90" i="3"/>
  <c r="AM24" i="3"/>
  <c r="AM80" i="3"/>
  <c r="AM82" i="3"/>
  <c r="AM27" i="3"/>
  <c r="AM81" i="3"/>
  <c r="AM87" i="3"/>
  <c r="AM88" i="3"/>
  <c r="AM33" i="3"/>
  <c r="AM86" i="3"/>
  <c r="AM91" i="3"/>
  <c r="AM93" i="3"/>
  <c r="AM36" i="3"/>
  <c r="AM38" i="3"/>
  <c r="AM35" i="3"/>
  <c r="AM37" i="3"/>
  <c r="AM39" i="3"/>
  <c r="AM29" i="3"/>
  <c r="AS23" i="3" a="1"/>
  <c r="AS23" i="3" s="1"/>
  <c r="AP23" i="3" a="1"/>
  <c r="AP23" i="3" s="1"/>
  <c r="AM30" i="3"/>
  <c r="AM28" i="3"/>
  <c r="AM26" i="3"/>
  <c r="BE23" i="3"/>
  <c r="BS23" i="3" s="1"/>
  <c r="BB23" i="3"/>
  <c r="BR23" i="3" s="1"/>
  <c r="AM34" i="3"/>
  <c r="AM32" i="3"/>
  <c r="AP32" i="3" a="1"/>
  <c r="AP32" i="3" s="1"/>
  <c r="AS32" i="3" a="1"/>
  <c r="AS32" i="3" s="1"/>
  <c r="AM23" i="3"/>
  <c r="AM25" i="3"/>
  <c r="AN86" i="3" l="1" a="1"/>
  <c r="AN86" i="3" s="1"/>
  <c r="AN77" i="3" a="1"/>
  <c r="AN77" i="3" s="1"/>
  <c r="AQ77" i="3"/>
  <c r="BX23" i="3"/>
  <c r="AN32" i="3" a="1"/>
  <c r="AN32" i="3" s="1"/>
  <c r="AQ23" i="3"/>
  <c r="BT23" i="3"/>
  <c r="BZ23" i="3" s="1"/>
  <c r="AT23" i="3"/>
  <c r="AN23" i="3" a="1"/>
  <c r="AN23" i="3" s="1"/>
  <c r="AK21" i="3" l="1"/>
  <c r="AJ21" i="3"/>
  <c r="AI21" i="3"/>
  <c r="AH21" i="3"/>
  <c r="AG21" i="3"/>
  <c r="AK20" i="3"/>
  <c r="AJ20" i="3"/>
  <c r="AI20" i="3"/>
  <c r="AH20" i="3"/>
  <c r="AG20" i="3"/>
  <c r="AK19" i="3"/>
  <c r="AJ19" i="3"/>
  <c r="AI19" i="3"/>
  <c r="AH19" i="3"/>
  <c r="AG19" i="3"/>
  <c r="AK18" i="3"/>
  <c r="AJ18" i="3"/>
  <c r="AI18" i="3"/>
  <c r="AH18" i="3"/>
  <c r="AG18" i="3"/>
  <c r="AK17" i="3"/>
  <c r="AJ17" i="3"/>
  <c r="AI17" i="3"/>
  <c r="AH17" i="3"/>
  <c r="AG17" i="3"/>
  <c r="AK16" i="3"/>
  <c r="AJ16" i="3"/>
  <c r="AI16" i="3"/>
  <c r="AH16" i="3"/>
  <c r="AG16" i="3"/>
  <c r="AK15" i="3"/>
  <c r="AJ15" i="3"/>
  <c r="AI15" i="3"/>
  <c r="AH15" i="3"/>
  <c r="AG15" i="3"/>
  <c r="BO14" i="3"/>
  <c r="BL14" i="3"/>
  <c r="BD14" i="3"/>
  <c r="BA14" i="3"/>
  <c r="AK14" i="3"/>
  <c r="AJ14" i="3"/>
  <c r="AI14" i="3"/>
  <c r="AH14" i="3"/>
  <c r="AG14" i="3"/>
  <c r="BD5" i="3"/>
  <c r="BA5" i="3"/>
  <c r="BO5" i="3"/>
  <c r="BL5" i="3"/>
  <c r="AK12" i="3"/>
  <c r="AJ12" i="3"/>
  <c r="AI12" i="3"/>
  <c r="AH12" i="3"/>
  <c r="AG12" i="3"/>
  <c r="AK11" i="3"/>
  <c r="AJ11" i="3"/>
  <c r="AI11" i="3"/>
  <c r="AH11" i="3"/>
  <c r="AG11" i="3"/>
  <c r="AK10" i="3"/>
  <c r="AJ10" i="3"/>
  <c r="AI10" i="3"/>
  <c r="AH10" i="3"/>
  <c r="AG10" i="3"/>
  <c r="AK9" i="3"/>
  <c r="AJ9" i="3"/>
  <c r="AI9" i="3"/>
  <c r="AH9" i="3"/>
  <c r="AG9" i="3"/>
  <c r="AK8" i="3"/>
  <c r="AJ8" i="3"/>
  <c r="AI8" i="3"/>
  <c r="AH8" i="3"/>
  <c r="AG8" i="3"/>
  <c r="AK7" i="3"/>
  <c r="AJ7" i="3"/>
  <c r="AI7" i="3"/>
  <c r="AH7" i="3"/>
  <c r="AG7" i="3"/>
  <c r="AK6" i="3"/>
  <c r="AJ6" i="3"/>
  <c r="AI6" i="3"/>
  <c r="AH6" i="3"/>
  <c r="AG6" i="3"/>
  <c r="AK5" i="3"/>
  <c r="AJ5" i="3"/>
  <c r="AI5" i="3"/>
  <c r="AH5" i="3"/>
  <c r="AG5" i="3"/>
  <c r="AI20" i="1"/>
  <c r="AH20" i="1"/>
  <c r="AG20" i="1"/>
  <c r="AF20" i="1"/>
  <c r="AE20" i="1"/>
  <c r="AI19" i="1"/>
  <c r="AH19" i="1"/>
  <c r="AG19" i="1"/>
  <c r="AF19" i="1"/>
  <c r="AE19" i="1"/>
  <c r="BM18" i="1"/>
  <c r="BJ18" i="1"/>
  <c r="BB18" i="1"/>
  <c r="AY18" i="1"/>
  <c r="AI18" i="1"/>
  <c r="AH18" i="1"/>
  <c r="AG18" i="1"/>
  <c r="AF18" i="1"/>
  <c r="AE18" i="1"/>
  <c r="AI16" i="1"/>
  <c r="AH16" i="1"/>
  <c r="AG16" i="1"/>
  <c r="AF16" i="1"/>
  <c r="AE16" i="1"/>
  <c r="AI15" i="1"/>
  <c r="AH15" i="1"/>
  <c r="AG15" i="1"/>
  <c r="AF15" i="1"/>
  <c r="AE15" i="1"/>
  <c r="BM14" i="1"/>
  <c r="BJ14" i="1"/>
  <c r="BB14" i="1"/>
  <c r="AY14" i="1"/>
  <c r="AI14" i="1"/>
  <c r="AH14" i="1"/>
  <c r="AG14" i="1"/>
  <c r="AF14" i="1"/>
  <c r="AE14" i="1"/>
  <c r="BM258" i="1"/>
  <c r="BJ258" i="1"/>
  <c r="BM254" i="1"/>
  <c r="BJ254" i="1"/>
  <c r="BM250" i="1"/>
  <c r="BJ250" i="1"/>
  <c r="BM246" i="1"/>
  <c r="BJ246" i="1"/>
  <c r="BB258" i="1"/>
  <c r="AY258" i="1"/>
  <c r="BB254" i="1"/>
  <c r="AY254" i="1"/>
  <c r="BB250" i="1"/>
  <c r="AY250" i="1"/>
  <c r="BB246" i="1"/>
  <c r="AY246" i="1"/>
  <c r="AE320" i="1"/>
  <c r="AF320" i="1"/>
  <c r="AG320" i="1"/>
  <c r="AH320" i="1"/>
  <c r="AI320" i="1"/>
  <c r="AY320" i="1"/>
  <c r="BB320" i="1"/>
  <c r="BJ320" i="1"/>
  <c r="BM320" i="1"/>
  <c r="AE321" i="1"/>
  <c r="AF321" i="1"/>
  <c r="AG321" i="1"/>
  <c r="AH321" i="1"/>
  <c r="AI321" i="1"/>
  <c r="AE322" i="1"/>
  <c r="AF322" i="1"/>
  <c r="AG322" i="1"/>
  <c r="AH322" i="1"/>
  <c r="AI322" i="1"/>
  <c r="AE324" i="1"/>
  <c r="AF324" i="1"/>
  <c r="AG324" i="1"/>
  <c r="AH324" i="1"/>
  <c r="AI324" i="1"/>
  <c r="AY324" i="1"/>
  <c r="BB324" i="1"/>
  <c r="BJ324" i="1"/>
  <c r="BM324" i="1"/>
  <c r="AE325" i="1"/>
  <c r="AF325" i="1"/>
  <c r="AG325" i="1"/>
  <c r="AH325" i="1"/>
  <c r="AI325" i="1"/>
  <c r="AE326" i="1"/>
  <c r="AF326" i="1"/>
  <c r="AG326" i="1"/>
  <c r="AH326" i="1"/>
  <c r="AI326" i="1"/>
  <c r="AI342" i="1"/>
  <c r="AH342" i="1"/>
  <c r="AG342" i="1"/>
  <c r="AF342" i="1"/>
  <c r="AE342" i="1"/>
  <c r="AI341" i="1"/>
  <c r="AH341" i="1"/>
  <c r="AG341" i="1"/>
  <c r="AF341" i="1"/>
  <c r="AE341" i="1"/>
  <c r="BM340" i="1"/>
  <c r="BJ340" i="1"/>
  <c r="BB340" i="1"/>
  <c r="AY340" i="1"/>
  <c r="AI340" i="1"/>
  <c r="AH340" i="1"/>
  <c r="AG340" i="1"/>
  <c r="AF340" i="1"/>
  <c r="AE340" i="1"/>
  <c r="AI338" i="1"/>
  <c r="AH338" i="1"/>
  <c r="AG338" i="1"/>
  <c r="AF338" i="1"/>
  <c r="AE338" i="1"/>
  <c r="AI337" i="1"/>
  <c r="AH337" i="1"/>
  <c r="AG337" i="1"/>
  <c r="AF337" i="1"/>
  <c r="AE337" i="1"/>
  <c r="BM336" i="1"/>
  <c r="BJ336" i="1"/>
  <c r="BB336" i="1"/>
  <c r="AY336" i="1"/>
  <c r="AI336" i="1"/>
  <c r="AH336" i="1"/>
  <c r="AG336" i="1"/>
  <c r="AF336" i="1"/>
  <c r="AE336" i="1"/>
  <c r="AI334" i="1"/>
  <c r="AH334" i="1"/>
  <c r="AG334" i="1"/>
  <c r="AF334" i="1"/>
  <c r="AE334" i="1"/>
  <c r="AI333" i="1"/>
  <c r="AH333" i="1"/>
  <c r="AG333" i="1"/>
  <c r="AF333" i="1"/>
  <c r="AE333" i="1"/>
  <c r="BM332" i="1"/>
  <c r="BJ332" i="1"/>
  <c r="BB332" i="1"/>
  <c r="AY332" i="1"/>
  <c r="AI332" i="1"/>
  <c r="AH332" i="1"/>
  <c r="AG332" i="1"/>
  <c r="AF332" i="1"/>
  <c r="AE332" i="1"/>
  <c r="AI330" i="1"/>
  <c r="AH330" i="1"/>
  <c r="AG330" i="1"/>
  <c r="AF330" i="1"/>
  <c r="AE330" i="1"/>
  <c r="AI329" i="1"/>
  <c r="AH329" i="1"/>
  <c r="AG329" i="1"/>
  <c r="AF329" i="1"/>
  <c r="AE329" i="1"/>
  <c r="BM328" i="1"/>
  <c r="BJ328" i="1"/>
  <c r="BB328" i="1"/>
  <c r="AY328" i="1"/>
  <c r="AI328" i="1"/>
  <c r="AH328" i="1"/>
  <c r="AG328" i="1"/>
  <c r="AF328" i="1"/>
  <c r="AE328" i="1"/>
  <c r="AI318" i="1"/>
  <c r="AH318" i="1"/>
  <c r="AG318" i="1"/>
  <c r="AF318" i="1"/>
  <c r="AE318" i="1"/>
  <c r="AI317" i="1"/>
  <c r="AH317" i="1"/>
  <c r="AG317" i="1"/>
  <c r="AF317" i="1"/>
  <c r="AE317" i="1"/>
  <c r="BM316" i="1"/>
  <c r="BJ316" i="1"/>
  <c r="BB316" i="1"/>
  <c r="AY316" i="1"/>
  <c r="AI316" i="1"/>
  <c r="AH316" i="1"/>
  <c r="AG316" i="1"/>
  <c r="AF316" i="1"/>
  <c r="AE316" i="1"/>
  <c r="AI314" i="1"/>
  <c r="AH314" i="1"/>
  <c r="AG314" i="1"/>
  <c r="AF314" i="1"/>
  <c r="AE314" i="1"/>
  <c r="AI313" i="1"/>
  <c r="AH313" i="1"/>
  <c r="AG313" i="1"/>
  <c r="AF313" i="1"/>
  <c r="AE313" i="1"/>
  <c r="BM312" i="1"/>
  <c r="BJ312" i="1"/>
  <c r="BB312" i="1"/>
  <c r="AY312" i="1"/>
  <c r="AI312" i="1"/>
  <c r="AH312" i="1"/>
  <c r="AG312" i="1"/>
  <c r="AF312" i="1"/>
  <c r="AE312" i="1"/>
  <c r="AI309" i="1"/>
  <c r="AH309" i="1"/>
  <c r="AG309" i="1"/>
  <c r="AF309" i="1"/>
  <c r="AE309" i="1"/>
  <c r="AI308" i="1"/>
  <c r="AH308" i="1"/>
  <c r="AG308" i="1"/>
  <c r="AF308" i="1"/>
  <c r="AE308" i="1"/>
  <c r="BM307" i="1"/>
  <c r="BJ307" i="1"/>
  <c r="BB307" i="1"/>
  <c r="AY307" i="1"/>
  <c r="AI307" i="1"/>
  <c r="AH307" i="1"/>
  <c r="AG307" i="1"/>
  <c r="AF307" i="1"/>
  <c r="AE307" i="1"/>
  <c r="AI305" i="1"/>
  <c r="AH305" i="1"/>
  <c r="AG305" i="1"/>
  <c r="AF305" i="1"/>
  <c r="AE305" i="1"/>
  <c r="AI304" i="1"/>
  <c r="AH304" i="1"/>
  <c r="AG304" i="1"/>
  <c r="AF304" i="1"/>
  <c r="AE304" i="1"/>
  <c r="BM303" i="1"/>
  <c r="BJ303" i="1"/>
  <c r="BB303" i="1"/>
  <c r="AY303" i="1"/>
  <c r="AI303" i="1"/>
  <c r="AH303" i="1"/>
  <c r="AG303" i="1"/>
  <c r="AF303" i="1"/>
  <c r="AE303" i="1"/>
  <c r="AI301" i="1"/>
  <c r="AH301" i="1"/>
  <c r="AG301" i="1"/>
  <c r="AF301" i="1"/>
  <c r="AE301" i="1"/>
  <c r="AI300" i="1"/>
  <c r="AH300" i="1"/>
  <c r="AG300" i="1"/>
  <c r="AF300" i="1"/>
  <c r="AE300" i="1"/>
  <c r="BM299" i="1"/>
  <c r="BJ299" i="1"/>
  <c r="BB299" i="1"/>
  <c r="AY299" i="1"/>
  <c r="AI299" i="1"/>
  <c r="AH299" i="1"/>
  <c r="AG299" i="1"/>
  <c r="AF299" i="1"/>
  <c r="AE299" i="1"/>
  <c r="AI297" i="1"/>
  <c r="AH297" i="1"/>
  <c r="AG297" i="1"/>
  <c r="AF297" i="1"/>
  <c r="AE297" i="1"/>
  <c r="AI296" i="1"/>
  <c r="AH296" i="1"/>
  <c r="AG296" i="1"/>
  <c r="AF296" i="1"/>
  <c r="AE296" i="1"/>
  <c r="BM295" i="1"/>
  <c r="BJ295" i="1"/>
  <c r="BB295" i="1"/>
  <c r="AY295" i="1"/>
  <c r="AI295" i="1"/>
  <c r="AH295" i="1"/>
  <c r="AG295" i="1"/>
  <c r="AF295" i="1"/>
  <c r="AE295" i="1"/>
  <c r="AI293" i="1"/>
  <c r="AH293" i="1"/>
  <c r="AG293" i="1"/>
  <c r="AF293" i="1"/>
  <c r="AE293" i="1"/>
  <c r="AI292" i="1"/>
  <c r="AH292" i="1"/>
  <c r="AG292" i="1"/>
  <c r="AF292" i="1"/>
  <c r="AE292" i="1"/>
  <c r="BM291" i="1"/>
  <c r="BJ291" i="1"/>
  <c r="BB291" i="1"/>
  <c r="AY291" i="1"/>
  <c r="AI291" i="1"/>
  <c r="AH291" i="1"/>
  <c r="AG291" i="1"/>
  <c r="AF291" i="1"/>
  <c r="AE291" i="1"/>
  <c r="AI289" i="1"/>
  <c r="AH289" i="1"/>
  <c r="AG289" i="1"/>
  <c r="AF289" i="1"/>
  <c r="AE289" i="1"/>
  <c r="AI288" i="1"/>
  <c r="AH288" i="1"/>
  <c r="AG288" i="1"/>
  <c r="AF288" i="1"/>
  <c r="AE288" i="1"/>
  <c r="BM287" i="1"/>
  <c r="BJ287" i="1"/>
  <c r="BB287" i="1"/>
  <c r="AY287" i="1"/>
  <c r="AI287" i="1"/>
  <c r="AH287" i="1"/>
  <c r="AG287" i="1"/>
  <c r="AF287" i="1"/>
  <c r="AE287" i="1"/>
  <c r="AI285" i="1"/>
  <c r="AH285" i="1"/>
  <c r="AG285" i="1"/>
  <c r="AF285" i="1"/>
  <c r="AE285" i="1"/>
  <c r="AI284" i="1"/>
  <c r="AH284" i="1"/>
  <c r="AG284" i="1"/>
  <c r="AF284" i="1"/>
  <c r="AE284" i="1"/>
  <c r="BM283" i="1"/>
  <c r="BJ283" i="1"/>
  <c r="BB283" i="1"/>
  <c r="AY283" i="1"/>
  <c r="AI283" i="1"/>
  <c r="AH283" i="1"/>
  <c r="AG283" i="1"/>
  <c r="AF283" i="1"/>
  <c r="AE283" i="1"/>
  <c r="AI281" i="1"/>
  <c r="AH281" i="1"/>
  <c r="AG281" i="1"/>
  <c r="AF281" i="1"/>
  <c r="AE281" i="1"/>
  <c r="AI280" i="1"/>
  <c r="AH280" i="1"/>
  <c r="AG280" i="1"/>
  <c r="AF280" i="1"/>
  <c r="AE280" i="1"/>
  <c r="BM279" i="1"/>
  <c r="BJ279" i="1"/>
  <c r="BB279" i="1"/>
  <c r="AY279" i="1"/>
  <c r="AI279" i="1"/>
  <c r="AH279" i="1"/>
  <c r="AG279" i="1"/>
  <c r="AF279" i="1"/>
  <c r="AE279" i="1"/>
  <c r="BM270" i="1"/>
  <c r="BJ270" i="1"/>
  <c r="BB270" i="1"/>
  <c r="AY270" i="1"/>
  <c r="BM262" i="1"/>
  <c r="BJ262" i="1"/>
  <c r="BB262" i="1"/>
  <c r="AY262" i="1"/>
  <c r="AI276" i="1"/>
  <c r="AH276" i="1"/>
  <c r="AG276" i="1"/>
  <c r="AF276" i="1"/>
  <c r="AE276" i="1"/>
  <c r="AI275" i="1"/>
  <c r="AH275" i="1"/>
  <c r="AN274" i="1" s="1"/>
  <c r="AG275" i="1"/>
  <c r="AF275" i="1"/>
  <c r="AE275" i="1"/>
  <c r="AI274" i="1"/>
  <c r="AH274" i="1"/>
  <c r="AG274" i="1"/>
  <c r="AF274" i="1"/>
  <c r="AE274" i="1"/>
  <c r="AI272" i="1"/>
  <c r="AH272" i="1"/>
  <c r="AG272" i="1"/>
  <c r="AF272" i="1"/>
  <c r="AE272" i="1"/>
  <c r="AI271" i="1"/>
  <c r="AH271" i="1"/>
  <c r="AG271" i="1"/>
  <c r="AF271" i="1"/>
  <c r="AE271" i="1"/>
  <c r="AI270" i="1"/>
  <c r="AH270" i="1"/>
  <c r="AG270" i="1"/>
  <c r="AF270" i="1"/>
  <c r="AE270" i="1"/>
  <c r="AI268" i="1"/>
  <c r="AH268" i="1"/>
  <c r="AG268" i="1"/>
  <c r="AF268" i="1"/>
  <c r="AE268" i="1"/>
  <c r="AI267" i="1"/>
  <c r="AH267" i="1"/>
  <c r="AN266" i="1" s="1"/>
  <c r="AG267" i="1"/>
  <c r="AF267" i="1"/>
  <c r="AE267" i="1"/>
  <c r="AI266" i="1"/>
  <c r="AH266" i="1"/>
  <c r="AG266" i="1"/>
  <c r="AF266" i="1"/>
  <c r="AE266" i="1"/>
  <c r="AI264" i="1"/>
  <c r="AH264" i="1"/>
  <c r="AG264" i="1"/>
  <c r="AF264" i="1"/>
  <c r="AE264" i="1"/>
  <c r="AI263" i="1"/>
  <c r="AH263" i="1"/>
  <c r="AG263" i="1"/>
  <c r="AF263" i="1"/>
  <c r="AE263" i="1"/>
  <c r="AI262" i="1"/>
  <c r="AH262" i="1"/>
  <c r="AG262" i="1"/>
  <c r="AF262" i="1"/>
  <c r="AE262" i="1"/>
  <c r="AI260" i="1"/>
  <c r="AH260" i="1"/>
  <c r="AG260" i="1"/>
  <c r="AF260" i="1"/>
  <c r="AE260" i="1"/>
  <c r="AI259" i="1"/>
  <c r="AH259" i="1"/>
  <c r="AG259" i="1"/>
  <c r="AF259" i="1"/>
  <c r="AE259" i="1"/>
  <c r="AI258" i="1"/>
  <c r="AH258" i="1"/>
  <c r="AG258" i="1"/>
  <c r="AF258" i="1"/>
  <c r="AE258" i="1"/>
  <c r="AI256" i="1"/>
  <c r="AH256" i="1"/>
  <c r="AG256" i="1"/>
  <c r="AF256" i="1"/>
  <c r="AE256" i="1"/>
  <c r="AI255" i="1"/>
  <c r="AH255" i="1"/>
  <c r="AG255" i="1"/>
  <c r="AF255" i="1"/>
  <c r="AE255" i="1"/>
  <c r="AI254" i="1"/>
  <c r="AH254" i="1"/>
  <c r="AG254" i="1"/>
  <c r="AF254" i="1"/>
  <c r="AE254" i="1"/>
  <c r="AI252" i="1"/>
  <c r="AH252" i="1"/>
  <c r="AG252" i="1"/>
  <c r="AF252" i="1"/>
  <c r="AE252" i="1"/>
  <c r="AI251" i="1"/>
  <c r="AH251" i="1"/>
  <c r="AG251" i="1"/>
  <c r="AF251" i="1"/>
  <c r="AE251" i="1"/>
  <c r="AI250" i="1"/>
  <c r="AH250" i="1"/>
  <c r="AG250" i="1"/>
  <c r="AF250" i="1"/>
  <c r="AE250" i="1"/>
  <c r="AI248" i="1"/>
  <c r="AH248" i="1"/>
  <c r="AG248" i="1"/>
  <c r="AF248" i="1"/>
  <c r="AE248" i="1"/>
  <c r="AI247" i="1"/>
  <c r="AH247" i="1"/>
  <c r="AG247" i="1"/>
  <c r="AF247" i="1"/>
  <c r="AE247" i="1"/>
  <c r="AI246" i="1"/>
  <c r="AH246" i="1"/>
  <c r="AG246" i="1"/>
  <c r="AF246" i="1"/>
  <c r="AE246" i="1"/>
  <c r="BM108" i="1"/>
  <c r="BJ108" i="1"/>
  <c r="BB108" i="1"/>
  <c r="AY108" i="1"/>
  <c r="BM104" i="1"/>
  <c r="BJ104" i="1"/>
  <c r="BB104" i="1"/>
  <c r="AY104" i="1"/>
  <c r="AI110" i="1"/>
  <c r="AH110" i="1"/>
  <c r="AG110" i="1"/>
  <c r="AF110" i="1"/>
  <c r="AE110" i="1"/>
  <c r="AI109" i="1"/>
  <c r="AH109" i="1"/>
  <c r="AG109" i="1"/>
  <c r="AF109" i="1"/>
  <c r="AE109" i="1"/>
  <c r="AI108" i="1"/>
  <c r="AH108" i="1"/>
  <c r="AG108" i="1"/>
  <c r="AF108" i="1"/>
  <c r="AE108" i="1"/>
  <c r="AI106" i="1"/>
  <c r="AH106" i="1"/>
  <c r="AG106" i="1"/>
  <c r="AF106" i="1"/>
  <c r="AE106" i="1"/>
  <c r="AI105" i="1"/>
  <c r="AH105" i="1"/>
  <c r="AG105" i="1"/>
  <c r="AF105" i="1"/>
  <c r="AE105" i="1"/>
  <c r="AI104" i="1"/>
  <c r="AH104" i="1"/>
  <c r="AG104" i="1"/>
  <c r="AF104" i="1"/>
  <c r="AE104" i="1"/>
  <c r="AI102" i="1"/>
  <c r="AH102" i="1"/>
  <c r="AG102" i="1"/>
  <c r="AF102" i="1"/>
  <c r="AE102" i="1"/>
  <c r="AI101" i="1"/>
  <c r="AH101" i="1"/>
  <c r="AN100" i="1" s="1"/>
  <c r="AG101" i="1"/>
  <c r="AF101" i="1"/>
  <c r="AE101" i="1"/>
  <c r="AI100" i="1"/>
  <c r="AH100" i="1"/>
  <c r="AG100" i="1"/>
  <c r="AF100" i="1"/>
  <c r="AE100" i="1"/>
  <c r="AI98" i="1"/>
  <c r="AH98" i="1"/>
  <c r="AG98" i="1"/>
  <c r="AF98" i="1"/>
  <c r="AE98" i="1"/>
  <c r="AI97" i="1"/>
  <c r="AH97" i="1"/>
  <c r="AN96" i="1" s="1"/>
  <c r="AG97" i="1"/>
  <c r="AF97" i="1"/>
  <c r="AE97" i="1"/>
  <c r="AI96" i="1"/>
  <c r="AH96" i="1"/>
  <c r="AG96" i="1"/>
  <c r="AF96" i="1"/>
  <c r="AE96" i="1"/>
  <c r="AI94" i="1"/>
  <c r="AH94" i="1"/>
  <c r="AG94" i="1"/>
  <c r="AF94" i="1"/>
  <c r="AE94" i="1"/>
  <c r="AI93" i="1"/>
  <c r="AQ92" i="1" s="1"/>
  <c r="AH93" i="1"/>
  <c r="AN92" i="1" s="1"/>
  <c r="AG93" i="1"/>
  <c r="AF93" i="1"/>
  <c r="AE93" i="1"/>
  <c r="AI92" i="1"/>
  <c r="AH92" i="1"/>
  <c r="AG92" i="1"/>
  <c r="AF92" i="1"/>
  <c r="AE92" i="1"/>
  <c r="AI90" i="1"/>
  <c r="AH90" i="1"/>
  <c r="AG90" i="1"/>
  <c r="AF90" i="1"/>
  <c r="AE90" i="1"/>
  <c r="AI89" i="1"/>
  <c r="AQ88" i="1" s="1"/>
  <c r="AH89" i="1"/>
  <c r="AN88" i="1" s="1"/>
  <c r="AG89" i="1"/>
  <c r="AF89" i="1"/>
  <c r="AE89" i="1"/>
  <c r="AI88" i="1"/>
  <c r="AH88" i="1"/>
  <c r="AG88" i="1"/>
  <c r="AF88" i="1"/>
  <c r="AE88" i="1"/>
  <c r="AI86" i="1"/>
  <c r="AH86" i="1"/>
  <c r="AG86" i="1"/>
  <c r="AF86" i="1"/>
  <c r="AE86" i="1"/>
  <c r="AI85" i="1"/>
  <c r="AH85" i="1"/>
  <c r="AG85" i="1"/>
  <c r="AF85" i="1"/>
  <c r="AE85" i="1"/>
  <c r="BM84" i="1"/>
  <c r="BJ84" i="1"/>
  <c r="BB84" i="1"/>
  <c r="AY84" i="1"/>
  <c r="AI84" i="1"/>
  <c r="AH84" i="1"/>
  <c r="AG84" i="1"/>
  <c r="AF84" i="1"/>
  <c r="AE84" i="1"/>
  <c r="AI82" i="1"/>
  <c r="AH82" i="1"/>
  <c r="AG82" i="1"/>
  <c r="AF82" i="1"/>
  <c r="AE82" i="1"/>
  <c r="AI81" i="1"/>
  <c r="AH81" i="1"/>
  <c r="AG81" i="1"/>
  <c r="AF81" i="1"/>
  <c r="AE81" i="1"/>
  <c r="BM80" i="1"/>
  <c r="BJ80" i="1"/>
  <c r="BB80" i="1"/>
  <c r="AY80" i="1"/>
  <c r="AI80" i="1"/>
  <c r="AH80" i="1"/>
  <c r="AG80" i="1"/>
  <c r="AF80" i="1"/>
  <c r="AE80" i="1"/>
  <c r="AY142" i="1"/>
  <c r="AI144" i="1"/>
  <c r="AH144" i="1"/>
  <c r="AG144" i="1"/>
  <c r="AF144" i="1"/>
  <c r="AE144" i="1"/>
  <c r="AI143" i="1"/>
  <c r="AH143" i="1"/>
  <c r="AG143" i="1"/>
  <c r="AF143" i="1"/>
  <c r="AE143" i="1"/>
  <c r="BM142" i="1"/>
  <c r="BJ142" i="1"/>
  <c r="BB142" i="1"/>
  <c r="AI142" i="1"/>
  <c r="AH142" i="1"/>
  <c r="AG142" i="1"/>
  <c r="AF142" i="1"/>
  <c r="AE142" i="1"/>
  <c r="AI140" i="1"/>
  <c r="AH140" i="1"/>
  <c r="AG140" i="1"/>
  <c r="AF140" i="1"/>
  <c r="AE140" i="1"/>
  <c r="AI139" i="1"/>
  <c r="AH139" i="1"/>
  <c r="AG139" i="1"/>
  <c r="AF139" i="1"/>
  <c r="AE139" i="1"/>
  <c r="BM138" i="1"/>
  <c r="BJ138" i="1"/>
  <c r="BB138" i="1"/>
  <c r="AY138" i="1"/>
  <c r="AI138" i="1"/>
  <c r="AH138" i="1"/>
  <c r="AG138" i="1"/>
  <c r="AF138" i="1"/>
  <c r="AE138" i="1"/>
  <c r="AI136" i="1"/>
  <c r="AH136" i="1"/>
  <c r="AG136" i="1"/>
  <c r="AF136" i="1"/>
  <c r="AE136" i="1"/>
  <c r="AI135" i="1"/>
  <c r="AH135" i="1"/>
  <c r="AG135" i="1"/>
  <c r="AF135" i="1"/>
  <c r="AE135" i="1"/>
  <c r="BM134" i="1"/>
  <c r="BJ134" i="1"/>
  <c r="BB134" i="1"/>
  <c r="AY134" i="1"/>
  <c r="AI134" i="1"/>
  <c r="AH134" i="1"/>
  <c r="AG134" i="1"/>
  <c r="AF134" i="1"/>
  <c r="AE134" i="1"/>
  <c r="AI132" i="1"/>
  <c r="AH132" i="1"/>
  <c r="AG132" i="1"/>
  <c r="AF132" i="1"/>
  <c r="AE132" i="1"/>
  <c r="AI131" i="1"/>
  <c r="AH131" i="1"/>
  <c r="AG131" i="1"/>
  <c r="AF131" i="1"/>
  <c r="AE131" i="1"/>
  <c r="BM130" i="1"/>
  <c r="BJ130" i="1"/>
  <c r="BB130" i="1"/>
  <c r="AY130" i="1"/>
  <c r="AI130" i="1"/>
  <c r="AH130" i="1"/>
  <c r="AG130" i="1"/>
  <c r="AF130" i="1"/>
  <c r="AE130" i="1"/>
  <c r="AI128" i="1"/>
  <c r="AH128" i="1"/>
  <c r="AG128" i="1"/>
  <c r="AF128" i="1"/>
  <c r="AE128" i="1"/>
  <c r="AI127" i="1"/>
  <c r="AH127" i="1"/>
  <c r="AG127" i="1"/>
  <c r="AF127" i="1"/>
  <c r="AE127" i="1"/>
  <c r="BM126" i="1"/>
  <c r="BJ126" i="1"/>
  <c r="BB126" i="1"/>
  <c r="AY126" i="1"/>
  <c r="AI126" i="1"/>
  <c r="AH126" i="1"/>
  <c r="AG126" i="1"/>
  <c r="AF126" i="1"/>
  <c r="AE126" i="1"/>
  <c r="AI124" i="1"/>
  <c r="AH124" i="1"/>
  <c r="AG124" i="1"/>
  <c r="AF124" i="1"/>
  <c r="AE124" i="1"/>
  <c r="AI123" i="1"/>
  <c r="AH123" i="1"/>
  <c r="AG123" i="1"/>
  <c r="AF123" i="1"/>
  <c r="AE123" i="1"/>
  <c r="BM122" i="1"/>
  <c r="BJ122" i="1"/>
  <c r="BB122" i="1"/>
  <c r="AY122" i="1"/>
  <c r="AI122" i="1"/>
  <c r="AH122" i="1"/>
  <c r="AG122" i="1"/>
  <c r="AF122" i="1"/>
  <c r="AE122" i="1"/>
  <c r="AI120" i="1"/>
  <c r="AH120" i="1"/>
  <c r="AG120" i="1"/>
  <c r="AF120" i="1"/>
  <c r="AE120" i="1"/>
  <c r="AI119" i="1"/>
  <c r="AH119" i="1"/>
  <c r="AG119" i="1"/>
  <c r="AF119" i="1"/>
  <c r="AE119" i="1"/>
  <c r="BM118" i="1"/>
  <c r="BJ118" i="1"/>
  <c r="BB118" i="1"/>
  <c r="AY118" i="1"/>
  <c r="AI118" i="1"/>
  <c r="AH118" i="1"/>
  <c r="AG118" i="1"/>
  <c r="AF118" i="1"/>
  <c r="AE118" i="1"/>
  <c r="AI116" i="1"/>
  <c r="AH116" i="1"/>
  <c r="AG116" i="1"/>
  <c r="AF116" i="1"/>
  <c r="AE116" i="1"/>
  <c r="AI115" i="1"/>
  <c r="AH115" i="1"/>
  <c r="AG115" i="1"/>
  <c r="AF115" i="1"/>
  <c r="AE115" i="1"/>
  <c r="BM114" i="1"/>
  <c r="BJ114" i="1"/>
  <c r="BB114" i="1"/>
  <c r="AY114" i="1"/>
  <c r="AI114" i="1"/>
  <c r="AH114" i="1"/>
  <c r="AG114" i="1"/>
  <c r="AF114" i="1"/>
  <c r="AE114" i="1"/>
  <c r="AY6" i="1"/>
  <c r="AI77" i="1"/>
  <c r="AH77" i="1"/>
  <c r="AG77" i="1"/>
  <c r="AF77" i="1"/>
  <c r="AE77" i="1"/>
  <c r="AI76" i="1"/>
  <c r="AH76" i="1"/>
  <c r="AG76" i="1"/>
  <c r="AF76" i="1"/>
  <c r="AE76" i="1"/>
  <c r="BM75" i="1"/>
  <c r="BJ75" i="1"/>
  <c r="BB75" i="1"/>
  <c r="AY75" i="1"/>
  <c r="AI75" i="1"/>
  <c r="AH75" i="1"/>
  <c r="AG75" i="1"/>
  <c r="AF75" i="1"/>
  <c r="AE75" i="1"/>
  <c r="AI73" i="1"/>
  <c r="AH73" i="1"/>
  <c r="AG73" i="1"/>
  <c r="AF73" i="1"/>
  <c r="AE73" i="1"/>
  <c r="AI72" i="1"/>
  <c r="AH72" i="1"/>
  <c r="AG72" i="1"/>
  <c r="AF72" i="1"/>
  <c r="AE72" i="1"/>
  <c r="BM71" i="1"/>
  <c r="BJ71" i="1"/>
  <c r="BB71" i="1"/>
  <c r="AY71" i="1"/>
  <c r="AI71" i="1"/>
  <c r="AH71" i="1"/>
  <c r="AG71" i="1"/>
  <c r="AF71" i="1"/>
  <c r="AE71" i="1"/>
  <c r="AI69" i="1"/>
  <c r="AH69" i="1"/>
  <c r="AG69" i="1"/>
  <c r="AF69" i="1"/>
  <c r="AE69" i="1"/>
  <c r="AI68" i="1"/>
  <c r="AH68" i="1"/>
  <c r="AG68" i="1"/>
  <c r="AF68" i="1"/>
  <c r="AE68" i="1"/>
  <c r="BM67" i="1"/>
  <c r="BJ67" i="1"/>
  <c r="BB67" i="1"/>
  <c r="AY67" i="1"/>
  <c r="AI67" i="1"/>
  <c r="AH67" i="1"/>
  <c r="AG67" i="1"/>
  <c r="AF67" i="1"/>
  <c r="AE67" i="1"/>
  <c r="AI65" i="1"/>
  <c r="AH65" i="1"/>
  <c r="AG65" i="1"/>
  <c r="AF65" i="1"/>
  <c r="AE65" i="1"/>
  <c r="AI64" i="1"/>
  <c r="AH64" i="1"/>
  <c r="AG64" i="1"/>
  <c r="AF64" i="1"/>
  <c r="AE64" i="1"/>
  <c r="BM63" i="1"/>
  <c r="BJ63" i="1"/>
  <c r="BB63" i="1"/>
  <c r="AY63" i="1"/>
  <c r="AI63" i="1"/>
  <c r="AH63" i="1"/>
  <c r="AG63" i="1"/>
  <c r="AF63" i="1"/>
  <c r="AE63" i="1"/>
  <c r="AI61" i="1"/>
  <c r="AH61" i="1"/>
  <c r="AG61" i="1"/>
  <c r="AF61" i="1"/>
  <c r="AE61" i="1"/>
  <c r="AI60" i="1"/>
  <c r="AH60" i="1"/>
  <c r="AG60" i="1"/>
  <c r="AF60" i="1"/>
  <c r="AE60" i="1"/>
  <c r="BM59" i="1"/>
  <c r="BJ59" i="1"/>
  <c r="BB59" i="1"/>
  <c r="AY59" i="1"/>
  <c r="AI59" i="1"/>
  <c r="AH59" i="1"/>
  <c r="AG59" i="1"/>
  <c r="AF59" i="1"/>
  <c r="AE59" i="1"/>
  <c r="AI57" i="1"/>
  <c r="AH57" i="1"/>
  <c r="AG57" i="1"/>
  <c r="AF57" i="1"/>
  <c r="AE57" i="1"/>
  <c r="AI56" i="1"/>
  <c r="AH56" i="1"/>
  <c r="AG56" i="1"/>
  <c r="AF56" i="1"/>
  <c r="AE56" i="1"/>
  <c r="BM55" i="1"/>
  <c r="BJ55" i="1"/>
  <c r="BB55" i="1"/>
  <c r="AY55" i="1"/>
  <c r="AI55" i="1"/>
  <c r="AH55" i="1"/>
  <c r="AG55" i="1"/>
  <c r="AF55" i="1"/>
  <c r="AE55" i="1"/>
  <c r="AI53" i="1"/>
  <c r="AH53" i="1"/>
  <c r="AG53" i="1"/>
  <c r="AF53" i="1"/>
  <c r="AE53" i="1"/>
  <c r="AI52" i="1"/>
  <c r="AH52" i="1"/>
  <c r="AG52" i="1"/>
  <c r="AF52" i="1"/>
  <c r="AE52" i="1"/>
  <c r="BM51" i="1"/>
  <c r="BJ51" i="1"/>
  <c r="BB51" i="1"/>
  <c r="AY51" i="1"/>
  <c r="AI51" i="1"/>
  <c r="AH51" i="1"/>
  <c r="AG51" i="1"/>
  <c r="AF51" i="1"/>
  <c r="AE51" i="1"/>
  <c r="AI49" i="1"/>
  <c r="AH49" i="1"/>
  <c r="AG49" i="1"/>
  <c r="AF49" i="1"/>
  <c r="AE49" i="1"/>
  <c r="AI48" i="1"/>
  <c r="AH48" i="1"/>
  <c r="AG48" i="1"/>
  <c r="AF48" i="1"/>
  <c r="AE48" i="1"/>
  <c r="BM47" i="1"/>
  <c r="BJ47" i="1"/>
  <c r="BB47" i="1"/>
  <c r="AY47" i="1"/>
  <c r="AI47" i="1"/>
  <c r="AH47" i="1"/>
  <c r="AG47" i="1"/>
  <c r="AF47" i="1"/>
  <c r="AE47" i="1"/>
  <c r="AI44" i="1"/>
  <c r="AH44" i="1"/>
  <c r="AG44" i="1"/>
  <c r="AF44" i="1"/>
  <c r="AE44" i="1"/>
  <c r="AI43" i="1"/>
  <c r="AH43" i="1"/>
  <c r="AG43" i="1"/>
  <c r="AF43" i="1"/>
  <c r="AE43" i="1"/>
  <c r="BM42" i="1"/>
  <c r="BJ42" i="1"/>
  <c r="BB42" i="1"/>
  <c r="AY42" i="1"/>
  <c r="AI42" i="1"/>
  <c r="AH42" i="1"/>
  <c r="AG42" i="1"/>
  <c r="AF42" i="1"/>
  <c r="AE42" i="1"/>
  <c r="AI40" i="1"/>
  <c r="AH40" i="1"/>
  <c r="AG40" i="1"/>
  <c r="AF40" i="1"/>
  <c r="AE40" i="1"/>
  <c r="AI39" i="1"/>
  <c r="AH39" i="1"/>
  <c r="AG39" i="1"/>
  <c r="AF39" i="1"/>
  <c r="AE39" i="1"/>
  <c r="BM38" i="1"/>
  <c r="BJ38" i="1"/>
  <c r="BB38" i="1"/>
  <c r="AY38" i="1"/>
  <c r="AI38" i="1"/>
  <c r="AH38" i="1"/>
  <c r="AG38" i="1"/>
  <c r="AF38" i="1"/>
  <c r="AE38" i="1"/>
  <c r="AI36" i="1"/>
  <c r="AH36" i="1"/>
  <c r="AG36" i="1"/>
  <c r="AF36" i="1"/>
  <c r="AE36" i="1"/>
  <c r="AI35" i="1"/>
  <c r="AH35" i="1"/>
  <c r="AG35" i="1"/>
  <c r="AF35" i="1"/>
  <c r="AE35" i="1"/>
  <c r="BM34" i="1"/>
  <c r="BJ34" i="1"/>
  <c r="BB34" i="1"/>
  <c r="AY34" i="1"/>
  <c r="AI34" i="1"/>
  <c r="AH34" i="1"/>
  <c r="AG34" i="1"/>
  <c r="AF34" i="1"/>
  <c r="AE34" i="1"/>
  <c r="AI32" i="1"/>
  <c r="AH32" i="1"/>
  <c r="AG32" i="1"/>
  <c r="AF32" i="1"/>
  <c r="AE32" i="1"/>
  <c r="AI31" i="1"/>
  <c r="AH31" i="1"/>
  <c r="AG31" i="1"/>
  <c r="AF31" i="1"/>
  <c r="AE31" i="1"/>
  <c r="BM30" i="1"/>
  <c r="BJ30" i="1"/>
  <c r="BB30" i="1"/>
  <c r="AY30" i="1"/>
  <c r="AI30" i="1"/>
  <c r="AH30" i="1"/>
  <c r="AG30" i="1"/>
  <c r="AF30" i="1"/>
  <c r="AE30" i="1"/>
  <c r="AI28" i="1"/>
  <c r="AH28" i="1"/>
  <c r="AG28" i="1"/>
  <c r="AF28" i="1"/>
  <c r="AE28" i="1"/>
  <c r="AI27" i="1"/>
  <c r="AH27" i="1"/>
  <c r="AG27" i="1"/>
  <c r="AF27" i="1"/>
  <c r="AE27" i="1"/>
  <c r="BM26" i="1"/>
  <c r="BJ26" i="1"/>
  <c r="BB26" i="1"/>
  <c r="AY26" i="1"/>
  <c r="AI26" i="1"/>
  <c r="AH26" i="1"/>
  <c r="AG26" i="1"/>
  <c r="AF26" i="1"/>
  <c r="AE26" i="1"/>
  <c r="AI24" i="1"/>
  <c r="AH24" i="1"/>
  <c r="AG24" i="1"/>
  <c r="AF24" i="1"/>
  <c r="AE24" i="1"/>
  <c r="AI23" i="1"/>
  <c r="AH23" i="1"/>
  <c r="AG23" i="1"/>
  <c r="AF23" i="1"/>
  <c r="AE23" i="1"/>
  <c r="BM22" i="1"/>
  <c r="BJ22" i="1"/>
  <c r="BB22" i="1"/>
  <c r="AY22" i="1"/>
  <c r="AI22" i="1"/>
  <c r="AH22" i="1"/>
  <c r="AG22" i="1"/>
  <c r="AF22" i="1"/>
  <c r="AE22" i="1"/>
  <c r="AI12" i="1"/>
  <c r="AH12" i="1"/>
  <c r="AG12" i="1"/>
  <c r="AF12" i="1"/>
  <c r="AE12" i="1"/>
  <c r="AI11" i="1"/>
  <c r="AH11" i="1"/>
  <c r="AG11" i="1"/>
  <c r="AF11" i="1"/>
  <c r="AE11" i="1"/>
  <c r="BM10" i="1"/>
  <c r="BJ10" i="1"/>
  <c r="BB10" i="1"/>
  <c r="AY10" i="1"/>
  <c r="AI10" i="1"/>
  <c r="AH10" i="1"/>
  <c r="AG10" i="1"/>
  <c r="AF10" i="1"/>
  <c r="AE10" i="1"/>
  <c r="AI8" i="1"/>
  <c r="AH8" i="1"/>
  <c r="AG8" i="1"/>
  <c r="AF8" i="1"/>
  <c r="AE8" i="1"/>
  <c r="AI7" i="1"/>
  <c r="AH7" i="1"/>
  <c r="AG7" i="1"/>
  <c r="AF7" i="1"/>
  <c r="AE7" i="1"/>
  <c r="BM6" i="1"/>
  <c r="BJ6" i="1"/>
  <c r="BB6" i="1"/>
  <c r="AI6" i="1"/>
  <c r="AH6" i="1"/>
  <c r="AG6" i="1"/>
  <c r="AF6" i="1"/>
  <c r="AE6" i="1"/>
  <c r="BM237" i="1"/>
  <c r="BM229" i="1"/>
  <c r="BM221" i="1"/>
  <c r="BJ237" i="1"/>
  <c r="BJ229" i="1"/>
  <c r="BJ221" i="1"/>
  <c r="BB237" i="1"/>
  <c r="BB229" i="1"/>
  <c r="BB221" i="1"/>
  <c r="AY237" i="1"/>
  <c r="AY229" i="1"/>
  <c r="AY221" i="1"/>
  <c r="AY217" i="1"/>
  <c r="BJ213" i="1"/>
  <c r="AI243" i="1"/>
  <c r="AH243" i="1"/>
  <c r="AG243" i="1"/>
  <c r="AF243" i="1"/>
  <c r="AE243" i="1"/>
  <c r="AI242" i="1"/>
  <c r="AH242" i="1"/>
  <c r="AG242" i="1"/>
  <c r="AF242" i="1"/>
  <c r="AE242" i="1"/>
  <c r="BM241" i="1"/>
  <c r="BJ241" i="1"/>
  <c r="BB241" i="1"/>
  <c r="AY241" i="1"/>
  <c r="AI241" i="1"/>
  <c r="AH241" i="1"/>
  <c r="AG241" i="1"/>
  <c r="AF241" i="1"/>
  <c r="AE241" i="1"/>
  <c r="AI239" i="1"/>
  <c r="AH239" i="1"/>
  <c r="AG239" i="1"/>
  <c r="AF239" i="1"/>
  <c r="AE239" i="1"/>
  <c r="AI238" i="1"/>
  <c r="AH238" i="1"/>
  <c r="AG238" i="1"/>
  <c r="AF238" i="1"/>
  <c r="AE238" i="1"/>
  <c r="AI237" i="1"/>
  <c r="AH237" i="1"/>
  <c r="AG237" i="1"/>
  <c r="AF237" i="1"/>
  <c r="AE237" i="1"/>
  <c r="AI235" i="1"/>
  <c r="AH235" i="1"/>
  <c r="AG235" i="1"/>
  <c r="AF235" i="1"/>
  <c r="AE235" i="1"/>
  <c r="AI234" i="1"/>
  <c r="AH234" i="1"/>
  <c r="AG234" i="1"/>
  <c r="AF234" i="1"/>
  <c r="AE234" i="1"/>
  <c r="BM233" i="1"/>
  <c r="BJ233" i="1"/>
  <c r="BB233" i="1"/>
  <c r="AY233" i="1"/>
  <c r="AI233" i="1"/>
  <c r="AH233" i="1"/>
  <c r="AG233" i="1"/>
  <c r="AF233" i="1"/>
  <c r="AE233" i="1"/>
  <c r="AI231" i="1"/>
  <c r="AH231" i="1"/>
  <c r="AG231" i="1"/>
  <c r="AF231" i="1"/>
  <c r="AE231" i="1"/>
  <c r="AI230" i="1"/>
  <c r="AH230" i="1"/>
  <c r="AG230" i="1"/>
  <c r="AF230" i="1"/>
  <c r="AE230" i="1"/>
  <c r="AI229" i="1"/>
  <c r="AH229" i="1"/>
  <c r="AG229" i="1"/>
  <c r="AF229" i="1"/>
  <c r="AE229" i="1"/>
  <c r="AI227" i="1"/>
  <c r="AH227" i="1"/>
  <c r="AG227" i="1"/>
  <c r="AF227" i="1"/>
  <c r="AE227" i="1"/>
  <c r="AI226" i="1"/>
  <c r="AH226" i="1"/>
  <c r="AG226" i="1"/>
  <c r="AF226" i="1"/>
  <c r="AE226" i="1"/>
  <c r="BM225" i="1"/>
  <c r="BJ225" i="1"/>
  <c r="BB225" i="1"/>
  <c r="AY225" i="1"/>
  <c r="AI225" i="1"/>
  <c r="AH225" i="1"/>
  <c r="AG225" i="1"/>
  <c r="AF225" i="1"/>
  <c r="AE225" i="1"/>
  <c r="AI223" i="1"/>
  <c r="AH223" i="1"/>
  <c r="AG223" i="1"/>
  <c r="AF223" i="1"/>
  <c r="AE223" i="1"/>
  <c r="AI222" i="1"/>
  <c r="AH222" i="1"/>
  <c r="AG222" i="1"/>
  <c r="AF222" i="1"/>
  <c r="AE222" i="1"/>
  <c r="AI221" i="1"/>
  <c r="AH221" i="1"/>
  <c r="AG221" i="1"/>
  <c r="AF221" i="1"/>
  <c r="AE221" i="1"/>
  <c r="AI219" i="1"/>
  <c r="AH219" i="1"/>
  <c r="AG219" i="1"/>
  <c r="AF219" i="1"/>
  <c r="AE219" i="1"/>
  <c r="AI218" i="1"/>
  <c r="AH218" i="1"/>
  <c r="AG218" i="1"/>
  <c r="AF218" i="1"/>
  <c r="AE218" i="1"/>
  <c r="BM217" i="1"/>
  <c r="BJ217" i="1"/>
  <c r="BB217" i="1"/>
  <c r="AI217" i="1"/>
  <c r="AH217" i="1"/>
  <c r="AG217" i="1"/>
  <c r="AF217" i="1"/>
  <c r="AE217" i="1"/>
  <c r="AI215" i="1"/>
  <c r="AH215" i="1"/>
  <c r="AG215" i="1"/>
  <c r="AF215" i="1"/>
  <c r="AE215" i="1"/>
  <c r="AI214" i="1"/>
  <c r="AH214" i="1"/>
  <c r="AG214" i="1"/>
  <c r="AF214" i="1"/>
  <c r="AE214" i="1"/>
  <c r="BM213" i="1"/>
  <c r="BB213" i="1"/>
  <c r="AY213" i="1"/>
  <c r="AI213" i="1"/>
  <c r="AH213" i="1"/>
  <c r="AG213" i="1"/>
  <c r="AF213" i="1"/>
  <c r="AE213" i="1"/>
  <c r="AI210" i="1"/>
  <c r="AH210" i="1"/>
  <c r="AG210" i="1"/>
  <c r="AF210" i="1"/>
  <c r="AE210" i="1"/>
  <c r="AI209" i="1"/>
  <c r="AH209" i="1"/>
  <c r="AG209" i="1"/>
  <c r="AF209" i="1"/>
  <c r="AE209" i="1"/>
  <c r="BM208" i="1"/>
  <c r="BJ208" i="1"/>
  <c r="BB208" i="1"/>
  <c r="AY208" i="1"/>
  <c r="AI208" i="1"/>
  <c r="AH208" i="1"/>
  <c r="AG208" i="1"/>
  <c r="AF208" i="1"/>
  <c r="AE208" i="1"/>
  <c r="AI206" i="1"/>
  <c r="AH206" i="1"/>
  <c r="AG206" i="1"/>
  <c r="AF206" i="1"/>
  <c r="AE206" i="1"/>
  <c r="AI205" i="1"/>
  <c r="AH205" i="1"/>
  <c r="AG205" i="1"/>
  <c r="AF205" i="1"/>
  <c r="AE205" i="1"/>
  <c r="BM204" i="1"/>
  <c r="BJ204" i="1"/>
  <c r="BB204" i="1"/>
  <c r="AY204" i="1"/>
  <c r="AI204" i="1"/>
  <c r="AH204" i="1"/>
  <c r="AG204" i="1"/>
  <c r="AF204" i="1"/>
  <c r="AE204" i="1"/>
  <c r="AI202" i="1"/>
  <c r="AH202" i="1"/>
  <c r="AG202" i="1"/>
  <c r="AF202" i="1"/>
  <c r="AE202" i="1"/>
  <c r="AI201" i="1"/>
  <c r="AH201" i="1"/>
  <c r="AG201" i="1"/>
  <c r="AF201" i="1"/>
  <c r="AE201" i="1"/>
  <c r="BM200" i="1"/>
  <c r="BJ200" i="1"/>
  <c r="BB200" i="1"/>
  <c r="AY200" i="1"/>
  <c r="AI200" i="1"/>
  <c r="AH200" i="1"/>
  <c r="AG200" i="1"/>
  <c r="AF200" i="1"/>
  <c r="AE200" i="1"/>
  <c r="AI198" i="1"/>
  <c r="AH198" i="1"/>
  <c r="AG198" i="1"/>
  <c r="AF198" i="1"/>
  <c r="AE198" i="1"/>
  <c r="AI197" i="1"/>
  <c r="AH197" i="1"/>
  <c r="AG197" i="1"/>
  <c r="AF197" i="1"/>
  <c r="AE197" i="1"/>
  <c r="BM196" i="1"/>
  <c r="BJ196" i="1"/>
  <c r="BB196" i="1"/>
  <c r="AY196" i="1"/>
  <c r="AI196" i="1"/>
  <c r="AH196" i="1"/>
  <c r="AG196" i="1"/>
  <c r="AF196" i="1"/>
  <c r="AE196" i="1"/>
  <c r="AI194" i="1"/>
  <c r="AH194" i="1"/>
  <c r="AG194" i="1"/>
  <c r="AF194" i="1"/>
  <c r="AE194" i="1"/>
  <c r="AI193" i="1"/>
  <c r="AH193" i="1"/>
  <c r="AG193" i="1"/>
  <c r="AF193" i="1"/>
  <c r="AE193" i="1"/>
  <c r="BM192" i="1"/>
  <c r="BJ192" i="1"/>
  <c r="BB192" i="1"/>
  <c r="AY192" i="1"/>
  <c r="AI192" i="1"/>
  <c r="AH192" i="1"/>
  <c r="AG192" i="1"/>
  <c r="AF192" i="1"/>
  <c r="AE192" i="1"/>
  <c r="AI190" i="1"/>
  <c r="AH190" i="1"/>
  <c r="AG190" i="1"/>
  <c r="AF190" i="1"/>
  <c r="AE190" i="1"/>
  <c r="AI189" i="1"/>
  <c r="AH189" i="1"/>
  <c r="AG189" i="1"/>
  <c r="AF189" i="1"/>
  <c r="AE189" i="1"/>
  <c r="BM188" i="1"/>
  <c r="BJ188" i="1"/>
  <c r="BB188" i="1"/>
  <c r="AY188" i="1"/>
  <c r="AI188" i="1"/>
  <c r="AH188" i="1"/>
  <c r="AG188" i="1"/>
  <c r="AF188" i="1"/>
  <c r="AE188" i="1"/>
  <c r="AI186" i="1"/>
  <c r="AH186" i="1"/>
  <c r="AG186" i="1"/>
  <c r="AF186" i="1"/>
  <c r="AE186" i="1"/>
  <c r="AI185" i="1"/>
  <c r="AH185" i="1"/>
  <c r="AG185" i="1"/>
  <c r="AF185" i="1"/>
  <c r="AE185" i="1"/>
  <c r="BM184" i="1"/>
  <c r="BJ184" i="1"/>
  <c r="BB184" i="1"/>
  <c r="AY184" i="1"/>
  <c r="AI184" i="1"/>
  <c r="AH184" i="1"/>
  <c r="AG184" i="1"/>
  <c r="AF184" i="1"/>
  <c r="AE184" i="1"/>
  <c r="AI182" i="1"/>
  <c r="AH182" i="1"/>
  <c r="AG182" i="1"/>
  <c r="AF182" i="1"/>
  <c r="AE182" i="1"/>
  <c r="AI181" i="1"/>
  <c r="AH181" i="1"/>
  <c r="AG181" i="1"/>
  <c r="AF181" i="1"/>
  <c r="AE181" i="1"/>
  <c r="BM180" i="1"/>
  <c r="BJ180" i="1"/>
  <c r="BB180" i="1"/>
  <c r="AY180" i="1"/>
  <c r="AI180" i="1"/>
  <c r="AH180" i="1"/>
  <c r="AG180" i="1"/>
  <c r="AF180" i="1"/>
  <c r="AE180" i="1"/>
  <c r="AI177" i="1"/>
  <c r="AH177" i="1"/>
  <c r="AG177" i="1"/>
  <c r="AF177" i="1"/>
  <c r="AE177" i="1"/>
  <c r="AI176" i="1"/>
  <c r="AH176" i="1"/>
  <c r="AG176" i="1"/>
  <c r="AF176" i="1"/>
  <c r="AE176" i="1"/>
  <c r="BM175" i="1"/>
  <c r="BJ175" i="1"/>
  <c r="BB175" i="1"/>
  <c r="AY175" i="1"/>
  <c r="AI175" i="1"/>
  <c r="AH175" i="1"/>
  <c r="AG175" i="1"/>
  <c r="AF175" i="1"/>
  <c r="AE175" i="1"/>
  <c r="AI173" i="1"/>
  <c r="AH173" i="1"/>
  <c r="AG173" i="1"/>
  <c r="AF173" i="1"/>
  <c r="AE173" i="1"/>
  <c r="AI172" i="1"/>
  <c r="AH172" i="1"/>
  <c r="AG172" i="1"/>
  <c r="AF172" i="1"/>
  <c r="AE172" i="1"/>
  <c r="BM171" i="1"/>
  <c r="BJ171" i="1"/>
  <c r="BB171" i="1"/>
  <c r="AY171" i="1"/>
  <c r="AI171" i="1"/>
  <c r="AH171" i="1"/>
  <c r="AG171" i="1"/>
  <c r="AF171" i="1"/>
  <c r="AE171" i="1"/>
  <c r="AI169" i="1"/>
  <c r="AH169" i="1"/>
  <c r="AG169" i="1"/>
  <c r="AF169" i="1"/>
  <c r="AE169" i="1"/>
  <c r="AI168" i="1"/>
  <c r="AH168" i="1"/>
  <c r="AG168" i="1"/>
  <c r="AF168" i="1"/>
  <c r="AE168" i="1"/>
  <c r="BM167" i="1"/>
  <c r="BJ167" i="1"/>
  <c r="BB167" i="1"/>
  <c r="AY167" i="1"/>
  <c r="AI167" i="1"/>
  <c r="AH167" i="1"/>
  <c r="AG167" i="1"/>
  <c r="AF167" i="1"/>
  <c r="AE167" i="1"/>
  <c r="AI165" i="1"/>
  <c r="AH165" i="1"/>
  <c r="AG165" i="1"/>
  <c r="AF165" i="1"/>
  <c r="AE165" i="1"/>
  <c r="AI164" i="1"/>
  <c r="AH164" i="1"/>
  <c r="AG164" i="1"/>
  <c r="AF164" i="1"/>
  <c r="AE164" i="1"/>
  <c r="BM163" i="1"/>
  <c r="BJ163" i="1"/>
  <c r="BB163" i="1"/>
  <c r="AY163" i="1"/>
  <c r="AI163" i="1"/>
  <c r="AH163" i="1"/>
  <c r="AG163" i="1"/>
  <c r="AF163" i="1"/>
  <c r="AE163" i="1"/>
  <c r="AI161" i="1"/>
  <c r="AH161" i="1"/>
  <c r="AG161" i="1"/>
  <c r="AF161" i="1"/>
  <c r="AE161" i="1"/>
  <c r="AI160" i="1"/>
  <c r="AH160" i="1"/>
  <c r="AG160" i="1"/>
  <c r="AF160" i="1"/>
  <c r="AE160" i="1"/>
  <c r="BM159" i="1"/>
  <c r="BJ159" i="1"/>
  <c r="BB159" i="1"/>
  <c r="AY159" i="1"/>
  <c r="AI159" i="1"/>
  <c r="AH159" i="1"/>
  <c r="AG159" i="1"/>
  <c r="AF159" i="1"/>
  <c r="AE159" i="1"/>
  <c r="AI157" i="1"/>
  <c r="AH157" i="1"/>
  <c r="AG157" i="1"/>
  <c r="AF157" i="1"/>
  <c r="AE157" i="1"/>
  <c r="AI156" i="1"/>
  <c r="AH156" i="1"/>
  <c r="AG156" i="1"/>
  <c r="AF156" i="1"/>
  <c r="AE156" i="1"/>
  <c r="BM155" i="1"/>
  <c r="BJ155" i="1"/>
  <c r="BB155" i="1"/>
  <c r="AY155" i="1"/>
  <c r="AI155" i="1"/>
  <c r="AH155" i="1"/>
  <c r="AG155" i="1"/>
  <c r="AF155" i="1"/>
  <c r="AE155" i="1"/>
  <c r="BM151" i="1"/>
  <c r="BJ151" i="1"/>
  <c r="BM147" i="1"/>
  <c r="BJ147" i="1"/>
  <c r="BB151" i="1"/>
  <c r="BB147" i="1"/>
  <c r="AY151" i="1"/>
  <c r="AY147" i="1"/>
  <c r="AI153" i="1"/>
  <c r="AH153" i="1"/>
  <c r="AG153" i="1"/>
  <c r="AF153" i="1"/>
  <c r="AE153" i="1"/>
  <c r="AI152" i="1"/>
  <c r="AH152" i="1"/>
  <c r="AG152" i="1"/>
  <c r="AF152" i="1"/>
  <c r="AE152" i="1"/>
  <c r="AI151" i="1"/>
  <c r="AH151" i="1"/>
  <c r="AG151" i="1"/>
  <c r="AF151" i="1"/>
  <c r="AE151" i="1"/>
  <c r="AI149" i="1"/>
  <c r="AH149" i="1"/>
  <c r="AG149" i="1"/>
  <c r="AF149" i="1"/>
  <c r="AE149" i="1"/>
  <c r="AI148" i="1"/>
  <c r="AH148" i="1"/>
  <c r="AG148" i="1"/>
  <c r="AF148" i="1"/>
  <c r="AE148" i="1"/>
  <c r="AI147" i="1"/>
  <c r="AH147" i="1"/>
  <c r="AG147" i="1"/>
  <c r="AF147" i="1"/>
  <c r="AE147" i="1"/>
  <c r="BM5" i="3" l="1"/>
  <c r="AM18" i="3"/>
  <c r="AM10" i="3"/>
  <c r="AM21" i="3"/>
  <c r="BB5" i="3"/>
  <c r="BR5" i="3" s="1"/>
  <c r="BP5" i="3"/>
  <c r="BW5" i="3" s="1"/>
  <c r="BE5" i="3"/>
  <c r="BS5" i="3" s="1"/>
  <c r="AM20" i="3"/>
  <c r="AM17" i="3"/>
  <c r="AS14" i="3" a="1"/>
  <c r="AS14" i="3" s="1"/>
  <c r="AM19" i="3"/>
  <c r="AP14" i="3" a="1"/>
  <c r="AP14" i="3" s="1"/>
  <c r="AM15" i="3"/>
  <c r="AM16" i="3"/>
  <c r="AM14" i="3"/>
  <c r="AM9" i="3"/>
  <c r="AM5" i="3"/>
  <c r="AM6" i="3"/>
  <c r="AM12" i="3"/>
  <c r="BV5" i="3"/>
  <c r="AM7" i="3"/>
  <c r="AP5" i="3" a="1"/>
  <c r="AP5" i="3" s="1"/>
  <c r="AM8" i="3"/>
  <c r="AM11" i="3"/>
  <c r="AS5" i="3" a="1"/>
  <c r="AS5" i="3" s="1"/>
  <c r="AN233" i="1"/>
  <c r="AN38" i="1"/>
  <c r="AN192" i="1"/>
  <c r="AN10" i="1"/>
  <c r="AN118" i="1"/>
  <c r="AN167" i="1"/>
  <c r="AN188" i="1"/>
  <c r="AN208" i="1"/>
  <c r="AN225" i="1"/>
  <c r="AN229" i="1"/>
  <c r="AN34" i="1"/>
  <c r="AN75" i="1"/>
  <c r="AN114" i="1"/>
  <c r="AN134" i="1"/>
  <c r="AN283" i="1"/>
  <c r="AN303" i="1"/>
  <c r="AN18" i="1"/>
  <c r="AN217" i="1"/>
  <c r="AN130" i="1"/>
  <c r="AN108" i="1"/>
  <c r="AN279" i="1"/>
  <c r="AN324" i="1"/>
  <c r="AN14" i="1"/>
  <c r="AN299" i="1"/>
  <c r="AN328" i="1"/>
  <c r="AN71" i="1"/>
  <c r="AN84" i="1"/>
  <c r="AN30" i="1"/>
  <c r="AN26" i="1"/>
  <c r="AN142" i="1"/>
  <c r="AN295" i="1"/>
  <c r="AN22" i="1"/>
  <c r="AN316" i="1"/>
  <c r="AN67" i="1"/>
  <c r="AN291" i="1"/>
  <c r="AN262" i="1"/>
  <c r="AO262" i="1" s="1"/>
  <c r="AN287" i="1"/>
  <c r="AN336" i="1"/>
  <c r="AN126" i="1"/>
  <c r="AN80" i="1"/>
  <c r="AN340" i="1"/>
  <c r="AN332" i="1"/>
  <c r="AN320" i="1"/>
  <c r="AN250" i="1"/>
  <c r="AN258" i="1"/>
  <c r="AN307" i="1"/>
  <c r="BN14" i="1"/>
  <c r="BU14" i="1" s="1"/>
  <c r="AN138" i="1"/>
  <c r="AN6" i="1"/>
  <c r="AN155" i="1"/>
  <c r="AN196" i="1"/>
  <c r="AN42" i="1"/>
  <c r="AN122" i="1"/>
  <c r="AN312" i="1"/>
  <c r="AN171" i="1"/>
  <c r="AN237" i="1"/>
  <c r="AN254" i="1"/>
  <c r="AN159" i="1"/>
  <c r="AN180" i="1"/>
  <c r="AN200" i="1"/>
  <c r="AN47" i="1"/>
  <c r="AN175" i="1"/>
  <c r="AN241" i="1"/>
  <c r="AN246" i="1"/>
  <c r="AN55" i="1"/>
  <c r="AQ324" i="1"/>
  <c r="AN213" i="1"/>
  <c r="AN63" i="1"/>
  <c r="AN59" i="1"/>
  <c r="AN270" i="1"/>
  <c r="AO270" i="1" s="1"/>
  <c r="AN147" i="1"/>
  <c r="AN151" i="1"/>
  <c r="AN163" i="1"/>
  <c r="AN184" i="1"/>
  <c r="AN204" i="1"/>
  <c r="AN221" i="1"/>
  <c r="AN51" i="1"/>
  <c r="AN104" i="1"/>
  <c r="BK254" i="1"/>
  <c r="BT254" i="1" s="1"/>
  <c r="AQ18" i="1"/>
  <c r="AQ312" i="1"/>
  <c r="BC246" i="1"/>
  <c r="BQ246" i="1" s="1"/>
  <c r="BN254" i="1"/>
  <c r="BU254" i="1" s="1"/>
  <c r="AZ14" i="1"/>
  <c r="BP14" i="1" s="1"/>
  <c r="AK18" i="1"/>
  <c r="AK14" i="1"/>
  <c r="AK15" i="1"/>
  <c r="AK19" i="1"/>
  <c r="AQ14" i="1"/>
  <c r="AK20" i="1"/>
  <c r="BK14" i="1"/>
  <c r="BT14" i="1" s="1"/>
  <c r="BC14" i="1"/>
  <c r="BQ14" i="1" s="1"/>
  <c r="AK16" i="1"/>
  <c r="AK324" i="1"/>
  <c r="BN336" i="1"/>
  <c r="BU336" i="1" s="1"/>
  <c r="BN320" i="1"/>
  <c r="BU320" i="1" s="1"/>
  <c r="BC320" i="1"/>
  <c r="BQ320" i="1" s="1"/>
  <c r="AK326" i="1"/>
  <c r="AQ328" i="1"/>
  <c r="AQ320" i="1"/>
  <c r="AK320" i="1"/>
  <c r="BK246" i="1"/>
  <c r="BT246" i="1" s="1"/>
  <c r="AZ254" i="1"/>
  <c r="BP254" i="1" s="1"/>
  <c r="BC254" i="1"/>
  <c r="BQ254" i="1" s="1"/>
  <c r="AZ320" i="1"/>
  <c r="BP320" i="1" s="1"/>
  <c r="AK322" i="1"/>
  <c r="AZ246" i="1"/>
  <c r="BP246" i="1" s="1"/>
  <c r="BN246" i="1"/>
  <c r="BU246" i="1" s="1"/>
  <c r="AZ328" i="1"/>
  <c r="BP328" i="1" s="1"/>
  <c r="AK321" i="1"/>
  <c r="AZ312" i="1"/>
  <c r="BP312" i="1" s="1"/>
  <c r="AK317" i="1"/>
  <c r="AK328" i="1"/>
  <c r="BC336" i="1"/>
  <c r="BQ336" i="1" s="1"/>
  <c r="AK325" i="1"/>
  <c r="BK320" i="1"/>
  <c r="BT320" i="1" s="1"/>
  <c r="BC312" i="1"/>
  <c r="BQ312" i="1" s="1"/>
  <c r="AK313" i="1"/>
  <c r="AK293" i="1"/>
  <c r="AK340" i="1"/>
  <c r="AK329" i="1"/>
  <c r="AK336" i="1"/>
  <c r="AZ336" i="1"/>
  <c r="BP336" i="1" s="1"/>
  <c r="BC328" i="1"/>
  <c r="BQ328" i="1" s="1"/>
  <c r="BN312" i="1"/>
  <c r="BU312" i="1" s="1"/>
  <c r="BK328" i="1"/>
  <c r="BT328" i="1" s="1"/>
  <c r="BK312" i="1"/>
  <c r="BT312" i="1" s="1"/>
  <c r="AK284" i="1"/>
  <c r="BN303" i="1"/>
  <c r="BU303" i="1" s="1"/>
  <c r="AK312" i="1"/>
  <c r="AK314" i="1"/>
  <c r="AK332" i="1"/>
  <c r="AK333" i="1"/>
  <c r="AK318" i="1"/>
  <c r="AK337" i="1"/>
  <c r="AK341" i="1"/>
  <c r="AK316" i="1"/>
  <c r="AQ316" i="1"/>
  <c r="AK334" i="1"/>
  <c r="AK330" i="1"/>
  <c r="AK338" i="1"/>
  <c r="AK342" i="1"/>
  <c r="AQ332" i="1"/>
  <c r="BN328" i="1"/>
  <c r="BU328" i="1" s="1"/>
  <c r="BK336" i="1"/>
  <c r="AQ340" i="1"/>
  <c r="AQ336" i="1"/>
  <c r="AQ262" i="1"/>
  <c r="BN287" i="1"/>
  <c r="BU287" i="1" s="1"/>
  <c r="BN279" i="1"/>
  <c r="BU279" i="1" s="1"/>
  <c r="BC279" i="1"/>
  <c r="BQ279" i="1" s="1"/>
  <c r="AZ279" i="1"/>
  <c r="BP279" i="1" s="1"/>
  <c r="AK307" i="1"/>
  <c r="AK285" i="1"/>
  <c r="AK303" i="1"/>
  <c r="AQ287" i="1"/>
  <c r="AK287" i="1"/>
  <c r="BK287" i="1"/>
  <c r="BT287" i="1" s="1"/>
  <c r="BK279" i="1"/>
  <c r="BT279" i="1" s="1"/>
  <c r="BK295" i="1"/>
  <c r="BT295" i="1" s="1"/>
  <c r="AZ303" i="1"/>
  <c r="BP303" i="1" s="1"/>
  <c r="AZ295" i="1"/>
  <c r="BP295" i="1" s="1"/>
  <c r="AZ287" i="1"/>
  <c r="BP287" i="1" s="1"/>
  <c r="BC295" i="1"/>
  <c r="BQ295" i="1" s="1"/>
  <c r="AK279" i="1"/>
  <c r="AK292" i="1"/>
  <c r="AK296" i="1"/>
  <c r="AK299" i="1"/>
  <c r="AK304" i="1"/>
  <c r="AK308" i="1"/>
  <c r="AK301" i="1"/>
  <c r="AK280" i="1"/>
  <c r="AK291" i="1"/>
  <c r="AQ283" i="1"/>
  <c r="AQ307" i="1"/>
  <c r="AK297" i="1"/>
  <c r="AK300" i="1"/>
  <c r="AQ303" i="1"/>
  <c r="AK283" i="1"/>
  <c r="AK295" i="1"/>
  <c r="AK281" i="1"/>
  <c r="AK289" i="1"/>
  <c r="AK305" i="1"/>
  <c r="AK309" i="1"/>
  <c r="AQ299" i="1"/>
  <c r="AQ279" i="1"/>
  <c r="AK288" i="1"/>
  <c r="BN295" i="1"/>
  <c r="BU295" i="1" s="1"/>
  <c r="BC303" i="1"/>
  <c r="BQ303" i="1" s="1"/>
  <c r="AQ295" i="1"/>
  <c r="BC287" i="1"/>
  <c r="BQ287" i="1" s="1"/>
  <c r="BK303" i="1"/>
  <c r="BT303" i="1" s="1"/>
  <c r="AQ291" i="1"/>
  <c r="AQ42" i="1"/>
  <c r="AQ122" i="1"/>
  <c r="BN104" i="1"/>
  <c r="BU104" i="1" s="1"/>
  <c r="AK254" i="1"/>
  <c r="AQ270" i="1"/>
  <c r="AK251" i="1"/>
  <c r="AK274" i="1"/>
  <c r="AL274" i="1" s="1"/>
  <c r="AK264" i="1"/>
  <c r="AQ254" i="1"/>
  <c r="AK256" i="1"/>
  <c r="AK259" i="1"/>
  <c r="AK262" i="1"/>
  <c r="AK270" i="1"/>
  <c r="AK247" i="1"/>
  <c r="AK250" i="1"/>
  <c r="AK275" i="1"/>
  <c r="AK252" i="1"/>
  <c r="AK255" i="1"/>
  <c r="AK258" i="1"/>
  <c r="AK260" i="1"/>
  <c r="AK263" i="1"/>
  <c r="AK246" i="1"/>
  <c r="AK266" i="1"/>
  <c r="AL266" i="1" s="1"/>
  <c r="AK268" i="1"/>
  <c r="AK271" i="1"/>
  <c r="AQ246" i="1"/>
  <c r="AK248" i="1"/>
  <c r="AK267" i="1"/>
  <c r="AK276" i="1"/>
  <c r="AQ274" i="1"/>
  <c r="AQ266" i="1"/>
  <c r="AQ250" i="1"/>
  <c r="AK272" i="1"/>
  <c r="AQ258" i="1"/>
  <c r="BN138" i="1"/>
  <c r="BU138" i="1" s="1"/>
  <c r="AQ84" i="1"/>
  <c r="AQ108" i="1"/>
  <c r="BK104" i="1"/>
  <c r="BT104" i="1" s="1"/>
  <c r="AZ104" i="1"/>
  <c r="BP104" i="1" s="1"/>
  <c r="BC104" i="1"/>
  <c r="BQ104" i="1" s="1"/>
  <c r="AR88" i="1"/>
  <c r="AK92" i="1"/>
  <c r="AL92" i="1" s="1"/>
  <c r="AK130" i="1"/>
  <c r="AK109" i="1"/>
  <c r="AK101" i="1"/>
  <c r="AK94" i="1"/>
  <c r="BN80" i="1"/>
  <c r="BU80" i="1" s="1"/>
  <c r="BC80" i="1"/>
  <c r="BQ80" i="1" s="1"/>
  <c r="AZ80" i="1"/>
  <c r="BP80" i="1" s="1"/>
  <c r="AK82" i="1"/>
  <c r="AK97" i="1"/>
  <c r="AK80" i="1"/>
  <c r="AK81" i="1"/>
  <c r="AK85" i="1"/>
  <c r="AK96" i="1"/>
  <c r="AL96" i="1" s="1"/>
  <c r="AQ100" i="1"/>
  <c r="AK105" i="1"/>
  <c r="AQ80" i="1"/>
  <c r="AK84" i="1"/>
  <c r="AK88" i="1"/>
  <c r="AL88" i="1" s="1"/>
  <c r="AK104" i="1"/>
  <c r="AO88" i="1"/>
  <c r="AK98" i="1"/>
  <c r="AK90" i="1"/>
  <c r="AK102" i="1"/>
  <c r="AQ104" i="1"/>
  <c r="AK100" i="1"/>
  <c r="AL100" i="1" s="1"/>
  <c r="AK86" i="1"/>
  <c r="AK108" i="1"/>
  <c r="AK110" i="1"/>
  <c r="BK80" i="1"/>
  <c r="BT80" i="1" s="1"/>
  <c r="AO96" i="1"/>
  <c r="AK89" i="1"/>
  <c r="AQ96" i="1"/>
  <c r="AK106" i="1"/>
  <c r="AK93" i="1"/>
  <c r="BN130" i="1"/>
  <c r="BU130" i="1" s="1"/>
  <c r="BN122" i="1"/>
  <c r="BU122" i="1" s="1"/>
  <c r="BC114" i="1"/>
  <c r="BQ114" i="1" s="1"/>
  <c r="AZ138" i="1"/>
  <c r="BP138" i="1" s="1"/>
  <c r="AZ130" i="1"/>
  <c r="BP130" i="1" s="1"/>
  <c r="AZ122" i="1"/>
  <c r="BP122" i="1" s="1"/>
  <c r="BN114" i="1"/>
  <c r="BU114" i="1" s="1"/>
  <c r="AK143" i="1"/>
  <c r="AK127" i="1"/>
  <c r="AQ118" i="1"/>
  <c r="AK118" i="1"/>
  <c r="AK132" i="1"/>
  <c r="AQ130" i="1"/>
  <c r="AK122" i="1"/>
  <c r="AK115" i="1"/>
  <c r="AK114" i="1"/>
  <c r="BK114" i="1"/>
  <c r="BT114" i="1" s="1"/>
  <c r="BK130" i="1"/>
  <c r="BT130" i="1" s="1"/>
  <c r="BK138" i="1"/>
  <c r="BT138" i="1" s="1"/>
  <c r="BK122" i="1"/>
  <c r="BT122" i="1" s="1"/>
  <c r="AZ114" i="1"/>
  <c r="BP114" i="1" s="1"/>
  <c r="BC130" i="1"/>
  <c r="BQ130" i="1" s="1"/>
  <c r="BC138" i="1"/>
  <c r="BQ138" i="1" s="1"/>
  <c r="AQ114" i="1"/>
  <c r="AK123" i="1"/>
  <c r="AK126" i="1"/>
  <c r="AK131" i="1"/>
  <c r="AK138" i="1"/>
  <c r="AK134" i="1"/>
  <c r="AK139" i="1"/>
  <c r="AQ142" i="1"/>
  <c r="AK116" i="1"/>
  <c r="AK128" i="1"/>
  <c r="AK142" i="1"/>
  <c r="AK120" i="1"/>
  <c r="AK124" i="1"/>
  <c r="AK136" i="1"/>
  <c r="AK135" i="1"/>
  <c r="AQ138" i="1"/>
  <c r="AK144" i="1"/>
  <c r="BC122" i="1"/>
  <c r="AQ134" i="1"/>
  <c r="AK119" i="1"/>
  <c r="AK140" i="1"/>
  <c r="AQ126" i="1"/>
  <c r="AQ221" i="1"/>
  <c r="BC30" i="1"/>
  <c r="BQ30" i="1" s="1"/>
  <c r="AQ38" i="1"/>
  <c r="AQ34" i="1"/>
  <c r="AQ67" i="1"/>
  <c r="BK55" i="1"/>
  <c r="BT55" i="1" s="1"/>
  <c r="BN63" i="1"/>
  <c r="BU63" i="1" s="1"/>
  <c r="BN55" i="1"/>
  <c r="BU55" i="1" s="1"/>
  <c r="AK57" i="1"/>
  <c r="AK76" i="1"/>
  <c r="AK53" i="1"/>
  <c r="AK75" i="1"/>
  <c r="BN47" i="1"/>
  <c r="BU47" i="1" s="1"/>
  <c r="BC63" i="1"/>
  <c r="BQ63" i="1" s="1"/>
  <c r="BN71" i="1"/>
  <c r="BU71" i="1" s="1"/>
  <c r="AK49" i="1"/>
  <c r="AK60" i="1"/>
  <c r="AK55" i="1"/>
  <c r="AK67" i="1"/>
  <c r="AK47" i="1"/>
  <c r="AK52" i="1"/>
  <c r="AK59" i="1"/>
  <c r="AK71" i="1"/>
  <c r="AQ47" i="1"/>
  <c r="AK48" i="1"/>
  <c r="AK51" i="1"/>
  <c r="AZ71" i="1"/>
  <c r="BP71" i="1" s="1"/>
  <c r="AK64" i="1"/>
  <c r="AK72" i="1"/>
  <c r="AK56" i="1"/>
  <c r="AK68" i="1"/>
  <c r="AK69" i="1"/>
  <c r="AK63" i="1"/>
  <c r="AK73" i="1"/>
  <c r="BK47" i="1"/>
  <c r="BT47" i="1" s="1"/>
  <c r="AQ59" i="1"/>
  <c r="AQ63" i="1"/>
  <c r="AQ71" i="1"/>
  <c r="AK77" i="1"/>
  <c r="AZ47" i="1"/>
  <c r="BP47" i="1" s="1"/>
  <c r="BK63" i="1"/>
  <c r="BT63" i="1" s="1"/>
  <c r="AZ63" i="1"/>
  <c r="BP63" i="1" s="1"/>
  <c r="BC47" i="1"/>
  <c r="BQ47" i="1" s="1"/>
  <c r="AK65" i="1"/>
  <c r="AQ51" i="1"/>
  <c r="AK61" i="1"/>
  <c r="BC55" i="1"/>
  <c r="BK71" i="1"/>
  <c r="BT71" i="1" s="1"/>
  <c r="AQ75" i="1"/>
  <c r="AZ55" i="1"/>
  <c r="BP55" i="1" s="1"/>
  <c r="BC71" i="1"/>
  <c r="BQ71" i="1" s="1"/>
  <c r="AQ55" i="1"/>
  <c r="AK32" i="1"/>
  <c r="AK35" i="1"/>
  <c r="AQ30" i="1"/>
  <c r="BN237" i="1"/>
  <c r="BU237" i="1" s="1"/>
  <c r="BK237" i="1"/>
  <c r="BT237" i="1" s="1"/>
  <c r="BK221" i="1"/>
  <c r="BT221" i="1" s="1"/>
  <c r="AZ229" i="1"/>
  <c r="BP229" i="1" s="1"/>
  <c r="AZ221" i="1"/>
  <c r="BP221" i="1" s="1"/>
  <c r="BC221" i="1"/>
  <c r="BQ221" i="1" s="1"/>
  <c r="AZ237" i="1"/>
  <c r="BP237" i="1" s="1"/>
  <c r="BC237" i="1"/>
  <c r="BQ237" i="1" s="1"/>
  <c r="BN229" i="1"/>
  <c r="BU229" i="1" s="1"/>
  <c r="BK229" i="1"/>
  <c r="BT229" i="1" s="1"/>
  <c r="BN221" i="1"/>
  <c r="BU221" i="1" s="1"/>
  <c r="BC38" i="1"/>
  <c r="BQ38" i="1" s="1"/>
  <c r="BC6" i="1"/>
  <c r="BQ6" i="1" s="1"/>
  <c r="AZ38" i="1"/>
  <c r="BP38" i="1" s="1"/>
  <c r="BN30" i="1"/>
  <c r="BU30" i="1" s="1"/>
  <c r="BK30" i="1"/>
  <c r="BT30" i="1" s="1"/>
  <c r="AZ30" i="1"/>
  <c r="BP30" i="1" s="1"/>
  <c r="AZ22" i="1"/>
  <c r="BP22" i="1" s="1"/>
  <c r="BK6" i="1"/>
  <c r="BT6" i="1" s="1"/>
  <c r="AZ6" i="1"/>
  <c r="BP6" i="1" s="1"/>
  <c r="AK42" i="1"/>
  <c r="AK24" i="1"/>
  <c r="AQ22" i="1"/>
  <c r="AK22" i="1"/>
  <c r="BN6" i="1"/>
  <c r="BU6" i="1" s="1"/>
  <c r="BN22" i="1"/>
  <c r="BU22" i="1" s="1"/>
  <c r="BK22" i="1"/>
  <c r="BT22" i="1" s="1"/>
  <c r="AK27" i="1"/>
  <c r="AK6" i="1"/>
  <c r="AK11" i="1"/>
  <c r="AK30" i="1"/>
  <c r="AK38" i="1"/>
  <c r="AK34" i="1"/>
  <c r="AK7" i="1"/>
  <c r="AK10" i="1"/>
  <c r="AQ6" i="1"/>
  <c r="AK23" i="1"/>
  <c r="AK26" i="1"/>
  <c r="AK31" i="1"/>
  <c r="AK39" i="1"/>
  <c r="AK8" i="1"/>
  <c r="AK12" i="1"/>
  <c r="AK28" i="1"/>
  <c r="AK44" i="1"/>
  <c r="BC22" i="1"/>
  <c r="BK38" i="1"/>
  <c r="BT38" i="1" s="1"/>
  <c r="BN38" i="1"/>
  <c r="BU38" i="1" s="1"/>
  <c r="AQ26" i="1"/>
  <c r="AK36" i="1"/>
  <c r="AK43" i="1"/>
  <c r="AQ10" i="1"/>
  <c r="AK40" i="1"/>
  <c r="AK167" i="1"/>
  <c r="AQ188" i="1"/>
  <c r="AQ229" i="1"/>
  <c r="BC229" i="1"/>
  <c r="BQ229" i="1" s="1"/>
  <c r="AK192" i="1"/>
  <c r="AQ184" i="1"/>
  <c r="AQ175" i="1"/>
  <c r="AQ213" i="1"/>
  <c r="AK242" i="1"/>
  <c r="AK210" i="1"/>
  <c r="AK225" i="1"/>
  <c r="AQ237" i="1"/>
  <c r="AK237" i="1"/>
  <c r="BN213" i="1"/>
  <c r="BU213" i="1" s="1"/>
  <c r="BK213" i="1"/>
  <c r="BT213" i="1" s="1"/>
  <c r="BN204" i="1"/>
  <c r="BU204" i="1" s="1"/>
  <c r="BC204" i="1"/>
  <c r="BQ204" i="1" s="1"/>
  <c r="BN171" i="1"/>
  <c r="BU171" i="1" s="1"/>
  <c r="BK171" i="1"/>
  <c r="BT171" i="1" s="1"/>
  <c r="BK163" i="1"/>
  <c r="BT163" i="1" s="1"/>
  <c r="BC163" i="1"/>
  <c r="BQ163" i="1" s="1"/>
  <c r="BN163" i="1"/>
  <c r="BU163" i="1" s="1"/>
  <c r="BN155" i="1"/>
  <c r="BU155" i="1" s="1"/>
  <c r="BN196" i="1"/>
  <c r="BU196" i="1" s="1"/>
  <c r="AK175" i="1"/>
  <c r="BN188" i="1"/>
  <c r="BU188" i="1" s="1"/>
  <c r="AK188" i="1"/>
  <c r="AQ192" i="1"/>
  <c r="AK233" i="1"/>
  <c r="BC155" i="1"/>
  <c r="BQ155" i="1" s="1"/>
  <c r="BK155" i="1"/>
  <c r="BT155" i="1" s="1"/>
  <c r="AK184" i="1"/>
  <c r="AK241" i="1"/>
  <c r="AQ167" i="1"/>
  <c r="AK160" i="1"/>
  <c r="BC171" i="1"/>
  <c r="BQ171" i="1" s="1"/>
  <c r="BN180" i="1"/>
  <c r="BU180" i="1" s="1"/>
  <c r="AK196" i="1"/>
  <c r="BC213" i="1"/>
  <c r="BC196" i="1"/>
  <c r="BQ196" i="1" s="1"/>
  <c r="AK206" i="1"/>
  <c r="BK196" i="1"/>
  <c r="BT196" i="1" s="1"/>
  <c r="AK238" i="1"/>
  <c r="AK217" i="1"/>
  <c r="BC180" i="1"/>
  <c r="BK180" i="1"/>
  <c r="BT180" i="1" s="1"/>
  <c r="AK208" i="1"/>
  <c r="BC147" i="1"/>
  <c r="BQ147" i="1" s="1"/>
  <c r="AK156" i="1"/>
  <c r="AK159" i="1"/>
  <c r="AQ196" i="1"/>
  <c r="AK200" i="1"/>
  <c r="AK219" i="1"/>
  <c r="AK204" i="1"/>
  <c r="AK209" i="1"/>
  <c r="AK169" i="1"/>
  <c r="AK171" i="1"/>
  <c r="AK198" i="1"/>
  <c r="AK202" i="1"/>
  <c r="BK204" i="1"/>
  <c r="BT204" i="1" s="1"/>
  <c r="AK230" i="1"/>
  <c r="AQ155" i="1"/>
  <c r="AK180" i="1"/>
  <c r="AK215" i="1"/>
  <c r="AK243" i="1"/>
  <c r="AK172" i="1"/>
  <c r="AK213" i="1"/>
  <c r="AZ147" i="1"/>
  <c r="AK201" i="1"/>
  <c r="AK221" i="1"/>
  <c r="AK231" i="1"/>
  <c r="AZ188" i="1"/>
  <c r="BP188" i="1" s="1"/>
  <c r="AK205" i="1"/>
  <c r="AQ204" i="1"/>
  <c r="AK218" i="1"/>
  <c r="AK239" i="1"/>
  <c r="BK147" i="1"/>
  <c r="BT147" i="1" s="1"/>
  <c r="AK155" i="1"/>
  <c r="AK182" i="1"/>
  <c r="AK186" i="1"/>
  <c r="BK188" i="1"/>
  <c r="BT188" i="1" s="1"/>
  <c r="AK222" i="1"/>
  <c r="AK164" i="1"/>
  <c r="AQ163" i="1"/>
  <c r="AK181" i="1"/>
  <c r="AK223" i="1"/>
  <c r="AQ180" i="1"/>
  <c r="AK189" i="1"/>
  <c r="AK227" i="1"/>
  <c r="AK235" i="1"/>
  <c r="AK197" i="1"/>
  <c r="AQ241" i="1"/>
  <c r="AK157" i="1"/>
  <c r="AK161" i="1"/>
  <c r="AK165" i="1"/>
  <c r="AK173" i="1"/>
  <c r="AK177" i="1"/>
  <c r="AZ196" i="1"/>
  <c r="BP196" i="1" s="1"/>
  <c r="AK214" i="1"/>
  <c r="BN147" i="1"/>
  <c r="BU147" i="1" s="1"/>
  <c r="AK163" i="1"/>
  <c r="AK190" i="1"/>
  <c r="AK194" i="1"/>
  <c r="AQ225" i="1"/>
  <c r="AK229" i="1"/>
  <c r="AK234" i="1"/>
  <c r="AZ155" i="1"/>
  <c r="BP155" i="1" s="1"/>
  <c r="AZ204" i="1"/>
  <c r="BP204" i="1" s="1"/>
  <c r="AZ163" i="1"/>
  <c r="BP163" i="1" s="1"/>
  <c r="AZ213" i="1"/>
  <c r="AZ180" i="1"/>
  <c r="BC188" i="1"/>
  <c r="BQ188" i="1" s="1"/>
  <c r="AZ171" i="1"/>
  <c r="BP171" i="1" s="1"/>
  <c r="AQ233" i="1"/>
  <c r="AK226" i="1"/>
  <c r="AQ217" i="1"/>
  <c r="AQ208" i="1"/>
  <c r="AQ200" i="1"/>
  <c r="AK193" i="1"/>
  <c r="AK185" i="1"/>
  <c r="AQ171" i="1"/>
  <c r="AK176" i="1"/>
  <c r="AK168" i="1"/>
  <c r="AQ159" i="1"/>
  <c r="AK152" i="1"/>
  <c r="AK153" i="1"/>
  <c r="AK147" i="1"/>
  <c r="AK149" i="1"/>
  <c r="AK148" i="1"/>
  <c r="AK151" i="1"/>
  <c r="AQ147" i="1"/>
  <c r="AQ151" i="1"/>
  <c r="AQ5" i="3" l="1"/>
  <c r="AN14" i="3" a="1"/>
  <c r="AN14" i="3" s="1"/>
  <c r="AN5" i="3" a="1"/>
  <c r="AN5" i="3" s="1"/>
  <c r="BX5" i="3"/>
  <c r="BT5" i="3"/>
  <c r="AT5" i="3"/>
  <c r="BZ5" i="3"/>
  <c r="AO328" i="1"/>
  <c r="AR312" i="1"/>
  <c r="AO14" i="1"/>
  <c r="AO312" i="1"/>
  <c r="AR14" i="1"/>
  <c r="AO336" i="1"/>
  <c r="AR38" i="1"/>
  <c r="AR320" i="1"/>
  <c r="AL316" i="1"/>
  <c r="BR254" i="1"/>
  <c r="AL324" i="1"/>
  <c r="AO320" i="1"/>
  <c r="BV246" i="1"/>
  <c r="AO279" i="1"/>
  <c r="AL340" i="1"/>
  <c r="AO303" i="1"/>
  <c r="BR14" i="1"/>
  <c r="AL18" i="1"/>
  <c r="AL14" i="1"/>
  <c r="BV14" i="1"/>
  <c r="AR328" i="1"/>
  <c r="AO114" i="1"/>
  <c r="BR336" i="1"/>
  <c r="BV320" i="1"/>
  <c r="BR320" i="1"/>
  <c r="AL332" i="1"/>
  <c r="AL336" i="1"/>
  <c r="AL328" i="1"/>
  <c r="AL320" i="1"/>
  <c r="AL312" i="1"/>
  <c r="BV328" i="1"/>
  <c r="BV254" i="1"/>
  <c r="BR246" i="1"/>
  <c r="BR312" i="1"/>
  <c r="BR328" i="1"/>
  <c r="AO246" i="1"/>
  <c r="AO254" i="1"/>
  <c r="AL287" i="1"/>
  <c r="AL258" i="1"/>
  <c r="AL250" i="1"/>
  <c r="AO287" i="1"/>
  <c r="AO295" i="1"/>
  <c r="AO30" i="1"/>
  <c r="AL80" i="1"/>
  <c r="BV312" i="1"/>
  <c r="AL279" i="1"/>
  <c r="AR80" i="1"/>
  <c r="AR254" i="1"/>
  <c r="AL283" i="1"/>
  <c r="AR336" i="1"/>
  <c r="AO138" i="1"/>
  <c r="AR104" i="1"/>
  <c r="AR287" i="1"/>
  <c r="AR122" i="1"/>
  <c r="BV104" i="1"/>
  <c r="AR262" i="1"/>
  <c r="BV287" i="1"/>
  <c r="BT336" i="1"/>
  <c r="BV336" i="1" s="1"/>
  <c r="BV279" i="1"/>
  <c r="AR303" i="1"/>
  <c r="AL307" i="1"/>
  <c r="AL299" i="1"/>
  <c r="AL291" i="1"/>
  <c r="AR279" i="1"/>
  <c r="BR303" i="1"/>
  <c r="BV295" i="1"/>
  <c r="BR295" i="1"/>
  <c r="AL303" i="1"/>
  <c r="AL295" i="1"/>
  <c r="BR287" i="1"/>
  <c r="BR279" i="1"/>
  <c r="BV303" i="1"/>
  <c r="AR295" i="1"/>
  <c r="AO80" i="1"/>
  <c r="AR270" i="1"/>
  <c r="AO104" i="1"/>
  <c r="AO38" i="1"/>
  <c r="AR30" i="1"/>
  <c r="AL270" i="1"/>
  <c r="AL262" i="1"/>
  <c r="AL254" i="1"/>
  <c r="AL246" i="1"/>
  <c r="AR246" i="1"/>
  <c r="AR114" i="1"/>
  <c r="AO130" i="1"/>
  <c r="AO122" i="1"/>
  <c r="AL84" i="1"/>
  <c r="AL114" i="1"/>
  <c r="BV130" i="1"/>
  <c r="BR104" i="1"/>
  <c r="AL108" i="1"/>
  <c r="AR221" i="1"/>
  <c r="BV80" i="1"/>
  <c r="AL104" i="1"/>
  <c r="AL126" i="1"/>
  <c r="AL118" i="1"/>
  <c r="AL138" i="1"/>
  <c r="AR130" i="1"/>
  <c r="AL130" i="1"/>
  <c r="BR80" i="1"/>
  <c r="AR96" i="1"/>
  <c r="AO55" i="1"/>
  <c r="BR138" i="1"/>
  <c r="BV122" i="1"/>
  <c r="BR130" i="1"/>
  <c r="BV114" i="1"/>
  <c r="BR114" i="1"/>
  <c r="AL142" i="1"/>
  <c r="AL134" i="1"/>
  <c r="AL122" i="1"/>
  <c r="BV138" i="1"/>
  <c r="AR138" i="1"/>
  <c r="BQ122" i="1"/>
  <c r="BR122" i="1" s="1"/>
  <c r="AO71" i="1"/>
  <c r="AO180" i="1"/>
  <c r="AO6" i="1"/>
  <c r="AL51" i="1"/>
  <c r="AO63" i="1"/>
  <c r="BV237" i="1"/>
  <c r="BV155" i="1"/>
  <c r="BR30" i="1"/>
  <c r="AL47" i="1"/>
  <c r="AR47" i="1"/>
  <c r="AL30" i="1"/>
  <c r="AR63" i="1"/>
  <c r="BR63" i="1"/>
  <c r="BV55" i="1"/>
  <c r="AL75" i="1"/>
  <c r="AL55" i="1"/>
  <c r="BR71" i="1"/>
  <c r="AR71" i="1"/>
  <c r="AO47" i="1"/>
  <c r="BV47" i="1"/>
  <c r="AL67" i="1"/>
  <c r="BV71" i="1"/>
  <c r="AR55" i="1"/>
  <c r="AL59" i="1"/>
  <c r="AL63" i="1"/>
  <c r="BV63" i="1"/>
  <c r="AL71" i="1"/>
  <c r="BR47" i="1"/>
  <c r="BQ55" i="1"/>
  <c r="BR55" i="1" s="1"/>
  <c r="AL6" i="1"/>
  <c r="BV221" i="1"/>
  <c r="AR180" i="1"/>
  <c r="AL42" i="1"/>
  <c r="BR188" i="1"/>
  <c r="AO171" i="1"/>
  <c r="AR22" i="1"/>
  <c r="AO22" i="1"/>
  <c r="BR196" i="1"/>
  <c r="BV196" i="1"/>
  <c r="AL26" i="1"/>
  <c r="AR171" i="1"/>
  <c r="AO229" i="1"/>
  <c r="AO204" i="1"/>
  <c r="AL38" i="1"/>
  <c r="BR229" i="1"/>
  <c r="BR221" i="1"/>
  <c r="AO237" i="1"/>
  <c r="AR229" i="1"/>
  <c r="AO221" i="1"/>
  <c r="BR237" i="1"/>
  <c r="BV229" i="1"/>
  <c r="BR38" i="1"/>
  <c r="BV30" i="1"/>
  <c r="BV6" i="1"/>
  <c r="AL10" i="1"/>
  <c r="AL22" i="1"/>
  <c r="AR6" i="1"/>
  <c r="BV22" i="1"/>
  <c r="BV38" i="1"/>
  <c r="AL34" i="1"/>
  <c r="BQ22" i="1"/>
  <c r="BR22" i="1" s="1"/>
  <c r="BR6" i="1"/>
  <c r="AO213" i="1"/>
  <c r="AR188" i="1"/>
  <c r="BV213" i="1"/>
  <c r="BR163" i="1"/>
  <c r="AL188" i="1"/>
  <c r="BV204" i="1"/>
  <c r="AO163" i="1"/>
  <c r="AR204" i="1"/>
  <c r="AR213" i="1"/>
  <c r="AO196" i="1"/>
  <c r="BV188" i="1"/>
  <c r="BR204" i="1"/>
  <c r="AR237" i="1"/>
  <c r="AL200" i="1"/>
  <c r="AL213" i="1"/>
  <c r="BQ213" i="1"/>
  <c r="BV180" i="1"/>
  <c r="BR171" i="1"/>
  <c r="BR155" i="1"/>
  <c r="BP147" i="1"/>
  <c r="BR147" i="1" s="1"/>
  <c r="BV171" i="1"/>
  <c r="AL217" i="1"/>
  <c r="AO155" i="1"/>
  <c r="AL171" i="1"/>
  <c r="BV147" i="1"/>
  <c r="AL180" i="1"/>
  <c r="AL208" i="1"/>
  <c r="BP180" i="1"/>
  <c r="AO188" i="1"/>
  <c r="AL159" i="1"/>
  <c r="BP213" i="1"/>
  <c r="AL221" i="1"/>
  <c r="BV163" i="1"/>
  <c r="BQ180" i="1"/>
  <c r="AL237" i="1"/>
  <c r="AL229" i="1"/>
  <c r="AL233" i="1"/>
  <c r="AR196" i="1"/>
  <c r="AL204" i="1"/>
  <c r="AL155" i="1"/>
  <c r="AR163" i="1"/>
  <c r="AL241" i="1"/>
  <c r="AL196" i="1"/>
  <c r="AR155" i="1"/>
  <c r="AR147" i="1"/>
  <c r="AL151" i="1"/>
  <c r="AL167" i="1"/>
  <c r="AL175" i="1"/>
  <c r="AO147" i="1"/>
  <c r="AL225" i="1"/>
  <c r="AL163" i="1"/>
  <c r="AL184" i="1"/>
  <c r="AL147" i="1"/>
  <c r="AL192" i="1"/>
  <c r="BX246" i="1" l="1"/>
  <c r="BX254" i="1"/>
  <c r="BX155" i="1"/>
  <c r="BX14" i="1"/>
  <c r="BX279" i="1"/>
  <c r="BX336" i="1"/>
  <c r="BX328" i="1"/>
  <c r="BX320" i="1"/>
  <c r="BX312" i="1"/>
  <c r="BX6" i="1"/>
  <c r="BX122" i="1"/>
  <c r="BX104" i="1"/>
  <c r="BX204" i="1"/>
  <c r="BX287" i="1"/>
  <c r="BX303" i="1"/>
  <c r="BX295" i="1"/>
  <c r="BX130" i="1"/>
  <c r="BX80" i="1"/>
  <c r="BX114" i="1"/>
  <c r="BX138" i="1"/>
  <c r="BX30" i="1"/>
  <c r="BX237" i="1"/>
  <c r="BX188" i="1"/>
  <c r="BX196" i="1"/>
  <c r="BX229" i="1"/>
  <c r="BX221" i="1"/>
  <c r="BX55" i="1"/>
  <c r="BX71" i="1"/>
  <c r="BX63" i="1"/>
  <c r="BX47" i="1"/>
  <c r="BX38" i="1"/>
  <c r="BX22" i="1"/>
  <c r="BR180" i="1"/>
  <c r="BX180" i="1" s="1"/>
  <c r="BX163" i="1"/>
  <c r="BX147" i="1"/>
  <c r="BR213" i="1"/>
  <c r="BX213" i="1" s="1"/>
  <c r="BX171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<sst xmlns="http://schemas.openxmlformats.org/spreadsheetml/2006/main" count="1498" uniqueCount="1096">
  <si>
    <t>CASF2016</t>
  </si>
  <si>
    <t>CASF2013</t>
  </si>
  <si>
    <t>Epoch</t>
  </si>
  <si>
    <t>Training R</t>
  </si>
  <si>
    <t>Validation R</t>
  </si>
  <si>
    <t>Training RMSE</t>
  </si>
  <si>
    <t>Validation RMSE</t>
  </si>
  <si>
    <t>Overfitting</t>
  </si>
  <si>
    <t>Val R</t>
  </si>
  <si>
    <t>Val RMSE</t>
  </si>
  <si>
    <t>R</t>
  </si>
  <si>
    <t>RMSE</t>
  </si>
  <si>
    <t>GATE1a_00AEc4fPL_d0000</t>
  </si>
  <si>
    <t>GATE1a_00AEc4f0L_d0000</t>
  </si>
  <si>
    <t>GATE2a_00AEc4fPL_d0000</t>
  </si>
  <si>
    <t>GATE2a_00AEc4f0L_d0000</t>
  </si>
  <si>
    <t>GATE3a_00AEc4fPL_d0000</t>
  </si>
  <si>
    <t>GATE3a_00AEc4f0L_d0000</t>
  </si>
  <si>
    <t>GATE1ar_00AEc4fPL_d0000</t>
  </si>
  <si>
    <t>GATE1ar_00AEc4f0L_d0000</t>
  </si>
  <si>
    <t>GATE2ar_00AEc4fPL_d0000</t>
  </si>
  <si>
    <t>GATE2ar_00AEc4f0L_d0000</t>
  </si>
  <si>
    <t>GATE3ar_00AEc4fPL_d0000</t>
  </si>
  <si>
    <t>GATE3ar_00AEc4f0L_d0000</t>
  </si>
  <si>
    <t>GATE1b_00AEc4fPL_d0000</t>
  </si>
  <si>
    <t>GATE1b_00AEc4f0L_d0000</t>
  </si>
  <si>
    <t>GATE2b_00AEc4fPL_d0000</t>
  </si>
  <si>
    <t>GATE2b_00AEc4f0L_d0000</t>
  </si>
  <si>
    <t>GATE3b_00AEc4fPL_d0000</t>
  </si>
  <si>
    <t>GATE3b_00AEc4f0L_d0000</t>
  </si>
  <si>
    <t>GATE1br_00AEc4fPL_d0000</t>
  </si>
  <si>
    <t>GATE1br_00AEc4f0L_d0000</t>
  </si>
  <si>
    <t>GATE2br_00AEc4fPL_d0000</t>
  </si>
  <si>
    <t>GATE2br_00AEc4f0L_d0000</t>
  </si>
  <si>
    <t>GATE3br_00AEc4fPL_d0000</t>
  </si>
  <si>
    <t>GATE3br_00AEc4f0L_d0000</t>
  </si>
  <si>
    <t>GATE1a_00AEc4fPL_d0100</t>
  </si>
  <si>
    <t>GATE1a_00AEc4f0L_d0100</t>
  </si>
  <si>
    <t>GATE1ar_00AEc4f0L_d0100</t>
  </si>
  <si>
    <t>GATE1b_00AEc4fPL_d0100</t>
  </si>
  <si>
    <t>GATE1b_00AEc4f0L_d0100</t>
  </si>
  <si>
    <t>GATE1br_00AEc4fPL_d0100</t>
  </si>
  <si>
    <t>GATE1br_00AEc4f0L_d0100</t>
  </si>
  <si>
    <t>GATE3a_00AEc4fPL_d0100</t>
  </si>
  <si>
    <t>GATE3a_00AEc4f0L_d0100</t>
  </si>
  <si>
    <t>GATE3ar_00AEc4fPL_d0100</t>
  </si>
  <si>
    <t>GATE3ar_00AEc4f0L_d0100</t>
  </si>
  <si>
    <t>GATE3b_00AEc4fPL_d0100</t>
  </si>
  <si>
    <t>GATE3b_00AEc4f0L_d0100</t>
  </si>
  <si>
    <t>GATE3br_00AEc4fPL_d0100</t>
  </si>
  <si>
    <t>GATE3br_00AEc4f0L_d0100</t>
  </si>
  <si>
    <t>GATE1ar_00AEc4fPL_d0100</t>
  </si>
  <si>
    <t>GATE1a_00AEc4fPL_d0300</t>
  </si>
  <si>
    <t>GATE1a_00AEc4f0L_d0300</t>
  </si>
  <si>
    <t>GATE1ar_00AEc4fPL_d0300</t>
  </si>
  <si>
    <t>GATE1ar_00AEc4f0L_d0300</t>
  </si>
  <si>
    <t>GATE1b_00AEc4fPL_d0300</t>
  </si>
  <si>
    <t>GATE1b_00AEc4f0L_d0300</t>
  </si>
  <si>
    <t>GATE1br_00AEc4fPL_d0300</t>
  </si>
  <si>
    <t>GATE3a_00AEc4fPL_d0300</t>
  </si>
  <si>
    <t>GATE3a_00AEc4f0L_d0300</t>
  </si>
  <si>
    <t>GATE3ar_00AEc4fPL_d0300</t>
  </si>
  <si>
    <t>GATE3ar_00AEc4f0L_d0300</t>
  </si>
  <si>
    <t>GATE3b_00AEc4fPL_d0300</t>
  </si>
  <si>
    <t>GATE3b_00AEc4f0L_d0300</t>
  </si>
  <si>
    <t>GATE3br_00AEc4fPL_d0300</t>
  </si>
  <si>
    <t>GATE3br_00AEc4f0L_d0300</t>
  </si>
  <si>
    <t>GATE2a_00AEc4fPL_d0001</t>
  </si>
  <si>
    <t>GATE2a_00AEc4f0L_d0001</t>
  </si>
  <si>
    <t>GATE2ar_00AEc4fPL_d0001</t>
  </si>
  <si>
    <t>GATE2ar_00AEc4f0L_d0001</t>
  </si>
  <si>
    <t>GATE2b_00AEc4fPL_d0001</t>
  </si>
  <si>
    <t>GATE2b_00AEc4f0L_d0001</t>
  </si>
  <si>
    <t>GATE2a_00AEc4fPL_d0003</t>
  </si>
  <si>
    <t>GATE2a_00AEc4f0L_d0003</t>
  </si>
  <si>
    <t>GATE2ar_00AEc4fPL_d0003</t>
  </si>
  <si>
    <t>GATE2ar_00AEc4f0L_d0003</t>
  </si>
  <si>
    <t>GATE2b_00AEc4fPL_d0003</t>
  </si>
  <si>
    <t>GATE2b_00AEc4f0L_d0003</t>
  </si>
  <si>
    <t>GATE2br_00AEc4fPL_d0003</t>
  </si>
  <si>
    <t>GATE2br_00AEc4f0L_d0003</t>
  </si>
  <si>
    <t>GATE Architectures</t>
  </si>
  <si>
    <t>Filtered C4</t>
  </si>
  <si>
    <t>Complete</t>
  </si>
  <si>
    <t>Based on CASF2016</t>
  </si>
  <si>
    <t>Based on CASF2013</t>
  </si>
  <si>
    <t>GATE0a_00AEc4fPL_d0000</t>
  </si>
  <si>
    <t>GATE0a_00AEc4fPL_d0100</t>
  </si>
  <si>
    <t>GATE0a_00AEc4fPL_d0300</t>
  </si>
  <si>
    <t>GATE0a_00AEc4f0L_d0000</t>
  </si>
  <si>
    <t>GATE0a_00AEc4f0L_d0100</t>
  </si>
  <si>
    <t>GATE0a_00AEc4f0L_d0300</t>
  </si>
  <si>
    <t>GATE0ar_00AEc4fPL_d0000</t>
  </si>
  <si>
    <t>GATE0ar_00AEc4fPL_d0100</t>
  </si>
  <si>
    <t>GATE0ar_00AEc4fPL_d0300</t>
  </si>
  <si>
    <t>GATE0ar_00AEc4f0L_d0000</t>
  </si>
  <si>
    <t>GATE0ar_00AEc4f0L_d0100</t>
  </si>
  <si>
    <t>GATE0ar_00AEc4f0L_d0300</t>
  </si>
  <si>
    <t>GATE0b_00AEc4fPL_d0000</t>
  </si>
  <si>
    <t>GATE0b_00AEc4fPL_d0100</t>
  </si>
  <si>
    <t>GATE0b_00AEc4fPL_d0300</t>
  </si>
  <si>
    <t>GATE0b_00AEc4f0L_d0000</t>
  </si>
  <si>
    <t>GATE0b_00AEc4f0L_d0100</t>
  </si>
  <si>
    <t>GATE0b_00AEc4f0L_d0300</t>
  </si>
  <si>
    <t>GATE0br_00AEc4fPL_d0000</t>
  </si>
  <si>
    <t>GATE0br_00AEc4fPL_d0100</t>
  </si>
  <si>
    <t>GATE0br_00AEc4fPL_d0300</t>
  </si>
  <si>
    <t>GATE0br_00AEc4f0L_d0000</t>
  </si>
  <si>
    <t>GATE0br_00AEc4f0L_d0100</t>
  </si>
  <si>
    <t>GATE4a_00AEc4fPL_d0000</t>
  </si>
  <si>
    <t>GATE4a_00AEc4fPL_d0100</t>
  </si>
  <si>
    <t>GATE4a_00AEc4fPL_d0300</t>
  </si>
  <si>
    <t>GATE4a_00AEc4f0L_d0000</t>
  </si>
  <si>
    <t>GATE4a_00AEc4f0L_d0100</t>
  </si>
  <si>
    <t>GATE4a_00AEc4f0L_d0300</t>
  </si>
  <si>
    <t>GATE4ar_00AEc4fPL_d0000</t>
  </si>
  <si>
    <t>GATE4ar_00AEc4fPL_d0100</t>
  </si>
  <si>
    <t>GATE4ar_00AEc4fPL_d0300</t>
  </si>
  <si>
    <t>GATE4ar_00AEc4f0L_d0000</t>
  </si>
  <si>
    <t>GATE4ar_00AEc4f0L_d0100</t>
  </si>
  <si>
    <t>GATE4ar_00AEc4f0L_d0300</t>
  </si>
  <si>
    <t>GATE4b_00AEc4fPL_d0000</t>
  </si>
  <si>
    <t>GATE4b_00AEc4fPL_d0100</t>
  </si>
  <si>
    <t>GATE4b_00AEc4fPL_d0300</t>
  </si>
  <si>
    <t>GATE4b_00AEc4f0L_d0000</t>
  </si>
  <si>
    <t>GATE4b_00AEc4f0L_d0100</t>
  </si>
  <si>
    <t>GATE4b_00AEc4f0L_d0300</t>
  </si>
  <si>
    <t>GATE4br_00AEc4fPL_d0000</t>
  </si>
  <si>
    <t>GATE4br_00AEc4fPL_d0100</t>
  </si>
  <si>
    <t>GATE4br_00AEc4fPL_d0300</t>
  </si>
  <si>
    <t>GATE4br_00AEc4f0L_d0000</t>
  </si>
  <si>
    <t>GATE4br_00AEc4f0L_d0100</t>
  </si>
  <si>
    <t>GATE5a_00AEc4fPL_d0000</t>
  </si>
  <si>
    <t>GATE5a_00AEc4fPL_d0100</t>
  </si>
  <si>
    <t>GATE5a_00AEc4fPL_d0300</t>
  </si>
  <si>
    <t>GATE5a_00AEc4f0L_d0000</t>
  </si>
  <si>
    <t>GATE5a_00AEc4f0L_d0100</t>
  </si>
  <si>
    <t>GATE5a_00AEc4f0L_d0300</t>
  </si>
  <si>
    <t>GATE6a_00AEc4fPL_d0000</t>
  </si>
  <si>
    <t>GATE6a_00AEc4fPL_d0100</t>
  </si>
  <si>
    <t>GATE6a_00AEc4fPL_d0300</t>
  </si>
  <si>
    <t>GATE6a_00AEc4f0L_d0000</t>
  </si>
  <si>
    <t>GATE6a_00AEc4f0L_d0100</t>
  </si>
  <si>
    <t>GATE6a_00AEc4f0L_d0300</t>
  </si>
  <si>
    <t>GATE6ar_00AEc4fPL_d0000</t>
  </si>
  <si>
    <t>GATE6ar_00AEc4fPL_d0100</t>
  </si>
  <si>
    <t>GATE6ar_00AEc4fPL_d0300</t>
  </si>
  <si>
    <t>GATE6ar_00AEc4f0L_d0000</t>
  </si>
  <si>
    <t>GATE6ar_00AEc4f0L_d0100</t>
  </si>
  <si>
    <t>GATE6ar_00AEc4f0L_d0300</t>
  </si>
  <si>
    <t>GATE6b_00AEc4fPL_d0000</t>
  </si>
  <si>
    <t>GATE6b_00AEc4fPL_d0100</t>
  </si>
  <si>
    <t>GATE6b_00AEc4fPL_d0300</t>
  </si>
  <si>
    <t>GATE6b_00AEc4f0L_d0000</t>
  </si>
  <si>
    <t>GATE6b_00AEc4f0L_d0100</t>
  </si>
  <si>
    <t>GATE6b_00AEc4f0L_d0300</t>
  </si>
  <si>
    <t>GATE6br_00AEc4fPL_d0000</t>
  </si>
  <si>
    <t>GATE6br_00AEc4fPL_d0100</t>
  </si>
  <si>
    <t>GATE6br_00AEc4fPL_d0300</t>
  </si>
  <si>
    <t>GATE6br_00AEc4f0L_d0000</t>
  </si>
  <si>
    <t>GATE6br_00AEc4f0L_d0100</t>
  </si>
  <si>
    <t>GATE5br_00AEc4fPL_d0000</t>
  </si>
  <si>
    <t>GATE5br_00AEc4fPL_d0100</t>
  </si>
  <si>
    <t>GATE5br_00AEc4fPL_d0300</t>
  </si>
  <si>
    <t>GATE5br_00AEc4f0L_d0000</t>
  </si>
  <si>
    <t>GATE5br_00AEc4f0L_d0100</t>
  </si>
  <si>
    <t>GATE5br_00AEc4f0L_d0300</t>
  </si>
  <si>
    <t>Dataset Filtered C4</t>
  </si>
  <si>
    <t>GATE7a_00AEc4fPL_d0000</t>
  </si>
  <si>
    <t>GATE7a_00AEc4fPL_d0100</t>
  </si>
  <si>
    <t>GATE7a_00AEc4fPL_d0300</t>
  </si>
  <si>
    <t>GATE7a_00AEc4f0L_d0000</t>
  </si>
  <si>
    <t>GATE7a_00AEc4f0L_d0100</t>
  </si>
  <si>
    <t>GATE7a_00AEc4f0L_d0300</t>
  </si>
  <si>
    <t>GATE7ar_00AEc4fPL_d0000</t>
  </si>
  <si>
    <t>GATE7ar_00AEc4fPL_d0100</t>
  </si>
  <si>
    <t>GATE7ar_00AEc4fPL_d0300</t>
  </si>
  <si>
    <t>GATE7ar_00AEc4f0L_d0000</t>
  </si>
  <si>
    <t>GATE7ar_00AEc4f0L_d0100</t>
  </si>
  <si>
    <t>GATE7ar_00AEc4f0L_d0300</t>
  </si>
  <si>
    <t>GATE7b_00AEc4fPL_d0000</t>
  </si>
  <si>
    <t>GATE7b_00AEc4fPL_d0100</t>
  </si>
  <si>
    <t>GATE7b_00AEc4fPL_d0300</t>
  </si>
  <si>
    <t>GATE7b_00AEc4f0L_d0000</t>
  </si>
  <si>
    <t>GATE7b_00AEc4f0L_d0100</t>
  </si>
  <si>
    <t>GATE7b_00AEc4f0L_d0300</t>
  </si>
  <si>
    <t>GATE7br_00AEc4fPL_d0000</t>
  </si>
  <si>
    <t>GATE7br_00AEc4fPL_d0100</t>
  </si>
  <si>
    <t>GATE7br_00AEc4fPL_d0300</t>
  </si>
  <si>
    <t>GATE7br_00AEc4f0L_d0000</t>
  </si>
  <si>
    <t>GATE7br_00AEc4f0L_d0100</t>
  </si>
  <si>
    <t>GATE7br_00AEc4f0L_d0300</t>
  </si>
  <si>
    <t>GATE8a_00AEc4fPL_d0000</t>
  </si>
  <si>
    <t>GATE8a_00AEc4fPL_d0100</t>
  </si>
  <si>
    <t>GATE8a_00AEc4fPL_d0300</t>
  </si>
  <si>
    <t>GATE8a_00AEc4f0L_d0000</t>
  </si>
  <si>
    <t>GATE8a_00AEc4f0L_d0100</t>
  </si>
  <si>
    <t>GATE8a_00AEc4f0L_d0300</t>
  </si>
  <si>
    <t>GATE8ar_00AEc4fPL_d0000</t>
  </si>
  <si>
    <t>GATE8ar_00AEc4fPL_d0100</t>
  </si>
  <si>
    <t>GATE8ar_00AEc4fPL_d0300</t>
  </si>
  <si>
    <t>GATE8ar_00AEc4f0L_d0000</t>
  </si>
  <si>
    <t>GATE8ar_00AEc4f0L_d0100</t>
  </si>
  <si>
    <t>GATE8ar_00AEc4f0L_d0300</t>
  </si>
  <si>
    <t>GATE8b_00AEc4fPL_d0000</t>
  </si>
  <si>
    <t>GATE8b_00AEc4fPL_d0100</t>
  </si>
  <si>
    <t>GATE8b_00AEc4fPL_d0300</t>
  </si>
  <si>
    <t>GATE8b_00AEc4f0L_d0000</t>
  </si>
  <si>
    <t>GATE8b_00AEc4f0L_d0100</t>
  </si>
  <si>
    <t>GATE8b_00AEc4f0L_d0300</t>
  </si>
  <si>
    <t>GATE8br_00AEc4fPL_d0000</t>
  </si>
  <si>
    <t>GATE8br_00AEc4fPL_d0100</t>
  </si>
  <si>
    <t>GATE8br_00AEc4fPL_d0300</t>
  </si>
  <si>
    <t>GATE8br_00AEc4f0L_d0000</t>
  </si>
  <si>
    <t>GATE8br_00AEc4f0L_d0100</t>
  </si>
  <si>
    <t>GATE8br_00AEc4f0L_d0300</t>
  </si>
  <si>
    <t>GATE9a_00AEc4fPL_d0000</t>
  </si>
  <si>
    <t>GATE9a_00AEc4fPL_d0100</t>
  </si>
  <si>
    <t>GATE9a_00AEc4fPL_d0300</t>
  </si>
  <si>
    <t>GATE9a_00AEc4f0L_d0000</t>
  </si>
  <si>
    <t>GATE9a_00AEc4f0L_d0100</t>
  </si>
  <si>
    <t>GATE9a_00AEc4f0L_d0300</t>
  </si>
  <si>
    <t>GATE9ar_00AEc4fPL_d0000</t>
  </si>
  <si>
    <t>GATE9ar_00AEc4fPL_d0100</t>
  </si>
  <si>
    <t>GATE9ar_00AEc4fPL_d0300</t>
  </si>
  <si>
    <t>GATE9ar_00AEc4f0L_d0000</t>
  </si>
  <si>
    <t>GATE9ar_00AEc4f0L_d0100</t>
  </si>
  <si>
    <t>GATE9ar_00AEc4f0L_d0300</t>
  </si>
  <si>
    <t>GATE9b_00AEc4fPL_d0000</t>
  </si>
  <si>
    <t>GATE9b_00AEc4fPL_d0100</t>
  </si>
  <si>
    <t>GATE9b_00AEc4fPL_d0300</t>
  </si>
  <si>
    <t>GATE9b_00AEc4f0L_d0000</t>
  </si>
  <si>
    <t>GATE9b_00AEc4f0L_d0100</t>
  </si>
  <si>
    <t>GATE9b_00AEc4f0L_d0300</t>
  </si>
  <si>
    <t>GATE9br_00AEc4fPL_d0000</t>
  </si>
  <si>
    <t>GATE9br_00AEc4fPL_d0100</t>
  </si>
  <si>
    <t>GATE9br_00AEc4fPL_d0300</t>
  </si>
  <si>
    <t>GATE9br_00AEc4f0L_d0000</t>
  </si>
  <si>
    <t>GATE9br_00AEc4f0L_d0100</t>
  </si>
  <si>
    <t>GATE9br_00AEc4f0L_d0300</t>
  </si>
  <si>
    <t>Average</t>
  </si>
  <si>
    <t>GATE0a_B6AEc4fPL_d0000</t>
  </si>
  <si>
    <t>GATE0a_B6AEc4fPL_d0100</t>
  </si>
  <si>
    <t>GATE0a_B6AEc4fPL_d0300</t>
  </si>
  <si>
    <t>GATE0a_B6AEc4f0L_d0000</t>
  </si>
  <si>
    <t>GATE0a_B6AEc4f0L_d0100</t>
  </si>
  <si>
    <t>GATE0a_B6AEc4f0L_d0300</t>
  </si>
  <si>
    <t>Parameters</t>
  </si>
  <si>
    <t>Arch</t>
  </si>
  <si>
    <t>Prot</t>
  </si>
  <si>
    <t>GATE10a_00AEc4fPL_d0000</t>
  </si>
  <si>
    <t>GATE10a_00AEc4fPL_d0100</t>
  </si>
  <si>
    <t>GATE10a_00AEc4fPL_d0300</t>
  </si>
  <si>
    <t>GATE10a_00AEc4f0L_d0000</t>
  </si>
  <si>
    <t>GATE10a_00AEc4f0L_d0100</t>
  </si>
  <si>
    <t>GATE10a_00AEc4f0L_d0300</t>
  </si>
  <si>
    <t>GATE11a_00AEc4fPL_d0000</t>
  </si>
  <si>
    <t>GATE11a_00AEc4fPL_d0100</t>
  </si>
  <si>
    <t>GATE11a_00AEc4fPL_d0300</t>
  </si>
  <si>
    <t>GATE11a_00AEc4f0L_d0000</t>
  </si>
  <si>
    <t>GATE11a_00AEc4f0L_d0100</t>
  </si>
  <si>
    <t>GATE11a_00AEc4f0L_d0300</t>
  </si>
  <si>
    <t>GATE6a_B6AEc4fPL_d0000</t>
  </si>
  <si>
    <t>GATE6a_B6AEc4fPL_d0100</t>
  </si>
  <si>
    <t>GATE6a_B6AEc4fPL_d0300</t>
  </si>
  <si>
    <t>GATE6a_B6AEc4f0L_d0000</t>
  </si>
  <si>
    <t>GATE6a_B6AEc4f0L_d0100</t>
  </si>
  <si>
    <t>GATE6a_B6AEc4f0L_d0300</t>
  </si>
  <si>
    <t>Emb</t>
  </si>
  <si>
    <t>GATE6a_00AEc4fPL_d0500</t>
  </si>
  <si>
    <t>GATE12a_00AEc4fPL_d0000</t>
  </si>
  <si>
    <t>GATE12a_00AEc4fPL_d0100</t>
  </si>
  <si>
    <t>GATE12a_00AEc4fPL_d0300</t>
  </si>
  <si>
    <t>GATE12a_00AEc4f0L_d0000</t>
  </si>
  <si>
    <t>GATE12a_00AEc4f0L_d0100</t>
  </si>
  <si>
    <t>GATE12a_00AEc4f0L_d0300</t>
  </si>
  <si>
    <t>GATE13a_00AEc4fPL_d0000</t>
  </si>
  <si>
    <t>GATE13a_00AEc4fPL_d0100</t>
  </si>
  <si>
    <t>GATE13a_00AEc4fPL_d0300</t>
  </si>
  <si>
    <t>GATE13a_00AEc4f0L_d0000</t>
  </si>
  <si>
    <t>GATE13a_00AEc4f0L_d0100</t>
  </si>
  <si>
    <t>GATE13a_00AEc4f0L_d0300</t>
  </si>
  <si>
    <t>GATE10a_B6AEc4fPL_d0000</t>
  </si>
  <si>
    <t>GATE11a_B6AEc4fPL_d0000</t>
  </si>
  <si>
    <t>GATE10a_B6AEc4f0L_d0000</t>
  </si>
  <si>
    <t>GATE11a_B6AEc4f0L_d0000</t>
  </si>
  <si>
    <t>GATE12a_B6AEc4fPL_d0000</t>
  </si>
  <si>
    <t>GATE13a_B6AEc4fPL_d0000</t>
  </si>
  <si>
    <t>GATE8a_B6AEc4fPL_d0000</t>
  </si>
  <si>
    <t>GATE9a_B6AEc4fPL_d0000</t>
  </si>
  <si>
    <t>GATE12a_B6AEc4fPL_d0100</t>
  </si>
  <si>
    <t>GATE12a_B6AEc4fPL_d0300</t>
  </si>
  <si>
    <t>GATE12a_B6AEc4f0L_d0000</t>
  </si>
  <si>
    <t>GATE12a_B6AEc4f0L_d0100</t>
  </si>
  <si>
    <t>GATE12a_B6AEc4f0L_d0300</t>
  </si>
  <si>
    <t>GATE8a_B6AEc4fPL_d0100</t>
  </si>
  <si>
    <t>GATE8a_B6AEc4fPL_d0300</t>
  </si>
  <si>
    <t>GATE9a_B6AEc4fPL_d0100</t>
  </si>
  <si>
    <t>GATE9a_B6AEc4fPL_d0300</t>
  </si>
  <si>
    <t>GATE13a_B6AEc4fPL_d0100</t>
  </si>
  <si>
    <t>GATE13a_B6AEc4fPL_d0300</t>
  </si>
  <si>
    <t>GATE13a_B6AEc4f0L_d0000</t>
  </si>
  <si>
    <t>GATE13a_B6AEc4f0L_d0100</t>
  </si>
  <si>
    <t>GATE13a_B6AEc4f0L_d0300</t>
  </si>
  <si>
    <t>GATE8a_B6AEc4f0L_d0000</t>
  </si>
  <si>
    <t>GATE8a_B6AEc4f0L_d0100</t>
  </si>
  <si>
    <t>GATE8a_B6AEc4f0L_d0300</t>
  </si>
  <si>
    <t>GATE9a_B6AEc4f0L_d0000</t>
  </si>
  <si>
    <t>GATE9a_B6AEc4f0L_d0100</t>
  </si>
  <si>
    <t>GATE9a_B6AEc4f0L_d0300</t>
  </si>
  <si>
    <t>GATE9a_B6AEc4f0L_d0400</t>
  </si>
  <si>
    <t>GATE9a_B6AEc4fPL_d0400</t>
  </si>
  <si>
    <t>GATE8a_B6AEc4f0L_d0400</t>
  </si>
  <si>
    <t>GATE8a_B6AEc4fPL_d0400</t>
  </si>
  <si>
    <t>GATE13a_B6AEc4f0L_d0400</t>
  </si>
  <si>
    <t>GATE13a_B6AEc4fPL_d0400</t>
  </si>
  <si>
    <t>GATE12a_B6AEc4f0L_d0400</t>
  </si>
  <si>
    <t>GATE12a_B6AEc4fPL_d0400</t>
  </si>
  <si>
    <t>GATE13a_00AEc4f0L_d0400</t>
  </si>
  <si>
    <t>GATE13a_00AEc4fPL_d0400</t>
  </si>
  <si>
    <t>GATE12a_00AEc4f0L_d0400</t>
  </si>
  <si>
    <t>GATE12a_00AEc4fPL_d0400</t>
  </si>
  <si>
    <t>GATE9a_00AEc4f0L_d0400</t>
  </si>
  <si>
    <t>GATE9a_00AEc4fPL_d0400</t>
  </si>
  <si>
    <t>GATE8a_00AEc4f0L_d0400</t>
  </si>
  <si>
    <t>GATE8a_00AEc4fPL_d0400</t>
  </si>
  <si>
    <t>GATE9a_B6AEc4f0L_d0301</t>
  </si>
  <si>
    <t>GATE9a_B6AEc4fPL_d0301</t>
  </si>
  <si>
    <t>GATE8a_B6AEc4f0L_d0301</t>
  </si>
  <si>
    <t>GATE8a_B6AEc4fPL_d0301</t>
  </si>
  <si>
    <t>GATE13a_B6AEc4f0L_d0301</t>
  </si>
  <si>
    <t>GATE13a_B6AEc4fPL_d0301</t>
  </si>
  <si>
    <t>GATE12a_B6AEc4f0L_d0301</t>
  </si>
  <si>
    <t>GATE12a_B6AEc4fPL_d0301</t>
  </si>
  <si>
    <t>GATE13a_00AEc4f0L_d0301</t>
  </si>
  <si>
    <t>GATE13a_00AEc4fPL_d0301</t>
  </si>
  <si>
    <t>GATE12a_00AEc4f0L_d0301</t>
  </si>
  <si>
    <t>GATE12a_00AEc4fPL_d0301</t>
  </si>
  <si>
    <t>GATE9a_00AEc4f0L_d0301</t>
  </si>
  <si>
    <t>GATE9a_00AEc4fPL_d0301</t>
  </si>
  <si>
    <t>GATE8a_00AEc4f0L_d0301</t>
  </si>
  <si>
    <t>GATE8a_00AEc4fPL_d0301</t>
  </si>
  <si>
    <t>GATE14a_00AEc4fPL_d0000</t>
  </si>
  <si>
    <t>GATE14a_00AEc4fPL_d0100</t>
  </si>
  <si>
    <t>GATE14a_00AEc4fPL_d0300</t>
  </si>
  <si>
    <t>GATE14a_00AEc4f0L_d0000</t>
  </si>
  <si>
    <t>GATE14a_00AEc4f0L_d0100</t>
  </si>
  <si>
    <t>GATE14a_00AEc4f0L_d0300</t>
  </si>
  <si>
    <t>GATE8a_00AEc0fPL_d0000</t>
  </si>
  <si>
    <t>GATE8a_00AEc0fPL_d0100</t>
  </si>
  <si>
    <t>GATE8a_00AEc0fPL_d0300</t>
  </si>
  <si>
    <t>GATE8a_00AEc0fPL_d0400</t>
  </si>
  <si>
    <t>GATE8a_00AEc0fPL_d0301</t>
  </si>
  <si>
    <t>GATE8a_00AEc0f0L_d0000</t>
  </si>
  <si>
    <t>GATE8a_00AEc0f0L_d0100</t>
  </si>
  <si>
    <t>GATE8a_00AEc0f0L_d0300</t>
  </si>
  <si>
    <t>GATE8a_00AEc0f0L_d0400</t>
  </si>
  <si>
    <t>GATE8a_00AEc0f0L_d0301</t>
  </si>
  <si>
    <t>GATE14a_00AEc0fPL_d0000</t>
  </si>
  <si>
    <t>GATE14a_00AEc0fPL_d0100</t>
  </si>
  <si>
    <t>GATE14a_00AEc0fPL_d0300</t>
  </si>
  <si>
    <t>GATE14a_00AEc0f0L_d0000</t>
  </si>
  <si>
    <t>GATE14a_00AEc0f0L_d0100</t>
  </si>
  <si>
    <t>GATE14a_00AEc0f0L_d0300</t>
  </si>
  <si>
    <t>GATE9a_00AEc0fPL_d0000</t>
  </si>
  <si>
    <t>GATE9a_00AEc0fPL_d0100</t>
  </si>
  <si>
    <t>GATE9a_00AEc0fPL_d0300</t>
  </si>
  <si>
    <t>GATE9a_00AEc0fPL_d0400</t>
  </si>
  <si>
    <t>GATE9a_00AEc0fPL_d0301</t>
  </si>
  <si>
    <t>GATE9a_00AEc0f0L_d0000</t>
  </si>
  <si>
    <t>GATE9a_00AEc0f0L_d0100</t>
  </si>
  <si>
    <t>GATE9a_00AEc0f0L_d0300</t>
  </si>
  <si>
    <t>GATE9a_00AEc0f0L_d0400</t>
  </si>
  <si>
    <t>GATE9a_00AEc0f0L_d0301</t>
  </si>
  <si>
    <t>GATE12a_00AEc0fPL_d0000</t>
  </si>
  <si>
    <t>GATE12a_00AEc0fPL_d0100</t>
  </si>
  <si>
    <t>GATE12a_00AEc0fPL_d0300</t>
  </si>
  <si>
    <t>GATE12a_00AEc0fPL_d0400</t>
  </si>
  <si>
    <t>GATE12a_00AEc0fPL_d0301</t>
  </si>
  <si>
    <t>GATE12a_00AEc0f0L_d0000</t>
  </si>
  <si>
    <t>GATE12a_00AEc0f0L_d0100</t>
  </si>
  <si>
    <t>GATE12a_00AEc0f0L_d0300</t>
  </si>
  <si>
    <t>GATE12a_00AEc0f0L_d0400</t>
  </si>
  <si>
    <t>GATE12a_00AEc0f0L_d0301</t>
  </si>
  <si>
    <t>GATE13a_00AEc0fPL_d0000</t>
  </si>
  <si>
    <t>GATE13a_00AEc0fPL_d0100</t>
  </si>
  <si>
    <t>GATE13a_00AEc0fPL_d0300</t>
  </si>
  <si>
    <t>GATE13a_00AEc0fPL_d0400</t>
  </si>
  <si>
    <t>GATE13a_00AEc0fPL_d0301</t>
  </si>
  <si>
    <t>GATE13a_00AEc0f0L_d0000</t>
  </si>
  <si>
    <t>GATE13a_00AEc0f0L_d0100</t>
  </si>
  <si>
    <t>GATE13a_00AEc0f0L_d0300</t>
  </si>
  <si>
    <t>GATE13a_00AEc0f0L_d0400</t>
  </si>
  <si>
    <t>GATE13a_00AEc0f0L_d0301</t>
  </si>
  <si>
    <t>GATE8a_B6AEc0fPL_d0000</t>
  </si>
  <si>
    <t>GATE8a_B6AEc0fPL_d0100</t>
  </si>
  <si>
    <t>GATE8a_B6AEc0fPL_d0300</t>
  </si>
  <si>
    <t>GATE8a_B6AEc0fPL_d0400</t>
  </si>
  <si>
    <t>GATE8a_B6AEc0fPL_d0301</t>
  </si>
  <si>
    <t>GATE8a_B6AEc0f0L_d0000</t>
  </si>
  <si>
    <t>GATE8a_B6AEc0f0L_d0100</t>
  </si>
  <si>
    <t>GATE8a_B6AEc0f0L_d0300</t>
  </si>
  <si>
    <t>GATE8a_B6AEc0f0L_d0400</t>
  </si>
  <si>
    <t>GATE8a_B6AEc0f0L_d0301</t>
  </si>
  <si>
    <t>GATE13a_B6AEc0fPL_d0000</t>
  </si>
  <si>
    <t>GATE13a_B6AEc0fPL_d0100</t>
  </si>
  <si>
    <t>GATE13a_B6AEc0fPL_d0300</t>
  </si>
  <si>
    <t>GATE13a_B6AEc0fPL_d0400</t>
  </si>
  <si>
    <t>GATE13a_B6AEc0fPL_d0301</t>
  </si>
  <si>
    <t>GATE13a_B6AEc0f0L_d0000</t>
  </si>
  <si>
    <t>GATE13a_B6AEc0f0L_d0100</t>
  </si>
  <si>
    <t>GATE13a_B6AEc0f0L_d0300</t>
  </si>
  <si>
    <t>GATE13a_B6AEc0f0L_d0400</t>
  </si>
  <si>
    <t>GATE13a_B6AEc0f0L_d0301</t>
  </si>
  <si>
    <t>GATE14a_00AEc0fPL_d0400</t>
  </si>
  <si>
    <t>GATE18d_00AEc4fPL_d0000</t>
  </si>
  <si>
    <t>GATE18d_00AEc4fPL_d0100</t>
  </si>
  <si>
    <t>GATE18d_00AEc4fPL_d0300</t>
  </si>
  <si>
    <t>GATE18d_00AEc4fPL_d0400</t>
  </si>
  <si>
    <t>GATE18d_00AEc4fPL_d0301</t>
  </si>
  <si>
    <t>GATE18d_00AEc4f0L_d0000</t>
  </si>
  <si>
    <t>GATE18d_00AEc4f0L_d0100</t>
  </si>
  <si>
    <t>GATE18d_00AEc4f0L_d0300</t>
  </si>
  <si>
    <t>GATE18d_00AEc4f0L_d0400</t>
  </si>
  <si>
    <t>GATE18d_00AEc4f0L_d0301</t>
  </si>
  <si>
    <t>GATE18d_B6AEc4fPL_d0000</t>
  </si>
  <si>
    <t>GATE18d_B6AEc4fPL_d0100</t>
  </si>
  <si>
    <t>GATE18d_B6AEc4fPL_d0300</t>
  </si>
  <si>
    <t>GATE18d_B6AEc4fPL_d0400</t>
  </si>
  <si>
    <t>GATE18d_B6AEc4fPL_d0301</t>
  </si>
  <si>
    <t>GATE18d_B6AEc4f0L_d0000</t>
  </si>
  <si>
    <t>GATE18d_B6AEc4f0L_d0100</t>
  </si>
  <si>
    <t>GATE18d_B6AEc4f0L_d0300</t>
  </si>
  <si>
    <t>GATE18d_B6AEc4f0L_d0400</t>
  </si>
  <si>
    <t>GATE18d_B6AEc4f0L_d0301</t>
  </si>
  <si>
    <t>GATE8a_00AEc5PL_d0000</t>
  </si>
  <si>
    <t>GATE8a_00AEc5PL_d0100</t>
  </si>
  <si>
    <t>GATE8a_00AEc5PL_d0300</t>
  </si>
  <si>
    <t>GATE8a_00AEc5PL_d0400</t>
  </si>
  <si>
    <t>GATE8a_00AEc5PL_d0301</t>
  </si>
  <si>
    <t>GATE8a_00AEc50L_d0000</t>
  </si>
  <si>
    <t>GATE8a_00AEc50L_d0100</t>
  </si>
  <si>
    <t>GATE8a_00AEc50L_d0300</t>
  </si>
  <si>
    <t>GATE8a_00AEc50L_d0400</t>
  </si>
  <si>
    <t>GATE8a_00AEc50L_d0301</t>
  </si>
  <si>
    <t>GATE14a_00AEc5PL_d0000</t>
  </si>
  <si>
    <t>GATE14a_00AEc5PL_d0100</t>
  </si>
  <si>
    <t>GATE14a_00AEc5PL_d0300</t>
  </si>
  <si>
    <t>GATE14a_00AEc50L_d0000</t>
  </si>
  <si>
    <t>GATE14a_00AEc50L_d0100</t>
  </si>
  <si>
    <t>GATE14a_00AEc50L_d0300</t>
  </si>
  <si>
    <t>GATE9a_00AEc5PL_d0000</t>
  </si>
  <si>
    <t>GATE9a_00AEc5PL_d0100</t>
  </si>
  <si>
    <t>GATE9a_00AEc5PL_d0300</t>
  </si>
  <si>
    <t>GATE9a_00AEc5PL_d0400</t>
  </si>
  <si>
    <t>GATE9a_00AEc5PL_d0301</t>
  </si>
  <si>
    <t>GATE9a_00AEc50L_d0000</t>
  </si>
  <si>
    <t>GATE9a_00AEc50L_d0100</t>
  </si>
  <si>
    <t>GATE9a_00AEc50L_d0300</t>
  </si>
  <si>
    <t>GATE9a_00AEc50L_d0400</t>
  </si>
  <si>
    <t>GATE9a_00AEc50L_d0301</t>
  </si>
  <si>
    <t>GATE12a_00AEc5PL_d0000</t>
  </si>
  <si>
    <t>GATE12a_00AEc5PL_d0100</t>
  </si>
  <si>
    <t>GATE12a_00AEc5PL_d0300</t>
  </si>
  <si>
    <t>GATE12a_00AEc5PL_d0400</t>
  </si>
  <si>
    <t>GATE12a_00AEc5PL_d0301</t>
  </si>
  <si>
    <t>GATE12a_00AEc50L_d0000</t>
  </si>
  <si>
    <t>GATE12a_00AEc50L_d0100</t>
  </si>
  <si>
    <t>GATE12a_00AEc50L_d0300</t>
  </si>
  <si>
    <t>GATE12a_00AEc50L_d0400</t>
  </si>
  <si>
    <t>GATE12a_00AEc50L_d0301</t>
  </si>
  <si>
    <t>GATE13a_00AEc5PL_d0000</t>
  </si>
  <si>
    <t>GATE13a_00AEc5PL_d0100</t>
  </si>
  <si>
    <t>GATE13a_00AEc5PL_d0300</t>
  </si>
  <si>
    <t>GATE13a_00AEc5PL_d0400</t>
  </si>
  <si>
    <t>GATE13a_00AEc5PL_d0301</t>
  </si>
  <si>
    <t>GATE13a_00AEc50L_d0000</t>
  </si>
  <si>
    <t>GATE13a_00AEc50L_d0100</t>
  </si>
  <si>
    <t>GATE13a_00AEc50L_d0300</t>
  </si>
  <si>
    <t>GATE13a_00AEc50L_d0400</t>
  </si>
  <si>
    <t>GATE13a_00AEc50L_d0301</t>
  </si>
  <si>
    <t>GATE18d_00AEc5PL_d0000</t>
  </si>
  <si>
    <t>GATE18d_00AEc5PL_d0100</t>
  </si>
  <si>
    <t>GATE18d_00AEc5PL_d0300</t>
  </si>
  <si>
    <t>GATE18d_00AEc5PL_d0400</t>
  </si>
  <si>
    <t>GATE18d_00AEc5PL_d0301</t>
  </si>
  <si>
    <t>GATE18d_00AEc50L_d0000</t>
  </si>
  <si>
    <t>GATE18d_00AEc50L_d0100</t>
  </si>
  <si>
    <t>GATE18d_00AEc50L_d0300</t>
  </si>
  <si>
    <t>GATE18d_00AEc50L_d0400</t>
  </si>
  <si>
    <t>GATE18d_00AEc50L_d0301</t>
  </si>
  <si>
    <t>GATE8a_B6AEc5PL_d0000</t>
  </si>
  <si>
    <t>GATE8a_B6AEc5PL_d0100</t>
  </si>
  <si>
    <t>GATE8a_B6AEc5PL_d0300</t>
  </si>
  <si>
    <t>GATE8a_B6AEc5PL_d0400</t>
  </si>
  <si>
    <t>GATE8a_B6AEc5PL_d0301</t>
  </si>
  <si>
    <t>GATE8a_B6AEc50L_d0000</t>
  </si>
  <si>
    <t>GATE8a_B6AEc50L_d0100</t>
  </si>
  <si>
    <t>GATE8a_B6AEc50L_d0300</t>
  </si>
  <si>
    <t>GATE8a_B6AEc50L_d0400</t>
  </si>
  <si>
    <t>GATE8a_B6AEc50L_d0301</t>
  </si>
  <si>
    <t>GATE9a_B6AEc5PL_d0000</t>
  </si>
  <si>
    <t>GATE9a_B6AEc5PL_d0100</t>
  </si>
  <si>
    <t>GATE9a_B6AEc5PL_d0300</t>
  </si>
  <si>
    <t>GATE9a_B6AEc5PL_d0400</t>
  </si>
  <si>
    <t>GATE9a_B6AEc5PL_d0301</t>
  </si>
  <si>
    <t>GATE9a_B6AEc50L_d0000</t>
  </si>
  <si>
    <t>GATE9a_B6AEc50L_d0100</t>
  </si>
  <si>
    <t>GATE9a_B6AEc50L_d0300</t>
  </si>
  <si>
    <t>GATE9a_B6AEc50L_d0400</t>
  </si>
  <si>
    <t>GATE9a_B6AEc50L_d0301</t>
  </si>
  <si>
    <t>GATE12a_B6AEc5PL_d0000</t>
  </si>
  <si>
    <t>GATE12a_B6AEc5PL_d0100</t>
  </si>
  <si>
    <t>GATE12a_B6AEc5PL_d0300</t>
  </si>
  <si>
    <t>GATE12a_B6AEc5PL_d0400</t>
  </si>
  <si>
    <t>GATE12a_B6AEc5PL_d0301</t>
  </si>
  <si>
    <t>GATE12a_B6AEc50L_d0000</t>
  </si>
  <si>
    <t>GATE12a_B6AEc50L_d0100</t>
  </si>
  <si>
    <t>GATE12a_B6AEc50L_d0300</t>
  </si>
  <si>
    <t>GATE12a_B6AEc50L_d0400</t>
  </si>
  <si>
    <t>GATE12a_B6AEc50L_d0301</t>
  </si>
  <si>
    <t>GATE13a_B6AEc5PL_d0000</t>
  </si>
  <si>
    <t>GATE13a_B6AEc5PL_d0100</t>
  </si>
  <si>
    <t>GATE13a_B6AEc5PL_d0300</t>
  </si>
  <si>
    <t>GATE13a_B6AEc5PL_d0400</t>
  </si>
  <si>
    <t>GATE13a_B6AEc5PL_d0301</t>
  </si>
  <si>
    <t>GATE13a_B6AEc50L_d0000</t>
  </si>
  <si>
    <t>GATE13a_B6AEc50L_d0100</t>
  </si>
  <si>
    <t>GATE13a_B6AEc50L_d0300</t>
  </si>
  <si>
    <t>GATE13a_B6AEc50L_d0400</t>
  </si>
  <si>
    <t>GATE13a_B6AEc50L_d0301</t>
  </si>
  <si>
    <t>GATE18d_B6AEc5PL_d0000</t>
  </si>
  <si>
    <t>GATE18d_B6AEc5PL_d0100</t>
  </si>
  <si>
    <t>GATE18d_B6AEc5PL_d0300</t>
  </si>
  <si>
    <t>GATE18d_B6AEc5PL_d0400</t>
  </si>
  <si>
    <t>GATE18d_B6AEc5PL_d0301</t>
  </si>
  <si>
    <t>GATE18d_B6AEc50L_d0000</t>
  </si>
  <si>
    <t>GATE18d_B6AEc50L_d0100</t>
  </si>
  <si>
    <t>GATE18d_B6AEc50L_d0300</t>
  </si>
  <si>
    <t>GATE18d_B6AEc50L_d0400</t>
  </si>
  <si>
    <t>GATE18d_B6AEc50L_d0301</t>
  </si>
  <si>
    <t>GATE8a_00AEc6PL_d0000</t>
  </si>
  <si>
    <t>GATE8a_00AEc6PL_d0100</t>
  </si>
  <si>
    <t>GATE8a_00AEc6PL_d0300</t>
  </si>
  <si>
    <t>GATE8a_00AEc6PL_d0400</t>
  </si>
  <si>
    <t>GATE8a_00AEc6PL_d0301</t>
  </si>
  <si>
    <t>GATE8a_00AEc60L_d0000</t>
  </si>
  <si>
    <t>GATE8a_00AEc60L_d0100</t>
  </si>
  <si>
    <t>GATE8a_00AEc60L_d0300</t>
  </si>
  <si>
    <t>GATE8a_00AEc60L_d0400</t>
  </si>
  <si>
    <t>GATE8a_00AEc60L_d0301</t>
  </si>
  <si>
    <t>GATE14a_00AEc6PL_d0000</t>
  </si>
  <si>
    <t>GATE14a_00AEc6PL_d0100</t>
  </si>
  <si>
    <t>GATE14a_00AEc6PL_d0300</t>
  </si>
  <si>
    <t>GATE14a_00AEc60L_d0000</t>
  </si>
  <si>
    <t>GATE14a_00AEc60L_d0100</t>
  </si>
  <si>
    <t>GATE14a_00AEc60L_d0300</t>
  </si>
  <si>
    <t>GATE9a_00AEc6PL_d0000</t>
  </si>
  <si>
    <t>GATE9a_00AEc6PL_d0100</t>
  </si>
  <si>
    <t>GATE9a_00AEc6PL_d0300</t>
  </si>
  <si>
    <t>GATE9a_00AEc6PL_d0400</t>
  </si>
  <si>
    <t>GATE9a_00AEc6PL_d0301</t>
  </si>
  <si>
    <t>GATE9a_00AEc60L_d0000</t>
  </si>
  <si>
    <t>GATE9a_00AEc60L_d0100</t>
  </si>
  <si>
    <t>GATE9a_00AEc60L_d0300</t>
  </si>
  <si>
    <t>GATE9a_00AEc60L_d0400</t>
  </si>
  <si>
    <t>GATE9a_00AEc60L_d0301</t>
  </si>
  <si>
    <t>GATE12a_00AEc6PL_d0000</t>
  </si>
  <si>
    <t>GATE12a_00AEc6PL_d0100</t>
  </si>
  <si>
    <t>GATE12a_00AEc6PL_d0300</t>
  </si>
  <si>
    <t>GATE12a_00AEc6PL_d0400</t>
  </si>
  <si>
    <t>GATE12a_00AEc6PL_d0301</t>
  </si>
  <si>
    <t>GATE12a_00AEc60L_d0000</t>
  </si>
  <si>
    <t>GATE12a_00AEc60L_d0100</t>
  </si>
  <si>
    <t>GATE12a_00AEc60L_d0300</t>
  </si>
  <si>
    <t>GATE12a_00AEc60L_d0400</t>
  </si>
  <si>
    <t>GATE12a_00AEc60L_d0301</t>
  </si>
  <si>
    <t>GATE13a_00AEc6PL_d0000</t>
  </si>
  <si>
    <t>GATE13a_00AEc6PL_d0100</t>
  </si>
  <si>
    <t>GATE13a_00AEc6PL_d0300</t>
  </si>
  <si>
    <t>GATE13a_00AEc6PL_d0400</t>
  </si>
  <si>
    <t>GATE13a_00AEc6PL_d0301</t>
  </si>
  <si>
    <t>GATE13a_00AEc60L_d0000</t>
  </si>
  <si>
    <t>GATE13a_00AEc60L_d0100</t>
  </si>
  <si>
    <t>GATE13a_00AEc60L_d0300</t>
  </si>
  <si>
    <t>GATE13a_00AEc60L_d0400</t>
  </si>
  <si>
    <t>GATE13a_00AEc60L_d0301</t>
  </si>
  <si>
    <t>GATE18d_00AEc6PL_d0000</t>
  </si>
  <si>
    <t>GATE18d_00AEc6PL_d0100</t>
  </si>
  <si>
    <t>GATE18d_00AEc6PL_d0300</t>
  </si>
  <si>
    <t>GATE18d_00AEc6PL_d0400</t>
  </si>
  <si>
    <t>GATE18d_00AEc6PL_d0301</t>
  </si>
  <si>
    <t>GATE18d_00AEc60L_d0000</t>
  </si>
  <si>
    <t>GATE18d_00AEc60L_d0100</t>
  </si>
  <si>
    <t>GATE18d_00AEc60L_d0300</t>
  </si>
  <si>
    <t>GATE18d_00AEc60L_d0400</t>
  </si>
  <si>
    <t>GATE18d_00AEc60L_d0301</t>
  </si>
  <si>
    <t>GATE8a_B6AEc6PL_d0000</t>
  </si>
  <si>
    <t>GATE8a_B6AEc6PL_d0100</t>
  </si>
  <si>
    <t>GATE8a_B6AEc6PL_d0300</t>
  </si>
  <si>
    <t>GATE8a_B6AEc6PL_d0400</t>
  </si>
  <si>
    <t>GATE8a_B6AEc6PL_d0301</t>
  </si>
  <si>
    <t>GATE8a_B6AEc60L_d0000</t>
  </si>
  <si>
    <t>GATE8a_B6AEc60L_d0100</t>
  </si>
  <si>
    <t>GATE8a_B6AEc60L_d0300</t>
  </si>
  <si>
    <t>GATE8a_B6AEc60L_d0400</t>
  </si>
  <si>
    <t>GATE8a_B6AEc60L_d0301</t>
  </si>
  <si>
    <t>GATE9a_B6AEc6PL_d0000</t>
  </si>
  <si>
    <t>GATE9a_B6AEc6PL_d0100</t>
  </si>
  <si>
    <t>GATE9a_B6AEc6PL_d0300</t>
  </si>
  <si>
    <t>GATE9a_B6AEc6PL_d0400</t>
  </si>
  <si>
    <t>GATE9a_B6AEc6PL_d0301</t>
  </si>
  <si>
    <t>GATE9a_B6AEc60L_d0000</t>
  </si>
  <si>
    <t>GATE9a_B6AEc60L_d0100</t>
  </si>
  <si>
    <t>GATE9a_B6AEc60L_d0300</t>
  </si>
  <si>
    <t>GATE9a_B6AEc60L_d0400</t>
  </si>
  <si>
    <t>GATE9a_B6AEc60L_d0301</t>
  </si>
  <si>
    <t>GATE12a_B6AEc6PL_d0000</t>
  </si>
  <si>
    <t>GATE12a_B6AEc6PL_d0100</t>
  </si>
  <si>
    <t>GATE12a_B6AEc6PL_d0300</t>
  </si>
  <si>
    <t>GATE12a_B6AEc6PL_d0400</t>
  </si>
  <si>
    <t>GATE12a_B6AEc6PL_d0301</t>
  </si>
  <si>
    <t>GATE12a_B6AEc60L_d0000</t>
  </si>
  <si>
    <t>GATE12a_B6AEc60L_d0100</t>
  </si>
  <si>
    <t>GATE12a_B6AEc60L_d0300</t>
  </si>
  <si>
    <t>GATE12a_B6AEc60L_d0400</t>
  </si>
  <si>
    <t>GATE12a_B6AEc60L_d0301</t>
  </si>
  <si>
    <t>GATE13a_B6AEc6PL_d0000</t>
  </si>
  <si>
    <t>GATE13a_B6AEc6PL_d0100</t>
  </si>
  <si>
    <t>GATE13a_B6AEc6PL_d0300</t>
  </si>
  <si>
    <t>GATE13a_B6AEc6PL_d0400</t>
  </si>
  <si>
    <t>GATE13a_B6AEc6PL_d0301</t>
  </si>
  <si>
    <t>GATE13a_B6AEc60L_d0000</t>
  </si>
  <si>
    <t>GATE13a_B6AEc60L_d0100</t>
  </si>
  <si>
    <t>GATE13a_B6AEc60L_d0300</t>
  </si>
  <si>
    <t>GATE13a_B6AEc60L_d0400</t>
  </si>
  <si>
    <t>GATE13a_B6AEc60L_d0301</t>
  </si>
  <si>
    <t>GATE18d_B6AEc6PL_d0000</t>
  </si>
  <si>
    <t>GATE18d_B6AEc6PL_d0100</t>
  </si>
  <si>
    <t>GATE18d_B6AEc6PL_d0300</t>
  </si>
  <si>
    <t>GATE18d_B6AEc6PL_d0400</t>
  </si>
  <si>
    <t>GATE18d_B6AEc6PL_d0301</t>
  </si>
  <si>
    <t>GATE18d_B6AEc60L_d0000</t>
  </si>
  <si>
    <t>GATE18d_B6AEc60L_d0100</t>
  </si>
  <si>
    <t>GATE18d_B6AEc60L_d0300</t>
  </si>
  <si>
    <t>GATE18d_B6AEc60L_d0400</t>
  </si>
  <si>
    <t>GATE18d_B6AEc60L_d0301</t>
  </si>
  <si>
    <t>§</t>
  </si>
  <si>
    <t>Filtered C5</t>
  </si>
  <si>
    <t>GATE8a_00AEc7PL_d0000</t>
  </si>
  <si>
    <t>GATE8a_00AEc7PL_d0100</t>
  </si>
  <si>
    <t>GATE8a_00AEc7PL_d0300</t>
  </si>
  <si>
    <t>GATE8a_00AEc7PL_d0400</t>
  </si>
  <si>
    <t>GATE8a_00AEc7PL_d0301</t>
  </si>
  <si>
    <t>GATE8a_00AEc70L_d0000</t>
  </si>
  <si>
    <t>GATE8a_00AEc70L_d0100</t>
  </si>
  <si>
    <t>GATE8a_00AEc70L_d0300</t>
  </si>
  <si>
    <t>GATE8a_00AEc70L_d0400</t>
  </si>
  <si>
    <t>GATE8a_00AEc70L_d0301</t>
  </si>
  <si>
    <t>GATE14a_00AEc7PL_d0000</t>
  </si>
  <si>
    <t>GATE14a_00AEc7PL_d0100</t>
  </si>
  <si>
    <t>GATE14a_00AEc7PL_d0300</t>
  </si>
  <si>
    <t>GATE14a_00AEc70L_d0000</t>
  </si>
  <si>
    <t>GATE14a_00AEc70L_d0100</t>
  </si>
  <si>
    <t>GATE14a_00AEc70L_d0300</t>
  </si>
  <si>
    <t>GATE9a_00AEc7PL_d0000</t>
  </si>
  <si>
    <t>GATE9a_00AEc7PL_d0100</t>
  </si>
  <si>
    <t>GATE9a_00AEc7PL_d0300</t>
  </si>
  <si>
    <t>GATE9a_00AEc7PL_d0400</t>
  </si>
  <si>
    <t>GATE9a_00AEc7PL_d0301</t>
  </si>
  <si>
    <t>GATE9a_00AEc70L_d0000</t>
  </si>
  <si>
    <t>GATE9a_00AEc70L_d0100</t>
  </si>
  <si>
    <t>GATE9a_00AEc70L_d0300</t>
  </si>
  <si>
    <t>GATE9a_00AEc70L_d0400</t>
  </si>
  <si>
    <t>GATE9a_00AEc70L_d0301</t>
  </si>
  <si>
    <t>GATE12a_00AEc7PL_d0000</t>
  </si>
  <si>
    <t>GATE12a_00AEc7PL_d0100</t>
  </si>
  <si>
    <t>GATE12a_00AEc7PL_d0300</t>
  </si>
  <si>
    <t>GATE12a_00AEc7PL_d0400</t>
  </si>
  <si>
    <t>GATE12a_00AEc7PL_d0301</t>
  </si>
  <si>
    <t>GATE12a_00AEc70L_d0000</t>
  </si>
  <si>
    <t>GATE12a_00AEc70L_d0100</t>
  </si>
  <si>
    <t>GATE12a_00AEc70L_d0300</t>
  </si>
  <si>
    <t>GATE12a_00AEc70L_d0400</t>
  </si>
  <si>
    <t>GATE12a_00AEc70L_d0301</t>
  </si>
  <si>
    <t>GATE13a_00AEc7PL_d0000</t>
  </si>
  <si>
    <t>GATE13a_00AEc7PL_d0100</t>
  </si>
  <si>
    <t>GATE13a_00AEc7PL_d0300</t>
  </si>
  <si>
    <t>GATE13a_00AEc7PL_d0400</t>
  </si>
  <si>
    <t>GATE13a_00AEc7PL_d0301</t>
  </si>
  <si>
    <t>GATE13a_00AEc70L_d0000</t>
  </si>
  <si>
    <t>GATE13a_00AEc70L_d0100</t>
  </si>
  <si>
    <t>GATE13a_00AEc70L_d0300</t>
  </si>
  <si>
    <t>GATE13a_00AEc70L_d0400</t>
  </si>
  <si>
    <t>GATE13a_00AEc70L_d0301</t>
  </si>
  <si>
    <t>GATE18d_00AEc7PL_d0000</t>
  </si>
  <si>
    <t>GATE18d_00AEc7PL_d0100</t>
  </si>
  <si>
    <t>GATE18d_00AEc7PL_d0300</t>
  </si>
  <si>
    <t>GATE18d_00AEc7PL_d0400</t>
  </si>
  <si>
    <t>GATE18d_00AEc7PL_d0301</t>
  </si>
  <si>
    <t>GATE18d_00AEc70L_d0000</t>
  </si>
  <si>
    <t>GATE18d_00AEc70L_d0100</t>
  </si>
  <si>
    <t>GATE18d_00AEc70L_d0300</t>
  </si>
  <si>
    <t>GATE18d_00AEc70L_d0400</t>
  </si>
  <si>
    <t>GATE18d_00AEc70L_d0301</t>
  </si>
  <si>
    <t>GATE8a_B6AEc7PL_d0000</t>
  </si>
  <si>
    <t>GATE8a_B6AEc7PL_d0100</t>
  </si>
  <si>
    <t>GATE8a_B6AEc7PL_d0300</t>
  </si>
  <si>
    <t>GATE8a_B6AEc7PL_d0400</t>
  </si>
  <si>
    <t>GATE8a_B6AEc7PL_d0301</t>
  </si>
  <si>
    <t>GATE8a_B6AEc70L_d0000</t>
  </si>
  <si>
    <t>GATE8a_B6AEc70L_d0100</t>
  </si>
  <si>
    <t>GATE8a_B6AEc70L_d0300</t>
  </si>
  <si>
    <t>GATE8a_B6AEc70L_d0400</t>
  </si>
  <si>
    <t>GATE8a_B6AEc70L_d0301</t>
  </si>
  <si>
    <t>GATE9a_B6AEc7PL_d0000</t>
  </si>
  <si>
    <t>GATE9a_B6AEc7PL_d0100</t>
  </si>
  <si>
    <t>GATE9a_B6AEc7PL_d0300</t>
  </si>
  <si>
    <t>GATE9a_B6AEc7PL_d0400</t>
  </si>
  <si>
    <t>GATE9a_B6AEc7PL_d0301</t>
  </si>
  <si>
    <t>GATE9a_B6AEc70L_d0000</t>
  </si>
  <si>
    <t>GATE9a_B6AEc70L_d0100</t>
  </si>
  <si>
    <t>GATE9a_B6AEc70L_d0300</t>
  </si>
  <si>
    <t>GATE9a_B6AEc70L_d0400</t>
  </si>
  <si>
    <t>GATE9a_B6AEc70L_d0301</t>
  </si>
  <si>
    <t>GATE12a_B6AEc7PL_d0000</t>
  </si>
  <si>
    <t>GATE12a_B6AEc7PL_d0100</t>
  </si>
  <si>
    <t>GATE12a_B6AEc7PL_d0300</t>
  </si>
  <si>
    <t>GATE12a_B6AEc7PL_d0400</t>
  </si>
  <si>
    <t>GATE12a_B6AEc7PL_d0301</t>
  </si>
  <si>
    <t>GATE12a_B6AEc70L_d0000</t>
  </si>
  <si>
    <t>GATE12a_B6AEc70L_d0100</t>
  </si>
  <si>
    <t>GATE12a_B6AEc70L_d0300</t>
  </si>
  <si>
    <t>GATE12a_B6AEc70L_d0400</t>
  </si>
  <si>
    <t>GATE12a_B6AEc70L_d0301</t>
  </si>
  <si>
    <t>GATE13a_B6AEc7PL_d0000</t>
  </si>
  <si>
    <t>GATE13a_B6AEc7PL_d0100</t>
  </si>
  <si>
    <t>GATE13a_B6AEc7PL_d0300</t>
  </si>
  <si>
    <t>GATE13a_B6AEc7PL_d0400</t>
  </si>
  <si>
    <t>GATE13a_B6AEc7PL_d0301</t>
  </si>
  <si>
    <t>GATE13a_B6AEc70L_d0000</t>
  </si>
  <si>
    <t>GATE13a_B6AEc70L_d0100</t>
  </si>
  <si>
    <t>GATE13a_B6AEc70L_d0300</t>
  </si>
  <si>
    <t>GATE13a_B6AEc70L_d0400</t>
  </si>
  <si>
    <t>GATE13a_B6AEc70L_d0301</t>
  </si>
  <si>
    <t>GATE18d_B6AEc7PL_d0000</t>
  </si>
  <si>
    <t>GATE18d_B6AEc7PL_d0100</t>
  </si>
  <si>
    <t>GATE18d_B6AEc7PL_d0300</t>
  </si>
  <si>
    <t>GATE18d_B6AEc7PL_d0400</t>
  </si>
  <si>
    <t>GATE18d_B6AEc7PL_d0301</t>
  </si>
  <si>
    <t>GATE18d_B6AEc70L_d0000</t>
  </si>
  <si>
    <t>GATE18d_B6AEc70L_d0100</t>
  </si>
  <si>
    <t>GATE18d_B6AEc70L_d0300</t>
  </si>
  <si>
    <t>GATE18d_B6AEc70L_d0400</t>
  </si>
  <si>
    <t>GATE18d_B6AEc70L_d0301</t>
  </si>
  <si>
    <t>GATE18d_B6AEc0fPL_d0000</t>
  </si>
  <si>
    <t>GATE18d_B6AEc0fPL_d0100</t>
  </si>
  <si>
    <t>GATE18d_B6AEc0fPL_d0300</t>
  </si>
  <si>
    <t>GATE18d_B6AEc0fPL_d0400</t>
  </si>
  <si>
    <t>GATE18d_B6AEc0f0L_d0000</t>
  </si>
  <si>
    <t>GATE18d_B6AEc0f0L_d0100</t>
  </si>
  <si>
    <t>GATE18d_B6AEc0f0L_d0300</t>
  </si>
  <si>
    <t>GATE18d_B6AEc0f0L_d0400</t>
  </si>
  <si>
    <t>GATE18d_00AEc0fPL_d0000</t>
  </si>
  <si>
    <t>GATE18d_00AEc0fPL_d0100</t>
  </si>
  <si>
    <t>GATE18d_00AEc0fPL_d0300</t>
  </si>
  <si>
    <t>GATE18d_00AEc0fPL_d0400</t>
  </si>
  <si>
    <t>GATE19a_00AEc6PL_d0000</t>
  </si>
  <si>
    <t>GATE19a_00AEc6PL_d0100</t>
  </si>
  <si>
    <t>GATE19a_00AEc6PL_d0300</t>
  </si>
  <si>
    <t>GATE19a_00AEc6PL_d0400</t>
  </si>
  <si>
    <t>GATE19a_00AEc6PL_d0301</t>
  </si>
  <si>
    <t>GATE19a_00AEc60L_d0000</t>
  </si>
  <si>
    <t>GATE19a_00AEc60L_d0100</t>
  </si>
  <si>
    <t>GATE19a_00AEc60L_d0300</t>
  </si>
  <si>
    <t>GATE19a_00AEc60L_d0400</t>
  </si>
  <si>
    <t>GATE19a_00AEc60L_d0301</t>
  </si>
  <si>
    <t>GATE19a_B6AEc6PL_d0000</t>
  </si>
  <si>
    <t>GATE19a_B6AEc6PL_d0100</t>
  </si>
  <si>
    <t>GATE19a_B6AEc6PL_d0300</t>
  </si>
  <si>
    <t>GATE19a_B6AEc6PL_d0400</t>
  </si>
  <si>
    <t>GATE19a_B6AEc6PL_d0301</t>
  </si>
  <si>
    <t>GATE19a_B6AEc60L_d0000</t>
  </si>
  <si>
    <t>GATE19a_B6AEc60L_d0100</t>
  </si>
  <si>
    <t>GATE19a_B6AEc60L_d0300</t>
  </si>
  <si>
    <t>GATE19a_B6AEc60L_d0400</t>
  </si>
  <si>
    <t>GATE19a_B6AEc60L_d0301</t>
  </si>
  <si>
    <t>GATE8a_00AEc8PL_d0000</t>
  </si>
  <si>
    <t>GATE8a_00AEc8PL_d0100</t>
  </si>
  <si>
    <t>GATE8a_00AEc8PL_d0300</t>
  </si>
  <si>
    <t>GATE8a_00AEc8PL_d0400</t>
  </si>
  <si>
    <t>GATE8a_00AEc8PL_d0301</t>
  </si>
  <si>
    <t>GATE8a_00AEc80L_d0000</t>
  </si>
  <si>
    <t>GATE8a_00AEc80L_d0100</t>
  </si>
  <si>
    <t>GATE8a_00AEc80L_d0300</t>
  </si>
  <si>
    <t>GATE8a_00AEc80L_d0400</t>
  </si>
  <si>
    <t>GATE8a_00AEc80L_d0301</t>
  </si>
  <si>
    <t>GATE14a_00AEc8PL_d0000</t>
  </si>
  <si>
    <t>GATE14a_00AEc8PL_d0100</t>
  </si>
  <si>
    <t>GATE14a_00AEc8PL_d0300</t>
  </si>
  <si>
    <t>GATE14a_00AEc80L_d0000</t>
  </si>
  <si>
    <t>GATE14a_00AEc80L_d0100</t>
  </si>
  <si>
    <t>GATE14a_00AEc80L_d0300</t>
  </si>
  <si>
    <t>GATE9a_00AEc8PL_d0000</t>
  </si>
  <si>
    <t>GATE9a_00AEc8PL_d0100</t>
  </si>
  <si>
    <t>GATE9a_00AEc8PL_d0300</t>
  </si>
  <si>
    <t>GATE9a_00AEc8PL_d0400</t>
  </si>
  <si>
    <t>GATE9a_00AEc8PL_d0301</t>
  </si>
  <si>
    <t>GATE9a_00AEc80L_d0000</t>
  </si>
  <si>
    <t>GATE9a_00AEc80L_d0100</t>
  </si>
  <si>
    <t>GATE9a_00AEc80L_d0300</t>
  </si>
  <si>
    <t>GATE9a_00AEc80L_d0400</t>
  </si>
  <si>
    <t>GATE9a_00AEc80L_d0301</t>
  </si>
  <si>
    <t>GATE12a_00AEc8PL_d0000</t>
  </si>
  <si>
    <t>GATE12a_00AEc8PL_d0100</t>
  </si>
  <si>
    <t>GATE12a_00AEc8PL_d0300</t>
  </si>
  <si>
    <t>GATE12a_00AEc8PL_d0400</t>
  </si>
  <si>
    <t>GATE12a_00AEc8PL_d0301</t>
  </si>
  <si>
    <t>GATE12a_00AEc80L_d0000</t>
  </si>
  <si>
    <t>GATE12a_00AEc80L_d0100</t>
  </si>
  <si>
    <t>GATE12a_00AEc80L_d0300</t>
  </si>
  <si>
    <t>GATE12a_00AEc80L_d0400</t>
  </si>
  <si>
    <t>GATE12a_00AEc80L_d0301</t>
  </si>
  <si>
    <t>GATE13a_00AEc8PL_d0000</t>
  </si>
  <si>
    <t>GATE13a_00AEc8PL_d0100</t>
  </si>
  <si>
    <t>GATE13a_00AEc8PL_d0300</t>
  </si>
  <si>
    <t>GATE13a_00AEc8PL_d0400</t>
  </si>
  <si>
    <t>GATE13a_00AEc8PL_d0301</t>
  </si>
  <si>
    <t>GATE13a_00AEc80L_d0000</t>
  </si>
  <si>
    <t>GATE13a_00AEc80L_d0100</t>
  </si>
  <si>
    <t>GATE13a_00AEc80L_d0300</t>
  </si>
  <si>
    <t>GATE13a_00AEc80L_d0400</t>
  </si>
  <si>
    <t>GATE13a_00AEc80L_d0301</t>
  </si>
  <si>
    <t>GATE19a_00AEc8PL_d0000</t>
  </si>
  <si>
    <t>GATE19a_00AEc8PL_d0100</t>
  </si>
  <si>
    <t>GATE19a_00AEc8PL_d0300</t>
  </si>
  <si>
    <t>GATE19a_00AEc8PL_d0400</t>
  </si>
  <si>
    <t>GATE19a_00AEc8PL_d0301</t>
  </si>
  <si>
    <t>GATE19a_00AEc80L_d0000</t>
  </si>
  <si>
    <t>GATE19a_00AEc80L_d0100</t>
  </si>
  <si>
    <t>GATE19a_00AEc80L_d0300</t>
  </si>
  <si>
    <t>GATE19a_00AEc80L_d0400</t>
  </si>
  <si>
    <t>GATE19a_00AEc80L_d0301</t>
  </si>
  <si>
    <t>GATE18d_00AEc8PL_d0000</t>
  </si>
  <si>
    <t>GATE18d_00AEc8PL_d0100</t>
  </si>
  <si>
    <t>GATE18d_00AEc8PL_d0300</t>
  </si>
  <si>
    <t>GATE18d_00AEc8PL_d0400</t>
  </si>
  <si>
    <t>GATE18d_00AEc8PL_d0301</t>
  </si>
  <si>
    <t>GATE18d_00AEc80L_d0000</t>
  </si>
  <si>
    <t>GATE18d_00AEc80L_d0100</t>
  </si>
  <si>
    <t>GATE18d_00AEc80L_d0300</t>
  </si>
  <si>
    <t>GATE18d_00AEc80L_d0400</t>
  </si>
  <si>
    <t>GATE18d_00AEc80L_d0301</t>
  </si>
  <si>
    <t>GATE8a_B6AEc8PL_d0000</t>
  </si>
  <si>
    <t>GATE8a_B6AEc8PL_d0100</t>
  </si>
  <si>
    <t>GATE8a_B6AEc8PL_d0300</t>
  </si>
  <si>
    <t>GATE8a_B6AEc8PL_d0400</t>
  </si>
  <si>
    <t>GATE8a_B6AEc8PL_d0301</t>
  </si>
  <si>
    <t>GATE8a_B6AEc80L_d0000</t>
  </si>
  <si>
    <t>GATE8a_B6AEc80L_d0100</t>
  </si>
  <si>
    <t>GATE8a_B6AEc80L_d0300</t>
  </si>
  <si>
    <t>GATE8a_B6AEc80L_d0400</t>
  </si>
  <si>
    <t>GATE8a_B6AEc80L_d0301</t>
  </si>
  <si>
    <t>GATE9a_B6AEc8PL_d0000</t>
  </si>
  <si>
    <t>GATE9a_B6AEc8PL_d0100</t>
  </si>
  <si>
    <t>GATE9a_B6AEc8PL_d0300</t>
  </si>
  <si>
    <t>GATE9a_B6AEc8PL_d0400</t>
  </si>
  <si>
    <t>GATE9a_B6AEc8PL_d0301</t>
  </si>
  <si>
    <t>GATE9a_B6AEc80L_d0000</t>
  </si>
  <si>
    <t>GATE9a_B6AEc80L_d0100</t>
  </si>
  <si>
    <t>GATE9a_B6AEc80L_d0300</t>
  </si>
  <si>
    <t>GATE9a_B6AEc80L_d0400</t>
  </si>
  <si>
    <t>GATE9a_B6AEc80L_d0301</t>
  </si>
  <si>
    <t>GATE12a_B6AEc8PL_d0000</t>
  </si>
  <si>
    <t>GATE12a_B6AEc8PL_d0100</t>
  </si>
  <si>
    <t>GATE12a_B6AEc8PL_d0300</t>
  </si>
  <si>
    <t>GATE12a_B6AEc8PL_d0400</t>
  </si>
  <si>
    <t>GATE12a_B6AEc8PL_d0301</t>
  </si>
  <si>
    <t>GATE12a_B6AEc80L_d0000</t>
  </si>
  <si>
    <t>GATE12a_B6AEc80L_d0100</t>
  </si>
  <si>
    <t>GATE12a_B6AEc80L_d0300</t>
  </si>
  <si>
    <t>GATE12a_B6AEc80L_d0400</t>
  </si>
  <si>
    <t>GATE12a_B6AEc80L_d0301</t>
  </si>
  <si>
    <t>GATE13a_B6AEc8PL_d0000</t>
  </si>
  <si>
    <t>GATE13a_B6AEc8PL_d0100</t>
  </si>
  <si>
    <t>GATE13a_B6AEc8PL_d0300</t>
  </si>
  <si>
    <t>GATE13a_B6AEc8PL_d0400</t>
  </si>
  <si>
    <t>GATE13a_B6AEc8PL_d0301</t>
  </si>
  <si>
    <t>GATE13a_B6AEc80L_d0000</t>
  </si>
  <si>
    <t>GATE13a_B6AEc80L_d0100</t>
  </si>
  <si>
    <t>GATE13a_B6AEc80L_d0300</t>
  </si>
  <si>
    <t>GATE13a_B6AEc80L_d0400</t>
  </si>
  <si>
    <t>GATE13a_B6AEc80L_d0301</t>
  </si>
  <si>
    <t>GATE19a_B6AEc8PL_d0000</t>
  </si>
  <si>
    <t>GATE19a_B6AEc8PL_d0100</t>
  </si>
  <si>
    <t>GATE19a_B6AEc8PL_d0300</t>
  </si>
  <si>
    <t>GATE19a_B6AEc8PL_d0400</t>
  </si>
  <si>
    <t>GATE19a_B6AEc8PL_d0301</t>
  </si>
  <si>
    <t>GATE19a_B6AEc80L_d0000</t>
  </si>
  <si>
    <t>GATE19a_B6AEc80L_d0100</t>
  </si>
  <si>
    <t>GATE19a_B6AEc80L_d0300</t>
  </si>
  <si>
    <t>GATE19a_B6AEc80L_d0400</t>
  </si>
  <si>
    <t>GATE19a_B6AEc80L_d0301</t>
  </si>
  <si>
    <t>GATE18d_B6AEc8PL_d0000</t>
  </si>
  <si>
    <t>GATE18d_B6AEc8PL_d0100</t>
  </si>
  <si>
    <t>GATE18d_B6AEc8PL_d0300</t>
  </si>
  <si>
    <t>GATE18d_B6AEc8PL_d0400</t>
  </si>
  <si>
    <t>GATE18d_B6AEc8PL_d0301</t>
  </si>
  <si>
    <t>GATE18d_B6AEc80L_d0000</t>
  </si>
  <si>
    <t>GATE18d_B6AEc80L_d0100</t>
  </si>
  <si>
    <t>GATE18d_B6AEc80L_d0300</t>
  </si>
  <si>
    <t>GATE18d_B6AEc80L_d0400</t>
  </si>
  <si>
    <t>GATE18d_B6AEc80L_d0301</t>
  </si>
  <si>
    <t>GATE18d_B6AEc80L_d0500</t>
  </si>
  <si>
    <t>GATE18d_B6AEc8PL_d0500</t>
  </si>
  <si>
    <t>GATE13a_B6AEc80L_d0500</t>
  </si>
  <si>
    <t>GATE13a_B6AEc8PL_d0500</t>
  </si>
  <si>
    <t>GATE8a_B6AEc80L_d0500</t>
  </si>
  <si>
    <t>GATE8a_B6AEc8PL_d0500</t>
  </si>
  <si>
    <t xml:space="preserve"> </t>
  </si>
  <si>
    <t>GATE8a_00AEc9PL_d0000</t>
  </si>
  <si>
    <t>GATE8a_00AEc9PL_d0100</t>
  </si>
  <si>
    <t>GATE8a_00AEc9PL_d0300</t>
  </si>
  <si>
    <t>GATE8a_00AEc9PL_d0400</t>
  </si>
  <si>
    <t>GATE8a_00AEc90L_d0000</t>
  </si>
  <si>
    <t>GATE8a_00AEc90L_d0100</t>
  </si>
  <si>
    <t>GATE8a_00AEc90L_d0300</t>
  </si>
  <si>
    <t>GATE8a_00AEc90L_d0400</t>
  </si>
  <si>
    <t>GATE13a_00AEc9PL_d0000</t>
  </si>
  <si>
    <t>GATE13a_00AEc9PL_d0100</t>
  </si>
  <si>
    <t>GATE13a_00AEc9PL_d0300</t>
  </si>
  <si>
    <t>GATE13a_00AEc9PL_d0400</t>
  </si>
  <si>
    <t>GATE13a_00AEc90L_d0000</t>
  </si>
  <si>
    <t>GATE13a_00AEc90L_d0100</t>
  </si>
  <si>
    <t>GATE13a_00AEc90L_d0300</t>
  </si>
  <si>
    <t>GATE13a_00AEc90L_d0400</t>
  </si>
  <si>
    <t>GATE19a_00AEc9PL_d0000</t>
  </si>
  <si>
    <t>GATE19a_00AEc9PL_d0100</t>
  </si>
  <si>
    <t>GATE19a_00AEc9PL_d0300</t>
  </si>
  <si>
    <t>GATE19a_00AEc9PL_d0400</t>
  </si>
  <si>
    <t>GATE19a_00AEc9PL_d0301</t>
  </si>
  <si>
    <t>GATE19a_00AEc90L_d0000</t>
  </si>
  <si>
    <t>GATE19a_00AEc90L_d0100</t>
  </si>
  <si>
    <t>GATE19a_00AEc90L_d0300</t>
  </si>
  <si>
    <t>GATE19a_00AEc90L_d0400</t>
  </si>
  <si>
    <t>GATE19a_00AEc90L_d0301</t>
  </si>
  <si>
    <t>GATE18d_00AEc9PL_d0000</t>
  </si>
  <si>
    <t>GATE18d_00AEc9PL_d0100</t>
  </si>
  <si>
    <t>GATE18d_00AEc9PL_d0300</t>
  </si>
  <si>
    <t>GATE18d_00AEc9PL_d0400</t>
  </si>
  <si>
    <t>GATE18d_00AEc90L_d0000</t>
  </si>
  <si>
    <t>GATE18d_00AEc90L_d0100</t>
  </si>
  <si>
    <t>GATE18d_00AEc90L_d0300</t>
  </si>
  <si>
    <t>GATE18d_00AEc90L_d0400</t>
  </si>
  <si>
    <t>GATE8a_B6AEc9PL_d0000</t>
  </si>
  <si>
    <t>GATE8a_B6AEc9PL_d0100</t>
  </si>
  <si>
    <t>GATE8a_B6AEc9PL_d0300</t>
  </si>
  <si>
    <t>GATE8a_B6AEc9PL_d0400</t>
  </si>
  <si>
    <t>GATE8a_B6AEc9PL_d0500</t>
  </si>
  <si>
    <t>GATE8a_B6AEc9PL_d0301</t>
  </si>
  <si>
    <t>GATE8a_B6AEc90L_d0000</t>
  </si>
  <si>
    <t>GATE8a_B6AEc90L_d0100</t>
  </si>
  <si>
    <t>GATE8a_B6AEc90L_d0300</t>
  </si>
  <si>
    <t>GATE8a_B6AEc90L_d0400</t>
  </si>
  <si>
    <t>GATE8a_B6AEc90L_d0500</t>
  </si>
  <si>
    <t>GATE8a_B6AEc90L_d0301</t>
  </si>
  <si>
    <t>GATE9a_B6AEc9PL_d0000</t>
  </si>
  <si>
    <t>GATE9a_B6AEc9PL_d0100</t>
  </si>
  <si>
    <t>GATE9a_B6AEc9PL_d0300</t>
  </si>
  <si>
    <t>GATE9a_B6AEc9PL_d0400</t>
  </si>
  <si>
    <t>GATE9a_B6AEc9PL_d0301</t>
  </si>
  <si>
    <t>GATE9a_B6AEc90L_d0000</t>
  </si>
  <si>
    <t>GATE9a_B6AEc90L_d0100</t>
  </si>
  <si>
    <t>GATE9a_B6AEc90L_d0300</t>
  </si>
  <si>
    <t>GATE9a_B6AEc90L_d0400</t>
  </si>
  <si>
    <t>GATE9a_B6AEc90L_d0301</t>
  </si>
  <si>
    <t>GATE12a_B6AEc9PL_d0000</t>
  </si>
  <si>
    <t>GATE12a_B6AEc9PL_d0100</t>
  </si>
  <si>
    <t>GATE12a_B6AEc9PL_d0300</t>
  </si>
  <si>
    <t>GATE12a_B6AEc9PL_d0400</t>
  </si>
  <si>
    <t>GATE12a_B6AEc9PL_d0301</t>
  </si>
  <si>
    <t>GATE12a_B6AEc90L_d0000</t>
  </si>
  <si>
    <t>GATE12a_B6AEc90L_d0100</t>
  </si>
  <si>
    <t>GATE12a_B6AEc90L_d0300</t>
  </si>
  <si>
    <t>GATE12a_B6AEc90L_d0400</t>
  </si>
  <si>
    <t>GATE12a_B6AEc90L_d0301</t>
  </si>
  <si>
    <t>GATE13a_B6AEc9PL_d0000</t>
  </si>
  <si>
    <t>GATE13a_B6AEc9PL_d0100</t>
  </si>
  <si>
    <t>GATE13a_B6AEc9PL_d0300</t>
  </si>
  <si>
    <t>GATE13a_B6AEc9PL_d0400</t>
  </si>
  <si>
    <t>GATE13a_B6AEc9PL_d0500</t>
  </si>
  <si>
    <t>GATE13a_B6AEc9PL_d0301</t>
  </si>
  <si>
    <t>GATE13a_B6AEc90L_d0000</t>
  </si>
  <si>
    <t>GATE13a_B6AEc90L_d0100</t>
  </si>
  <si>
    <t>GATE13a_B6AEc90L_d0300</t>
  </si>
  <si>
    <t>GATE13a_B6AEc90L_d0400</t>
  </si>
  <si>
    <t>GATE13a_B6AEc90L_d0500</t>
  </si>
  <si>
    <t>GATE13a_B6AEc90L_d0301</t>
  </si>
  <si>
    <t>GATE18d_B6AEc9PL_d0000</t>
  </si>
  <si>
    <t>GATE18d_B6AEc9PL_d0100</t>
  </si>
  <si>
    <t>GATE18d_B6AEc9PL_d0300</t>
  </si>
  <si>
    <t>GATE18d_B6AEc9PL_d0400</t>
  </si>
  <si>
    <t>GATE18d_B6AEc9PL_d0500</t>
  </si>
  <si>
    <t>GATE18d_B6AEc90L_d0000</t>
  </si>
  <si>
    <t>GATE18d_B6AEc90L_d0100</t>
  </si>
  <si>
    <t>GATE18d_B6AEc90L_d0300</t>
  </si>
  <si>
    <t>GATE18d_B6AEc90L_d0400</t>
  </si>
  <si>
    <t>GATE18d_B6AEc90L_d0500</t>
  </si>
  <si>
    <t>GATE18d_B0AEc9PL_d0000</t>
  </si>
  <si>
    <t>GATE18d_B0AEc9PL_d0100</t>
  </si>
  <si>
    <t>GATE18d_B0AEc9PL_d0300</t>
  </si>
  <si>
    <t>GATE18d_B0AEc9PL_d0400</t>
  </si>
  <si>
    <t>GATE18d_B0AEc9PL_d0500</t>
  </si>
  <si>
    <t>GATE18d_06AEc9PL_d0000</t>
  </si>
  <si>
    <t>GATE18d_06AEc9PL_d0100</t>
  </si>
  <si>
    <t>GATE18d_06AEc9PL_d0300</t>
  </si>
  <si>
    <t>GATE18d_06AEc9PL_d0400</t>
  </si>
  <si>
    <t>GATE18d_06AEc9PL_d0500</t>
  </si>
  <si>
    <t>GATE18e_00AEc9PL_d0000</t>
  </si>
  <si>
    <t>GATE18e_00AEc9PL_d0100</t>
  </si>
  <si>
    <t>GATE18e_00AEc9PL_d0300</t>
  </si>
  <si>
    <t>GATE18e_00AEc9PL_d0400</t>
  </si>
  <si>
    <t>GATE18e_00AEc90L_d0000</t>
  </si>
  <si>
    <t>GATE18e_00AEc90L_d0100</t>
  </si>
  <si>
    <t>GATE18e_00AEc90L_d0300</t>
  </si>
  <si>
    <t>GATE18e_00AEc90L_d0400</t>
  </si>
  <si>
    <t>GATE18e_00AEc9PL_d0500</t>
  </si>
  <si>
    <t>GATE18e_00AEc90L_d0500</t>
  </si>
  <si>
    <t>GATE18d_00AEc9PL_d0500</t>
  </si>
  <si>
    <t>GATE18d_00AEc90L_d0500</t>
  </si>
  <si>
    <t>GATE18d_B0AEc9PL_d0600</t>
  </si>
  <si>
    <t>GATE18d_06AEc9PL_d0600</t>
  </si>
  <si>
    <t>GATE18d_B6AEc9PL_d0600</t>
  </si>
  <si>
    <t>GATE18d_B6AEc90L_d0600</t>
  </si>
  <si>
    <t>GATE18d_B6AEc0fPL_d0500</t>
  </si>
  <si>
    <t>GATE20a_00AEc0fPL_d0000</t>
  </si>
  <si>
    <t>GATE20a_00AEc0fPL_d0100</t>
  </si>
  <si>
    <t>GATE20a_00AEc0f0L_d0000</t>
  </si>
  <si>
    <t>GATE20b_00AEc0fPL_d0000</t>
  </si>
  <si>
    <t>GATE20b_00AEc0fPL_d0100</t>
  </si>
  <si>
    <t>GATE20b_00AEc0fPL_d0300</t>
  </si>
  <si>
    <t>GATE19a_00AEc0PL_d0000</t>
  </si>
  <si>
    <t>GATE19a_00AEc0PL_d0100</t>
  </si>
  <si>
    <t>GATE19a_00AEc0PL_d0300</t>
  </si>
  <si>
    <t>GATE19a_00AEc0PL_d0400</t>
  </si>
  <si>
    <t>GATE19a_00AEc00L_d0000</t>
  </si>
  <si>
    <t>GATE19a_00AEc00L_d0100</t>
  </si>
  <si>
    <t>GATE19a_00AEc00L_d0300</t>
  </si>
  <si>
    <t>GATE19a_00AEc00L_d0400</t>
  </si>
  <si>
    <t>GATE13a_06AEc0PL_d0000</t>
  </si>
  <si>
    <t>GATE13a_06AEc0PL_d0100</t>
  </si>
  <si>
    <t>GATE13a_06AEc0PL_d0300</t>
  </si>
  <si>
    <t>GATE13a_06AEc0PL_d0400</t>
  </si>
  <si>
    <t>GATE13a_B0AEc0PL_d0000</t>
  </si>
  <si>
    <t>GATE13a_B0AEc0PL_d0100</t>
  </si>
  <si>
    <t>GATE13a_B0AEc0PL_d0300</t>
  </si>
  <si>
    <t>GATE13a_B0AEc0PL_d0400</t>
  </si>
  <si>
    <t>Overall</t>
  </si>
  <si>
    <t>STDEV</t>
  </si>
  <si>
    <t>GATE18e_00AEc0fPL_d0000</t>
  </si>
  <si>
    <t>GATE18e_00AEc0fPL_d0100</t>
  </si>
  <si>
    <t>GATE18e_00AEc0fPL_d0300</t>
  </si>
  <si>
    <t>GATE18e_00AEc0fPL_d0400</t>
  </si>
  <si>
    <t>GATE18d_06AEc0fPL_d0000</t>
  </si>
  <si>
    <t>GATE18d_06AEc0fPL_d0100</t>
  </si>
  <si>
    <t>GATE18d_06AEc0fPL_d0300</t>
  </si>
  <si>
    <t>GATE18d_06AEc0fPL_d0400</t>
  </si>
  <si>
    <t>GATE18d_B0AEc0fPL_d0000</t>
  </si>
  <si>
    <t>GATE18d_B0AEc0fPL_d0100</t>
  </si>
  <si>
    <t>GATE18d_B0AEc0fPL_d0300</t>
  </si>
  <si>
    <t>GATE18d_B0AEc0fPL_d0400</t>
  </si>
  <si>
    <t>GATE21_B6AEc9PL_d0000</t>
  </si>
  <si>
    <t>GATE21_B6AEc9PL_d0100</t>
  </si>
  <si>
    <t>GATE21_B6AEc9PL_d0300</t>
  </si>
  <si>
    <t>GATE21_B6AEc9PL_d0400</t>
  </si>
  <si>
    <t>GATE21_B6AEc90L_d0000</t>
  </si>
  <si>
    <t>GATE21_B6AEc90L_d0100</t>
  </si>
  <si>
    <t>GATE21_B6AEc90L_d0300</t>
  </si>
  <si>
    <t>GATE21_B6AEc90L_d0400</t>
  </si>
  <si>
    <t>GATE18d_06AEc0fPL_d0500</t>
  </si>
  <si>
    <t>CASF2016 RMSE</t>
  </si>
  <si>
    <t>Mean</t>
  </si>
  <si>
    <t>Std</t>
  </si>
  <si>
    <t>Search Top 5 Ligands</t>
  </si>
  <si>
    <t>Search Top 5 Complexes</t>
  </si>
  <si>
    <t>Protein Similarity Threshold</t>
  </si>
  <si>
    <t>Ligand Similarity Threshold</t>
  </si>
  <si>
    <t>None</t>
  </si>
  <si>
    <t>Fold</t>
  </si>
  <si>
    <t>Pafnucy</t>
  </si>
  <si>
    <t>GEMS (GATE18d_B6AEc15PL_kikdic_d0500)</t>
  </si>
  <si>
    <t>GEMS (GATE18d_B6AEc13PL_kikdic_d0500)</t>
  </si>
  <si>
    <t>GEMS (GATE18d_B6AEc11PL_kikdic_d0500)</t>
  </si>
  <si>
    <t>GEMS (GATE18d_B6AEc17PL_kikdic_d0500)</t>
  </si>
  <si>
    <t>GEMS (GATE18d_B6AEc19PL_kikdic_d0500)</t>
  </si>
  <si>
    <t>GEMS (GATE18d_B6AEc0fPL_d0300)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</si>
</sst>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3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2"/>
      <color theme="0" tint="-0.34998626667073579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  <font>
      <sz val="10"/>
      <color theme="1"/>
      <name val="Aptos Narrow"/>
      <scheme val="minor"/>
    </font>
    <font>
      <b/>
      <sz val="12"/>
      <color theme="0" tint="-0.34998626667073579"/>
      <name val="Aptos Narrow"/>
      <scheme val="minor"/>
    </font>
    <font>
      <sz val="12"/>
      <color rgb="FF000000"/>
      <name val="Aptos Narrow"/>
      <family val="2"/>
      <scheme val="minor"/>
    </font>
    <font>
      <b/>
      <sz val="10"/>
      <color theme="1"/>
      <name val="Aptos Narrow"/>
      <scheme val="minor"/>
    </font>
    <font>
      <sz val="12"/>
      <color rgb="FF000000"/>
      <name val="Aptos Narrow"/>
      <scheme val="minor"/>
    </font>
    <font>
      <sz val="12"/>
      <color theme="0"/>
      <name val="Aptos Narrow"/>
      <scheme val="minor"/>
    </font>
  </fonts>
  <fills count="24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6" tint="0.39997558519241921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/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medium">
        <color indexed="64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medium">
        <color indexed="64"/>
      </top>
      <bottom style="thin">
        <color theme="0" tint="-0.249977111117893"/>
      </bottom>
      <diagonal/>
    </border>
    <border>
      <left/>
      <right/>
      <top style="medium">
        <color indexed="64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medium">
        <color indexed="64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indexed="64"/>
      </top>
      <bottom/>
      <diagonal/>
    </border>
    <border>
      <left style="thin">
        <color theme="0" tint="-0.249977111117893"/>
      </left>
      <right style="medium">
        <color indexed="64"/>
      </right>
      <top style="medium">
        <color indexed="64"/>
      </top>
      <bottom style="thin">
        <color theme="0" tint="-0.249977111117893"/>
      </bottom>
      <diagonal/>
    </border>
    <border>
      <left style="medium">
        <color indexed="64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medium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indexed="64"/>
      </left>
      <right style="thin">
        <color theme="0" tint="-0.249977111117893"/>
      </right>
      <top style="thin">
        <color theme="0" tint="-0.249977111117893"/>
      </top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medium">
        <color indexed="64"/>
      </bottom>
      <diagonal/>
    </border>
    <border>
      <left style="thin">
        <color theme="0" tint="-0.249977111117893"/>
      </left>
      <right style="medium">
        <color indexed="64"/>
      </right>
      <top style="thin">
        <color theme="0" tint="-0.249977111117893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0" tint="-0.249977111117893"/>
      </bottom>
      <diagonal/>
    </border>
    <border>
      <left style="medium">
        <color indexed="64"/>
      </left>
      <right/>
      <top/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/>
      <right style="medium">
        <color indexed="64"/>
      </right>
      <top/>
      <bottom style="thin">
        <color theme="0" tint="-0.249977111117893"/>
      </bottom>
      <diagonal/>
    </border>
    <border>
      <left style="medium">
        <color indexed="64"/>
      </left>
      <right/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338">
    <xf numFmtId="0" fontId="0" fillId="0" borderId="0" xfId="0"/>
    <xf numFmtId="1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164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 textRotation="90"/>
    </xf>
    <xf numFmtId="164" fontId="4" fillId="0" borderId="0" xfId="0" applyNumberFormat="1" applyFont="1"/>
    <xf numFmtId="0" fontId="0" fillId="0" borderId="0" xfId="0" applyAlignment="1">
      <alignment vertical="center"/>
    </xf>
    <xf numFmtId="164" fontId="0" fillId="0" borderId="0" xfId="0" applyNumberFormat="1"/>
    <xf numFmtId="0" fontId="0" fillId="2" borderId="0" xfId="0" applyFill="1"/>
    <xf numFmtId="0" fontId="2" fillId="2" borderId="0" xfId="0" applyFont="1" applyFill="1"/>
    <xf numFmtId="0" fontId="4" fillId="0" borderId="0" xfId="0" applyFont="1"/>
    <xf numFmtId="0" fontId="0" fillId="4" borderId="0" xfId="0" applyFill="1"/>
    <xf numFmtId="0" fontId="0" fillId="6" borderId="0" xfId="0" applyFill="1"/>
    <xf numFmtId="0" fontId="0" fillId="7" borderId="0" xfId="0" applyFill="1"/>
    <xf numFmtId="0" fontId="0" fillId="0" borderId="0" xfId="0" applyAlignment="1">
      <alignment horizontal="center"/>
    </xf>
    <xf numFmtId="0" fontId="0" fillId="10" borderId="0" xfId="0" applyFill="1"/>
    <xf numFmtId="0" fontId="0" fillId="11" borderId="0" xfId="0" applyFill="1"/>
    <xf numFmtId="164" fontId="5" fillId="0" borderId="0" xfId="0" applyNumberFormat="1" applyFont="1" applyAlignment="1">
      <alignment horizontal="right"/>
    </xf>
    <xf numFmtId="0" fontId="6" fillId="10" borderId="0" xfId="0" applyFont="1" applyFill="1"/>
    <xf numFmtId="0" fontId="6" fillId="0" borderId="0" xfId="0" applyFont="1"/>
    <xf numFmtId="1" fontId="6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 textRotation="90"/>
    </xf>
    <xf numFmtId="164" fontId="7" fillId="0" borderId="0" xfId="0" applyNumberFormat="1" applyFont="1"/>
    <xf numFmtId="0" fontId="0" fillId="12" borderId="0" xfId="0" applyFill="1"/>
    <xf numFmtId="0" fontId="3" fillId="12" borderId="0" xfId="0" applyFont="1" applyFill="1"/>
    <xf numFmtId="1" fontId="0" fillId="12" borderId="0" xfId="0" applyNumberFormat="1" applyFill="1" applyAlignment="1">
      <alignment horizontal="left"/>
    </xf>
    <xf numFmtId="164" fontId="0" fillId="12" borderId="0" xfId="0" applyNumberFormat="1" applyFill="1" applyAlignment="1">
      <alignment horizontal="left"/>
    </xf>
    <xf numFmtId="164" fontId="5" fillId="12" borderId="0" xfId="0" applyNumberFormat="1" applyFont="1" applyFill="1" applyAlignment="1">
      <alignment horizontal="right"/>
    </xf>
    <xf numFmtId="164" fontId="0" fillId="12" borderId="0" xfId="0" applyNumberFormat="1" applyFill="1" applyAlignment="1">
      <alignment horizontal="center" vertical="center" textRotation="90"/>
    </xf>
    <xf numFmtId="164" fontId="4" fillId="12" borderId="0" xfId="0" applyNumberFormat="1" applyFont="1" applyFill="1"/>
    <xf numFmtId="0" fontId="0" fillId="14" borderId="0" xfId="0" applyFill="1"/>
    <xf numFmtId="1" fontId="0" fillId="14" borderId="0" xfId="0" applyNumberFormat="1" applyFill="1" applyAlignment="1">
      <alignment horizontal="left"/>
    </xf>
    <xf numFmtId="164" fontId="0" fillId="14" borderId="0" xfId="0" applyNumberFormat="1" applyFill="1" applyAlignment="1">
      <alignment horizontal="left"/>
    </xf>
    <xf numFmtId="164" fontId="5" fillId="14" borderId="0" xfId="0" applyNumberFormat="1" applyFont="1" applyFill="1" applyAlignment="1">
      <alignment horizontal="right"/>
    </xf>
    <xf numFmtId="164" fontId="0" fillId="14" borderId="0" xfId="0" applyNumberFormat="1" applyFill="1" applyAlignment="1">
      <alignment horizontal="center" vertical="center" textRotation="90"/>
    </xf>
    <xf numFmtId="164" fontId="4" fillId="14" borderId="0" xfId="0" applyNumberFormat="1" applyFont="1" applyFill="1"/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164" fontId="4" fillId="12" borderId="0" xfId="0" applyNumberFormat="1" applyFont="1" applyFill="1" applyAlignment="1">
      <alignment horizontal="left"/>
    </xf>
    <xf numFmtId="164" fontId="4" fillId="0" borderId="0" xfId="0" applyNumberFormat="1" applyFont="1" applyAlignment="1">
      <alignment horizontal="left"/>
    </xf>
    <xf numFmtId="164" fontId="7" fillId="0" borderId="0" xfId="0" applyNumberFormat="1" applyFont="1" applyAlignment="1">
      <alignment horizontal="left"/>
    </xf>
    <xf numFmtId="164" fontId="4" fillId="14" borderId="0" xfId="0" applyNumberFormat="1" applyFont="1" applyFill="1" applyAlignment="1">
      <alignment horizontal="left"/>
    </xf>
    <xf numFmtId="0" fontId="1" fillId="0" borderId="0" xfId="0" applyFont="1" applyAlignment="1">
      <alignment horizontal="left"/>
    </xf>
    <xf numFmtId="164" fontId="0" fillId="12" borderId="0" xfId="0" applyNumberFormat="1" applyFill="1" applyAlignment="1">
      <alignment horizontal="center" vertical="center"/>
    </xf>
    <xf numFmtId="0" fontId="0" fillId="13" borderId="0" xfId="0" applyFill="1"/>
    <xf numFmtId="0" fontId="0" fillId="0" borderId="0" xfId="0" applyAlignment="1">
      <alignment vertical="center" textRotation="90"/>
    </xf>
    <xf numFmtId="0" fontId="0" fillId="0" borderId="0" xfId="0" applyAlignment="1">
      <alignment textRotation="90"/>
    </xf>
    <xf numFmtId="164" fontId="0" fillId="12" borderId="0" xfId="0" applyNumberFormat="1" applyFill="1"/>
    <xf numFmtId="164" fontId="6" fillId="0" borderId="0" xfId="0" applyNumberFormat="1" applyFont="1"/>
    <xf numFmtId="164" fontId="0" fillId="0" borderId="0" xfId="0" applyNumberFormat="1" applyAlignment="1">
      <alignment vertical="center" textRotation="90"/>
    </xf>
    <xf numFmtId="164" fontId="0" fillId="0" borderId="0" xfId="0" applyNumberFormat="1" applyAlignment="1">
      <alignment vertical="center"/>
    </xf>
    <xf numFmtId="164" fontId="0" fillId="14" borderId="0" xfId="0" applyNumberFormat="1" applyFill="1"/>
    <xf numFmtId="3" fontId="0" fillId="0" borderId="0" xfId="0" applyNumberForma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3" fontId="2" fillId="2" borderId="0" xfId="0" applyNumberFormat="1" applyFont="1" applyFill="1" applyAlignment="1">
      <alignment horizontal="center"/>
    </xf>
    <xf numFmtId="3" fontId="0" fillId="0" borderId="0" xfId="0" applyNumberFormat="1" applyAlignment="1">
      <alignment horizontal="center"/>
    </xf>
    <xf numFmtId="3" fontId="9" fillId="0" borderId="0" xfId="0" applyNumberFormat="1" applyFont="1" applyAlignment="1">
      <alignment horizontal="center"/>
    </xf>
    <xf numFmtId="0" fontId="5" fillId="10" borderId="0" xfId="0" applyFont="1" applyFill="1"/>
    <xf numFmtId="0" fontId="5" fillId="12" borderId="0" xfId="0" applyFont="1" applyFill="1"/>
    <xf numFmtId="0" fontId="8" fillId="12" borderId="0" xfId="0" applyFont="1" applyFill="1"/>
    <xf numFmtId="0" fontId="5" fillId="0" borderId="0" xfId="0" applyFont="1"/>
    <xf numFmtId="1" fontId="5" fillId="12" borderId="0" xfId="0" applyNumberFormat="1" applyFont="1" applyFill="1" applyAlignment="1">
      <alignment horizontal="left"/>
    </xf>
    <xf numFmtId="164" fontId="5" fillId="12" borderId="0" xfId="0" applyNumberFormat="1" applyFont="1" applyFill="1" applyAlignment="1">
      <alignment horizontal="left"/>
    </xf>
    <xf numFmtId="164" fontId="5" fillId="12" borderId="0" xfId="0" applyNumberFormat="1" applyFont="1" applyFill="1" applyAlignment="1">
      <alignment horizontal="center" vertical="center" textRotation="90"/>
    </xf>
    <xf numFmtId="164" fontId="10" fillId="12" borderId="0" xfId="0" applyNumberFormat="1" applyFont="1" applyFill="1" applyAlignment="1">
      <alignment horizontal="left"/>
    </xf>
    <xf numFmtId="164" fontId="10" fillId="12" borderId="0" xfId="0" applyNumberFormat="1" applyFont="1" applyFill="1"/>
    <xf numFmtId="164" fontId="5" fillId="12" borderId="0" xfId="0" applyNumberFormat="1" applyFont="1" applyFill="1"/>
    <xf numFmtId="0" fontId="2" fillId="0" borderId="0" xfId="0" applyFont="1"/>
    <xf numFmtId="0" fontId="2" fillId="0" borderId="0" xfId="0" applyFont="1" applyAlignment="1">
      <alignment vertical="center"/>
    </xf>
    <xf numFmtId="0" fontId="2" fillId="17" borderId="0" xfId="0" applyFont="1" applyFill="1" applyAlignment="1">
      <alignment vertical="center"/>
    </xf>
    <xf numFmtId="0" fontId="5" fillId="11" borderId="0" xfId="0" applyFont="1" applyFill="1"/>
    <xf numFmtId="0" fontId="5" fillId="14" borderId="0" xfId="0" applyFont="1" applyFill="1"/>
    <xf numFmtId="1" fontId="5" fillId="14" borderId="0" xfId="0" applyNumberFormat="1" applyFont="1" applyFill="1" applyAlignment="1">
      <alignment horizontal="left"/>
    </xf>
    <xf numFmtId="164" fontId="5" fillId="14" borderId="0" xfId="0" applyNumberFormat="1" applyFont="1" applyFill="1" applyAlignment="1">
      <alignment horizontal="left"/>
    </xf>
    <xf numFmtId="164" fontId="5" fillId="14" borderId="0" xfId="0" applyNumberFormat="1" applyFont="1" applyFill="1" applyAlignment="1">
      <alignment horizontal="center" vertical="center" textRotation="90"/>
    </xf>
    <xf numFmtId="164" fontId="10" fillId="14" borderId="0" xfId="0" applyNumberFormat="1" applyFont="1" applyFill="1" applyAlignment="1">
      <alignment horizontal="left"/>
    </xf>
    <xf numFmtId="164" fontId="10" fillId="14" borderId="0" xfId="0" applyNumberFormat="1" applyFont="1" applyFill="1"/>
    <xf numFmtId="164" fontId="5" fillId="14" borderId="0" xfId="0" applyNumberFormat="1" applyFont="1" applyFill="1"/>
    <xf numFmtId="0" fontId="0" fillId="18" borderId="0" xfId="0" applyFill="1"/>
    <xf numFmtId="1" fontId="0" fillId="18" borderId="0" xfId="0" applyNumberFormat="1" applyFill="1" applyAlignment="1">
      <alignment horizontal="left"/>
    </xf>
    <xf numFmtId="164" fontId="0" fillId="18" borderId="0" xfId="0" applyNumberFormat="1" applyFill="1" applyAlignment="1">
      <alignment horizontal="left"/>
    </xf>
    <xf numFmtId="164" fontId="5" fillId="18" borderId="0" xfId="0" applyNumberFormat="1" applyFont="1" applyFill="1" applyAlignment="1">
      <alignment horizontal="right"/>
    </xf>
    <xf numFmtId="164" fontId="0" fillId="18" borderId="0" xfId="0" applyNumberFormat="1" applyFill="1" applyAlignment="1">
      <alignment horizontal="center" vertical="center" textRotation="90"/>
    </xf>
    <xf numFmtId="164" fontId="4" fillId="18" borderId="0" xfId="0" applyNumberFormat="1" applyFont="1" applyFill="1" applyAlignment="1">
      <alignment horizontal="left"/>
    </xf>
    <xf numFmtId="164" fontId="4" fillId="18" borderId="0" xfId="0" applyNumberFormat="1" applyFont="1" applyFill="1"/>
    <xf numFmtId="164" fontId="0" fillId="18" borderId="0" xfId="0" applyNumberFormat="1" applyFill="1"/>
    <xf numFmtId="0" fontId="6" fillId="18" borderId="0" xfId="0" applyFont="1" applyFill="1"/>
    <xf numFmtId="1" fontId="6" fillId="18" borderId="0" xfId="0" applyNumberFormat="1" applyFont="1" applyFill="1" applyAlignment="1">
      <alignment horizontal="left"/>
    </xf>
    <xf numFmtId="164" fontId="6" fillId="18" borderId="0" xfId="0" applyNumberFormat="1" applyFont="1" applyFill="1" applyAlignment="1">
      <alignment horizontal="left"/>
    </xf>
    <xf numFmtId="164" fontId="6" fillId="18" borderId="0" xfId="0" applyNumberFormat="1" applyFont="1" applyFill="1" applyAlignment="1">
      <alignment horizontal="center" vertical="center" textRotation="90"/>
    </xf>
    <xf numFmtId="164" fontId="7" fillId="18" borderId="0" xfId="0" applyNumberFormat="1" applyFont="1" applyFill="1" applyAlignment="1">
      <alignment horizontal="left"/>
    </xf>
    <xf numFmtId="164" fontId="7" fillId="18" borderId="0" xfId="0" applyNumberFormat="1" applyFont="1" applyFill="1"/>
    <xf numFmtId="164" fontId="6" fillId="18" borderId="0" xfId="0" applyNumberFormat="1" applyFont="1" applyFill="1"/>
    <xf numFmtId="3" fontId="0" fillId="19" borderId="0" xfId="0" applyNumberFormat="1" applyFill="1" applyAlignment="1">
      <alignment horizontal="center"/>
    </xf>
    <xf numFmtId="3" fontId="0" fillId="0" borderId="0" xfId="0" applyNumberFormat="1" applyAlignment="1">
      <alignment horizontal="center" textRotation="90"/>
    </xf>
    <xf numFmtId="0" fontId="0" fillId="0" borderId="8" xfId="0" applyBorder="1"/>
    <xf numFmtId="0" fontId="0" fillId="0" borderId="9" xfId="0" applyBorder="1"/>
    <xf numFmtId="0" fontId="5" fillId="0" borderId="8" xfId="0" applyFont="1" applyBorder="1"/>
    <xf numFmtId="0" fontId="5" fillId="0" borderId="9" xfId="0" applyFont="1" applyBorder="1"/>
    <xf numFmtId="1" fontId="5" fillId="0" borderId="0" xfId="0" applyNumberFormat="1" applyFont="1" applyAlignment="1">
      <alignment horizontal="left"/>
    </xf>
    <xf numFmtId="164" fontId="5" fillId="0" borderId="0" xfId="0" applyNumberFormat="1" applyFont="1" applyAlignment="1">
      <alignment horizontal="left"/>
    </xf>
    <xf numFmtId="164" fontId="5" fillId="0" borderId="0" xfId="0" applyNumberFormat="1" applyFont="1" applyAlignment="1">
      <alignment horizontal="center" vertical="center" textRotation="90"/>
    </xf>
    <xf numFmtId="164" fontId="10" fillId="0" borderId="0" xfId="0" applyNumberFormat="1" applyFont="1" applyAlignment="1">
      <alignment horizontal="left"/>
    </xf>
    <xf numFmtId="164" fontId="10" fillId="0" borderId="0" xfId="0" applyNumberFormat="1" applyFont="1"/>
    <xf numFmtId="164" fontId="5" fillId="0" borderId="0" xfId="0" applyNumberFormat="1" applyFont="1"/>
    <xf numFmtId="3" fontId="11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right"/>
    </xf>
    <xf numFmtId="0" fontId="6" fillId="0" borderId="8" xfId="0" applyFont="1" applyBorder="1"/>
    <xf numFmtId="0" fontId="6" fillId="0" borderId="9" xfId="0" applyFont="1" applyBorder="1"/>
    <xf numFmtId="3" fontId="6" fillId="0" borderId="0" xfId="0" applyNumberFormat="1" applyFont="1" applyAlignment="1">
      <alignment horizontal="center"/>
    </xf>
    <xf numFmtId="0" fontId="6" fillId="0" borderId="0" xfId="0" applyFont="1" applyAlignment="1">
      <alignment vertical="center" textRotation="90"/>
    </xf>
    <xf numFmtId="0" fontId="6" fillId="0" borderId="0" xfId="0" applyFont="1" applyAlignment="1">
      <alignment vertical="center"/>
    </xf>
    <xf numFmtId="0" fontId="6" fillId="0" borderId="0" xfId="0" applyFont="1" applyAlignment="1">
      <alignment textRotation="90"/>
    </xf>
    <xf numFmtId="3" fontId="6" fillId="19" borderId="0" xfId="0" applyNumberFormat="1" applyFont="1" applyFill="1" applyAlignment="1">
      <alignment horizontal="center"/>
    </xf>
    <xf numFmtId="0" fontId="6" fillId="6" borderId="0" xfId="0" applyFont="1" applyFill="1"/>
    <xf numFmtId="0" fontId="6" fillId="7" borderId="0" xfId="0" applyFont="1" applyFill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12" fillId="17" borderId="0" xfId="0" applyFont="1" applyFill="1" applyAlignment="1">
      <alignment vertical="center"/>
    </xf>
    <xf numFmtId="0" fontId="6" fillId="0" borderId="0" xfId="0" applyFont="1" applyAlignment="1">
      <alignment horizontal="center" vertical="center"/>
    </xf>
    <xf numFmtId="0" fontId="6" fillId="20" borderId="0" xfId="0" applyFont="1" applyFill="1"/>
    <xf numFmtId="0" fontId="6" fillId="0" borderId="11" xfId="0" applyFont="1" applyBorder="1"/>
    <xf numFmtId="0" fontId="0" fillId="0" borderId="11" xfId="0" applyBorder="1"/>
    <xf numFmtId="1" fontId="6" fillId="0" borderId="11" xfId="0" applyNumberFormat="1" applyFont="1" applyBorder="1" applyAlignment="1">
      <alignment horizontal="left"/>
    </xf>
    <xf numFmtId="164" fontId="6" fillId="0" borderId="11" xfId="0" applyNumberFormat="1" applyFont="1" applyBorder="1" applyAlignment="1">
      <alignment horizontal="left"/>
    </xf>
    <xf numFmtId="164" fontId="6" fillId="0" borderId="11" xfId="0" applyNumberFormat="1" applyFont="1" applyBorder="1" applyAlignment="1">
      <alignment horizontal="right"/>
    </xf>
    <xf numFmtId="164" fontId="6" fillId="0" borderId="11" xfId="0" applyNumberFormat="1" applyFont="1" applyBorder="1" applyAlignment="1">
      <alignment horizontal="center" vertical="center" textRotation="90"/>
    </xf>
    <xf numFmtId="164" fontId="7" fillId="0" borderId="11" xfId="0" applyNumberFormat="1" applyFont="1" applyBorder="1" applyAlignment="1">
      <alignment horizontal="left"/>
    </xf>
    <xf numFmtId="164" fontId="7" fillId="0" borderId="11" xfId="0" applyNumberFormat="1" applyFont="1" applyBorder="1"/>
    <xf numFmtId="164" fontId="6" fillId="0" borderId="11" xfId="0" applyNumberFormat="1" applyFont="1" applyBorder="1"/>
    <xf numFmtId="0" fontId="6" fillId="0" borderId="14" xfId="0" applyFont="1" applyBorder="1"/>
    <xf numFmtId="0" fontId="6" fillId="0" borderId="15" xfId="0" applyFont="1" applyBorder="1"/>
    <xf numFmtId="0" fontId="6" fillId="0" borderId="16" xfId="0" applyFont="1" applyBorder="1"/>
    <xf numFmtId="1" fontId="6" fillId="0" borderId="14" xfId="0" applyNumberFormat="1" applyFont="1" applyBorder="1" applyAlignment="1">
      <alignment horizontal="left"/>
    </xf>
    <xf numFmtId="164" fontId="6" fillId="0" borderId="14" xfId="0" applyNumberFormat="1" applyFont="1" applyBorder="1" applyAlignment="1">
      <alignment horizontal="left"/>
    </xf>
    <xf numFmtId="164" fontId="6" fillId="0" borderId="14" xfId="0" applyNumberFormat="1" applyFont="1" applyBorder="1" applyAlignment="1">
      <alignment horizontal="right"/>
    </xf>
    <xf numFmtId="164" fontId="6" fillId="0" borderId="14" xfId="0" applyNumberFormat="1" applyFont="1" applyBorder="1" applyAlignment="1">
      <alignment horizontal="center" vertical="center" textRotation="90"/>
    </xf>
    <xf numFmtId="164" fontId="7" fillId="0" borderId="14" xfId="0" applyNumberFormat="1" applyFont="1" applyBorder="1" applyAlignment="1">
      <alignment horizontal="left"/>
    </xf>
    <xf numFmtId="164" fontId="7" fillId="0" borderId="14" xfId="0" applyNumberFormat="1" applyFont="1" applyBorder="1"/>
    <xf numFmtId="164" fontId="6" fillId="0" borderId="14" xfId="0" applyNumberFormat="1" applyFont="1" applyBorder="1"/>
    <xf numFmtId="1" fontId="0" fillId="0" borderId="11" xfId="0" applyNumberFormat="1" applyBorder="1" applyAlignment="1">
      <alignment horizontal="left"/>
    </xf>
    <xf numFmtId="164" fontId="0" fillId="0" borderId="11" xfId="0" applyNumberFormat="1" applyBorder="1" applyAlignment="1">
      <alignment horizontal="left"/>
    </xf>
    <xf numFmtId="164" fontId="0" fillId="0" borderId="11" xfId="0" applyNumberFormat="1" applyBorder="1" applyAlignment="1">
      <alignment horizontal="center" vertical="center" textRotation="90"/>
    </xf>
    <xf numFmtId="164" fontId="4" fillId="0" borderId="11" xfId="0" applyNumberFormat="1" applyFont="1" applyBorder="1" applyAlignment="1">
      <alignment horizontal="left"/>
    </xf>
    <xf numFmtId="164" fontId="4" fillId="0" borderId="11" xfId="0" applyNumberFormat="1" applyFont="1" applyBorder="1"/>
    <xf numFmtId="164" fontId="0" fillId="0" borderId="11" xfId="0" applyNumberFormat="1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1" fontId="0" fillId="0" borderId="14" xfId="0" applyNumberFormat="1" applyBorder="1" applyAlignment="1">
      <alignment horizontal="left"/>
    </xf>
    <xf numFmtId="164" fontId="0" fillId="0" borderId="14" xfId="0" applyNumberFormat="1" applyBorder="1" applyAlignment="1">
      <alignment horizontal="left"/>
    </xf>
    <xf numFmtId="164" fontId="0" fillId="0" borderId="14" xfId="0" applyNumberFormat="1" applyBorder="1" applyAlignment="1">
      <alignment horizontal="center" vertical="center" textRotation="90"/>
    </xf>
    <xf numFmtId="164" fontId="4" fillId="0" borderId="14" xfId="0" applyNumberFormat="1" applyFont="1" applyBorder="1" applyAlignment="1">
      <alignment horizontal="left"/>
    </xf>
    <xf numFmtId="164" fontId="4" fillId="0" borderId="14" xfId="0" applyNumberFormat="1" applyFont="1" applyBorder="1"/>
    <xf numFmtId="164" fontId="0" fillId="0" borderId="14" xfId="0" applyNumberFormat="1" applyBorder="1"/>
    <xf numFmtId="164" fontId="6" fillId="14" borderId="0" xfId="0" applyNumberFormat="1" applyFont="1" applyFill="1" applyAlignment="1">
      <alignment horizontal="center" vertical="center"/>
    </xf>
    <xf numFmtId="164" fontId="6" fillId="12" borderId="0" xfId="0" applyNumberFormat="1" applyFont="1" applyFill="1" applyAlignment="1">
      <alignment horizontal="center" vertical="center" textRotation="90"/>
    </xf>
    <xf numFmtId="164" fontId="6" fillId="12" borderId="0" xfId="0" applyNumberFormat="1" applyFont="1" applyFill="1" applyAlignment="1">
      <alignment horizontal="center" vertical="center"/>
    </xf>
    <xf numFmtId="0" fontId="6" fillId="21" borderId="0" xfId="0" applyFont="1" applyFill="1"/>
    <xf numFmtId="0" fontId="5" fillId="21" borderId="0" xfId="0" applyFont="1" applyFill="1"/>
    <xf numFmtId="0" fontId="6" fillId="0" borderId="17" xfId="0" applyFont="1" applyBorder="1"/>
    <xf numFmtId="0" fontId="5" fillId="0" borderId="17" xfId="0" applyFont="1" applyBorder="1"/>
    <xf numFmtId="164" fontId="6" fillId="0" borderId="17" xfId="0" applyNumberFormat="1" applyFont="1" applyBorder="1" applyAlignment="1">
      <alignment horizontal="right"/>
    </xf>
    <xf numFmtId="0" fontId="6" fillId="0" borderId="17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164" fontId="6" fillId="0" borderId="17" xfId="0" applyNumberFormat="1" applyFont="1" applyBorder="1" applyAlignment="1">
      <alignment horizontal="left"/>
    </xf>
    <xf numFmtId="164" fontId="5" fillId="0" borderId="17" xfId="0" applyNumberFormat="1" applyFont="1" applyBorder="1" applyAlignment="1">
      <alignment horizontal="left"/>
    </xf>
    <xf numFmtId="0" fontId="6" fillId="0" borderId="17" xfId="0" applyFont="1" applyBorder="1" applyAlignment="1">
      <alignment horizontal="center" vertical="center"/>
    </xf>
    <xf numFmtId="164" fontId="6" fillId="0" borderId="17" xfId="0" applyNumberFormat="1" applyFont="1" applyBorder="1" applyAlignment="1">
      <alignment horizontal="center" vertical="center" textRotation="90"/>
    </xf>
    <xf numFmtId="164" fontId="7" fillId="0" borderId="17" xfId="0" applyNumberFormat="1" applyFont="1" applyBorder="1" applyAlignment="1">
      <alignment horizontal="left"/>
    </xf>
    <xf numFmtId="164" fontId="10" fillId="0" borderId="17" xfId="0" applyNumberFormat="1" applyFont="1" applyBorder="1" applyAlignment="1">
      <alignment horizontal="left"/>
    </xf>
    <xf numFmtId="164" fontId="7" fillId="0" borderId="17" xfId="0" applyNumberFormat="1" applyFont="1" applyBorder="1"/>
    <xf numFmtId="164" fontId="6" fillId="0" borderId="17" xfId="0" applyNumberFormat="1" applyFont="1" applyBorder="1" applyAlignment="1">
      <alignment horizontal="center" vertical="center"/>
    </xf>
    <xf numFmtId="164" fontId="5" fillId="0" borderId="17" xfId="0" applyNumberFormat="1" applyFont="1" applyBorder="1" applyAlignment="1">
      <alignment horizontal="center" vertical="center"/>
    </xf>
    <xf numFmtId="164" fontId="6" fillId="0" borderId="17" xfId="0" applyNumberFormat="1" applyFont="1" applyBorder="1"/>
    <xf numFmtId="164" fontId="6" fillId="22" borderId="17" xfId="0" applyNumberFormat="1" applyFont="1" applyFill="1" applyBorder="1"/>
    <xf numFmtId="0" fontId="6" fillId="0" borderId="21" xfId="0" applyFont="1" applyBorder="1"/>
    <xf numFmtId="0" fontId="6" fillId="0" borderId="22" xfId="0" applyFont="1" applyBorder="1"/>
    <xf numFmtId="0" fontId="6" fillId="0" borderId="23" xfId="0" applyFont="1" applyBorder="1"/>
    <xf numFmtId="164" fontId="6" fillId="0" borderId="23" xfId="0" applyNumberFormat="1" applyFont="1" applyBorder="1"/>
    <xf numFmtId="0" fontId="6" fillId="0" borderId="18" xfId="0" applyFont="1" applyBorder="1"/>
    <xf numFmtId="164" fontId="6" fillId="0" borderId="20" xfId="0" applyNumberFormat="1" applyFont="1" applyBorder="1"/>
    <xf numFmtId="164" fontId="0" fillId="18" borderId="0" xfId="0" applyNumberFormat="1" applyFill="1" applyAlignment="1">
      <alignment horizontal="center" vertical="center" textRotation="90"/>
    </xf>
    <xf numFmtId="164" fontId="0" fillId="18" borderId="1" xfId="0" applyNumberFormat="1" applyFill="1" applyBorder="1" applyAlignment="1">
      <alignment horizontal="center" vertical="center"/>
    </xf>
    <xf numFmtId="164" fontId="0" fillId="18" borderId="2" xfId="0" applyNumberFormat="1" applyFill="1" applyBorder="1" applyAlignment="1">
      <alignment horizontal="center" vertical="center"/>
    </xf>
    <xf numFmtId="164" fontId="0" fillId="18" borderId="3" xfId="0" applyNumberFormat="1" applyFill="1" applyBorder="1" applyAlignment="1">
      <alignment horizontal="center" vertical="center"/>
    </xf>
    <xf numFmtId="3" fontId="6" fillId="18" borderId="0" xfId="0" applyNumberFormat="1" applyFont="1" applyFill="1" applyAlignment="1">
      <alignment horizontal="center" vertical="center"/>
    </xf>
    <xf numFmtId="164" fontId="6" fillId="18" borderId="0" xfId="0" applyNumberFormat="1" applyFont="1" applyFill="1" applyAlignment="1">
      <alignment horizontal="center" vertical="center"/>
    </xf>
    <xf numFmtId="3" fontId="0" fillId="18" borderId="0" xfId="0" applyNumberFormat="1" applyFill="1" applyAlignment="1">
      <alignment horizontal="center" vertical="center"/>
    </xf>
    <xf numFmtId="164" fontId="0" fillId="18" borderId="0" xfId="0" applyNumberFormat="1" applyFill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 textRotation="90"/>
    </xf>
    <xf numFmtId="164" fontId="0" fillId="12" borderId="0" xfId="0" applyNumberFormat="1" applyFill="1" applyAlignment="1">
      <alignment horizontal="center" vertical="center" textRotation="90"/>
    </xf>
    <xf numFmtId="164" fontId="0" fillId="12" borderId="1" xfId="0" applyNumberFormat="1" applyFill="1" applyBorder="1" applyAlignment="1">
      <alignment horizontal="center" vertical="center"/>
    </xf>
    <xf numFmtId="164" fontId="0" fillId="12" borderId="2" xfId="0" applyNumberFormat="1" applyFill="1" applyBorder="1" applyAlignment="1">
      <alignment horizontal="center" vertical="center"/>
    </xf>
    <xf numFmtId="164" fontId="0" fillId="12" borderId="3" xfId="0" applyNumberFormat="1" applyFill="1" applyBorder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0" fontId="2" fillId="9" borderId="0" xfId="0" applyFont="1" applyFill="1" applyAlignment="1">
      <alignment horizontal="center"/>
    </xf>
    <xf numFmtId="0" fontId="2" fillId="15" borderId="0" xfId="0" applyFont="1" applyFill="1" applyAlignment="1">
      <alignment horizontal="center" vertical="center"/>
    </xf>
    <xf numFmtId="0" fontId="2" fillId="16" borderId="0" xfId="0" applyFont="1" applyFill="1" applyAlignment="1">
      <alignment horizontal="center" vertical="center"/>
    </xf>
    <xf numFmtId="164" fontId="0" fillId="14" borderId="0" xfId="0" applyNumberFormat="1" applyFill="1" applyAlignment="1">
      <alignment horizontal="center" vertical="center"/>
    </xf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8" borderId="0" xfId="0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0" fillId="7" borderId="0" xfId="0" applyFill="1" applyAlignment="1">
      <alignment horizontal="center" vertical="center" wrapText="1"/>
    </xf>
    <xf numFmtId="0" fontId="0" fillId="0" borderId="0" xfId="0" applyAlignment="1">
      <alignment horizontal="left"/>
    </xf>
    <xf numFmtId="0" fontId="0" fillId="4" borderId="0" xfId="0" applyFill="1" applyAlignment="1">
      <alignment horizontal="center" vertical="center"/>
    </xf>
    <xf numFmtId="0" fontId="0" fillId="5" borderId="0" xfId="0" applyFill="1" applyAlignment="1">
      <alignment horizontal="center" vertical="center" wrapText="1"/>
    </xf>
    <xf numFmtId="3" fontId="0" fillId="14" borderId="0" xfId="0" applyNumberFormat="1" applyFill="1" applyAlignment="1">
      <alignment horizontal="center" vertical="center"/>
    </xf>
    <xf numFmtId="164" fontId="0" fillId="0" borderId="0" xfId="0" applyNumberFormat="1" applyAlignment="1">
      <alignment horizontal="center"/>
    </xf>
    <xf numFmtId="164" fontId="0" fillId="12" borderId="4" xfId="0" applyNumberFormat="1" applyFill="1" applyBorder="1" applyAlignment="1">
      <alignment horizontal="center" vertical="center" textRotation="90"/>
    </xf>
    <xf numFmtId="0" fontId="0" fillId="11" borderId="0" xfId="0" applyFill="1" applyAlignment="1">
      <alignment horizontal="center" vertical="center"/>
    </xf>
    <xf numFmtId="164" fontId="0" fillId="12" borderId="0" xfId="0" applyNumberFormat="1" applyFill="1" applyAlignment="1">
      <alignment horizontal="center" vertical="center"/>
    </xf>
    <xf numFmtId="3" fontId="0" fillId="12" borderId="0" xfId="0" applyNumberFormat="1" applyFill="1" applyAlignment="1">
      <alignment horizontal="center" vertical="center" textRotation="90"/>
    </xf>
    <xf numFmtId="164" fontId="6" fillId="12" borderId="0" xfId="0" applyNumberFormat="1" applyFont="1" applyFill="1" applyAlignment="1">
      <alignment horizontal="center" vertical="center" textRotation="90"/>
    </xf>
    <xf numFmtId="164" fontId="6" fillId="12" borderId="0" xfId="0" applyNumberFormat="1" applyFont="1" applyFill="1" applyAlignment="1">
      <alignment horizontal="center" vertical="center"/>
    </xf>
    <xf numFmtId="0" fontId="6" fillId="11" borderId="0" xfId="0" applyFont="1" applyFill="1" applyAlignment="1">
      <alignment horizontal="center" vertical="center"/>
    </xf>
    <xf numFmtId="164" fontId="6" fillId="14" borderId="0" xfId="0" applyNumberFormat="1" applyFont="1" applyFill="1" applyAlignment="1">
      <alignment horizontal="center" vertical="center"/>
    </xf>
    <xf numFmtId="3" fontId="6" fillId="12" borderId="0" xfId="0" applyNumberFormat="1" applyFont="1" applyFill="1" applyAlignment="1">
      <alignment horizontal="center" vertical="center"/>
    </xf>
    <xf numFmtId="3" fontId="0" fillId="12" borderId="0" xfId="0" applyNumberFormat="1" applyFill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8" borderId="5" xfId="0" applyFill="1" applyBorder="1" applyAlignment="1">
      <alignment horizontal="center" vertical="center" wrapText="1"/>
    </xf>
    <xf numFmtId="0" fontId="0" fillId="8" borderId="6" xfId="0" applyFill="1" applyBorder="1" applyAlignment="1">
      <alignment horizontal="center" vertical="center" wrapText="1"/>
    </xf>
    <xf numFmtId="0" fontId="0" fillId="8" borderId="7" xfId="0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0" fillId="6" borderId="7" xfId="0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0" fillId="7" borderId="7" xfId="0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/>
    </xf>
    <xf numFmtId="0" fontId="6" fillId="4" borderId="5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6" fillId="8" borderId="5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6" fillId="8" borderId="7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center" vertical="center"/>
    </xf>
    <xf numFmtId="0" fontId="6" fillId="5" borderId="0" xfId="0" applyFont="1" applyFill="1" applyAlignment="1">
      <alignment horizontal="center" vertical="center" wrapText="1"/>
    </xf>
    <xf numFmtId="0" fontId="6" fillId="8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12" fillId="15" borderId="0" xfId="0" applyFont="1" applyFill="1" applyAlignment="1">
      <alignment horizontal="center" vertical="center"/>
    </xf>
    <xf numFmtId="0" fontId="6" fillId="6" borderId="0" xfId="0" applyFont="1" applyFill="1" applyAlignment="1">
      <alignment horizontal="center" vertical="center" wrapText="1"/>
    </xf>
    <xf numFmtId="0" fontId="6" fillId="7" borderId="0" xfId="0" applyFont="1" applyFill="1" applyAlignment="1">
      <alignment horizontal="center" vertical="center" wrapText="1"/>
    </xf>
    <xf numFmtId="0" fontId="12" fillId="9" borderId="0" xfId="0" applyFont="1" applyFill="1" applyAlignment="1">
      <alignment horizontal="center"/>
    </xf>
    <xf numFmtId="0" fontId="12" fillId="16" borderId="0" xfId="0" applyFont="1" applyFill="1" applyAlignment="1">
      <alignment horizontal="center" vertical="center"/>
    </xf>
    <xf numFmtId="164" fontId="0" fillId="12" borderId="11" xfId="0" applyNumberFormat="1" applyFill="1" applyBorder="1" applyAlignment="1">
      <alignment horizontal="center" vertical="center" textRotation="90"/>
    </xf>
    <xf numFmtId="164" fontId="0" fillId="12" borderId="14" xfId="0" applyNumberFormat="1" applyFill="1" applyBorder="1" applyAlignment="1">
      <alignment horizontal="center" vertical="center" textRotation="90"/>
    </xf>
    <xf numFmtId="164" fontId="0" fillId="12" borderId="11" xfId="0" applyNumberFormat="1" applyFill="1" applyBorder="1" applyAlignment="1">
      <alignment horizontal="center" vertical="center"/>
    </xf>
    <xf numFmtId="164" fontId="0" fillId="12" borderId="14" xfId="0" applyNumberFormat="1" applyFill="1" applyBorder="1" applyAlignment="1">
      <alignment horizontal="center" vertical="center"/>
    </xf>
    <xf numFmtId="164" fontId="6" fillId="12" borderId="11" xfId="0" applyNumberFormat="1" applyFont="1" applyFill="1" applyBorder="1" applyAlignment="1">
      <alignment horizontal="center" vertical="center" textRotation="90"/>
    </xf>
    <xf numFmtId="164" fontId="6" fillId="12" borderId="14" xfId="0" applyNumberFormat="1" applyFont="1" applyFill="1" applyBorder="1" applyAlignment="1">
      <alignment horizontal="center" vertical="center" textRotation="90"/>
    </xf>
    <xf numFmtId="164" fontId="0" fillId="14" borderId="11" xfId="0" applyNumberFormat="1" applyFill="1" applyBorder="1" applyAlignment="1">
      <alignment horizontal="center" vertical="center"/>
    </xf>
    <xf numFmtId="164" fontId="0" fillId="14" borderId="14" xfId="0" applyNumberFormat="1" applyFill="1" applyBorder="1" applyAlignment="1">
      <alignment horizontal="center" vertical="center"/>
    </xf>
    <xf numFmtId="164" fontId="6" fillId="14" borderId="11" xfId="0" applyNumberFormat="1" applyFont="1" applyFill="1" applyBorder="1" applyAlignment="1">
      <alignment horizontal="center" vertical="center"/>
    </xf>
    <xf numFmtId="164" fontId="6" fillId="14" borderId="14" xfId="0" applyNumberFormat="1" applyFont="1" applyFill="1" applyBorder="1" applyAlignment="1">
      <alignment horizontal="center" vertical="center"/>
    </xf>
    <xf numFmtId="0" fontId="0" fillId="11" borderId="10" xfId="0" applyFill="1" applyBorder="1" applyAlignment="1">
      <alignment horizontal="center" vertical="center"/>
    </xf>
    <xf numFmtId="0" fontId="0" fillId="11" borderId="12" xfId="0" applyFill="1" applyBorder="1" applyAlignment="1">
      <alignment horizontal="center" vertical="center"/>
    </xf>
    <xf numFmtId="0" fontId="0" fillId="11" borderId="13" xfId="0" applyFill="1" applyBorder="1" applyAlignment="1">
      <alignment horizontal="center" vertical="center"/>
    </xf>
    <xf numFmtId="0" fontId="0" fillId="11" borderId="11" xfId="0" applyFill="1" applyBorder="1" applyAlignment="1">
      <alignment horizontal="center" vertical="center"/>
    </xf>
    <xf numFmtId="0" fontId="0" fillId="11" borderId="14" xfId="0" applyFill="1" applyBorder="1" applyAlignment="1">
      <alignment horizontal="center" vertical="center"/>
    </xf>
    <xf numFmtId="3" fontId="6" fillId="12" borderId="11" xfId="0" applyNumberFormat="1" applyFont="1" applyFill="1" applyBorder="1" applyAlignment="1">
      <alignment horizontal="center" vertical="center"/>
    </xf>
    <xf numFmtId="3" fontId="6" fillId="12" borderId="14" xfId="0" applyNumberFormat="1" applyFont="1" applyFill="1" applyBorder="1" applyAlignment="1">
      <alignment horizontal="center" vertical="center"/>
    </xf>
    <xf numFmtId="0" fontId="6" fillId="13" borderId="0" xfId="0" applyFont="1" applyFill="1" applyAlignment="1">
      <alignment horizontal="center"/>
    </xf>
    <xf numFmtId="0" fontId="6" fillId="11" borderId="10" xfId="0" applyFont="1" applyFill="1" applyBorder="1" applyAlignment="1">
      <alignment horizontal="center" vertical="center"/>
    </xf>
    <xf numFmtId="0" fontId="6" fillId="11" borderId="12" xfId="0" applyFont="1" applyFill="1" applyBorder="1" applyAlignment="1">
      <alignment horizontal="center" vertical="center"/>
    </xf>
    <xf numFmtId="0" fontId="6" fillId="11" borderId="13" xfId="0" applyFont="1" applyFill="1" applyBorder="1" applyAlignment="1">
      <alignment horizontal="center" vertical="center"/>
    </xf>
    <xf numFmtId="0" fontId="6" fillId="11" borderId="11" xfId="0" applyFont="1" applyFill="1" applyBorder="1" applyAlignment="1">
      <alignment horizontal="center" vertical="center"/>
    </xf>
    <xf numFmtId="0" fontId="6" fillId="11" borderId="14" xfId="0" applyFont="1" applyFill="1" applyBorder="1" applyAlignment="1">
      <alignment horizontal="center" vertical="center"/>
    </xf>
    <xf numFmtId="164" fontId="6" fillId="12" borderId="11" xfId="0" applyNumberFormat="1" applyFont="1" applyFill="1" applyBorder="1" applyAlignment="1">
      <alignment horizontal="center" vertical="center"/>
    </xf>
    <xf numFmtId="164" fontId="6" fillId="12" borderId="14" xfId="0" applyNumberFormat="1" applyFont="1" applyFill="1" applyBorder="1" applyAlignment="1">
      <alignment horizontal="center" vertical="center"/>
    </xf>
    <xf numFmtId="164" fontId="6" fillId="0" borderId="17" xfId="0" applyNumberFormat="1" applyFont="1" applyFill="1" applyBorder="1"/>
    <xf numFmtId="0" fontId="6" fillId="0" borderId="0" xfId="0" applyFont="1" applyBorder="1"/>
    <xf numFmtId="164" fontId="6" fillId="0" borderId="0" xfId="0" applyNumberFormat="1" applyFont="1" applyBorder="1"/>
    <xf numFmtId="0" fontId="0" fillId="0" borderId="0" xfId="0" applyAlignment="1"/>
    <xf numFmtId="0" fontId="6" fillId="0" borderId="24" xfId="0" applyFont="1" applyBorder="1"/>
    <xf numFmtId="0" fontId="6" fillId="0" borderId="25" xfId="0" applyFont="1" applyBorder="1"/>
    <xf numFmtId="0" fontId="6" fillId="0" borderId="26" xfId="0" applyFont="1" applyBorder="1"/>
    <xf numFmtId="1" fontId="6" fillId="0" borderId="18" xfId="0" applyNumberFormat="1" applyFont="1" applyBorder="1" applyAlignment="1">
      <alignment horizontal="left"/>
    </xf>
    <xf numFmtId="164" fontId="6" fillId="0" borderId="18" xfId="0" applyNumberFormat="1" applyFont="1" applyBorder="1" applyAlignment="1">
      <alignment horizontal="left"/>
    </xf>
    <xf numFmtId="0" fontId="6" fillId="0" borderId="20" xfId="0" applyFont="1" applyBorder="1"/>
    <xf numFmtId="0" fontId="6" fillId="0" borderId="27" xfId="0" applyFont="1" applyBorder="1"/>
    <xf numFmtId="0" fontId="6" fillId="0" borderId="31" xfId="0" applyFont="1" applyBorder="1"/>
    <xf numFmtId="0" fontId="6" fillId="0" borderId="32" xfId="0" applyFont="1" applyBorder="1"/>
    <xf numFmtId="164" fontId="6" fillId="0" borderId="33" xfId="0" applyNumberFormat="1" applyFont="1" applyFill="1" applyBorder="1"/>
    <xf numFmtId="164" fontId="6" fillId="0" borderId="34" xfId="0" applyNumberFormat="1" applyFont="1" applyBorder="1"/>
    <xf numFmtId="164" fontId="6" fillId="0" borderId="35" xfId="0" applyNumberFormat="1" applyFont="1" applyBorder="1"/>
    <xf numFmtId="164" fontId="6" fillId="0" borderId="36" xfId="0" applyNumberFormat="1" applyFont="1" applyFill="1" applyBorder="1"/>
    <xf numFmtId="164" fontId="6" fillId="0" borderId="37" xfId="0" applyNumberFormat="1" applyFont="1" applyFill="1" applyBorder="1"/>
    <xf numFmtId="0" fontId="6" fillId="0" borderId="37" xfId="0" applyFont="1" applyBorder="1"/>
    <xf numFmtId="164" fontId="6" fillId="22" borderId="37" xfId="0" applyNumberFormat="1" applyFont="1" applyFill="1" applyBorder="1"/>
    <xf numFmtId="164" fontId="6" fillId="0" borderId="38" xfId="0" applyNumberFormat="1" applyFont="1" applyBorder="1"/>
    <xf numFmtId="0" fontId="6" fillId="0" borderId="17" xfId="0" applyFont="1" applyBorder="1" applyAlignment="1">
      <alignment wrapText="1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23" borderId="28" xfId="0" applyFont="1" applyFill="1" applyBorder="1" applyAlignment="1">
      <alignment horizontal="center" vertical="center"/>
    </xf>
    <xf numFmtId="0" fontId="6" fillId="23" borderId="29" xfId="0" applyFont="1" applyFill="1" applyBorder="1" applyAlignment="1">
      <alignment horizontal="center" vertical="center"/>
    </xf>
    <xf numFmtId="0" fontId="6" fillId="23" borderId="30" xfId="0" applyFont="1" applyFill="1" applyBorder="1" applyAlignment="1">
      <alignment horizontal="center" vertical="center"/>
    </xf>
    <xf numFmtId="0" fontId="6" fillId="7" borderId="39" xfId="0" applyFont="1" applyFill="1" applyBorder="1" applyAlignment="1">
      <alignment horizontal="center" vertical="center" wrapText="1"/>
    </xf>
    <xf numFmtId="0" fontId="6" fillId="7" borderId="29" xfId="0" applyFont="1" applyFill="1" applyBorder="1" applyAlignment="1">
      <alignment horizontal="center" vertical="center" wrapText="1"/>
    </xf>
    <xf numFmtId="0" fontId="6" fillId="7" borderId="30" xfId="0" applyFont="1" applyFill="1" applyBorder="1" applyAlignment="1">
      <alignment horizontal="center" vertical="center" wrapText="1"/>
    </xf>
    <xf numFmtId="0" fontId="6" fillId="0" borderId="18" xfId="0" applyFont="1" applyBorder="1" applyAlignment="1">
      <alignment wrapText="1"/>
    </xf>
    <xf numFmtId="0" fontId="6" fillId="0" borderId="43" xfId="0" applyFont="1" applyBorder="1"/>
    <xf numFmtId="0" fontId="6" fillId="0" borderId="44" xfId="0" applyFont="1" applyBorder="1"/>
    <xf numFmtId="0" fontId="6" fillId="14" borderId="45" xfId="0" applyFont="1" applyFill="1" applyBorder="1" applyAlignment="1">
      <alignment horizontal="center" vertical="center" wrapText="1"/>
    </xf>
    <xf numFmtId="0" fontId="6" fillId="14" borderId="22" xfId="0" applyFont="1" applyFill="1" applyBorder="1" applyAlignment="1">
      <alignment horizontal="center" vertical="center" wrapText="1"/>
    </xf>
    <xf numFmtId="0" fontId="6" fillId="14" borderId="23" xfId="0" applyFont="1" applyFill="1" applyBorder="1" applyAlignment="1">
      <alignment horizontal="center" vertical="center" wrapText="1"/>
    </xf>
    <xf numFmtId="0" fontId="6" fillId="14" borderId="21" xfId="0" applyFont="1" applyFill="1" applyBorder="1" applyAlignment="1">
      <alignment horizontal="center" vertical="center"/>
    </xf>
    <xf numFmtId="0" fontId="6" fillId="14" borderId="22" xfId="0" applyFont="1" applyFill="1" applyBorder="1" applyAlignment="1">
      <alignment horizontal="center" vertical="center"/>
    </xf>
    <xf numFmtId="0" fontId="6" fillId="14" borderId="23" xfId="0" applyFont="1" applyFill="1" applyBorder="1" applyAlignment="1">
      <alignment horizontal="center" vertical="center"/>
    </xf>
    <xf numFmtId="0" fontId="6" fillId="14" borderId="40" xfId="0" applyFont="1" applyFill="1" applyBorder="1" applyAlignment="1">
      <alignment horizontal="center" vertical="center" wrapText="1"/>
    </xf>
    <xf numFmtId="0" fontId="6" fillId="14" borderId="41" xfId="0" applyFont="1" applyFill="1" applyBorder="1" applyAlignment="1">
      <alignment horizontal="center" vertical="center" wrapText="1"/>
    </xf>
    <xf numFmtId="0" fontId="6" fillId="14" borderId="42" xfId="0" applyFont="1" applyFill="1" applyBorder="1" applyAlignment="1">
      <alignment horizontal="center" vertical="center" wrapText="1"/>
    </xf>
    <xf numFmtId="0" fontId="6" fillId="14" borderId="43" xfId="0" applyFont="1" applyFill="1" applyBorder="1" applyAlignment="1">
      <alignment horizontal="center" vertical="center"/>
    </xf>
    <xf numFmtId="0" fontId="6" fillId="14" borderId="41" xfId="0" applyFont="1" applyFill="1" applyBorder="1" applyAlignment="1">
      <alignment horizontal="center" vertical="center"/>
    </xf>
    <xf numFmtId="0" fontId="6" fillId="14" borderId="4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83DA7-203E-A842-AE3A-CFDAEAD6AE78}">
  <dimension ref="A1:BZ342"/>
  <sheetViews>
    <sheetView topLeftCell="L1" zoomScale="140" zoomScaleNormal="140" workbookViewId="0">
      <selection activeCell="AO6" sqref="AO6:AO12"/>
    </sheetView>
  </sheetViews>
  <sheetFormatPr baseColWidth="10" defaultRowHeight="16" customHeight="1" x14ac:dyDescent="0.2"/>
  <cols>
    <col min="1" max="1" width="4.33203125" customWidth="1"/>
    <col min="2" max="2" width="24.33203125" customWidth="1"/>
    <col min="3" max="3" width="10" style="58" customWidth="1"/>
    <col min="4" max="4" width="2.83203125" customWidth="1"/>
    <col min="5" max="29" width="6.5" customWidth="1"/>
    <col min="30" max="30" width="4.6640625" customWidth="1"/>
    <col min="31" max="35" width="9.6640625" customWidth="1"/>
    <col min="36" max="36" width="3.6640625" customWidth="1"/>
    <col min="37" max="38" width="8" customWidth="1"/>
    <col min="39" max="39" width="3.6640625" customWidth="1"/>
    <col min="40" max="40" width="8" customWidth="1"/>
    <col min="41" max="41" width="3.5" customWidth="1"/>
    <col min="42" max="42" width="2.6640625" customWidth="1"/>
    <col min="43" max="43" width="8" customWidth="1"/>
    <col min="44" max="44" width="4" customWidth="1"/>
    <col min="45" max="45" width="5.33203125" customWidth="1"/>
    <col min="46" max="49" width="8.83203125" style="40" customWidth="1"/>
    <col min="50" max="50" width="3.5" customWidth="1"/>
    <col min="51" max="51" width="8" customWidth="1"/>
    <col min="52" max="53" width="3.5" customWidth="1"/>
    <col min="54" max="54" width="8" customWidth="1"/>
    <col min="55" max="55" width="3.5" customWidth="1"/>
    <col min="56" max="56" width="3.83203125" customWidth="1"/>
    <col min="57" max="60" width="8.83203125" style="40" customWidth="1"/>
    <col min="61" max="61" width="3.33203125" customWidth="1"/>
    <col min="62" max="62" width="8.6640625" customWidth="1"/>
    <col min="63" max="63" width="3.5" customWidth="1"/>
    <col min="64" max="64" width="2.33203125" customWidth="1"/>
    <col min="65" max="65" width="8.6640625" customWidth="1"/>
    <col min="66" max="66" width="3.33203125" customWidth="1"/>
    <col min="67" max="67" width="4.1640625" customWidth="1"/>
    <col min="68" max="69" width="4.83203125" style="48" customWidth="1"/>
    <col min="70" max="70" width="10.83203125" style="7"/>
    <col min="71" max="71" width="4" customWidth="1"/>
    <col min="72" max="73" width="4.83203125" style="49" customWidth="1"/>
    <col min="74" max="74" width="10.83203125" customWidth="1"/>
    <col min="75" max="75" width="4.6640625" customWidth="1"/>
    <col min="76" max="76" width="10.83203125" customWidth="1"/>
  </cols>
  <sheetData>
    <row r="1" spans="1:78" ht="16" customHeight="1" x14ac:dyDescent="0.2">
      <c r="B1" s="9" t="s">
        <v>81</v>
      </c>
      <c r="C1" s="57"/>
      <c r="D1" s="1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K1" s="3"/>
      <c r="AT1" s="39"/>
      <c r="AU1" s="39"/>
      <c r="AV1" s="39"/>
      <c r="AW1" s="39"/>
      <c r="AX1" s="11"/>
      <c r="AY1" s="11"/>
      <c r="AZ1" s="11"/>
      <c r="BA1" s="11"/>
      <c r="BB1" s="11"/>
      <c r="BC1" s="11"/>
      <c r="BE1" s="45"/>
      <c r="BF1" s="45"/>
      <c r="BG1" s="45"/>
      <c r="BH1" s="45"/>
    </row>
    <row r="2" spans="1:78" ht="16" customHeight="1" x14ac:dyDescent="0.2">
      <c r="AK2" s="3"/>
      <c r="AT2" s="206" t="s">
        <v>0</v>
      </c>
      <c r="AU2" s="206"/>
      <c r="AV2" s="206"/>
      <c r="AW2" s="206"/>
      <c r="AX2" s="206"/>
      <c r="AY2" s="206"/>
      <c r="AZ2" s="206"/>
      <c r="BA2" s="206"/>
      <c r="BB2" s="206"/>
      <c r="BC2" s="206"/>
      <c r="BE2" s="206" t="s">
        <v>1</v>
      </c>
      <c r="BF2" s="206"/>
      <c r="BG2" s="206"/>
      <c r="BH2" s="206"/>
      <c r="BI2" s="206"/>
      <c r="BJ2" s="206"/>
      <c r="BK2" s="206"/>
      <c r="BL2" s="206"/>
      <c r="BM2" s="206"/>
      <c r="BN2" s="206"/>
    </row>
    <row r="3" spans="1:78" ht="16" customHeight="1" x14ac:dyDescent="0.2">
      <c r="B3" s="12" t="s">
        <v>167</v>
      </c>
      <c r="E3" s="215" t="s">
        <v>2</v>
      </c>
      <c r="F3" s="215"/>
      <c r="G3" s="215"/>
      <c r="H3" s="215"/>
      <c r="I3" s="215"/>
      <c r="J3" s="215" t="s">
        <v>3</v>
      </c>
      <c r="K3" s="215"/>
      <c r="L3" s="215"/>
      <c r="M3" s="215"/>
      <c r="N3" s="215"/>
      <c r="O3" s="215" t="s">
        <v>4</v>
      </c>
      <c r="P3" s="215"/>
      <c r="Q3" s="215"/>
      <c r="R3" s="215"/>
      <c r="S3" s="215"/>
      <c r="T3" s="215" t="s">
        <v>5</v>
      </c>
      <c r="U3" s="215"/>
      <c r="V3" s="215"/>
      <c r="W3" s="215"/>
      <c r="X3" s="215"/>
      <c r="Y3" s="215" t="s">
        <v>6</v>
      </c>
      <c r="Z3" s="215"/>
      <c r="AA3" s="215"/>
      <c r="AB3" s="215"/>
      <c r="AC3" s="215"/>
      <c r="AE3" s="212" t="s">
        <v>2</v>
      </c>
      <c r="AF3" s="213" t="s">
        <v>3</v>
      </c>
      <c r="AG3" s="208" t="s">
        <v>5</v>
      </c>
      <c r="AH3" s="209" t="s">
        <v>4</v>
      </c>
      <c r="AI3" s="210" t="s">
        <v>6</v>
      </c>
      <c r="AK3" s="202" t="s">
        <v>7</v>
      </c>
      <c r="AL3" s="202"/>
      <c r="AN3" s="13" t="s">
        <v>8</v>
      </c>
      <c r="AO3" s="13"/>
      <c r="AQ3" s="14" t="s">
        <v>9</v>
      </c>
      <c r="AR3" s="14"/>
      <c r="AT3" s="211" t="s">
        <v>83</v>
      </c>
      <c r="AU3" s="211"/>
      <c r="AV3" s="211" t="s">
        <v>82</v>
      </c>
      <c r="AW3" s="211"/>
      <c r="AX3" s="15"/>
      <c r="AY3" s="15"/>
      <c r="AZ3" s="15"/>
      <c r="BA3" s="15"/>
      <c r="BB3" s="15"/>
      <c r="BC3" s="15"/>
      <c r="BE3" s="211" t="s">
        <v>83</v>
      </c>
      <c r="BF3" s="211"/>
      <c r="BG3" s="211" t="s">
        <v>82</v>
      </c>
      <c r="BH3" s="211"/>
    </row>
    <row r="4" spans="1:78" ht="16" customHeight="1" x14ac:dyDescent="0.2">
      <c r="B4" s="59"/>
      <c r="AE4" s="212"/>
      <c r="AF4" s="213"/>
      <c r="AG4" s="208"/>
      <c r="AH4" s="209"/>
      <c r="AI4" s="210"/>
      <c r="AT4" s="40" t="s">
        <v>10</v>
      </c>
      <c r="AU4" s="40" t="s">
        <v>11</v>
      </c>
      <c r="AV4" s="40" t="s">
        <v>10</v>
      </c>
      <c r="AW4" s="40" t="s">
        <v>11</v>
      </c>
      <c r="AY4" s="207" t="s">
        <v>10</v>
      </c>
      <c r="AZ4" s="207"/>
      <c r="BB4" s="207" t="s">
        <v>11</v>
      </c>
      <c r="BC4" s="207"/>
      <c r="BE4" s="40" t="s">
        <v>10</v>
      </c>
      <c r="BF4" s="40" t="s">
        <v>11</v>
      </c>
      <c r="BG4" s="40" t="s">
        <v>10</v>
      </c>
      <c r="BH4" s="40" t="s">
        <v>11</v>
      </c>
      <c r="BJ4" s="207" t="s">
        <v>10</v>
      </c>
      <c r="BK4" s="207"/>
      <c r="BM4" s="207" t="s">
        <v>11</v>
      </c>
      <c r="BN4" s="207"/>
      <c r="BP4" s="203" t="s">
        <v>84</v>
      </c>
      <c r="BQ4" s="203"/>
      <c r="BR4" s="203"/>
      <c r="BT4" s="204" t="s">
        <v>85</v>
      </c>
      <c r="BU4" s="204"/>
      <c r="BV4" s="204"/>
      <c r="BX4" s="72" t="s">
        <v>240</v>
      </c>
      <c r="BY4" s="71"/>
      <c r="BZ4" s="71"/>
    </row>
    <row r="5" spans="1:78" ht="16" customHeight="1" thickBot="1" x14ac:dyDescent="0.25">
      <c r="BT5" s="48"/>
      <c r="BU5" s="48"/>
      <c r="BV5" s="7"/>
    </row>
    <row r="6" spans="1:78" ht="16" customHeight="1" x14ac:dyDescent="0.2">
      <c r="A6" s="16"/>
      <c r="B6" s="26" t="s">
        <v>86</v>
      </c>
      <c r="C6" s="194">
        <v>592577</v>
      </c>
      <c r="D6" s="27"/>
      <c r="E6">
        <v>352</v>
      </c>
      <c r="F6">
        <v>232</v>
      </c>
      <c r="G6">
        <v>305</v>
      </c>
      <c r="H6">
        <v>249</v>
      </c>
      <c r="I6">
        <v>148</v>
      </c>
      <c r="J6">
        <v>0.754</v>
      </c>
      <c r="K6">
        <v>0.7</v>
      </c>
      <c r="L6">
        <v>0.73199999999999998</v>
      </c>
      <c r="M6">
        <v>0.69399999999999995</v>
      </c>
      <c r="N6">
        <v>0.67500000000000004</v>
      </c>
      <c r="O6">
        <v>0.58699999999999997</v>
      </c>
      <c r="P6">
        <v>0.61899999999999999</v>
      </c>
      <c r="Q6">
        <v>0.60799999999999998</v>
      </c>
      <c r="R6">
        <v>0.61099999999999999</v>
      </c>
      <c r="S6">
        <v>0.63700000000000001</v>
      </c>
      <c r="T6">
        <v>1.222</v>
      </c>
      <c r="U6">
        <v>1.333</v>
      </c>
      <c r="V6">
        <v>1.2729999999999999</v>
      </c>
      <c r="W6">
        <v>1.3480000000000001</v>
      </c>
      <c r="X6">
        <v>1.375</v>
      </c>
      <c r="Y6">
        <v>1.5620000000000001</v>
      </c>
      <c r="Z6">
        <v>1.482</v>
      </c>
      <c r="AA6">
        <v>1.5149999999999999</v>
      </c>
      <c r="AB6">
        <v>1.482</v>
      </c>
      <c r="AC6">
        <v>1.5429999999999999</v>
      </c>
      <c r="AD6" s="26"/>
      <c r="AE6" s="28">
        <f>AVERAGE(E6:I6)</f>
        <v>257.2</v>
      </c>
      <c r="AF6" s="29">
        <f>AVERAGE(J6:N6)</f>
        <v>0.71099999999999997</v>
      </c>
      <c r="AG6" s="29">
        <f>AVERAGE(T6:X6)</f>
        <v>1.3101999999999998</v>
      </c>
      <c r="AH6" s="29">
        <f>AVERAGE(O6:S6)</f>
        <v>0.61239999999999994</v>
      </c>
      <c r="AI6" s="29">
        <f>AVERAGE(Y6:AC6)</f>
        <v>1.5168000000000001</v>
      </c>
      <c r="AJ6" s="26"/>
      <c r="AK6" s="30">
        <f>((AI6-AG6)*(1000/AE6))/AH6</f>
        <v>1.3116687473906323</v>
      </c>
      <c r="AL6" s="195">
        <f>MIN(AK6:AK8)</f>
        <v>0.38518463379042467</v>
      </c>
      <c r="AM6" s="26"/>
      <c r="AN6" s="195">
        <f>MAX(AH7:AH8)</f>
        <v>0.62719999999999998</v>
      </c>
      <c r="AO6" s="196">
        <f>AN10-AN6</f>
        <v>-5.5800000000000072E-2</v>
      </c>
      <c r="AP6" s="31"/>
      <c r="AQ6" s="195">
        <f>AVERAGE(AI7:AI8)</f>
        <v>1.4840999999999998</v>
      </c>
      <c r="AR6" s="196">
        <f>AQ6-AQ10</f>
        <v>-5.400000000000027E-2</v>
      </c>
      <c r="AS6" s="26"/>
      <c r="AT6" s="41">
        <v>0.74399999999999999</v>
      </c>
      <c r="AU6" s="41">
        <v>1.4930000000000001</v>
      </c>
      <c r="AV6" s="41">
        <v>0.77300000000000002</v>
      </c>
      <c r="AW6" s="41">
        <v>1.6739999999999999</v>
      </c>
      <c r="AX6" s="32"/>
      <c r="AY6" s="195">
        <f>(MAX(AT6:AT8)+MAX(AV6:AV8))/2</f>
        <v>0.77700000000000002</v>
      </c>
      <c r="AZ6" s="196">
        <f>AY10-AY6</f>
        <v>-0.10499999999999998</v>
      </c>
      <c r="BA6" s="31"/>
      <c r="BB6" s="195">
        <f>(MIN(AU6:AU8)+MIN(AW6:AW8))/2</f>
        <v>1.5505</v>
      </c>
      <c r="BC6" s="196">
        <f>BB6-BB10</f>
        <v>-0.20849999999999991</v>
      </c>
      <c r="BD6" s="26"/>
      <c r="BE6" s="41">
        <v>0.69399999999999995</v>
      </c>
      <c r="BF6" s="41">
        <v>1.6319999999999999</v>
      </c>
      <c r="BG6" s="41">
        <v>0.70899999999999996</v>
      </c>
      <c r="BH6" s="41">
        <v>1.8320000000000001</v>
      </c>
      <c r="BI6" s="26"/>
      <c r="BJ6" s="195">
        <f>(MAX(BE6:BE8)+MAX(BG6:BG8))/2</f>
        <v>0.70699999999999996</v>
      </c>
      <c r="BK6" s="196">
        <f>BJ10-BJ6</f>
        <v>-4.4499999999999984E-2</v>
      </c>
      <c r="BL6" s="31"/>
      <c r="BM6" s="195">
        <f>(MIN(BF6:BF8)+MIN(BH6:BH8))/2</f>
        <v>1.7230000000000001</v>
      </c>
      <c r="BN6" s="196">
        <f>BM6-BM10</f>
        <v>-9.749999999999992E-2</v>
      </c>
      <c r="BO6" s="26"/>
      <c r="BP6" s="197">
        <f>AY6-AZ6</f>
        <v>0.88200000000000001</v>
      </c>
      <c r="BQ6" s="197">
        <f>BB6+BC6</f>
        <v>1.3420000000000001</v>
      </c>
      <c r="BR6" s="198">
        <f>BQ6-BP6</f>
        <v>0.46000000000000008</v>
      </c>
      <c r="BS6" s="50"/>
      <c r="BT6" s="197">
        <f>BJ6-BK6</f>
        <v>0.75149999999999995</v>
      </c>
      <c r="BU6" s="197">
        <f>BM6+BN6</f>
        <v>1.6255000000000002</v>
      </c>
      <c r="BV6" s="198">
        <f>BU6-BT6</f>
        <v>0.87400000000000022</v>
      </c>
      <c r="BW6" s="50"/>
      <c r="BX6" s="198">
        <f>AVERAGE(BR6, BV6)</f>
        <v>0.66700000000000015</v>
      </c>
    </row>
    <row r="7" spans="1:78" s="63" customFormat="1" ht="16" customHeight="1" x14ac:dyDescent="0.2">
      <c r="A7" s="60"/>
      <c r="B7" s="61" t="s">
        <v>87</v>
      </c>
      <c r="C7" s="194"/>
      <c r="D7" s="62"/>
      <c r="E7" s="63">
        <v>486</v>
      </c>
      <c r="F7" s="63">
        <v>617</v>
      </c>
      <c r="G7" s="63">
        <v>540</v>
      </c>
      <c r="H7" s="63">
        <v>370</v>
      </c>
      <c r="I7" s="63">
        <v>335</v>
      </c>
      <c r="J7" s="63">
        <v>0.75600000000000001</v>
      </c>
      <c r="K7" s="63">
        <v>0.78400000000000003</v>
      </c>
      <c r="L7" s="63">
        <v>0.76200000000000001</v>
      </c>
      <c r="M7" s="63">
        <v>0.68799999999999994</v>
      </c>
      <c r="N7" s="63">
        <v>0.68899999999999995</v>
      </c>
      <c r="O7" s="63">
        <v>0.60399999999999998</v>
      </c>
      <c r="P7" s="63">
        <v>0.627</v>
      </c>
      <c r="Q7" s="63">
        <v>0.61099999999999999</v>
      </c>
      <c r="R7" s="63">
        <v>0.61799999999999999</v>
      </c>
      <c r="S7" s="63">
        <v>0.64100000000000001</v>
      </c>
      <c r="T7" s="63">
        <v>1.2170000000000001</v>
      </c>
      <c r="U7" s="63">
        <v>1.159</v>
      </c>
      <c r="V7" s="63">
        <v>1.2110000000000001</v>
      </c>
      <c r="W7" s="63">
        <v>1.359</v>
      </c>
      <c r="X7" s="63">
        <v>1.351</v>
      </c>
      <c r="Y7" s="63">
        <v>1.5509999999999999</v>
      </c>
      <c r="Z7" s="63">
        <v>1.4810000000000001</v>
      </c>
      <c r="AA7" s="63">
        <v>1.51</v>
      </c>
      <c r="AB7" s="63">
        <v>1.448</v>
      </c>
      <c r="AC7" s="63">
        <v>1.456</v>
      </c>
      <c r="AD7" s="61"/>
      <c r="AE7" s="64">
        <f>AVERAGE(E7:I7)</f>
        <v>469.6</v>
      </c>
      <c r="AF7" s="65">
        <f>AVERAGE(J7:N7)</f>
        <v>0.73580000000000001</v>
      </c>
      <c r="AG7" s="65">
        <f>AVERAGE(T7:X7)</f>
        <v>1.2594000000000001</v>
      </c>
      <c r="AH7" s="65">
        <f>AVERAGE(O7:S7)</f>
        <v>0.62019999999999997</v>
      </c>
      <c r="AI7" s="65">
        <f>AVERAGE(Y7:AC7)</f>
        <v>1.4891999999999999</v>
      </c>
      <c r="AJ7" s="61"/>
      <c r="AK7" s="30">
        <f>((AI7-AG7)*(1000/AE7))/AH7</f>
        <v>0.78902392864421866</v>
      </c>
      <c r="AL7" s="195"/>
      <c r="AM7" s="61"/>
      <c r="AN7" s="195"/>
      <c r="AO7" s="196"/>
      <c r="AP7" s="66"/>
      <c r="AQ7" s="195"/>
      <c r="AR7" s="196"/>
      <c r="AS7" s="61"/>
      <c r="AT7" s="67">
        <v>0.76400000000000001</v>
      </c>
      <c r="AU7" s="67">
        <v>1.4550000000000001</v>
      </c>
      <c r="AV7" s="67">
        <v>0.79</v>
      </c>
      <c r="AW7" s="67">
        <v>1.6459999999999999</v>
      </c>
      <c r="AX7" s="68"/>
      <c r="AY7" s="195"/>
      <c r="AZ7" s="196"/>
      <c r="BA7" s="66"/>
      <c r="BB7" s="195"/>
      <c r="BC7" s="196"/>
      <c r="BD7" s="61"/>
      <c r="BE7" s="67">
        <v>0.70499999999999996</v>
      </c>
      <c r="BF7" s="67">
        <v>1.6140000000000001</v>
      </c>
      <c r="BG7" s="67">
        <v>0.70099999999999996</v>
      </c>
      <c r="BH7" s="67">
        <v>1.8340000000000001</v>
      </c>
      <c r="BI7" s="61"/>
      <c r="BJ7" s="195"/>
      <c r="BK7" s="196"/>
      <c r="BL7" s="66"/>
      <c r="BM7" s="195"/>
      <c r="BN7" s="196"/>
      <c r="BO7" s="61"/>
      <c r="BP7" s="197"/>
      <c r="BQ7" s="197"/>
      <c r="BR7" s="199"/>
      <c r="BS7" s="69"/>
      <c r="BT7" s="197"/>
      <c r="BU7" s="197"/>
      <c r="BV7" s="199"/>
      <c r="BW7" s="69"/>
      <c r="BX7" s="199"/>
    </row>
    <row r="8" spans="1:78" ht="16" customHeight="1" x14ac:dyDescent="0.2">
      <c r="A8" s="16"/>
      <c r="B8" s="26" t="s">
        <v>88</v>
      </c>
      <c r="C8" s="194"/>
      <c r="D8" s="27"/>
      <c r="E8">
        <v>767</v>
      </c>
      <c r="F8">
        <v>762</v>
      </c>
      <c r="G8">
        <v>972</v>
      </c>
      <c r="H8">
        <v>704</v>
      </c>
      <c r="I8">
        <v>599</v>
      </c>
      <c r="J8">
        <v>0.72199999999999998</v>
      </c>
      <c r="K8">
        <v>0.71899999999999997</v>
      </c>
      <c r="L8">
        <v>0.755</v>
      </c>
      <c r="M8">
        <v>0.71499999999999997</v>
      </c>
      <c r="N8">
        <v>0.68500000000000005</v>
      </c>
      <c r="O8">
        <v>0.61099999999999999</v>
      </c>
      <c r="P8">
        <v>0.64400000000000002</v>
      </c>
      <c r="Q8">
        <v>0.622</v>
      </c>
      <c r="R8">
        <v>0.62</v>
      </c>
      <c r="S8">
        <v>0.63900000000000001</v>
      </c>
      <c r="T8">
        <v>1.286</v>
      </c>
      <c r="U8">
        <v>1.2969999999999999</v>
      </c>
      <c r="V8">
        <v>1.2250000000000001</v>
      </c>
      <c r="W8">
        <v>1.3089999999999999</v>
      </c>
      <c r="X8">
        <v>1.359</v>
      </c>
      <c r="Y8">
        <v>1.5209999999999999</v>
      </c>
      <c r="Z8">
        <v>1.4430000000000001</v>
      </c>
      <c r="AA8">
        <v>1.4790000000000001</v>
      </c>
      <c r="AB8">
        <v>1.4510000000000001</v>
      </c>
      <c r="AC8">
        <v>1.5009999999999999</v>
      </c>
      <c r="AD8" s="26"/>
      <c r="AE8" s="28">
        <f>AVERAGE(E8:I8)</f>
        <v>760.8</v>
      </c>
      <c r="AF8" s="29">
        <f>AVERAGE(J8:N8)</f>
        <v>0.71919999999999995</v>
      </c>
      <c r="AG8" s="29">
        <f>AVERAGE(T8:X8)</f>
        <v>1.2951999999999999</v>
      </c>
      <c r="AH8" s="29">
        <f>AVERAGE(O8:S8)</f>
        <v>0.62719999999999998</v>
      </c>
      <c r="AI8" s="29">
        <f>AVERAGE(Y8:AC8)</f>
        <v>1.4789999999999999</v>
      </c>
      <c r="AJ8" s="26"/>
      <c r="AK8" s="30">
        <f>((AI8-AG8)*(1000/AE8))/AH8</f>
        <v>0.38518463379042467</v>
      </c>
      <c r="AL8" s="195"/>
      <c r="AM8" s="26"/>
      <c r="AN8" s="195"/>
      <c r="AO8" s="196"/>
      <c r="AP8" s="31"/>
      <c r="AQ8" s="195"/>
      <c r="AR8" s="196"/>
      <c r="AS8" s="26"/>
      <c r="AT8" s="41">
        <v>0.754</v>
      </c>
      <c r="AU8" s="41">
        <v>1.4790000000000001</v>
      </c>
      <c r="AV8" s="41">
        <v>0.77800000000000002</v>
      </c>
      <c r="AW8" s="41">
        <v>1.679</v>
      </c>
      <c r="AX8" s="32"/>
      <c r="AY8" s="195"/>
      <c r="AZ8" s="196"/>
      <c r="BA8" s="31"/>
      <c r="BB8" s="195"/>
      <c r="BC8" s="196"/>
      <c r="BD8" s="26"/>
      <c r="BE8" s="41">
        <v>0.68799999999999994</v>
      </c>
      <c r="BF8" s="41">
        <v>1.6479999999999999</v>
      </c>
      <c r="BG8" s="41">
        <v>0.69499999999999995</v>
      </c>
      <c r="BH8" s="41">
        <v>1.85</v>
      </c>
      <c r="BI8" s="26"/>
      <c r="BJ8" s="195"/>
      <c r="BK8" s="196"/>
      <c r="BL8" s="31"/>
      <c r="BM8" s="195"/>
      <c r="BN8" s="196"/>
      <c r="BO8" s="26"/>
      <c r="BP8" s="197"/>
      <c r="BQ8" s="197"/>
      <c r="BR8" s="199"/>
      <c r="BS8" s="50"/>
      <c r="BT8" s="197"/>
      <c r="BU8" s="197"/>
      <c r="BV8" s="199"/>
      <c r="BW8" s="50"/>
      <c r="BX8" s="199"/>
    </row>
    <row r="9" spans="1:78" ht="7" customHeight="1" x14ac:dyDescent="0.2">
      <c r="A9" s="16"/>
      <c r="C9" s="55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E9" s="1"/>
      <c r="AF9" s="2"/>
      <c r="AG9" s="2"/>
      <c r="AH9" s="2"/>
      <c r="AI9" s="2"/>
      <c r="AK9" s="18"/>
      <c r="AL9" s="4"/>
      <c r="AN9" s="4"/>
      <c r="AO9" s="196"/>
      <c r="AP9" s="5"/>
      <c r="AQ9" s="4"/>
      <c r="AR9" s="196"/>
      <c r="AT9" s="42"/>
      <c r="AU9" s="42"/>
      <c r="AV9" s="42"/>
      <c r="AW9" s="42"/>
      <c r="AX9" s="6"/>
      <c r="AY9" s="6"/>
      <c r="AZ9" s="196"/>
      <c r="BA9" s="5"/>
      <c r="BB9" s="6"/>
      <c r="BC9" s="196"/>
      <c r="BE9" s="42"/>
      <c r="BF9" s="42"/>
      <c r="BG9" s="42"/>
      <c r="BH9" s="42"/>
      <c r="BJ9" s="6"/>
      <c r="BK9" s="196"/>
      <c r="BL9" s="5"/>
      <c r="BM9" s="6"/>
      <c r="BN9" s="196"/>
      <c r="BP9" s="197"/>
      <c r="BQ9" s="197"/>
      <c r="BR9" s="199"/>
      <c r="BS9" s="8"/>
      <c r="BT9" s="197"/>
      <c r="BU9" s="197"/>
      <c r="BV9" s="199"/>
      <c r="BW9" s="8"/>
      <c r="BX9" s="199"/>
    </row>
    <row r="10" spans="1:78" s="20" customFormat="1" ht="16" customHeight="1" x14ac:dyDescent="0.2">
      <c r="A10" s="19"/>
      <c r="B10" s="20" t="s">
        <v>89</v>
      </c>
      <c r="C10" s="201">
        <v>592577</v>
      </c>
      <c r="E10">
        <v>372</v>
      </c>
      <c r="F10">
        <v>441</v>
      </c>
      <c r="G10">
        <v>258</v>
      </c>
      <c r="H10">
        <v>425</v>
      </c>
      <c r="I10">
        <v>244</v>
      </c>
      <c r="J10">
        <v>0.66600000000000004</v>
      </c>
      <c r="K10">
        <v>0.68400000000000005</v>
      </c>
      <c r="L10">
        <v>0.63900000000000001</v>
      </c>
      <c r="M10">
        <v>0.66800000000000004</v>
      </c>
      <c r="N10">
        <v>0.64800000000000002</v>
      </c>
      <c r="O10">
        <v>0.54300000000000004</v>
      </c>
      <c r="P10">
        <v>0.56999999999999995</v>
      </c>
      <c r="Q10">
        <v>0.56699999999999995</v>
      </c>
      <c r="R10">
        <v>0.54800000000000004</v>
      </c>
      <c r="S10">
        <v>0.57799999999999996</v>
      </c>
      <c r="T10">
        <v>1.387</v>
      </c>
      <c r="U10">
        <v>1.361</v>
      </c>
      <c r="V10">
        <v>1.4379999999999999</v>
      </c>
      <c r="W10">
        <v>1.393</v>
      </c>
      <c r="X10">
        <v>1.42</v>
      </c>
      <c r="Y10">
        <v>1.609</v>
      </c>
      <c r="Z10">
        <v>1.544</v>
      </c>
      <c r="AA10">
        <v>1.538</v>
      </c>
      <c r="AB10">
        <v>1.5960000000000001</v>
      </c>
      <c r="AC10">
        <v>1.554</v>
      </c>
      <c r="AE10" s="21">
        <f>AVERAGE(E10:I10)</f>
        <v>348</v>
      </c>
      <c r="AF10" s="22">
        <f>AVERAGE(J10:N10)</f>
        <v>0.66100000000000003</v>
      </c>
      <c r="AG10" s="22">
        <f>AVERAGE(T10:X10)</f>
        <v>1.3997999999999999</v>
      </c>
      <c r="AH10" s="22">
        <f>AVERAGE(O10:S10)</f>
        <v>0.56119999999999992</v>
      </c>
      <c r="AI10" s="22">
        <f>AVERAGE(Y10:AC10)</f>
        <v>1.5682</v>
      </c>
      <c r="AK10" s="18">
        <f>((AI10-AG10)*(1000/AE10))/AH10</f>
        <v>0.86227378114221642</v>
      </c>
      <c r="AL10" s="193">
        <f>MIN(AK10:AK12)</f>
        <v>0.20641660540650411</v>
      </c>
      <c r="AN10" s="193">
        <f>MAX(AH11:AH12)</f>
        <v>0.57139999999999991</v>
      </c>
      <c r="AO10" s="196"/>
      <c r="AP10" s="24"/>
      <c r="AQ10" s="193">
        <f>AVERAGE(AI11:AI12)</f>
        <v>1.5381</v>
      </c>
      <c r="AR10" s="196"/>
      <c r="AT10" s="43">
        <v>0.66400000000000003</v>
      </c>
      <c r="AU10" s="43">
        <v>1.653</v>
      </c>
      <c r="AV10" s="43">
        <v>0.67700000000000005</v>
      </c>
      <c r="AW10" s="43">
        <v>1.865</v>
      </c>
      <c r="AX10" s="25"/>
      <c r="AY10" s="193">
        <f>(MAX(AT10:AT12)+MAX(AV10:AV12))/2</f>
        <v>0.67200000000000004</v>
      </c>
      <c r="AZ10" s="196"/>
      <c r="BA10" s="24"/>
      <c r="BB10" s="193">
        <f>(MIN(AU10:AU12)+MIN(AW10:AW12))/2</f>
        <v>1.7589999999999999</v>
      </c>
      <c r="BC10" s="196"/>
      <c r="BE10" s="43">
        <v>0.61099999999999999</v>
      </c>
      <c r="BF10" s="43">
        <v>1.7829999999999999</v>
      </c>
      <c r="BG10" s="43">
        <v>0.69499999999999995</v>
      </c>
      <c r="BH10" s="43">
        <v>1.867</v>
      </c>
      <c r="BJ10" s="193">
        <f>(MAX(BE10:BE12)+MAX(BG10:BG12))/2</f>
        <v>0.66249999999999998</v>
      </c>
      <c r="BK10" s="196"/>
      <c r="BL10" s="24"/>
      <c r="BM10" s="193">
        <f>(MIN(BF10:BF12)+MIN(BH10:BH12))/2</f>
        <v>1.8205</v>
      </c>
      <c r="BN10" s="196"/>
      <c r="BP10" s="197"/>
      <c r="BQ10" s="197"/>
      <c r="BR10" s="199"/>
      <c r="BS10" s="51"/>
      <c r="BT10" s="197"/>
      <c r="BU10" s="197"/>
      <c r="BV10" s="199"/>
      <c r="BW10" s="51"/>
      <c r="BX10" s="199"/>
    </row>
    <row r="11" spans="1:78" s="20" customFormat="1" ht="16" customHeight="1" x14ac:dyDescent="0.2">
      <c r="A11" s="19"/>
      <c r="B11" s="20" t="s">
        <v>90</v>
      </c>
      <c r="C11" s="201"/>
      <c r="E11">
        <v>540</v>
      </c>
      <c r="F11">
        <v>566</v>
      </c>
      <c r="G11">
        <v>699</v>
      </c>
      <c r="H11">
        <v>518</v>
      </c>
      <c r="I11">
        <v>254</v>
      </c>
      <c r="J11">
        <v>0.65800000000000003</v>
      </c>
      <c r="K11">
        <v>0.65600000000000003</v>
      </c>
      <c r="L11">
        <v>0.68600000000000005</v>
      </c>
      <c r="M11">
        <v>0.66300000000000003</v>
      </c>
      <c r="N11">
        <v>0.59399999999999997</v>
      </c>
      <c r="O11">
        <v>0.56000000000000005</v>
      </c>
      <c r="P11">
        <v>0.57499999999999996</v>
      </c>
      <c r="Q11">
        <v>0.57699999999999996</v>
      </c>
      <c r="R11">
        <v>0.56799999999999995</v>
      </c>
      <c r="S11">
        <v>0.57599999999999996</v>
      </c>
      <c r="T11">
        <v>1.399</v>
      </c>
      <c r="U11">
        <v>1.4079999999999999</v>
      </c>
      <c r="V11">
        <v>1.36</v>
      </c>
      <c r="W11">
        <v>1.401</v>
      </c>
      <c r="X11">
        <v>1.5</v>
      </c>
      <c r="Y11">
        <v>1.5740000000000001</v>
      </c>
      <c r="Z11">
        <v>1.532</v>
      </c>
      <c r="AA11">
        <v>1.5289999999999999</v>
      </c>
      <c r="AB11">
        <v>1.5269999999999999</v>
      </c>
      <c r="AC11">
        <v>1.53</v>
      </c>
      <c r="AE11" s="21">
        <f>AVERAGE(E11:I11)</f>
        <v>515.4</v>
      </c>
      <c r="AF11" s="22">
        <f>AVERAGE(J11:N11)</f>
        <v>0.65139999999999998</v>
      </c>
      <c r="AG11" s="22">
        <f>AVERAGE(T11:X11)</f>
        <v>1.4136</v>
      </c>
      <c r="AH11" s="22">
        <f>AVERAGE(O11:S11)</f>
        <v>0.57119999999999993</v>
      </c>
      <c r="AI11" s="22">
        <f>AVERAGE(Y11:AC11)</f>
        <v>1.5384</v>
      </c>
      <c r="AK11" s="18">
        <f>((AI11-AG11)*(1000/AE11))/AH11</f>
        <v>0.42391811206438351</v>
      </c>
      <c r="AL11" s="193"/>
      <c r="AN11" s="193"/>
      <c r="AO11" s="196"/>
      <c r="AP11" s="24"/>
      <c r="AQ11" s="193"/>
      <c r="AR11" s="196"/>
      <c r="AT11" s="43">
        <v>0.66700000000000004</v>
      </c>
      <c r="AU11" s="43">
        <v>1.667</v>
      </c>
      <c r="AV11" s="43">
        <v>0.67300000000000004</v>
      </c>
      <c r="AW11" s="43">
        <v>1.8939999999999999</v>
      </c>
      <c r="AX11" s="25"/>
      <c r="AY11" s="193"/>
      <c r="AZ11" s="196"/>
      <c r="BA11" s="24"/>
      <c r="BB11" s="193"/>
      <c r="BC11" s="196"/>
      <c r="BE11" s="43">
        <v>0.623</v>
      </c>
      <c r="BF11" s="43">
        <v>1.784</v>
      </c>
      <c r="BG11" s="43">
        <v>0.64800000000000002</v>
      </c>
      <c r="BH11" s="43">
        <v>1.948</v>
      </c>
      <c r="BJ11" s="193"/>
      <c r="BK11" s="196"/>
      <c r="BL11" s="24"/>
      <c r="BM11" s="193"/>
      <c r="BN11" s="196"/>
      <c r="BP11" s="197"/>
      <c r="BQ11" s="197"/>
      <c r="BR11" s="199"/>
      <c r="BS11" s="51"/>
      <c r="BT11" s="197"/>
      <c r="BU11" s="197"/>
      <c r="BV11" s="199"/>
      <c r="BW11" s="51"/>
      <c r="BX11" s="199"/>
    </row>
    <row r="12" spans="1:78" s="20" customFormat="1" ht="16" customHeight="1" thickBot="1" x14ac:dyDescent="0.25">
      <c r="A12" s="19"/>
      <c r="B12" s="20" t="s">
        <v>91</v>
      </c>
      <c r="C12" s="201"/>
      <c r="E12">
        <v>881</v>
      </c>
      <c r="F12">
        <v>688</v>
      </c>
      <c r="G12">
        <v>821</v>
      </c>
      <c r="H12">
        <v>1220</v>
      </c>
      <c r="I12">
        <v>909</v>
      </c>
      <c r="J12">
        <v>0.63600000000000001</v>
      </c>
      <c r="K12">
        <v>0.61199999999999999</v>
      </c>
      <c r="L12">
        <v>0.63100000000000001</v>
      </c>
      <c r="M12">
        <v>0.67800000000000005</v>
      </c>
      <c r="N12">
        <v>0.64800000000000002</v>
      </c>
      <c r="O12">
        <v>0.56100000000000005</v>
      </c>
      <c r="P12">
        <v>0.57299999999999995</v>
      </c>
      <c r="Q12">
        <v>0.56799999999999995</v>
      </c>
      <c r="R12">
        <v>0.56999999999999995</v>
      </c>
      <c r="S12">
        <v>0.58499999999999996</v>
      </c>
      <c r="T12">
        <v>1.4339999999999999</v>
      </c>
      <c r="U12">
        <v>1.476</v>
      </c>
      <c r="V12">
        <v>1.4490000000000001</v>
      </c>
      <c r="W12">
        <v>1.377</v>
      </c>
      <c r="X12">
        <v>1.42</v>
      </c>
      <c r="Y12">
        <v>1.571</v>
      </c>
      <c r="Z12">
        <v>1.532</v>
      </c>
      <c r="AA12">
        <v>1.5349999999999999</v>
      </c>
      <c r="AB12">
        <v>1.522</v>
      </c>
      <c r="AC12">
        <v>1.5289999999999999</v>
      </c>
      <c r="AE12" s="21">
        <f>AVERAGE(E12:I12)</f>
        <v>903.8</v>
      </c>
      <c r="AF12" s="22">
        <f>AVERAGE(J12:N12)</f>
        <v>0.64100000000000001</v>
      </c>
      <c r="AG12" s="22">
        <f>AVERAGE(T12:X12)</f>
        <v>1.4312</v>
      </c>
      <c r="AH12" s="22">
        <f>AVERAGE(O12:S12)</f>
        <v>0.57139999999999991</v>
      </c>
      <c r="AI12" s="22">
        <f>AVERAGE(Y12:AC12)</f>
        <v>1.5378000000000001</v>
      </c>
      <c r="AK12" s="18">
        <f>((AI12-AG12)*(1000/AE12))/AH12</f>
        <v>0.20641660540650411</v>
      </c>
      <c r="AL12" s="193"/>
      <c r="AN12" s="193"/>
      <c r="AO12" s="196"/>
      <c r="AP12" s="24"/>
      <c r="AQ12" s="193"/>
      <c r="AR12" s="196"/>
      <c r="AT12" s="43">
        <v>0.65900000000000003</v>
      </c>
      <c r="AU12" s="43">
        <v>1.6739999999999999</v>
      </c>
      <c r="AV12" s="43">
        <v>0.67700000000000005</v>
      </c>
      <c r="AW12" s="43">
        <v>1.875</v>
      </c>
      <c r="AX12" s="25"/>
      <c r="AY12" s="193"/>
      <c r="AZ12" s="196"/>
      <c r="BA12" s="24"/>
      <c r="BB12" s="193"/>
      <c r="BC12" s="196"/>
      <c r="BE12" s="43">
        <v>0.63</v>
      </c>
      <c r="BF12" s="43">
        <v>1.774</v>
      </c>
      <c r="BG12" s="43">
        <v>0.68700000000000006</v>
      </c>
      <c r="BH12" s="43">
        <v>1.8859999999999999</v>
      </c>
      <c r="BJ12" s="193"/>
      <c r="BK12" s="196"/>
      <c r="BL12" s="24"/>
      <c r="BM12" s="193"/>
      <c r="BN12" s="196"/>
      <c r="BP12" s="197"/>
      <c r="BQ12" s="197"/>
      <c r="BR12" s="200"/>
      <c r="BS12" s="51"/>
      <c r="BT12" s="197"/>
      <c r="BU12" s="197"/>
      <c r="BV12" s="200"/>
      <c r="BW12" s="51"/>
      <c r="BX12" s="200"/>
    </row>
    <row r="13" spans="1:78" ht="16" customHeight="1" thickBot="1" x14ac:dyDescent="0.25">
      <c r="A13" s="16"/>
      <c r="BP13" s="52"/>
      <c r="BQ13" s="52"/>
      <c r="BR13" s="53"/>
      <c r="BS13" s="8"/>
      <c r="BT13" s="52"/>
      <c r="BU13" s="52"/>
      <c r="BV13" s="53"/>
      <c r="BW13" s="8"/>
      <c r="BX13" s="53"/>
    </row>
    <row r="14" spans="1:78" s="81" customFormat="1" ht="16" customHeight="1" x14ac:dyDescent="0.2">
      <c r="B14" s="81" t="s">
        <v>241</v>
      </c>
      <c r="C14" s="191">
        <v>1010369</v>
      </c>
      <c r="E14">
        <v>47</v>
      </c>
      <c r="F14">
        <v>58</v>
      </c>
      <c r="G14">
        <v>50</v>
      </c>
      <c r="H14">
        <v>82</v>
      </c>
      <c r="I14">
        <v>60</v>
      </c>
      <c r="J14">
        <v>0.75900000000000001</v>
      </c>
      <c r="K14">
        <v>0.79100000000000004</v>
      </c>
      <c r="L14">
        <v>0.78</v>
      </c>
      <c r="M14">
        <v>0.84</v>
      </c>
      <c r="N14">
        <v>0.78500000000000003</v>
      </c>
      <c r="O14">
        <v>0.61599999999999999</v>
      </c>
      <c r="P14">
        <v>0.64500000000000002</v>
      </c>
      <c r="Q14">
        <v>0.61199999999999999</v>
      </c>
      <c r="R14">
        <v>0.63600000000000001</v>
      </c>
      <c r="S14">
        <v>0.65100000000000002</v>
      </c>
      <c r="T14">
        <v>1.21</v>
      </c>
      <c r="U14">
        <v>1.1419999999999999</v>
      </c>
      <c r="V14">
        <v>1.169</v>
      </c>
      <c r="W14">
        <v>1.016</v>
      </c>
      <c r="X14">
        <v>1.155</v>
      </c>
      <c r="Y14">
        <v>1.524</v>
      </c>
      <c r="Z14">
        <v>1.5680000000000001</v>
      </c>
      <c r="AA14">
        <v>1.526</v>
      </c>
      <c r="AB14">
        <v>1.7</v>
      </c>
      <c r="AC14">
        <v>1.5429999999999999</v>
      </c>
      <c r="AE14" s="82">
        <f>AVERAGE(E14:I14)</f>
        <v>59.4</v>
      </c>
      <c r="AF14" s="83">
        <f>AVERAGE(J14:N14)</f>
        <v>0.79100000000000004</v>
      </c>
      <c r="AG14" s="83">
        <f>AVERAGE(T14:X14)</f>
        <v>1.1384000000000001</v>
      </c>
      <c r="AH14" s="83">
        <f>AVERAGE(O14:S14)</f>
        <v>0.63200000000000001</v>
      </c>
      <c r="AI14" s="83">
        <f>AVERAGE(Y14:AC14)</f>
        <v>1.5722</v>
      </c>
      <c r="AK14" s="84">
        <f>((AI14-AG14)*(1000/AE14))/AH14</f>
        <v>11.555427694668198</v>
      </c>
      <c r="AL14" s="192">
        <f>MIN(AK14:AK16)</f>
        <v>2.7098605399606654</v>
      </c>
      <c r="AN14" s="192">
        <f>MAX(AH15:AH16)</f>
        <v>0.64339999999999997</v>
      </c>
      <c r="AO14" s="185">
        <f>AN18-AN14</f>
        <v>-7.4199999999999933E-2</v>
      </c>
      <c r="AP14" s="85"/>
      <c r="AQ14" s="192">
        <f>AVERAGE(AI15:AI16)</f>
        <v>1.5042</v>
      </c>
      <c r="AR14" s="185">
        <f>AQ14-AQ18</f>
        <v>-3.5600000000000076E-2</v>
      </c>
      <c r="AT14" s="86">
        <v>0.748</v>
      </c>
      <c r="AU14" s="86">
        <v>1.454</v>
      </c>
      <c r="AV14" s="86">
        <v>0.7</v>
      </c>
      <c r="AW14" s="86">
        <v>1.7629999999999999</v>
      </c>
      <c r="AX14" s="87"/>
      <c r="AY14" s="192">
        <f>(MAX(AT14:AT16)+MAX(AV14:AV16))/2</f>
        <v>0.72449999999999992</v>
      </c>
      <c r="AZ14" s="185">
        <f>AY18-AY14</f>
        <v>-3.9999999999999813E-2</v>
      </c>
      <c r="BA14" s="85"/>
      <c r="BB14" s="192">
        <f>(MIN(AU14:AU16)+MIN(AW14:AW16))/2</f>
        <v>1.6</v>
      </c>
      <c r="BC14" s="185">
        <f>BB14-BB18</f>
        <v>-0.15450000000000008</v>
      </c>
      <c r="BE14" s="86">
        <v>0.628</v>
      </c>
      <c r="BF14" s="86">
        <v>1.748</v>
      </c>
      <c r="BG14" s="86">
        <v>0.56399999999999995</v>
      </c>
      <c r="BH14" s="86">
        <v>2.0680000000000001</v>
      </c>
      <c r="BJ14" s="192">
        <f>(MAX(BE14:BE16)+MAX(BG14:BG16))/2</f>
        <v>0.629</v>
      </c>
      <c r="BK14" s="185">
        <f>BJ18-BJ14</f>
        <v>3.1500000000000083E-2</v>
      </c>
      <c r="BL14" s="85"/>
      <c r="BM14" s="192">
        <f>(MIN(BF14:BF16)+MIN(BH14:BH16))/2</f>
        <v>1.8399999999999999</v>
      </c>
      <c r="BN14" s="185">
        <f>BM14-BM18</f>
        <v>-1.1000000000000121E-2</v>
      </c>
      <c r="BP14" s="185">
        <f>AY14-AZ14</f>
        <v>0.76449999999999974</v>
      </c>
      <c r="BQ14" s="185">
        <f>BB14+BC14</f>
        <v>1.4455</v>
      </c>
      <c r="BR14" s="186">
        <f>BQ14-BP14</f>
        <v>0.68100000000000027</v>
      </c>
      <c r="BS14" s="88"/>
      <c r="BT14" s="185">
        <f>BJ14-BK14</f>
        <v>0.59749999999999992</v>
      </c>
      <c r="BU14" s="185">
        <f>BM14+BN14</f>
        <v>1.8289999999999997</v>
      </c>
      <c r="BV14" s="186">
        <f>BU14-BT14</f>
        <v>1.2314999999999998</v>
      </c>
      <c r="BW14" s="88"/>
      <c r="BX14" s="186">
        <f>AVERAGE(BR14, BV14)</f>
        <v>0.95625000000000004</v>
      </c>
    </row>
    <row r="15" spans="1:78" s="81" customFormat="1" ht="16" customHeight="1" x14ac:dyDescent="0.2">
      <c r="B15" s="81" t="s">
        <v>242</v>
      </c>
      <c r="C15" s="191"/>
      <c r="E15">
        <v>114</v>
      </c>
      <c r="F15">
        <v>144</v>
      </c>
      <c r="G15">
        <v>149</v>
      </c>
      <c r="H15">
        <v>194</v>
      </c>
      <c r="I15">
        <v>96</v>
      </c>
      <c r="J15">
        <v>0.77200000000000002</v>
      </c>
      <c r="K15">
        <v>0.81699999999999995</v>
      </c>
      <c r="L15">
        <v>0.81200000000000006</v>
      </c>
      <c r="M15">
        <v>0.85199999999999998</v>
      </c>
      <c r="N15">
        <v>0.748</v>
      </c>
      <c r="O15">
        <v>0.63400000000000001</v>
      </c>
      <c r="P15">
        <v>0.65700000000000003</v>
      </c>
      <c r="Q15">
        <v>0.626</v>
      </c>
      <c r="R15">
        <v>0.63700000000000001</v>
      </c>
      <c r="S15">
        <v>0.66300000000000003</v>
      </c>
      <c r="T15">
        <v>1.181</v>
      </c>
      <c r="U15">
        <v>1.077</v>
      </c>
      <c r="V15">
        <v>1.0900000000000001</v>
      </c>
      <c r="W15">
        <v>0.98</v>
      </c>
      <c r="X15">
        <v>1.2370000000000001</v>
      </c>
      <c r="Y15">
        <v>1.5049999999999999</v>
      </c>
      <c r="Z15">
        <v>1.593</v>
      </c>
      <c r="AA15">
        <v>1.625</v>
      </c>
      <c r="AB15">
        <v>1.54</v>
      </c>
      <c r="AC15">
        <v>1.4139999999999999</v>
      </c>
      <c r="AE15" s="82">
        <f>AVERAGE(E15:I15)</f>
        <v>139.4</v>
      </c>
      <c r="AF15" s="83">
        <f>AVERAGE(J15:N15)</f>
        <v>0.80019999999999991</v>
      </c>
      <c r="AG15" s="83">
        <f>AVERAGE(T15:X15)</f>
        <v>1.113</v>
      </c>
      <c r="AH15" s="83">
        <f>AVERAGE(O15:S15)</f>
        <v>0.64339999999999997</v>
      </c>
      <c r="AI15" s="83">
        <f>AVERAGE(Y15:AC15)</f>
        <v>1.5353999999999999</v>
      </c>
      <c r="AK15" s="84">
        <f>((AI15-AG15)*(1000/AE15))/AH15</f>
        <v>4.7095572347228147</v>
      </c>
      <c r="AL15" s="192"/>
      <c r="AN15" s="192"/>
      <c r="AO15" s="185"/>
      <c r="AP15" s="85"/>
      <c r="AQ15" s="192"/>
      <c r="AR15" s="185"/>
      <c r="AT15" s="86">
        <v>0.749</v>
      </c>
      <c r="AU15" s="86">
        <v>1.4430000000000001</v>
      </c>
      <c r="AV15" s="86">
        <v>0.69199999999999995</v>
      </c>
      <c r="AW15" s="86">
        <v>1.7569999999999999</v>
      </c>
      <c r="AX15" s="87"/>
      <c r="AY15" s="192"/>
      <c r="AZ15" s="185"/>
      <c r="BA15" s="85"/>
      <c r="BB15" s="192"/>
      <c r="BC15" s="185"/>
      <c r="BE15" s="86">
        <v>0.65200000000000002</v>
      </c>
      <c r="BF15" s="86">
        <v>1.7</v>
      </c>
      <c r="BG15" s="86">
        <v>0.60599999999999998</v>
      </c>
      <c r="BH15" s="86">
        <v>1.98</v>
      </c>
      <c r="BJ15" s="192"/>
      <c r="BK15" s="185"/>
      <c r="BL15" s="85"/>
      <c r="BM15" s="192"/>
      <c r="BN15" s="185"/>
      <c r="BP15" s="185"/>
      <c r="BQ15" s="185"/>
      <c r="BR15" s="187"/>
      <c r="BS15" s="88"/>
      <c r="BT15" s="185"/>
      <c r="BU15" s="185"/>
      <c r="BV15" s="187"/>
      <c r="BW15" s="88"/>
      <c r="BX15" s="187"/>
    </row>
    <row r="16" spans="1:78" s="81" customFormat="1" ht="16" customHeight="1" x14ac:dyDescent="0.2">
      <c r="B16" s="81" t="s">
        <v>243</v>
      </c>
      <c r="C16" s="191"/>
      <c r="E16">
        <v>148</v>
      </c>
      <c r="F16">
        <v>137</v>
      </c>
      <c r="G16">
        <v>169</v>
      </c>
      <c r="H16">
        <v>158</v>
      </c>
      <c r="I16">
        <v>172</v>
      </c>
      <c r="J16">
        <v>0.755</v>
      </c>
      <c r="K16">
        <v>0.745</v>
      </c>
      <c r="L16">
        <v>0.78700000000000003</v>
      </c>
      <c r="M16">
        <v>0.76200000000000001</v>
      </c>
      <c r="N16">
        <v>0.77600000000000002</v>
      </c>
      <c r="O16">
        <v>0.63400000000000001</v>
      </c>
      <c r="P16">
        <v>0.65200000000000002</v>
      </c>
      <c r="Q16">
        <v>0.624</v>
      </c>
      <c r="R16">
        <v>0.629</v>
      </c>
      <c r="S16">
        <v>0.65700000000000003</v>
      </c>
      <c r="T16">
        <v>1.218</v>
      </c>
      <c r="U16">
        <v>1.2450000000000001</v>
      </c>
      <c r="V16">
        <v>1.1519999999999999</v>
      </c>
      <c r="W16">
        <v>1.2150000000000001</v>
      </c>
      <c r="X16">
        <v>1.177</v>
      </c>
      <c r="Y16">
        <v>1.476</v>
      </c>
      <c r="Z16">
        <v>1.4379999999999999</v>
      </c>
      <c r="AA16">
        <v>1.4930000000000001</v>
      </c>
      <c r="AB16">
        <v>1.4830000000000001</v>
      </c>
      <c r="AC16">
        <v>1.4750000000000001</v>
      </c>
      <c r="AE16" s="82">
        <f>AVERAGE(E16:I16)</f>
        <v>156.80000000000001</v>
      </c>
      <c r="AF16" s="83">
        <f>AVERAGE(J16:N16)</f>
        <v>0.76500000000000001</v>
      </c>
      <c r="AG16" s="83">
        <f>AVERAGE(T16:X16)</f>
        <v>1.2014</v>
      </c>
      <c r="AH16" s="83">
        <f>AVERAGE(O16:S16)</f>
        <v>0.63919999999999999</v>
      </c>
      <c r="AI16" s="83">
        <f>AVERAGE(Y16:AC16)</f>
        <v>1.4730000000000001</v>
      </c>
      <c r="AK16" s="84">
        <f>((AI16-AG16)*(1000/AE16))/AH16</f>
        <v>2.7098605399606654</v>
      </c>
      <c r="AL16" s="192"/>
      <c r="AN16" s="192"/>
      <c r="AO16" s="185"/>
      <c r="AP16" s="85"/>
      <c r="AQ16" s="192"/>
      <c r="AR16" s="185"/>
      <c r="AT16" s="86">
        <v>0.72299999999999998</v>
      </c>
      <c r="AU16" s="86">
        <v>1.5309999999999999</v>
      </c>
      <c r="AV16" s="86">
        <v>0.66800000000000004</v>
      </c>
      <c r="AW16" s="86">
        <v>1.8109999999999999</v>
      </c>
      <c r="AX16" s="87"/>
      <c r="AY16" s="192"/>
      <c r="AZ16" s="185"/>
      <c r="BA16" s="85"/>
      <c r="BB16" s="192"/>
      <c r="BC16" s="185"/>
      <c r="BE16" s="86">
        <v>0.63300000000000001</v>
      </c>
      <c r="BF16" s="86">
        <v>1.7529999999999999</v>
      </c>
      <c r="BG16" s="86">
        <v>0.58899999999999997</v>
      </c>
      <c r="BH16" s="86">
        <v>2.004</v>
      </c>
      <c r="BJ16" s="192"/>
      <c r="BK16" s="185"/>
      <c r="BL16" s="85"/>
      <c r="BM16" s="192"/>
      <c r="BN16" s="185"/>
      <c r="BP16" s="185"/>
      <c r="BQ16" s="185"/>
      <c r="BR16" s="187"/>
      <c r="BS16" s="88"/>
      <c r="BT16" s="185"/>
      <c r="BU16" s="185"/>
      <c r="BV16" s="187"/>
      <c r="BW16" s="88"/>
      <c r="BX16" s="187"/>
    </row>
    <row r="17" spans="1:76" ht="7" customHeight="1" x14ac:dyDescent="0.2">
      <c r="C17" s="55"/>
      <c r="AE17" s="1"/>
      <c r="AF17" s="2"/>
      <c r="AG17" s="2"/>
      <c r="AH17" s="2"/>
      <c r="AI17" s="2"/>
      <c r="AK17" s="18"/>
      <c r="AL17" s="4"/>
      <c r="AN17" s="4"/>
      <c r="AO17" s="185"/>
      <c r="AP17" s="5"/>
      <c r="AQ17" s="4"/>
      <c r="AR17" s="185"/>
      <c r="AT17" s="42"/>
      <c r="AU17" s="42"/>
      <c r="AV17" s="42"/>
      <c r="AW17" s="42"/>
      <c r="AX17" s="6"/>
      <c r="AY17" s="6"/>
      <c r="AZ17" s="185"/>
      <c r="BA17" s="5"/>
      <c r="BB17" s="6"/>
      <c r="BC17" s="185"/>
      <c r="BE17" s="42"/>
      <c r="BF17" s="42"/>
      <c r="BG17" s="42"/>
      <c r="BH17" s="42"/>
      <c r="BJ17" s="6"/>
      <c r="BK17" s="185"/>
      <c r="BL17" s="5"/>
      <c r="BM17" s="6"/>
      <c r="BN17" s="185"/>
      <c r="BP17" s="185"/>
      <c r="BQ17" s="185"/>
      <c r="BR17" s="187"/>
      <c r="BS17" s="8"/>
      <c r="BT17" s="185"/>
      <c r="BU17" s="185"/>
      <c r="BV17" s="187"/>
      <c r="BW17" s="8"/>
      <c r="BX17" s="187"/>
    </row>
    <row r="18" spans="1:76" s="89" customFormat="1" ht="16" customHeight="1" x14ac:dyDescent="0.2">
      <c r="B18" s="89" t="s">
        <v>244</v>
      </c>
      <c r="C18" s="189">
        <v>1010369</v>
      </c>
      <c r="E18">
        <v>391</v>
      </c>
      <c r="F18">
        <v>424</v>
      </c>
      <c r="G18">
        <v>192</v>
      </c>
      <c r="H18">
        <v>325</v>
      </c>
      <c r="I18">
        <v>313</v>
      </c>
      <c r="J18">
        <v>0.66100000000000003</v>
      </c>
      <c r="K18">
        <v>0.66900000000000004</v>
      </c>
      <c r="L18">
        <v>0.63</v>
      </c>
      <c r="M18">
        <v>0.63900000000000001</v>
      </c>
      <c r="N18">
        <v>0.64900000000000002</v>
      </c>
      <c r="O18">
        <v>0.53900000000000003</v>
      </c>
      <c r="P18">
        <v>0.57399999999999995</v>
      </c>
      <c r="Q18">
        <v>0.55900000000000005</v>
      </c>
      <c r="R18">
        <v>0.55500000000000005</v>
      </c>
      <c r="S18">
        <v>0.57199999999999995</v>
      </c>
      <c r="T18">
        <v>1.395</v>
      </c>
      <c r="U18">
        <v>1.387</v>
      </c>
      <c r="V18">
        <v>1.4510000000000001</v>
      </c>
      <c r="W18">
        <v>1.4410000000000001</v>
      </c>
      <c r="X18">
        <v>1.419</v>
      </c>
      <c r="Y18">
        <v>1.61</v>
      </c>
      <c r="Z18">
        <v>1.542</v>
      </c>
      <c r="AA18">
        <v>1.5489999999999999</v>
      </c>
      <c r="AB18">
        <v>1.5529999999999999</v>
      </c>
      <c r="AC18">
        <v>1.556</v>
      </c>
      <c r="AE18" s="90">
        <f>AVERAGE(E18:I18)</f>
        <v>329</v>
      </c>
      <c r="AF18" s="91">
        <f>AVERAGE(J18:N18)</f>
        <v>0.64960000000000007</v>
      </c>
      <c r="AG18" s="91">
        <f>AVERAGE(T18:X18)</f>
        <v>1.4186000000000001</v>
      </c>
      <c r="AH18" s="91">
        <f>AVERAGE(O18:S18)</f>
        <v>0.55980000000000008</v>
      </c>
      <c r="AI18" s="91">
        <f>AVERAGE(Y18:AC18)</f>
        <v>1.5620000000000001</v>
      </c>
      <c r="AK18" s="84">
        <f>((AI18-AG18)*(1000/AE18))/AH18</f>
        <v>0.77861068488420182</v>
      </c>
      <c r="AL18" s="190">
        <f>MIN(AK18:AK20)</f>
        <v>0.15866041788713117</v>
      </c>
      <c r="AN18" s="190">
        <f>MAX(AH19:AH20)</f>
        <v>0.56920000000000004</v>
      </c>
      <c r="AO18" s="185"/>
      <c r="AP18" s="92"/>
      <c r="AQ18" s="190">
        <f>AVERAGE(AI19:AI20)</f>
        <v>1.5398000000000001</v>
      </c>
      <c r="AR18" s="185"/>
      <c r="AT18" s="93">
        <v>0.67600000000000005</v>
      </c>
      <c r="AU18" s="93">
        <v>1.649</v>
      </c>
      <c r="AV18" s="93">
        <v>0.68700000000000006</v>
      </c>
      <c r="AW18" s="93">
        <v>1.8680000000000001</v>
      </c>
      <c r="AX18" s="94"/>
      <c r="AY18" s="190">
        <f>(MAX(AT18:AT20)+MAX(AV18:AV20))/2</f>
        <v>0.68450000000000011</v>
      </c>
      <c r="AZ18" s="185"/>
      <c r="BA18" s="92"/>
      <c r="BB18" s="190">
        <f>(MIN(AU18:AU20)+MIN(AW18:AW20))/2</f>
        <v>1.7545000000000002</v>
      </c>
      <c r="BC18" s="185"/>
      <c r="BE18" s="93">
        <v>0.61499999999999999</v>
      </c>
      <c r="BF18" s="93">
        <v>1.7909999999999999</v>
      </c>
      <c r="BG18" s="93">
        <v>0.627</v>
      </c>
      <c r="BH18" s="93">
        <v>1.96</v>
      </c>
      <c r="BJ18" s="190">
        <f>(MAX(BE18:BE20)+MAX(BG18:BG20))/2</f>
        <v>0.66050000000000009</v>
      </c>
      <c r="BK18" s="185"/>
      <c r="BL18" s="92"/>
      <c r="BM18" s="190">
        <f>(MIN(BF18:BF20)+MIN(BH18:BH20))/2</f>
        <v>1.851</v>
      </c>
      <c r="BN18" s="185"/>
      <c r="BP18" s="185"/>
      <c r="BQ18" s="185"/>
      <c r="BR18" s="187"/>
      <c r="BS18" s="95"/>
      <c r="BT18" s="185"/>
      <c r="BU18" s="185"/>
      <c r="BV18" s="187"/>
      <c r="BW18" s="95"/>
      <c r="BX18" s="187"/>
    </row>
    <row r="19" spans="1:76" s="89" customFormat="1" ht="16" customHeight="1" x14ac:dyDescent="0.2">
      <c r="B19" s="89" t="s">
        <v>245</v>
      </c>
      <c r="C19" s="189"/>
      <c r="E19">
        <v>498</v>
      </c>
      <c r="F19">
        <v>578</v>
      </c>
      <c r="G19">
        <v>675</v>
      </c>
      <c r="H19">
        <v>727</v>
      </c>
      <c r="I19">
        <v>386</v>
      </c>
      <c r="J19">
        <v>0.63500000000000001</v>
      </c>
      <c r="K19">
        <v>0.65200000000000002</v>
      </c>
      <c r="L19">
        <v>0.67100000000000004</v>
      </c>
      <c r="M19">
        <v>0.68</v>
      </c>
      <c r="N19">
        <v>0.63500000000000001</v>
      </c>
      <c r="O19">
        <v>0.55700000000000005</v>
      </c>
      <c r="P19">
        <v>0.57799999999999996</v>
      </c>
      <c r="Q19">
        <v>0.57199999999999995</v>
      </c>
      <c r="R19">
        <v>0.56399999999999995</v>
      </c>
      <c r="S19">
        <v>0.57499999999999996</v>
      </c>
      <c r="T19">
        <v>1.4359999999999999</v>
      </c>
      <c r="U19">
        <v>1.415</v>
      </c>
      <c r="V19">
        <v>1.385</v>
      </c>
      <c r="W19">
        <v>1.373</v>
      </c>
      <c r="X19">
        <v>1.44</v>
      </c>
      <c r="Y19">
        <v>1.579</v>
      </c>
      <c r="Z19">
        <v>1.5229999999999999</v>
      </c>
      <c r="AA19">
        <v>1.5289999999999999</v>
      </c>
      <c r="AB19">
        <v>1.5429999999999999</v>
      </c>
      <c r="AC19">
        <v>1.5409999999999999</v>
      </c>
      <c r="AE19" s="90">
        <f>AVERAGE(E19:I19)</f>
        <v>572.79999999999995</v>
      </c>
      <c r="AF19" s="91">
        <f>AVERAGE(J19:N19)</f>
        <v>0.65459999999999996</v>
      </c>
      <c r="AG19" s="91">
        <f>AVERAGE(T19:X19)</f>
        <v>1.4097999999999999</v>
      </c>
      <c r="AH19" s="91">
        <f>AVERAGE(O19:S19)</f>
        <v>0.56920000000000004</v>
      </c>
      <c r="AI19" s="91">
        <f>AVERAGE(Y19:AC19)</f>
        <v>1.5429999999999999</v>
      </c>
      <c r="AK19" s="84">
        <f>((AI19-AG19)*(1000/AE19))/AH19</f>
        <v>0.40854163640432323</v>
      </c>
      <c r="AL19" s="190"/>
      <c r="AN19" s="190"/>
      <c r="AO19" s="185"/>
      <c r="AP19" s="92"/>
      <c r="AQ19" s="190"/>
      <c r="AR19" s="185"/>
      <c r="AT19" s="93">
        <v>0.68200000000000005</v>
      </c>
      <c r="AU19" s="93">
        <v>1.641</v>
      </c>
      <c r="AV19" s="93">
        <v>0.68300000000000005</v>
      </c>
      <c r="AW19" s="93">
        <v>1.879</v>
      </c>
      <c r="AX19" s="94"/>
      <c r="AY19" s="190"/>
      <c r="AZ19" s="185"/>
      <c r="BA19" s="92"/>
      <c r="BB19" s="190"/>
      <c r="BC19" s="185"/>
      <c r="BE19" s="93">
        <v>0.63200000000000001</v>
      </c>
      <c r="BF19" s="93">
        <v>1.774</v>
      </c>
      <c r="BG19" s="93">
        <v>0.65</v>
      </c>
      <c r="BH19" s="93">
        <v>1.9379999999999999</v>
      </c>
      <c r="BJ19" s="190"/>
      <c r="BK19" s="185"/>
      <c r="BL19" s="92"/>
      <c r="BM19" s="190"/>
      <c r="BN19" s="185"/>
      <c r="BP19" s="185"/>
      <c r="BQ19" s="185"/>
      <c r="BR19" s="187"/>
      <c r="BS19" s="95"/>
      <c r="BT19" s="185"/>
      <c r="BU19" s="185"/>
      <c r="BV19" s="187"/>
      <c r="BW19" s="95"/>
      <c r="BX19" s="187"/>
    </row>
    <row r="20" spans="1:76" s="89" customFormat="1" ht="16" customHeight="1" thickBot="1" x14ac:dyDescent="0.25">
      <c r="B20" s="89" t="s">
        <v>246</v>
      </c>
      <c r="C20" s="189"/>
      <c r="E20">
        <v>1090</v>
      </c>
      <c r="F20">
        <v>952</v>
      </c>
      <c r="G20">
        <v>598</v>
      </c>
      <c r="H20">
        <v>611</v>
      </c>
      <c r="I20">
        <v>493</v>
      </c>
      <c r="J20">
        <v>0.64500000000000002</v>
      </c>
      <c r="K20">
        <v>0.63200000000000001</v>
      </c>
      <c r="L20">
        <v>0.60099999999999998</v>
      </c>
      <c r="M20">
        <v>0.61499999999999999</v>
      </c>
      <c r="N20">
        <v>0.58699999999999997</v>
      </c>
      <c r="O20">
        <v>0.56299999999999994</v>
      </c>
      <c r="P20">
        <v>0.58099999999999996</v>
      </c>
      <c r="Q20">
        <v>0.56100000000000005</v>
      </c>
      <c r="R20">
        <v>0.56100000000000005</v>
      </c>
      <c r="S20">
        <v>0.57899999999999996</v>
      </c>
      <c r="T20">
        <v>1.421</v>
      </c>
      <c r="U20">
        <v>1.4450000000000001</v>
      </c>
      <c r="V20">
        <v>1.4930000000000001</v>
      </c>
      <c r="W20">
        <v>1.4770000000000001</v>
      </c>
      <c r="X20">
        <v>1.5089999999999999</v>
      </c>
      <c r="Y20">
        <v>1.569</v>
      </c>
      <c r="Z20">
        <v>1.5209999999999999</v>
      </c>
      <c r="AA20">
        <v>1.538</v>
      </c>
      <c r="AB20">
        <v>1.526</v>
      </c>
      <c r="AC20">
        <v>1.5289999999999999</v>
      </c>
      <c r="AE20" s="90">
        <f>AVERAGE(E20:I20)</f>
        <v>748.8</v>
      </c>
      <c r="AF20" s="91">
        <f>AVERAGE(J20:N20)</f>
        <v>0.61599999999999999</v>
      </c>
      <c r="AG20" s="91">
        <f>AVERAGE(T20:X20)</f>
        <v>1.4690000000000001</v>
      </c>
      <c r="AH20" s="91">
        <f>AVERAGE(O20:S20)</f>
        <v>0.56899999999999995</v>
      </c>
      <c r="AI20" s="91">
        <f>AVERAGE(Y20:AC20)</f>
        <v>1.5366</v>
      </c>
      <c r="AK20" s="84">
        <f>((AI20-AG20)*(1000/AE20))/AH20</f>
        <v>0.15866041788713117</v>
      </c>
      <c r="AL20" s="190"/>
      <c r="AN20" s="190"/>
      <c r="AO20" s="185"/>
      <c r="AP20" s="92"/>
      <c r="AQ20" s="190"/>
      <c r="AR20" s="185"/>
      <c r="AT20" s="93">
        <v>0.67100000000000004</v>
      </c>
      <c r="AU20" s="93">
        <v>1.6739999999999999</v>
      </c>
      <c r="AV20" s="93">
        <v>0.68700000000000006</v>
      </c>
      <c r="AW20" s="93">
        <v>1.8859999999999999</v>
      </c>
      <c r="AX20" s="94"/>
      <c r="AY20" s="190"/>
      <c r="AZ20" s="185"/>
      <c r="BA20" s="92"/>
      <c r="BB20" s="190"/>
      <c r="BC20" s="185"/>
      <c r="BE20" s="93">
        <v>0.64100000000000001</v>
      </c>
      <c r="BF20" s="93">
        <v>1.782</v>
      </c>
      <c r="BG20" s="93">
        <v>0.68</v>
      </c>
      <c r="BH20" s="93">
        <v>1.9279999999999999</v>
      </c>
      <c r="BJ20" s="190"/>
      <c r="BK20" s="185"/>
      <c r="BL20" s="92"/>
      <c r="BM20" s="190"/>
      <c r="BN20" s="185"/>
      <c r="BP20" s="185"/>
      <c r="BQ20" s="185"/>
      <c r="BR20" s="188"/>
      <c r="BS20" s="95"/>
      <c r="BT20" s="185"/>
      <c r="BU20" s="185"/>
      <c r="BV20" s="188"/>
      <c r="BW20" s="95"/>
      <c r="BX20" s="188"/>
    </row>
    <row r="21" spans="1:76" ht="16" customHeight="1" thickBot="1" x14ac:dyDescent="0.25">
      <c r="A21" s="16"/>
      <c r="BP21" s="52"/>
      <c r="BQ21" s="52"/>
      <c r="BR21" s="53"/>
      <c r="BS21" s="8"/>
      <c r="BT21" s="52"/>
      <c r="BU21" s="52"/>
      <c r="BV21" s="53"/>
      <c r="BW21" s="8"/>
      <c r="BX21" s="53"/>
    </row>
    <row r="22" spans="1:76" ht="16" customHeight="1" x14ac:dyDescent="0.2">
      <c r="A22" s="16"/>
      <c r="B22" s="26" t="s">
        <v>92</v>
      </c>
      <c r="C22" s="194">
        <v>592577</v>
      </c>
      <c r="D22" s="26"/>
      <c r="E22">
        <v>193</v>
      </c>
      <c r="F22">
        <v>214</v>
      </c>
      <c r="G22">
        <v>74</v>
      </c>
      <c r="H22">
        <v>84</v>
      </c>
      <c r="I22">
        <v>52</v>
      </c>
      <c r="J22">
        <v>0.751</v>
      </c>
      <c r="K22">
        <v>0.73499999999999999</v>
      </c>
      <c r="L22">
        <v>0.68</v>
      </c>
      <c r="M22">
        <v>0.68</v>
      </c>
      <c r="N22">
        <v>0.61699999999999999</v>
      </c>
      <c r="O22">
        <v>0.56999999999999995</v>
      </c>
      <c r="P22">
        <v>0.60599999999999998</v>
      </c>
      <c r="Q22">
        <v>0.57499999999999996</v>
      </c>
      <c r="R22">
        <v>0.58199999999999996</v>
      </c>
      <c r="S22">
        <v>0.6</v>
      </c>
      <c r="T22">
        <v>1.2270000000000001</v>
      </c>
      <c r="U22">
        <v>1.2649999999999999</v>
      </c>
      <c r="V22">
        <v>1.369</v>
      </c>
      <c r="W22">
        <v>1.3720000000000001</v>
      </c>
      <c r="X22">
        <v>1.4690000000000001</v>
      </c>
      <c r="Y22">
        <v>1.621</v>
      </c>
      <c r="Z22">
        <v>1.595</v>
      </c>
      <c r="AA22">
        <v>1.6040000000000001</v>
      </c>
      <c r="AB22">
        <v>1.5369999999999999</v>
      </c>
      <c r="AC22">
        <v>1.5329999999999999</v>
      </c>
      <c r="AD22" s="26"/>
      <c r="AE22" s="28">
        <f>AVERAGE(E22:I22)</f>
        <v>123.4</v>
      </c>
      <c r="AF22" s="29">
        <f>AVERAGE(J22:N22)</f>
        <v>0.69259999999999999</v>
      </c>
      <c r="AG22" s="29">
        <f>AVERAGE(T22:X22)</f>
        <v>1.3404</v>
      </c>
      <c r="AH22" s="29">
        <f>AVERAGE(O22:S22)</f>
        <v>0.58660000000000001</v>
      </c>
      <c r="AI22" s="29">
        <f>AVERAGE(Y22:AC22)</f>
        <v>1.5780000000000001</v>
      </c>
      <c r="AJ22" s="26"/>
      <c r="AK22" s="30">
        <f>((AI22-AG22)*(1000/AE22))/AH22</f>
        <v>3.2823827225099067</v>
      </c>
      <c r="AL22" s="195">
        <f>MIN(AK22:AK24)</f>
        <v>0.24460839291555672</v>
      </c>
      <c r="AM22" s="26"/>
      <c r="AN22" s="195">
        <f>MAX(AH23:AH24)</f>
        <v>0.61140000000000005</v>
      </c>
      <c r="AO22" s="196">
        <f>AN26-AN22</f>
        <v>-5.2800000000000069E-2</v>
      </c>
      <c r="AP22" s="31"/>
      <c r="AQ22" s="195">
        <f>AVERAGE(AI23:AI24)</f>
        <v>1.5087999999999999</v>
      </c>
      <c r="AR22" s="196">
        <f>AQ22-AQ26</f>
        <v>-5.1400000000000112E-2</v>
      </c>
      <c r="AS22" s="26"/>
      <c r="AT22" s="41">
        <v>0.71699999999999997</v>
      </c>
      <c r="AU22" s="41">
        <v>1.5289999999999999</v>
      </c>
      <c r="AV22" s="41">
        <v>0.76400000000000001</v>
      </c>
      <c r="AW22" s="41">
        <v>1.6970000000000001</v>
      </c>
      <c r="AX22" s="32"/>
      <c r="AY22" s="195">
        <f>(MAX(AT22:AT24)+MAX(AV22:AV24))/2</f>
        <v>0.74550000000000005</v>
      </c>
      <c r="AZ22" s="196">
        <f>AY26-AY22</f>
        <v>-6.5500000000000114E-2</v>
      </c>
      <c r="BA22" s="31"/>
      <c r="BB22" s="195">
        <f>(MIN(AU22:AU24)+MIN(AW22:AW24))/2</f>
        <v>1.6125</v>
      </c>
      <c r="BC22" s="196">
        <f>BB22-BB26</f>
        <v>-0.14450000000000007</v>
      </c>
      <c r="BD22" s="26"/>
      <c r="BE22" s="41">
        <v>0.67400000000000004</v>
      </c>
      <c r="BF22" s="41">
        <v>1.655</v>
      </c>
      <c r="BG22" s="41">
        <v>0.71799999999999997</v>
      </c>
      <c r="BH22" s="41">
        <v>1.8049999999999999</v>
      </c>
      <c r="BI22" s="26"/>
      <c r="BJ22" s="195">
        <f>(MAX(BE22:BE24)+MAX(BG22:BG24))/2</f>
        <v>0.69599999999999995</v>
      </c>
      <c r="BK22" s="196">
        <f>BJ26-BJ22</f>
        <v>-3.5499999999999865E-2</v>
      </c>
      <c r="BL22" s="31"/>
      <c r="BM22" s="195">
        <f>(MIN(BF22:BF24)+MIN(BH22:BH24))/2</f>
        <v>1.73</v>
      </c>
      <c r="BN22" s="196">
        <f>BM22-BM26</f>
        <v>-9.8500000000000032E-2</v>
      </c>
      <c r="BO22" s="26"/>
      <c r="BP22" s="197">
        <f>AY22-AZ22</f>
        <v>0.81100000000000017</v>
      </c>
      <c r="BQ22" s="197">
        <f>BB22+BC22</f>
        <v>1.468</v>
      </c>
      <c r="BR22" s="198">
        <f>BQ22-BP22</f>
        <v>0.65699999999999981</v>
      </c>
      <c r="BS22" s="50"/>
      <c r="BT22" s="197">
        <f>BJ22-BK22</f>
        <v>0.73149999999999982</v>
      </c>
      <c r="BU22" s="197">
        <f>BM22+BN22</f>
        <v>1.6315</v>
      </c>
      <c r="BV22" s="198">
        <f>BU22-BT22</f>
        <v>0.90000000000000013</v>
      </c>
      <c r="BW22" s="50"/>
      <c r="BX22" s="198">
        <f>AVERAGE(BR22, BV22)</f>
        <v>0.77849999999999997</v>
      </c>
    </row>
    <row r="23" spans="1:76" ht="16" customHeight="1" x14ac:dyDescent="0.2">
      <c r="A23" s="16"/>
      <c r="B23" s="26" t="s">
        <v>93</v>
      </c>
      <c r="C23" s="194"/>
      <c r="D23" s="26"/>
      <c r="E23">
        <v>474</v>
      </c>
      <c r="F23">
        <v>387</v>
      </c>
      <c r="G23">
        <v>378</v>
      </c>
      <c r="H23">
        <v>423</v>
      </c>
      <c r="I23">
        <v>316</v>
      </c>
      <c r="J23">
        <v>0.71599999999999997</v>
      </c>
      <c r="K23">
        <v>0.68700000000000006</v>
      </c>
      <c r="L23">
        <v>0.66800000000000004</v>
      </c>
      <c r="M23">
        <v>0.68</v>
      </c>
      <c r="N23">
        <v>0.65100000000000002</v>
      </c>
      <c r="O23">
        <v>0.59199999999999997</v>
      </c>
      <c r="P23">
        <v>0.625</v>
      </c>
      <c r="Q23">
        <v>0.60399999999999998</v>
      </c>
      <c r="R23">
        <v>0.60899999999999999</v>
      </c>
      <c r="S23">
        <v>0.625</v>
      </c>
      <c r="T23">
        <v>1.2969999999999999</v>
      </c>
      <c r="U23">
        <v>1.355</v>
      </c>
      <c r="V23">
        <v>1.39</v>
      </c>
      <c r="W23">
        <v>1.373</v>
      </c>
      <c r="X23">
        <v>1.4159999999999999</v>
      </c>
      <c r="Y23">
        <v>1.6779999999999999</v>
      </c>
      <c r="Z23">
        <v>1.462</v>
      </c>
      <c r="AA23">
        <v>1.488</v>
      </c>
      <c r="AB23">
        <v>1.4850000000000001</v>
      </c>
      <c r="AC23">
        <v>1.466</v>
      </c>
      <c r="AD23" s="26"/>
      <c r="AE23" s="28">
        <f>AVERAGE(E23:I23)</f>
        <v>395.6</v>
      </c>
      <c r="AF23" s="29">
        <f>AVERAGE(J23:N23)</f>
        <v>0.6804</v>
      </c>
      <c r="AG23" s="29">
        <f>AVERAGE(T23:X23)</f>
        <v>1.3661999999999999</v>
      </c>
      <c r="AH23" s="29">
        <f>AVERAGE(O23:S23)</f>
        <v>0.61099999999999999</v>
      </c>
      <c r="AI23" s="29">
        <f>AVERAGE(Y23:AC23)</f>
        <v>1.5158</v>
      </c>
      <c r="AJ23" s="26"/>
      <c r="AK23" s="30">
        <f>((AI23-AG23)*(1000/AE23))/AH23</f>
        <v>0.61891940643312182</v>
      </c>
      <c r="AL23" s="195"/>
      <c r="AM23" s="26"/>
      <c r="AN23" s="195"/>
      <c r="AO23" s="196"/>
      <c r="AP23" s="31"/>
      <c r="AQ23" s="195"/>
      <c r="AR23" s="196"/>
      <c r="AS23" s="26"/>
      <c r="AT23" s="41">
        <v>0.72099999999999997</v>
      </c>
      <c r="AU23" s="41">
        <v>1.532</v>
      </c>
      <c r="AV23" s="41">
        <v>0.73499999999999999</v>
      </c>
      <c r="AW23" s="41">
        <v>1.756</v>
      </c>
      <c r="AX23" s="32"/>
      <c r="AY23" s="195"/>
      <c r="AZ23" s="196"/>
      <c r="BA23" s="31"/>
      <c r="BB23" s="195"/>
      <c r="BC23" s="196"/>
      <c r="BD23" s="26"/>
      <c r="BE23" s="41">
        <v>0.65200000000000002</v>
      </c>
      <c r="BF23" s="41">
        <v>1.702</v>
      </c>
      <c r="BG23" s="41">
        <v>0.65</v>
      </c>
      <c r="BH23" s="41">
        <v>1.913</v>
      </c>
      <c r="BI23" s="26"/>
      <c r="BJ23" s="195"/>
      <c r="BK23" s="196"/>
      <c r="BL23" s="31"/>
      <c r="BM23" s="195"/>
      <c r="BN23" s="196"/>
      <c r="BO23" s="26"/>
      <c r="BP23" s="197"/>
      <c r="BQ23" s="197"/>
      <c r="BR23" s="199"/>
      <c r="BS23" s="50"/>
      <c r="BT23" s="197"/>
      <c r="BU23" s="197"/>
      <c r="BV23" s="199"/>
      <c r="BW23" s="50"/>
      <c r="BX23" s="199"/>
    </row>
    <row r="24" spans="1:76" ht="16" customHeight="1" x14ac:dyDescent="0.2">
      <c r="A24" s="16"/>
      <c r="B24" s="26" t="s">
        <v>94</v>
      </c>
      <c r="C24" s="194"/>
      <c r="D24" s="26"/>
      <c r="E24">
        <v>840</v>
      </c>
      <c r="F24">
        <v>753</v>
      </c>
      <c r="G24">
        <v>598</v>
      </c>
      <c r="H24">
        <v>707</v>
      </c>
      <c r="I24">
        <v>686</v>
      </c>
      <c r="J24">
        <v>0.68700000000000006</v>
      </c>
      <c r="K24">
        <v>0.67500000000000004</v>
      </c>
      <c r="L24">
        <v>0.63800000000000001</v>
      </c>
      <c r="M24">
        <v>0.66200000000000003</v>
      </c>
      <c r="N24">
        <v>0.65800000000000003</v>
      </c>
      <c r="O24">
        <v>0.59899999999999998</v>
      </c>
      <c r="P24">
        <v>0.628</v>
      </c>
      <c r="Q24">
        <v>0.60399999999999998</v>
      </c>
      <c r="R24">
        <v>0.60299999999999998</v>
      </c>
      <c r="S24">
        <v>0.623</v>
      </c>
      <c r="T24">
        <v>1.351</v>
      </c>
      <c r="U24">
        <v>1.3759999999999999</v>
      </c>
      <c r="V24">
        <v>1.4390000000000001</v>
      </c>
      <c r="W24">
        <v>1.403</v>
      </c>
      <c r="X24">
        <v>1.4039999999999999</v>
      </c>
      <c r="Y24">
        <v>1.5249999999999999</v>
      </c>
      <c r="Z24">
        <v>1.4790000000000001</v>
      </c>
      <c r="AA24">
        <v>1.4810000000000001</v>
      </c>
      <c r="AB24">
        <v>1.4890000000000001</v>
      </c>
      <c r="AC24">
        <v>1.5349999999999999</v>
      </c>
      <c r="AD24" s="26"/>
      <c r="AE24" s="28">
        <f>AVERAGE(E24:I24)</f>
        <v>716.8</v>
      </c>
      <c r="AF24" s="29">
        <f>AVERAGE(J24:N24)</f>
        <v>0.66399999999999992</v>
      </c>
      <c r="AG24" s="29">
        <f>AVERAGE(T24:X24)</f>
        <v>1.3946000000000001</v>
      </c>
      <c r="AH24" s="29">
        <f>AVERAGE(O24:S24)</f>
        <v>0.61140000000000005</v>
      </c>
      <c r="AI24" s="29">
        <f>AVERAGE(Y24:AC24)</f>
        <v>1.5018</v>
      </c>
      <c r="AJ24" s="26"/>
      <c r="AK24" s="30">
        <f>((AI24-AG24)*(1000/AE24))/AH24</f>
        <v>0.24460839291555672</v>
      </c>
      <c r="AL24" s="195"/>
      <c r="AM24" s="26"/>
      <c r="AN24" s="195"/>
      <c r="AO24" s="196"/>
      <c r="AP24" s="31"/>
      <c r="AQ24" s="195"/>
      <c r="AR24" s="196"/>
      <c r="AS24" s="26"/>
      <c r="AT24" s="41">
        <v>0.72699999999999998</v>
      </c>
      <c r="AU24" s="41">
        <v>1.528</v>
      </c>
      <c r="AV24" s="41">
        <v>0.752</v>
      </c>
      <c r="AW24" s="41">
        <v>1.7190000000000001</v>
      </c>
      <c r="AX24" s="32"/>
      <c r="AY24" s="195"/>
      <c r="AZ24" s="196"/>
      <c r="BA24" s="31"/>
      <c r="BB24" s="195"/>
      <c r="BC24" s="196"/>
      <c r="BD24" s="26"/>
      <c r="BE24" s="41">
        <v>0.64500000000000002</v>
      </c>
      <c r="BF24" s="41">
        <v>1.722</v>
      </c>
      <c r="BG24" s="41">
        <v>0.65200000000000002</v>
      </c>
      <c r="BH24" s="41">
        <v>1.923</v>
      </c>
      <c r="BI24" s="26"/>
      <c r="BJ24" s="195"/>
      <c r="BK24" s="196"/>
      <c r="BL24" s="31"/>
      <c r="BM24" s="195"/>
      <c r="BN24" s="196"/>
      <c r="BO24" s="26"/>
      <c r="BP24" s="197"/>
      <c r="BQ24" s="197"/>
      <c r="BR24" s="199"/>
      <c r="BS24" s="50"/>
      <c r="BT24" s="197"/>
      <c r="BU24" s="197"/>
      <c r="BV24" s="199"/>
      <c r="BW24" s="50"/>
      <c r="BX24" s="199"/>
    </row>
    <row r="25" spans="1:76" ht="7" customHeight="1" x14ac:dyDescent="0.2">
      <c r="A25" s="16"/>
      <c r="C25" s="55"/>
      <c r="AE25" s="1"/>
      <c r="AF25" s="2"/>
      <c r="AG25" s="2"/>
      <c r="AH25" s="2"/>
      <c r="AI25" s="2"/>
      <c r="AK25" s="18"/>
      <c r="AL25" s="4"/>
      <c r="AN25" s="4"/>
      <c r="AO25" s="196"/>
      <c r="AP25" s="5"/>
      <c r="AQ25" s="4"/>
      <c r="AR25" s="196"/>
      <c r="AT25" s="42"/>
      <c r="AU25" s="42"/>
      <c r="AV25" s="42"/>
      <c r="AW25" s="42"/>
      <c r="AX25" s="6"/>
      <c r="AY25" s="6"/>
      <c r="AZ25" s="196"/>
      <c r="BA25" s="5"/>
      <c r="BB25" s="6"/>
      <c r="BC25" s="196"/>
      <c r="BE25" s="42"/>
      <c r="BF25" s="42"/>
      <c r="BG25" s="42"/>
      <c r="BH25" s="42"/>
      <c r="BJ25" s="6"/>
      <c r="BK25" s="196"/>
      <c r="BL25" s="5"/>
      <c r="BM25" s="6"/>
      <c r="BN25" s="196"/>
      <c r="BP25" s="197"/>
      <c r="BQ25" s="197"/>
      <c r="BR25" s="199"/>
      <c r="BS25" s="8"/>
      <c r="BT25" s="197"/>
      <c r="BU25" s="197"/>
      <c r="BV25" s="199"/>
      <c r="BW25" s="8"/>
      <c r="BX25" s="199"/>
    </row>
    <row r="26" spans="1:76" s="20" customFormat="1" ht="16" customHeight="1" x14ac:dyDescent="0.2">
      <c r="A26" s="19"/>
      <c r="B26" s="20" t="s">
        <v>95</v>
      </c>
      <c r="C26" s="201">
        <v>592577</v>
      </c>
      <c r="E26">
        <v>244</v>
      </c>
      <c r="F26">
        <v>215</v>
      </c>
      <c r="G26">
        <v>122</v>
      </c>
      <c r="H26">
        <v>175</v>
      </c>
      <c r="I26">
        <v>83</v>
      </c>
      <c r="J26">
        <v>0.66100000000000003</v>
      </c>
      <c r="K26">
        <v>0.64800000000000002</v>
      </c>
      <c r="L26">
        <v>0.63</v>
      </c>
      <c r="M26">
        <v>0.65400000000000003</v>
      </c>
      <c r="N26">
        <v>0.58499999999999996</v>
      </c>
      <c r="O26">
        <v>0.51600000000000001</v>
      </c>
      <c r="P26">
        <v>0.54800000000000004</v>
      </c>
      <c r="Q26">
        <v>0.53900000000000003</v>
      </c>
      <c r="R26">
        <v>0.53500000000000003</v>
      </c>
      <c r="S26">
        <v>0.56100000000000005</v>
      </c>
      <c r="T26">
        <v>1.395</v>
      </c>
      <c r="U26">
        <v>1.42</v>
      </c>
      <c r="V26">
        <v>1.4510000000000001</v>
      </c>
      <c r="W26">
        <v>1.4159999999999999</v>
      </c>
      <c r="X26">
        <v>1.5129999999999999</v>
      </c>
      <c r="Y26">
        <v>1.762</v>
      </c>
      <c r="Z26">
        <v>1.595</v>
      </c>
      <c r="AA26">
        <v>1.5780000000000001</v>
      </c>
      <c r="AB26">
        <v>1.6020000000000001</v>
      </c>
      <c r="AC26">
        <v>1.56</v>
      </c>
      <c r="AE26" s="21">
        <f>AVERAGE(E26:I26)</f>
        <v>167.8</v>
      </c>
      <c r="AF26" s="22">
        <f>AVERAGE(J26:N26)</f>
        <v>0.63559999999999994</v>
      </c>
      <c r="AG26" s="22">
        <f>AVERAGE(T26:X26)</f>
        <v>1.4390000000000001</v>
      </c>
      <c r="AH26" s="22">
        <f>AVERAGE(O26:S26)</f>
        <v>0.53980000000000006</v>
      </c>
      <c r="AI26" s="22">
        <f>AVERAGE(Y26:AC26)</f>
        <v>1.6194000000000002</v>
      </c>
      <c r="AK26" s="18">
        <f>((AI26-AG26)*(1000/AE26))/AH26</f>
        <v>1.9916439276278119</v>
      </c>
      <c r="AL26" s="193">
        <f>MIN(AK26:AK28)</f>
        <v>8.8832135024845216E-2</v>
      </c>
      <c r="AN26" s="193">
        <f>MAX(AH27:AH28)</f>
        <v>0.55859999999999999</v>
      </c>
      <c r="AO26" s="196"/>
      <c r="AP26" s="24"/>
      <c r="AQ26" s="193">
        <f>AVERAGE(AI27:AI28)</f>
        <v>1.5602</v>
      </c>
      <c r="AR26" s="196"/>
      <c r="AT26" s="43">
        <v>0.66600000000000004</v>
      </c>
      <c r="AU26" s="43">
        <v>1.6479999999999999</v>
      </c>
      <c r="AV26" s="43">
        <v>0.69399999999999995</v>
      </c>
      <c r="AW26" s="43">
        <v>1.8660000000000001</v>
      </c>
      <c r="AX26" s="25"/>
      <c r="AY26" s="193">
        <f>(MAX(AT26:AT28)+MAX(AV26:AV28))/2</f>
        <v>0.67999999999999994</v>
      </c>
      <c r="AZ26" s="196"/>
      <c r="BA26" s="24"/>
      <c r="BB26" s="193">
        <f>(MIN(AU26:AU28)+MIN(AW26:AW28))/2</f>
        <v>1.7570000000000001</v>
      </c>
      <c r="BC26" s="196"/>
      <c r="BE26" s="43">
        <v>0.64200000000000002</v>
      </c>
      <c r="BF26" s="43">
        <v>1.7350000000000001</v>
      </c>
      <c r="BG26" s="43">
        <v>0.63500000000000001</v>
      </c>
      <c r="BH26" s="43">
        <v>1.9590000000000001</v>
      </c>
      <c r="BJ26" s="193">
        <f>(MAX(BE26:BE28)+MAX(BG26:BG28))/2</f>
        <v>0.66050000000000009</v>
      </c>
      <c r="BK26" s="196"/>
      <c r="BL26" s="24"/>
      <c r="BM26" s="193">
        <f>(MIN(BF26:BF28)+MIN(BH26:BH28))/2</f>
        <v>1.8285</v>
      </c>
      <c r="BN26" s="196"/>
      <c r="BP26" s="197"/>
      <c r="BQ26" s="197"/>
      <c r="BR26" s="199"/>
      <c r="BS26" s="51"/>
      <c r="BT26" s="197"/>
      <c r="BU26" s="197"/>
      <c r="BV26" s="199"/>
      <c r="BW26" s="51"/>
      <c r="BX26" s="199"/>
    </row>
    <row r="27" spans="1:76" s="20" customFormat="1" ht="16" customHeight="1" x14ac:dyDescent="0.2">
      <c r="A27" s="19"/>
      <c r="B27" s="20" t="s">
        <v>96</v>
      </c>
      <c r="C27" s="201"/>
      <c r="E27">
        <v>439</v>
      </c>
      <c r="F27">
        <v>494</v>
      </c>
      <c r="G27">
        <v>433</v>
      </c>
      <c r="H27">
        <v>568</v>
      </c>
      <c r="I27">
        <v>314</v>
      </c>
      <c r="J27">
        <v>0.60299999999999998</v>
      </c>
      <c r="K27">
        <v>0.60499999999999998</v>
      </c>
      <c r="L27">
        <v>0.60099999999999998</v>
      </c>
      <c r="M27">
        <v>0.61799999999999999</v>
      </c>
      <c r="N27">
        <v>0.55900000000000005</v>
      </c>
      <c r="O27">
        <v>0.54600000000000004</v>
      </c>
      <c r="P27">
        <v>0.56299999999999994</v>
      </c>
      <c r="Q27">
        <v>0.55700000000000005</v>
      </c>
      <c r="R27">
        <v>0.55500000000000005</v>
      </c>
      <c r="S27">
        <v>0.57199999999999995</v>
      </c>
      <c r="T27">
        <v>1.4830000000000001</v>
      </c>
      <c r="U27">
        <v>1.486</v>
      </c>
      <c r="V27">
        <v>1.492</v>
      </c>
      <c r="W27">
        <v>1.472</v>
      </c>
      <c r="X27">
        <v>1.546</v>
      </c>
      <c r="Y27">
        <v>1.599</v>
      </c>
      <c r="Z27">
        <v>1.5489999999999999</v>
      </c>
      <c r="AA27">
        <v>1.5620000000000001</v>
      </c>
      <c r="AB27">
        <v>1.5640000000000001</v>
      </c>
      <c r="AC27">
        <v>1.54</v>
      </c>
      <c r="AE27" s="21">
        <f>AVERAGE(E27:I27)</f>
        <v>449.6</v>
      </c>
      <c r="AF27" s="22">
        <f>AVERAGE(J27:N27)</f>
        <v>0.59720000000000006</v>
      </c>
      <c r="AG27" s="22">
        <f>AVERAGE(T27:X27)</f>
        <v>1.4958</v>
      </c>
      <c r="AH27" s="22">
        <f>AVERAGE(O27:S27)</f>
        <v>0.55859999999999999</v>
      </c>
      <c r="AI27" s="22">
        <f>AVERAGE(Y27:AC27)</f>
        <v>1.5628</v>
      </c>
      <c r="AK27" s="18">
        <f>((AI27-AG27)*(1000/AE27))/AH27</f>
        <v>0.26677649894945787</v>
      </c>
      <c r="AL27" s="193"/>
      <c r="AN27" s="193"/>
      <c r="AO27" s="196"/>
      <c r="AP27" s="24"/>
      <c r="AQ27" s="193"/>
      <c r="AR27" s="196"/>
      <c r="AT27" s="43">
        <v>0.65300000000000002</v>
      </c>
      <c r="AU27" s="43">
        <v>1.679</v>
      </c>
      <c r="AV27" s="43">
        <v>0.65700000000000003</v>
      </c>
      <c r="AW27" s="43">
        <v>1.915</v>
      </c>
      <c r="AX27" s="25"/>
      <c r="AY27" s="193"/>
      <c r="AZ27" s="196"/>
      <c r="BA27" s="24"/>
      <c r="BB27" s="193"/>
      <c r="BC27" s="196"/>
      <c r="BE27" s="43">
        <v>0.629</v>
      </c>
      <c r="BF27" s="43">
        <v>1.7749999999999999</v>
      </c>
      <c r="BG27" s="43">
        <v>0.66900000000000004</v>
      </c>
      <c r="BH27" s="43">
        <v>1.9219999999999999</v>
      </c>
      <c r="BJ27" s="193"/>
      <c r="BK27" s="196"/>
      <c r="BL27" s="24"/>
      <c r="BM27" s="193"/>
      <c r="BN27" s="196"/>
      <c r="BP27" s="197"/>
      <c r="BQ27" s="197"/>
      <c r="BR27" s="199"/>
      <c r="BS27" s="51"/>
      <c r="BT27" s="197"/>
      <c r="BU27" s="197"/>
      <c r="BV27" s="199"/>
      <c r="BW27" s="51"/>
      <c r="BX27" s="199"/>
    </row>
    <row r="28" spans="1:76" s="20" customFormat="1" ht="16" customHeight="1" thickBot="1" x14ac:dyDescent="0.25">
      <c r="A28" s="19"/>
      <c r="B28" s="20" t="s">
        <v>97</v>
      </c>
      <c r="C28" s="201"/>
      <c r="E28">
        <v>824</v>
      </c>
      <c r="F28">
        <v>954</v>
      </c>
      <c r="G28">
        <v>817</v>
      </c>
      <c r="H28">
        <v>791</v>
      </c>
      <c r="I28">
        <v>514</v>
      </c>
      <c r="J28">
        <v>0.58099999999999996</v>
      </c>
      <c r="K28">
        <v>0.60099999999999998</v>
      </c>
      <c r="L28">
        <v>0.58399999999999996</v>
      </c>
      <c r="M28">
        <v>0.58799999999999997</v>
      </c>
      <c r="N28">
        <v>0.54600000000000004</v>
      </c>
      <c r="O28">
        <v>0.54500000000000004</v>
      </c>
      <c r="P28">
        <v>0.56299999999999994</v>
      </c>
      <c r="Q28">
        <v>0.55100000000000005</v>
      </c>
      <c r="R28">
        <v>0.54400000000000004</v>
      </c>
      <c r="S28">
        <v>0.56799999999999995</v>
      </c>
      <c r="T28">
        <v>1.5129999999999999</v>
      </c>
      <c r="U28">
        <v>1.49</v>
      </c>
      <c r="V28">
        <v>1.516</v>
      </c>
      <c r="W28">
        <v>1.5149999999999999</v>
      </c>
      <c r="X28">
        <v>1.5620000000000001</v>
      </c>
      <c r="Y28">
        <v>1.589</v>
      </c>
      <c r="Z28">
        <v>1.5469999999999999</v>
      </c>
      <c r="AA28">
        <v>1.5609999999999999</v>
      </c>
      <c r="AB28">
        <v>1.5469999999999999</v>
      </c>
      <c r="AC28">
        <v>1.544</v>
      </c>
      <c r="AE28" s="21">
        <f>AVERAGE(E28:I28)</f>
        <v>780</v>
      </c>
      <c r="AF28" s="22">
        <f>AVERAGE(J28:N28)</f>
        <v>0.58000000000000007</v>
      </c>
      <c r="AG28" s="22">
        <f>AVERAGE(T28:X28)</f>
        <v>1.5192000000000001</v>
      </c>
      <c r="AH28" s="22">
        <f>AVERAGE(O28:S28)</f>
        <v>0.55420000000000003</v>
      </c>
      <c r="AI28" s="22">
        <f>AVERAGE(Y28:AC28)</f>
        <v>1.5576000000000001</v>
      </c>
      <c r="AK28" s="18">
        <f>((AI28-AG28)*(1000/AE28))/AH28</f>
        <v>8.8832135024845216E-2</v>
      </c>
      <c r="AL28" s="193"/>
      <c r="AN28" s="193"/>
      <c r="AO28" s="196"/>
      <c r="AP28" s="24"/>
      <c r="AQ28" s="193"/>
      <c r="AR28" s="196"/>
      <c r="AT28" s="43">
        <v>0.64</v>
      </c>
      <c r="AU28" s="43">
        <v>1.7210000000000001</v>
      </c>
      <c r="AV28" s="43">
        <v>0.65500000000000003</v>
      </c>
      <c r="AW28" s="43">
        <v>1.9330000000000001</v>
      </c>
      <c r="AX28" s="25"/>
      <c r="AY28" s="193"/>
      <c r="AZ28" s="196"/>
      <c r="BA28" s="24"/>
      <c r="BB28" s="193"/>
      <c r="BC28" s="196"/>
      <c r="BE28" s="43">
        <v>0.622</v>
      </c>
      <c r="BF28" s="43">
        <v>1.81</v>
      </c>
      <c r="BG28" s="43">
        <v>0.67900000000000005</v>
      </c>
      <c r="BH28" s="43">
        <v>1.9410000000000001</v>
      </c>
      <c r="BJ28" s="193"/>
      <c r="BK28" s="196"/>
      <c r="BL28" s="24"/>
      <c r="BM28" s="193"/>
      <c r="BN28" s="196"/>
      <c r="BP28" s="197"/>
      <c r="BQ28" s="197"/>
      <c r="BR28" s="200"/>
      <c r="BS28" s="51"/>
      <c r="BT28" s="197"/>
      <c r="BU28" s="197"/>
      <c r="BV28" s="200"/>
      <c r="BW28" s="51"/>
      <c r="BX28" s="200"/>
    </row>
    <row r="29" spans="1:76" ht="16" customHeight="1" thickBot="1" x14ac:dyDescent="0.25">
      <c r="A29" s="16"/>
      <c r="BP29" s="52"/>
      <c r="BQ29" s="52"/>
      <c r="BR29" s="53"/>
      <c r="BS29" s="8"/>
      <c r="BT29" s="52"/>
      <c r="BU29" s="52"/>
      <c r="BV29" s="53"/>
      <c r="BW29" s="8"/>
      <c r="BX29" s="53"/>
    </row>
    <row r="30" spans="1:76" ht="16" customHeight="1" x14ac:dyDescent="0.2">
      <c r="A30" s="16"/>
      <c r="B30" s="26" t="s">
        <v>98</v>
      </c>
      <c r="C30" s="194">
        <v>1053377</v>
      </c>
      <c r="D30" s="26"/>
      <c r="E30">
        <v>256</v>
      </c>
      <c r="F30">
        <v>199</v>
      </c>
      <c r="G30">
        <v>269</v>
      </c>
      <c r="H30">
        <v>282</v>
      </c>
      <c r="I30">
        <v>103</v>
      </c>
      <c r="J30">
        <v>0.71599999999999997</v>
      </c>
      <c r="K30">
        <v>0.72399999999999998</v>
      </c>
      <c r="L30">
        <v>0.72699999999999998</v>
      </c>
      <c r="M30">
        <v>0.74099999999999999</v>
      </c>
      <c r="N30">
        <v>0.63800000000000001</v>
      </c>
      <c r="O30">
        <v>0.59199999999999997</v>
      </c>
      <c r="P30">
        <v>0.629</v>
      </c>
      <c r="Q30">
        <v>0.63200000000000001</v>
      </c>
      <c r="R30">
        <v>0.61499999999999999</v>
      </c>
      <c r="S30">
        <v>0.627</v>
      </c>
      <c r="T30">
        <v>1.298</v>
      </c>
      <c r="U30">
        <v>1.288</v>
      </c>
      <c r="V30">
        <v>1.2829999999999999</v>
      </c>
      <c r="W30">
        <v>1.2569999999999999</v>
      </c>
      <c r="X30">
        <v>1.4359999999999999</v>
      </c>
      <c r="Y30">
        <v>1.5680000000000001</v>
      </c>
      <c r="Z30">
        <v>1.4870000000000001</v>
      </c>
      <c r="AA30">
        <v>1.4710000000000001</v>
      </c>
      <c r="AB30">
        <v>1.5089999999999999</v>
      </c>
      <c r="AC30">
        <v>1.464</v>
      </c>
      <c r="AD30" s="26"/>
      <c r="AE30" s="28">
        <f>AVERAGE(E30:I30)</f>
        <v>221.8</v>
      </c>
      <c r="AF30" s="29">
        <f>AVERAGE(J30:N30)</f>
        <v>0.70919999999999994</v>
      </c>
      <c r="AG30" s="29">
        <f>AVERAGE(T30:X30)</f>
        <v>1.3124</v>
      </c>
      <c r="AH30" s="29">
        <f>AVERAGE(O30:S30)</f>
        <v>0.61899999999999999</v>
      </c>
      <c r="AI30" s="29">
        <f>AVERAGE(Y30:AC30)</f>
        <v>1.4998</v>
      </c>
      <c r="AJ30" s="26"/>
      <c r="AK30" s="30">
        <f>((AI30-AG30)*(1000/AE30))/AH30</f>
        <v>1.3649520518710916</v>
      </c>
      <c r="AL30" s="195">
        <f>MIN(AK30:AK32)</f>
        <v>0.59215125966227478</v>
      </c>
      <c r="AM30" s="26"/>
      <c r="AN30" s="195">
        <f>MAX(AH31:AH32)</f>
        <v>0.62680000000000002</v>
      </c>
      <c r="AO30" s="196">
        <f>AN34-AN30</f>
        <v>-5.3600000000000092E-2</v>
      </c>
      <c r="AP30" s="31"/>
      <c r="AQ30" s="195">
        <f>AVERAGE(AI31:AI32)</f>
        <v>1.4816</v>
      </c>
      <c r="AR30" s="196">
        <f>AQ30-AQ34</f>
        <v>-6.1599999999999877E-2</v>
      </c>
      <c r="AS30" s="26"/>
      <c r="AT30" s="41">
        <v>0.75700000000000001</v>
      </c>
      <c r="AU30" s="41">
        <v>1.466</v>
      </c>
      <c r="AV30" s="41">
        <v>0.76800000000000002</v>
      </c>
      <c r="AW30" s="41">
        <v>1.675</v>
      </c>
      <c r="AX30" s="32"/>
      <c r="AY30" s="195">
        <f>(MAX(AT30:AT32)+MAX(AV30:AV32))/2</f>
        <v>0.76550000000000007</v>
      </c>
      <c r="AZ30" s="196">
        <f>AY34-AY30</f>
        <v>-6.7500000000000115E-2</v>
      </c>
      <c r="BA30" s="31"/>
      <c r="BB30" s="195">
        <f>(MIN(AU30:AU32)+MIN(AW30:AW32))/2</f>
        <v>1.5525</v>
      </c>
      <c r="BC30" s="196">
        <f>BB30-BB34</f>
        <v>-0.17300000000000004</v>
      </c>
      <c r="BD30" s="26"/>
      <c r="BE30" s="41">
        <v>0.69599999999999995</v>
      </c>
      <c r="BF30" s="41">
        <v>1.637</v>
      </c>
      <c r="BG30" s="41">
        <v>0.67800000000000005</v>
      </c>
      <c r="BH30" s="41">
        <v>1.887</v>
      </c>
      <c r="BI30" s="26"/>
      <c r="BJ30" s="195">
        <f>(MAX(BE30:BE32)+MAX(BG30:BG32))/2</f>
        <v>0.72049999999999992</v>
      </c>
      <c r="BK30" s="196">
        <f>BJ34-BJ30</f>
        <v>-7.3499999999999899E-2</v>
      </c>
      <c r="BL30" s="31"/>
      <c r="BM30" s="195">
        <f>(MIN(BF30:BF32)+MIN(BH30:BH32))/2</f>
        <v>1.6789999999999998</v>
      </c>
      <c r="BN30" s="196">
        <f>BM30-BM34</f>
        <v>-0.15100000000000025</v>
      </c>
      <c r="BO30" s="26"/>
      <c r="BP30" s="197">
        <f>AY30-AZ30</f>
        <v>0.83300000000000018</v>
      </c>
      <c r="BQ30" s="197">
        <f>BB30+BC30</f>
        <v>1.3794999999999999</v>
      </c>
      <c r="BR30" s="198">
        <f>BQ30-BP30</f>
        <v>0.54649999999999976</v>
      </c>
      <c r="BS30" s="50"/>
      <c r="BT30" s="197">
        <f>BJ30-BK30</f>
        <v>0.79399999999999982</v>
      </c>
      <c r="BU30" s="197">
        <f>BM30+BN30</f>
        <v>1.5279999999999996</v>
      </c>
      <c r="BV30" s="198">
        <f>BU30-BT30</f>
        <v>0.73399999999999976</v>
      </c>
      <c r="BW30" s="50"/>
      <c r="BX30" s="198">
        <f>AVERAGE(BR30, BV30)</f>
        <v>0.64024999999999976</v>
      </c>
    </row>
    <row r="31" spans="1:76" ht="16" customHeight="1" x14ac:dyDescent="0.2">
      <c r="A31" s="16"/>
      <c r="B31" s="26" t="s">
        <v>99</v>
      </c>
      <c r="C31" s="194"/>
      <c r="D31" s="26"/>
      <c r="E31">
        <v>477</v>
      </c>
      <c r="F31">
        <v>239</v>
      </c>
      <c r="G31">
        <v>285</v>
      </c>
      <c r="H31">
        <v>387</v>
      </c>
      <c r="I31">
        <v>256</v>
      </c>
      <c r="J31">
        <v>0.78</v>
      </c>
      <c r="K31">
        <v>0.70599999999999996</v>
      </c>
      <c r="L31">
        <v>0.70199999999999996</v>
      </c>
      <c r="M31">
        <v>0.752</v>
      </c>
      <c r="N31">
        <v>0.67300000000000004</v>
      </c>
      <c r="O31">
        <v>0.61099999999999999</v>
      </c>
      <c r="P31">
        <v>0.625</v>
      </c>
      <c r="Q31">
        <v>0.62</v>
      </c>
      <c r="R31">
        <v>0.63200000000000001</v>
      </c>
      <c r="S31">
        <v>0.63500000000000001</v>
      </c>
      <c r="T31">
        <v>1.163</v>
      </c>
      <c r="U31">
        <v>1.321</v>
      </c>
      <c r="V31">
        <v>1.331</v>
      </c>
      <c r="W31">
        <v>1.2350000000000001</v>
      </c>
      <c r="X31">
        <v>1.3779999999999999</v>
      </c>
      <c r="Y31">
        <v>1.5580000000000001</v>
      </c>
      <c r="Z31">
        <v>1.4610000000000001</v>
      </c>
      <c r="AA31">
        <v>1.498</v>
      </c>
      <c r="AB31">
        <v>1.488</v>
      </c>
      <c r="AC31">
        <v>1.4490000000000001</v>
      </c>
      <c r="AD31" s="26"/>
      <c r="AE31" s="28">
        <f>AVERAGE(E31:I31)</f>
        <v>328.8</v>
      </c>
      <c r="AF31" s="29">
        <f>AVERAGE(J31:N31)</f>
        <v>0.72259999999999991</v>
      </c>
      <c r="AG31" s="29">
        <f>AVERAGE(T31:X31)</f>
        <v>1.2856000000000001</v>
      </c>
      <c r="AH31" s="29">
        <f>AVERAGE(O31:S31)</f>
        <v>0.62460000000000004</v>
      </c>
      <c r="AI31" s="29">
        <f>AVERAGE(Y31:AC31)</f>
        <v>1.4908000000000001</v>
      </c>
      <c r="AJ31" s="26"/>
      <c r="AK31" s="30">
        <f>((AI31-AG31)*(1000/AE31))/AH31</f>
        <v>0.9991796209428051</v>
      </c>
      <c r="AL31" s="195"/>
      <c r="AM31" s="26"/>
      <c r="AN31" s="195"/>
      <c r="AO31" s="196"/>
      <c r="AP31" s="31"/>
      <c r="AQ31" s="195"/>
      <c r="AR31" s="196"/>
      <c r="AS31" s="26"/>
      <c r="AT31" s="41">
        <v>0.76100000000000001</v>
      </c>
      <c r="AU31" s="41">
        <v>1.4470000000000001</v>
      </c>
      <c r="AV31" s="41">
        <v>0.76800000000000002</v>
      </c>
      <c r="AW31" s="41">
        <v>1.6579999999999999</v>
      </c>
      <c r="AX31" s="32"/>
      <c r="AY31" s="195"/>
      <c r="AZ31" s="196"/>
      <c r="BA31" s="31"/>
      <c r="BB31" s="195"/>
      <c r="BC31" s="196"/>
      <c r="BD31" s="26"/>
      <c r="BE31" s="41">
        <v>0.70899999999999996</v>
      </c>
      <c r="BF31" s="41">
        <v>1.599</v>
      </c>
      <c r="BG31" s="41">
        <v>0.73199999999999998</v>
      </c>
      <c r="BH31" s="41">
        <v>1.7589999999999999</v>
      </c>
      <c r="BI31" s="26"/>
      <c r="BJ31" s="195"/>
      <c r="BK31" s="196"/>
      <c r="BL31" s="31"/>
      <c r="BM31" s="195"/>
      <c r="BN31" s="196"/>
      <c r="BO31" s="26"/>
      <c r="BP31" s="197"/>
      <c r="BQ31" s="197"/>
      <c r="BR31" s="199"/>
      <c r="BS31" s="50"/>
      <c r="BT31" s="197"/>
      <c r="BU31" s="197"/>
      <c r="BV31" s="199"/>
      <c r="BW31" s="50"/>
      <c r="BX31" s="199"/>
    </row>
    <row r="32" spans="1:76" ht="16" customHeight="1" x14ac:dyDescent="0.2">
      <c r="A32" s="16"/>
      <c r="B32" s="26" t="s">
        <v>100</v>
      </c>
      <c r="C32" s="194"/>
      <c r="D32" s="26"/>
      <c r="E32">
        <v>534</v>
      </c>
      <c r="F32">
        <v>396</v>
      </c>
      <c r="G32">
        <v>645</v>
      </c>
      <c r="H32">
        <v>396</v>
      </c>
      <c r="I32">
        <v>373</v>
      </c>
      <c r="J32">
        <v>0.73799999999999999</v>
      </c>
      <c r="K32">
        <v>0.69899999999999995</v>
      </c>
      <c r="L32">
        <v>0.77300000000000002</v>
      </c>
      <c r="M32">
        <v>0.69199999999999995</v>
      </c>
      <c r="N32">
        <v>0.68</v>
      </c>
      <c r="O32">
        <v>0.60899999999999999</v>
      </c>
      <c r="P32">
        <v>0.63100000000000001</v>
      </c>
      <c r="Q32">
        <v>0.621</v>
      </c>
      <c r="R32">
        <v>0.628</v>
      </c>
      <c r="S32">
        <v>0.64500000000000002</v>
      </c>
      <c r="T32">
        <v>1.254</v>
      </c>
      <c r="U32">
        <v>1.3340000000000001</v>
      </c>
      <c r="V32">
        <v>1.1859999999999999</v>
      </c>
      <c r="W32">
        <v>1.351</v>
      </c>
      <c r="X32">
        <v>1.367</v>
      </c>
      <c r="Y32">
        <v>1.5129999999999999</v>
      </c>
      <c r="Z32">
        <v>1.45</v>
      </c>
      <c r="AA32">
        <v>1.48</v>
      </c>
      <c r="AB32">
        <v>1.4370000000000001</v>
      </c>
      <c r="AC32">
        <v>1.482</v>
      </c>
      <c r="AD32" s="26"/>
      <c r="AE32" s="28">
        <f>AVERAGE(E32:I32)</f>
        <v>468.8</v>
      </c>
      <c r="AF32" s="29">
        <f>AVERAGE(J32:N32)</f>
        <v>0.71640000000000004</v>
      </c>
      <c r="AG32" s="29">
        <f>AVERAGE(T32:X32)</f>
        <v>1.2984</v>
      </c>
      <c r="AH32" s="29">
        <f>AVERAGE(O32:S32)</f>
        <v>0.62680000000000002</v>
      </c>
      <c r="AI32" s="29">
        <f>AVERAGE(Y32:AC32)</f>
        <v>1.4723999999999999</v>
      </c>
      <c r="AJ32" s="26"/>
      <c r="AK32" s="30">
        <f>((AI32-AG32)*(1000/AE32))/AH32</f>
        <v>0.59215125966227478</v>
      </c>
      <c r="AL32" s="195"/>
      <c r="AM32" s="26"/>
      <c r="AN32" s="195"/>
      <c r="AO32" s="196"/>
      <c r="AP32" s="31"/>
      <c r="AQ32" s="195"/>
      <c r="AR32" s="196"/>
      <c r="AS32" s="26"/>
      <c r="AT32" s="41">
        <v>0.75700000000000001</v>
      </c>
      <c r="AU32" s="41">
        <v>1.482</v>
      </c>
      <c r="AV32" s="41">
        <v>0.77</v>
      </c>
      <c r="AW32" s="41">
        <v>1.6879999999999999</v>
      </c>
      <c r="AX32" s="32"/>
      <c r="AY32" s="195"/>
      <c r="AZ32" s="196"/>
      <c r="BA32" s="31"/>
      <c r="BB32" s="195"/>
      <c r="BC32" s="196"/>
      <c r="BD32" s="26"/>
      <c r="BE32" s="41">
        <v>0.68100000000000005</v>
      </c>
      <c r="BF32" s="41">
        <v>1.6619999999999999</v>
      </c>
      <c r="BG32" s="41">
        <v>0.68799999999999994</v>
      </c>
      <c r="BH32" s="41">
        <v>1.847</v>
      </c>
      <c r="BI32" s="26"/>
      <c r="BJ32" s="195"/>
      <c r="BK32" s="196"/>
      <c r="BL32" s="31"/>
      <c r="BM32" s="195"/>
      <c r="BN32" s="196"/>
      <c r="BO32" s="26"/>
      <c r="BP32" s="197"/>
      <c r="BQ32" s="197"/>
      <c r="BR32" s="199"/>
      <c r="BS32" s="50"/>
      <c r="BT32" s="197"/>
      <c r="BU32" s="197"/>
      <c r="BV32" s="199"/>
      <c r="BW32" s="50"/>
      <c r="BX32" s="199"/>
    </row>
    <row r="33" spans="1:76" ht="7" customHeight="1" x14ac:dyDescent="0.2">
      <c r="A33" s="16"/>
      <c r="C33" s="55"/>
      <c r="AE33" s="1"/>
      <c r="AF33" s="2"/>
      <c r="AG33" s="2"/>
      <c r="AH33" s="2"/>
      <c r="AI33" s="2"/>
      <c r="AK33" s="18"/>
      <c r="AL33" s="4"/>
      <c r="AN33" s="4"/>
      <c r="AO33" s="196"/>
      <c r="AP33" s="5"/>
      <c r="AQ33" s="4"/>
      <c r="AR33" s="196"/>
      <c r="AT33" s="42"/>
      <c r="AU33" s="42"/>
      <c r="AV33" s="42"/>
      <c r="AW33" s="42"/>
      <c r="AX33" s="6"/>
      <c r="AY33" s="6"/>
      <c r="AZ33" s="196"/>
      <c r="BA33" s="5"/>
      <c r="BB33" s="6"/>
      <c r="BC33" s="196"/>
      <c r="BE33" s="42"/>
      <c r="BF33" s="42"/>
      <c r="BG33" s="42"/>
      <c r="BH33" s="42"/>
      <c r="BJ33" s="6"/>
      <c r="BK33" s="196"/>
      <c r="BL33" s="5"/>
      <c r="BM33" s="6"/>
      <c r="BN33" s="196"/>
      <c r="BP33" s="197"/>
      <c r="BQ33" s="197"/>
      <c r="BR33" s="199"/>
      <c r="BS33" s="8"/>
      <c r="BT33" s="197"/>
      <c r="BU33" s="197"/>
      <c r="BV33" s="199"/>
      <c r="BW33" s="8"/>
      <c r="BX33" s="199"/>
    </row>
    <row r="34" spans="1:76" s="20" customFormat="1" ht="16" customHeight="1" x14ac:dyDescent="0.2">
      <c r="A34" s="19"/>
      <c r="B34" s="20" t="s">
        <v>101</v>
      </c>
      <c r="C34" s="201">
        <v>1053377</v>
      </c>
      <c r="E34">
        <v>187</v>
      </c>
      <c r="F34">
        <v>139</v>
      </c>
      <c r="G34">
        <v>172</v>
      </c>
      <c r="H34">
        <v>177</v>
      </c>
      <c r="I34">
        <v>153</v>
      </c>
      <c r="J34">
        <v>0.67400000000000004</v>
      </c>
      <c r="K34">
        <v>0.65600000000000003</v>
      </c>
      <c r="L34">
        <v>0.67600000000000005</v>
      </c>
      <c r="M34">
        <v>0.67900000000000005</v>
      </c>
      <c r="N34">
        <v>0.66300000000000003</v>
      </c>
      <c r="O34">
        <v>0.55000000000000004</v>
      </c>
      <c r="P34">
        <v>0.56699999999999995</v>
      </c>
      <c r="Q34">
        <v>0.55500000000000005</v>
      </c>
      <c r="R34">
        <v>0.55100000000000005</v>
      </c>
      <c r="S34">
        <v>0.58099999999999996</v>
      </c>
      <c r="T34">
        <v>1.3740000000000001</v>
      </c>
      <c r="U34">
        <v>1.409</v>
      </c>
      <c r="V34">
        <v>1.377</v>
      </c>
      <c r="W34">
        <v>1.375</v>
      </c>
      <c r="X34">
        <v>1.3959999999999999</v>
      </c>
      <c r="Y34">
        <v>1.597</v>
      </c>
      <c r="Z34">
        <v>1.5549999999999999</v>
      </c>
      <c r="AA34">
        <v>1.5720000000000001</v>
      </c>
      <c r="AB34">
        <v>1.5760000000000001</v>
      </c>
      <c r="AC34">
        <v>1.5449999999999999</v>
      </c>
      <c r="AE34" s="21">
        <f>AVERAGE(E34:I34)</f>
        <v>165.6</v>
      </c>
      <c r="AF34" s="22">
        <f>AVERAGE(J34:N34)</f>
        <v>0.6696000000000002</v>
      </c>
      <c r="AG34" s="22">
        <f>AVERAGE(T34:X34)</f>
        <v>1.3862000000000001</v>
      </c>
      <c r="AH34" s="22">
        <f>AVERAGE(O34:S34)</f>
        <v>0.56080000000000008</v>
      </c>
      <c r="AI34" s="22">
        <f>AVERAGE(Y34:AC34)</f>
        <v>1.5690000000000002</v>
      </c>
      <c r="AK34" s="18">
        <f>((AI34-AG34)*(1000/AE34))/AH34</f>
        <v>1.9683750611617639</v>
      </c>
      <c r="AL34" s="193">
        <f>MIN(AK34:AK36)</f>
        <v>0.44972276958217178</v>
      </c>
      <c r="AN34" s="193">
        <f>MAX(AH35:AH36)</f>
        <v>0.57319999999999993</v>
      </c>
      <c r="AO34" s="196"/>
      <c r="AP34" s="24"/>
      <c r="AQ34" s="193">
        <f>AVERAGE(AI35:AI36)</f>
        <v>1.5431999999999999</v>
      </c>
      <c r="AR34" s="196"/>
      <c r="AT34" s="43">
        <v>0.68899999999999995</v>
      </c>
      <c r="AU34" s="43">
        <v>1.6160000000000001</v>
      </c>
      <c r="AV34" s="43">
        <v>0.70699999999999996</v>
      </c>
      <c r="AW34" s="43">
        <v>1.835</v>
      </c>
      <c r="AX34" s="25"/>
      <c r="AY34" s="193">
        <f>(MAX(AT34:AT36)+MAX(AV34:AV36))/2</f>
        <v>0.69799999999999995</v>
      </c>
      <c r="AZ34" s="196"/>
      <c r="BA34" s="24"/>
      <c r="BB34" s="193">
        <f>(MIN(AU34:AU36)+MIN(AW34:AW36))/2</f>
        <v>1.7255</v>
      </c>
      <c r="BC34" s="196"/>
      <c r="BE34" s="43">
        <v>0.61599999999999999</v>
      </c>
      <c r="BF34" s="43">
        <v>1.7729999999999999</v>
      </c>
      <c r="BG34" s="43">
        <v>0.64400000000000002</v>
      </c>
      <c r="BH34" s="43">
        <v>1.94</v>
      </c>
      <c r="BJ34" s="193">
        <f>(MAX(BE34:BE36)+MAX(BG34:BG36))/2</f>
        <v>0.64700000000000002</v>
      </c>
      <c r="BK34" s="196"/>
      <c r="BL34" s="24"/>
      <c r="BM34" s="193">
        <f>(MIN(BF34:BF36)+MIN(BH34:BH36))/2</f>
        <v>1.83</v>
      </c>
      <c r="BN34" s="196"/>
      <c r="BP34" s="197"/>
      <c r="BQ34" s="197"/>
      <c r="BR34" s="199"/>
      <c r="BS34" s="51"/>
      <c r="BT34" s="197"/>
      <c r="BU34" s="197"/>
      <c r="BV34" s="199"/>
      <c r="BW34" s="51"/>
      <c r="BX34" s="199"/>
    </row>
    <row r="35" spans="1:76" s="20" customFormat="1" ht="16" customHeight="1" x14ac:dyDescent="0.2">
      <c r="A35" s="19"/>
      <c r="B35" s="20" t="s">
        <v>102</v>
      </c>
      <c r="C35" s="201"/>
      <c r="E35">
        <v>328</v>
      </c>
      <c r="F35">
        <v>331</v>
      </c>
      <c r="G35">
        <v>375</v>
      </c>
      <c r="H35">
        <v>251</v>
      </c>
      <c r="I35">
        <v>370</v>
      </c>
      <c r="J35">
        <v>0.68799999999999994</v>
      </c>
      <c r="K35">
        <v>0.67700000000000005</v>
      </c>
      <c r="L35">
        <v>0.69899999999999995</v>
      </c>
      <c r="M35">
        <v>0.65700000000000003</v>
      </c>
      <c r="N35">
        <v>0.68700000000000006</v>
      </c>
      <c r="O35">
        <v>0.56299999999999994</v>
      </c>
      <c r="P35">
        <v>0.57999999999999996</v>
      </c>
      <c r="Q35">
        <v>0.58099999999999996</v>
      </c>
      <c r="R35">
        <v>0.55600000000000005</v>
      </c>
      <c r="S35">
        <v>0.58599999999999997</v>
      </c>
      <c r="T35">
        <v>1.349</v>
      </c>
      <c r="U35">
        <v>1.373</v>
      </c>
      <c r="V35">
        <v>1.337</v>
      </c>
      <c r="W35">
        <v>1.411</v>
      </c>
      <c r="X35">
        <v>1.355</v>
      </c>
      <c r="Y35">
        <v>1.5820000000000001</v>
      </c>
      <c r="Z35">
        <v>1.528</v>
      </c>
      <c r="AA35">
        <v>1.534</v>
      </c>
      <c r="AB35">
        <v>1.542</v>
      </c>
      <c r="AC35">
        <v>1.5269999999999999</v>
      </c>
      <c r="AE35" s="21">
        <f>AVERAGE(E35:I35)</f>
        <v>331</v>
      </c>
      <c r="AF35" s="22">
        <f>AVERAGE(J35:N35)</f>
        <v>0.68160000000000009</v>
      </c>
      <c r="AG35" s="22">
        <f>AVERAGE(T35:X35)</f>
        <v>1.3650000000000002</v>
      </c>
      <c r="AH35" s="22">
        <f>AVERAGE(O35:S35)</f>
        <v>0.57319999999999993</v>
      </c>
      <c r="AI35" s="22">
        <f>AVERAGE(Y35:AC35)</f>
        <v>1.5426</v>
      </c>
      <c r="AK35" s="18">
        <f>((AI35-AG35)*(1000/AE35))/AH35</f>
        <v>0.93607098959991286</v>
      </c>
      <c r="AL35" s="193"/>
      <c r="AN35" s="193"/>
      <c r="AO35" s="196"/>
      <c r="AP35" s="24"/>
      <c r="AQ35" s="193"/>
      <c r="AR35" s="196"/>
      <c r="AT35" s="43">
        <v>0.68700000000000006</v>
      </c>
      <c r="AU35" s="43">
        <v>1.6220000000000001</v>
      </c>
      <c r="AV35" s="43">
        <v>0.68600000000000005</v>
      </c>
      <c r="AW35" s="43">
        <v>1.859</v>
      </c>
      <c r="AX35" s="25"/>
      <c r="AY35" s="193"/>
      <c r="AZ35" s="196"/>
      <c r="BA35" s="24"/>
      <c r="BB35" s="193"/>
      <c r="BC35" s="196"/>
      <c r="BE35" s="43">
        <v>0.62</v>
      </c>
      <c r="BF35" s="43">
        <v>1.772</v>
      </c>
      <c r="BG35" s="43">
        <v>0.67400000000000004</v>
      </c>
      <c r="BH35" s="43">
        <v>1.8879999999999999</v>
      </c>
      <c r="BJ35" s="193"/>
      <c r="BK35" s="196"/>
      <c r="BL35" s="24"/>
      <c r="BM35" s="193"/>
      <c r="BN35" s="196"/>
      <c r="BP35" s="197"/>
      <c r="BQ35" s="197"/>
      <c r="BR35" s="199"/>
      <c r="BS35" s="51"/>
      <c r="BT35" s="197"/>
      <c r="BU35" s="197"/>
      <c r="BV35" s="199"/>
      <c r="BW35" s="51"/>
      <c r="BX35" s="199"/>
    </row>
    <row r="36" spans="1:76" s="20" customFormat="1" ht="16" customHeight="1" thickBot="1" x14ac:dyDescent="0.25">
      <c r="A36" s="19"/>
      <c r="B36" s="20" t="s">
        <v>103</v>
      </c>
      <c r="C36" s="201"/>
      <c r="E36">
        <v>516</v>
      </c>
      <c r="F36">
        <v>511</v>
      </c>
      <c r="G36">
        <v>557</v>
      </c>
      <c r="H36">
        <v>478</v>
      </c>
      <c r="I36">
        <v>314</v>
      </c>
      <c r="J36">
        <v>0.65800000000000003</v>
      </c>
      <c r="K36">
        <v>0.65400000000000003</v>
      </c>
      <c r="L36">
        <v>0.65700000000000003</v>
      </c>
      <c r="M36">
        <v>0.64800000000000002</v>
      </c>
      <c r="N36">
        <v>0.61799999999999999</v>
      </c>
      <c r="O36">
        <v>0.56299999999999994</v>
      </c>
      <c r="P36">
        <v>0.57799999999999996</v>
      </c>
      <c r="Q36">
        <v>0.56999999999999995</v>
      </c>
      <c r="R36">
        <v>0.55600000000000005</v>
      </c>
      <c r="S36">
        <v>0.57799999999999996</v>
      </c>
      <c r="T36">
        <v>1.4</v>
      </c>
      <c r="U36">
        <v>1.4119999999999999</v>
      </c>
      <c r="V36">
        <v>1.409</v>
      </c>
      <c r="W36">
        <v>1.425</v>
      </c>
      <c r="X36">
        <v>1.4650000000000001</v>
      </c>
      <c r="Y36">
        <v>1.573</v>
      </c>
      <c r="Z36">
        <v>1.5269999999999999</v>
      </c>
      <c r="AA36">
        <v>1.54</v>
      </c>
      <c r="AB36">
        <v>1.544</v>
      </c>
      <c r="AC36">
        <v>1.5349999999999999</v>
      </c>
      <c r="AE36" s="21">
        <f>AVERAGE(E36:I36)</f>
        <v>475.2</v>
      </c>
      <c r="AF36" s="22">
        <f>AVERAGE(J36:N36)</f>
        <v>0.64700000000000002</v>
      </c>
      <c r="AG36" s="22">
        <f>AVERAGE(T36:X36)</f>
        <v>1.4221999999999999</v>
      </c>
      <c r="AH36" s="22">
        <f>AVERAGE(O36:S36)</f>
        <v>0.56899999999999995</v>
      </c>
      <c r="AI36" s="22">
        <f>AVERAGE(Y36:AC36)</f>
        <v>1.5437999999999998</v>
      </c>
      <c r="AK36" s="18">
        <f>((AI36-AG36)*(1000/AE36))/AH36</f>
        <v>0.44972276958217178</v>
      </c>
      <c r="AL36" s="193"/>
      <c r="AN36" s="193"/>
      <c r="AO36" s="196"/>
      <c r="AP36" s="24"/>
      <c r="AQ36" s="193"/>
      <c r="AR36" s="196"/>
      <c r="AT36" s="43">
        <v>0.66700000000000004</v>
      </c>
      <c r="AU36" s="43">
        <v>1.6659999999999999</v>
      </c>
      <c r="AV36" s="43">
        <v>0.67300000000000004</v>
      </c>
      <c r="AW36" s="43">
        <v>1.8819999999999999</v>
      </c>
      <c r="AX36" s="25"/>
      <c r="AY36" s="193"/>
      <c r="AZ36" s="196"/>
      <c r="BA36" s="24"/>
      <c r="BB36" s="193"/>
      <c r="BC36" s="196"/>
      <c r="BE36" s="43">
        <v>0.60699999999999998</v>
      </c>
      <c r="BF36" s="43">
        <v>1.8080000000000001</v>
      </c>
      <c r="BG36" s="43">
        <v>0.66500000000000004</v>
      </c>
      <c r="BH36" s="43">
        <v>1.9350000000000001</v>
      </c>
      <c r="BJ36" s="193"/>
      <c r="BK36" s="196"/>
      <c r="BL36" s="24"/>
      <c r="BM36" s="193"/>
      <c r="BN36" s="196"/>
      <c r="BP36" s="197"/>
      <c r="BQ36" s="197"/>
      <c r="BR36" s="200"/>
      <c r="BS36" s="51"/>
      <c r="BT36" s="197"/>
      <c r="BU36" s="197"/>
      <c r="BV36" s="200"/>
      <c r="BW36" s="51"/>
      <c r="BX36" s="200"/>
    </row>
    <row r="37" spans="1:76" ht="16" customHeight="1" thickBot="1" x14ac:dyDescent="0.25">
      <c r="A37" s="16"/>
      <c r="BP37" s="52"/>
      <c r="BQ37" s="52"/>
      <c r="BR37" s="53"/>
      <c r="BS37" s="8"/>
      <c r="BT37" s="52"/>
      <c r="BU37" s="52"/>
      <c r="BV37" s="53"/>
      <c r="BW37" s="8"/>
      <c r="BX37" s="53"/>
    </row>
    <row r="38" spans="1:76" ht="16" customHeight="1" x14ac:dyDescent="0.2">
      <c r="A38" s="16"/>
      <c r="B38" s="26" t="s">
        <v>104</v>
      </c>
      <c r="C38" s="194">
        <v>1053377</v>
      </c>
      <c r="D38" s="26"/>
      <c r="E38">
        <v>71</v>
      </c>
      <c r="F38">
        <v>108</v>
      </c>
      <c r="G38">
        <v>40</v>
      </c>
      <c r="H38">
        <v>146</v>
      </c>
      <c r="I38">
        <v>80</v>
      </c>
      <c r="J38">
        <v>0.68899999999999995</v>
      </c>
      <c r="K38">
        <v>0.72099999999999997</v>
      </c>
      <c r="L38">
        <v>0.64200000000000002</v>
      </c>
      <c r="M38">
        <v>0.74199999999999999</v>
      </c>
      <c r="N38">
        <v>0.69099999999999995</v>
      </c>
      <c r="O38">
        <v>0.55900000000000005</v>
      </c>
      <c r="P38">
        <v>0.59899999999999998</v>
      </c>
      <c r="Q38">
        <v>0.57599999999999996</v>
      </c>
      <c r="R38">
        <v>0.60199999999999998</v>
      </c>
      <c r="S38">
        <v>0.60399999999999998</v>
      </c>
      <c r="T38">
        <v>1.3460000000000001</v>
      </c>
      <c r="U38">
        <v>1.292</v>
      </c>
      <c r="V38">
        <v>1.4330000000000001</v>
      </c>
      <c r="W38">
        <v>1.2549999999999999</v>
      </c>
      <c r="X38">
        <v>1.3480000000000001</v>
      </c>
      <c r="Y38">
        <v>1.6830000000000001</v>
      </c>
      <c r="Z38">
        <v>1.591</v>
      </c>
      <c r="AA38">
        <v>1.599</v>
      </c>
      <c r="AB38">
        <v>1.583</v>
      </c>
      <c r="AC38">
        <v>1.7729999999999999</v>
      </c>
      <c r="AD38" s="26"/>
      <c r="AE38" s="28">
        <f>AVERAGE(E38:I38)</f>
        <v>89</v>
      </c>
      <c r="AF38" s="29">
        <f>AVERAGE(J38:N38)</f>
        <v>0.69699999999999995</v>
      </c>
      <c r="AG38" s="29">
        <f>AVERAGE(T38:X38)</f>
        <v>1.3348</v>
      </c>
      <c r="AH38" s="29">
        <f>AVERAGE(O38:S38)</f>
        <v>0.58799999999999997</v>
      </c>
      <c r="AI38" s="29">
        <f>AVERAGE(Y38:AC38)</f>
        <v>1.6458000000000002</v>
      </c>
      <c r="AJ38" s="26"/>
      <c r="AK38" s="30">
        <f>((AI38-AG38)*(1000/AE38))/AH38</f>
        <v>5.9428265688297834</v>
      </c>
      <c r="AL38" s="195">
        <f>MIN(AK38:AK40)</f>
        <v>0.25762572135202005</v>
      </c>
      <c r="AM38" s="26"/>
      <c r="AN38" s="195">
        <f>MAX(AH39:AH40)</f>
        <v>0.61760000000000004</v>
      </c>
      <c r="AO38" s="196">
        <f>AN42-AN38</f>
        <v>-5.5200000000000027E-2</v>
      </c>
      <c r="AP38" s="31"/>
      <c r="AQ38" s="195">
        <f>AVERAGE(AI39:AI40)</f>
        <v>1.4923000000000002</v>
      </c>
      <c r="AR38" s="196">
        <f>AQ38-AQ42</f>
        <v>-6.0499999999999776E-2</v>
      </c>
      <c r="AS38" s="26"/>
      <c r="AT38" s="41">
        <v>0.72199999999999998</v>
      </c>
      <c r="AU38" s="41">
        <v>1.5309999999999999</v>
      </c>
      <c r="AV38" s="41">
        <v>0.73699999999999999</v>
      </c>
      <c r="AW38" s="41">
        <v>1.7430000000000001</v>
      </c>
      <c r="AX38" s="32"/>
      <c r="AY38" s="195">
        <f>(MAX(AT38:AT40)+MAX(AV38:AV40))/2</f>
        <v>0.73449999999999993</v>
      </c>
      <c r="AZ38" s="196">
        <f>AY42-AY38</f>
        <v>-7.7499999999999902E-2</v>
      </c>
      <c r="BA38" s="31"/>
      <c r="BB38" s="195">
        <f>(MIN(AU38:AU40)+MIN(AW38:AW40))/2</f>
        <v>1.6240000000000001</v>
      </c>
      <c r="BC38" s="196">
        <f>BB38-BB42</f>
        <v>-0.16299999999999981</v>
      </c>
      <c r="BD38" s="26"/>
      <c r="BE38" s="41">
        <v>0.66500000000000004</v>
      </c>
      <c r="BF38" s="41">
        <v>1.6839999999999999</v>
      </c>
      <c r="BG38" s="41">
        <v>0.66800000000000004</v>
      </c>
      <c r="BH38" s="41">
        <v>1.881</v>
      </c>
      <c r="BI38" s="26"/>
      <c r="BJ38" s="195">
        <f>(MAX(BE38:BE40)+MAX(BG38:BG40))/2</f>
        <v>0.6745000000000001</v>
      </c>
      <c r="BK38" s="196">
        <f>BJ42-BJ38</f>
        <v>-1.9000000000000128E-2</v>
      </c>
      <c r="BL38" s="31"/>
      <c r="BM38" s="195">
        <f>(MIN(BF38:BF40)+MIN(BH38:BH40))/2</f>
        <v>1.7774999999999999</v>
      </c>
      <c r="BN38" s="196">
        <f>BM38-BM42</f>
        <v>-6.2000000000000277E-2</v>
      </c>
      <c r="BO38" s="26"/>
      <c r="BP38" s="197">
        <f>AY38-AZ38</f>
        <v>0.81199999999999983</v>
      </c>
      <c r="BQ38" s="197">
        <f>BB38+BC38</f>
        <v>1.4610000000000003</v>
      </c>
      <c r="BR38" s="198">
        <f>BQ38-BP38</f>
        <v>0.64900000000000047</v>
      </c>
      <c r="BS38" s="50"/>
      <c r="BT38" s="197">
        <f>BJ38-BK38</f>
        <v>0.69350000000000023</v>
      </c>
      <c r="BU38" s="197">
        <f>BM38+BN38</f>
        <v>1.7154999999999996</v>
      </c>
      <c r="BV38" s="198">
        <f>BU38-BT38</f>
        <v>1.0219999999999994</v>
      </c>
      <c r="BW38" s="50"/>
      <c r="BX38" s="198">
        <f>AVERAGE(BR38, BV38)</f>
        <v>0.83549999999999991</v>
      </c>
    </row>
    <row r="39" spans="1:76" ht="16" customHeight="1" x14ac:dyDescent="0.2">
      <c r="A39" s="16"/>
      <c r="B39" s="26" t="s">
        <v>105</v>
      </c>
      <c r="C39" s="194"/>
      <c r="D39" s="26"/>
      <c r="E39">
        <v>323</v>
      </c>
      <c r="F39">
        <v>352</v>
      </c>
      <c r="G39">
        <v>317</v>
      </c>
      <c r="H39">
        <v>489</v>
      </c>
      <c r="I39">
        <v>265</v>
      </c>
      <c r="J39">
        <v>0.68300000000000005</v>
      </c>
      <c r="K39">
        <v>0.69499999999999995</v>
      </c>
      <c r="L39">
        <v>0.67900000000000005</v>
      </c>
      <c r="M39">
        <v>0.72399999999999998</v>
      </c>
      <c r="N39">
        <v>0.65600000000000003</v>
      </c>
      <c r="O39">
        <v>0.59599999999999997</v>
      </c>
      <c r="P39">
        <v>0.622</v>
      </c>
      <c r="Q39">
        <v>0.59799999999999998</v>
      </c>
      <c r="R39">
        <v>0.61599999999999999</v>
      </c>
      <c r="S39">
        <v>0.624</v>
      </c>
      <c r="T39">
        <v>1.357</v>
      </c>
      <c r="U39">
        <v>1.341</v>
      </c>
      <c r="V39">
        <v>1.3720000000000001</v>
      </c>
      <c r="W39">
        <v>1.292</v>
      </c>
      <c r="X39">
        <v>1.407</v>
      </c>
      <c r="Y39">
        <v>1.5389999999999999</v>
      </c>
      <c r="Z39">
        <v>1.478</v>
      </c>
      <c r="AA39">
        <v>1.5249999999999999</v>
      </c>
      <c r="AB39">
        <v>1.472</v>
      </c>
      <c r="AC39">
        <v>1.4770000000000001</v>
      </c>
      <c r="AD39" s="26"/>
      <c r="AE39" s="28">
        <f>AVERAGE(E39:I39)</f>
        <v>349.2</v>
      </c>
      <c r="AF39" s="29">
        <f>AVERAGE(J39:N39)</f>
        <v>0.68740000000000012</v>
      </c>
      <c r="AG39" s="29">
        <f>AVERAGE(T39:X39)</f>
        <v>1.3538000000000001</v>
      </c>
      <c r="AH39" s="29">
        <f>AVERAGE(O39:S39)</f>
        <v>0.61119999999999997</v>
      </c>
      <c r="AI39" s="29">
        <f>AVERAGE(Y39:AC39)</f>
        <v>1.4982</v>
      </c>
      <c r="AJ39" s="26"/>
      <c r="AK39" s="30">
        <f>((AI39-AG39)*(1000/AE39))/AH39</f>
        <v>0.6765651331690079</v>
      </c>
      <c r="AL39" s="195"/>
      <c r="AM39" s="26"/>
      <c r="AN39" s="195"/>
      <c r="AO39" s="196"/>
      <c r="AP39" s="31"/>
      <c r="AQ39" s="195"/>
      <c r="AR39" s="196"/>
      <c r="AS39" s="26"/>
      <c r="AT39" s="41">
        <v>0.71199999999999997</v>
      </c>
      <c r="AU39" s="41">
        <v>1.548</v>
      </c>
      <c r="AV39" s="41">
        <v>0.747</v>
      </c>
      <c r="AW39" s="41">
        <v>1.7170000000000001</v>
      </c>
      <c r="AX39" s="32"/>
      <c r="AY39" s="195"/>
      <c r="AZ39" s="196"/>
      <c r="BA39" s="31"/>
      <c r="BB39" s="195"/>
      <c r="BC39" s="196"/>
      <c r="BD39" s="26"/>
      <c r="BE39" s="41">
        <v>0.66</v>
      </c>
      <c r="BF39" s="41">
        <v>1.6890000000000001</v>
      </c>
      <c r="BG39" s="41">
        <v>0.68400000000000005</v>
      </c>
      <c r="BH39" s="41">
        <v>1.871</v>
      </c>
      <c r="BI39" s="26"/>
      <c r="BJ39" s="195"/>
      <c r="BK39" s="196"/>
      <c r="BL39" s="31"/>
      <c r="BM39" s="195"/>
      <c r="BN39" s="196"/>
      <c r="BO39" s="26"/>
      <c r="BP39" s="197"/>
      <c r="BQ39" s="197"/>
      <c r="BR39" s="199"/>
      <c r="BS39" s="50"/>
      <c r="BT39" s="197"/>
      <c r="BU39" s="197"/>
      <c r="BV39" s="199"/>
      <c r="BW39" s="50"/>
      <c r="BX39" s="199"/>
    </row>
    <row r="40" spans="1:76" ht="16" customHeight="1" x14ac:dyDescent="0.2">
      <c r="A40" s="16"/>
      <c r="B40" s="26" t="s">
        <v>106</v>
      </c>
      <c r="C40" s="194"/>
      <c r="D40" s="26"/>
      <c r="E40">
        <v>624</v>
      </c>
      <c r="F40">
        <v>743</v>
      </c>
      <c r="G40">
        <v>575</v>
      </c>
      <c r="H40">
        <v>1005</v>
      </c>
      <c r="I40">
        <v>692</v>
      </c>
      <c r="J40">
        <v>0.66900000000000004</v>
      </c>
      <c r="K40">
        <v>0.67600000000000005</v>
      </c>
      <c r="L40">
        <v>0.65500000000000003</v>
      </c>
      <c r="M40">
        <v>0.71699999999999997</v>
      </c>
      <c r="N40">
        <v>0.67100000000000004</v>
      </c>
      <c r="O40">
        <v>0.59399999999999997</v>
      </c>
      <c r="P40">
        <v>0.63200000000000001</v>
      </c>
      <c r="Q40">
        <v>0.61299999999999999</v>
      </c>
      <c r="R40">
        <v>0.626</v>
      </c>
      <c r="S40">
        <v>0.623</v>
      </c>
      <c r="T40">
        <v>1.381</v>
      </c>
      <c r="U40">
        <v>1.3740000000000001</v>
      </c>
      <c r="V40">
        <v>1.4119999999999999</v>
      </c>
      <c r="W40">
        <v>1.304</v>
      </c>
      <c r="X40">
        <v>1.3819999999999999</v>
      </c>
      <c r="Y40">
        <v>1.538</v>
      </c>
      <c r="Z40">
        <v>1.4930000000000001</v>
      </c>
      <c r="AA40">
        <v>1.4710000000000001</v>
      </c>
      <c r="AB40">
        <v>1.462</v>
      </c>
      <c r="AC40">
        <v>1.468</v>
      </c>
      <c r="AD40" s="26"/>
      <c r="AE40" s="28">
        <f>AVERAGE(E40:I40)</f>
        <v>727.8</v>
      </c>
      <c r="AF40" s="29">
        <f>AVERAGE(J40:N40)</f>
        <v>0.67759999999999998</v>
      </c>
      <c r="AG40" s="29">
        <f>AVERAGE(T40:X40)</f>
        <v>1.3706</v>
      </c>
      <c r="AH40" s="29">
        <f>AVERAGE(O40:S40)</f>
        <v>0.61760000000000004</v>
      </c>
      <c r="AI40" s="29">
        <f>AVERAGE(Y40:AC40)</f>
        <v>1.4864000000000002</v>
      </c>
      <c r="AJ40" s="26"/>
      <c r="AK40" s="30">
        <f>((AI40-AG40)*(1000/AE40))/AH40</f>
        <v>0.25762572135202005</v>
      </c>
      <c r="AL40" s="195"/>
      <c r="AM40" s="26"/>
      <c r="AN40" s="195"/>
      <c r="AO40" s="196"/>
      <c r="AP40" s="31"/>
      <c r="AQ40" s="195"/>
      <c r="AR40" s="196"/>
      <c r="AS40" s="26"/>
      <c r="AT40" s="41">
        <v>0.69899999999999995</v>
      </c>
      <c r="AU40" s="41">
        <v>1.571</v>
      </c>
      <c r="AV40" s="41">
        <v>0.72699999999999998</v>
      </c>
      <c r="AW40" s="41">
        <v>1.754</v>
      </c>
      <c r="AX40" s="32"/>
      <c r="AY40" s="195"/>
      <c r="AZ40" s="196"/>
      <c r="BA40" s="31"/>
      <c r="BB40" s="195"/>
      <c r="BC40" s="196"/>
      <c r="BD40" s="26"/>
      <c r="BE40" s="41">
        <v>0.63800000000000001</v>
      </c>
      <c r="BF40" s="41">
        <v>1.728</v>
      </c>
      <c r="BG40" s="41">
        <v>0.65400000000000003</v>
      </c>
      <c r="BH40" s="41">
        <v>1.9139999999999999</v>
      </c>
      <c r="BI40" s="26"/>
      <c r="BJ40" s="195"/>
      <c r="BK40" s="196"/>
      <c r="BL40" s="31"/>
      <c r="BM40" s="195"/>
      <c r="BN40" s="196"/>
      <c r="BO40" s="26"/>
      <c r="BP40" s="197"/>
      <c r="BQ40" s="197"/>
      <c r="BR40" s="199"/>
      <c r="BS40" s="50"/>
      <c r="BT40" s="197"/>
      <c r="BU40" s="197"/>
      <c r="BV40" s="199"/>
      <c r="BW40" s="50"/>
      <c r="BX40" s="199"/>
    </row>
    <row r="41" spans="1:76" ht="7" customHeight="1" x14ac:dyDescent="0.2">
      <c r="A41" s="16"/>
      <c r="C41" s="55"/>
      <c r="AE41" s="1"/>
      <c r="AF41" s="2"/>
      <c r="AG41" s="2"/>
      <c r="AH41" s="2"/>
      <c r="AI41" s="2"/>
      <c r="AK41" s="18"/>
      <c r="AL41" s="4"/>
      <c r="AN41" s="4"/>
      <c r="AO41" s="196"/>
      <c r="AP41" s="5"/>
      <c r="AQ41" s="4"/>
      <c r="AR41" s="196"/>
      <c r="AT41" s="42"/>
      <c r="AU41" s="42"/>
      <c r="AV41" s="42"/>
      <c r="AW41" s="42"/>
      <c r="AX41" s="6"/>
      <c r="AY41" s="6"/>
      <c r="AZ41" s="196"/>
      <c r="BA41" s="5"/>
      <c r="BB41" s="6"/>
      <c r="BC41" s="196"/>
      <c r="BE41" s="42"/>
      <c r="BF41" s="42"/>
      <c r="BG41" s="42"/>
      <c r="BH41" s="42"/>
      <c r="BJ41" s="6"/>
      <c r="BK41" s="196"/>
      <c r="BL41" s="5"/>
      <c r="BM41" s="6"/>
      <c r="BN41" s="196"/>
      <c r="BP41" s="197"/>
      <c r="BQ41" s="197"/>
      <c r="BR41" s="199"/>
      <c r="BS41" s="8"/>
      <c r="BT41" s="197"/>
      <c r="BU41" s="197"/>
      <c r="BV41" s="199"/>
      <c r="BW41" s="8"/>
      <c r="BX41" s="199"/>
    </row>
    <row r="42" spans="1:76" s="20" customFormat="1" ht="16" customHeight="1" x14ac:dyDescent="0.2">
      <c r="A42" s="19"/>
      <c r="B42" s="20" t="s">
        <v>107</v>
      </c>
      <c r="C42" s="201">
        <v>1053377</v>
      </c>
      <c r="E42">
        <v>206</v>
      </c>
      <c r="F42">
        <v>106</v>
      </c>
      <c r="G42">
        <v>44</v>
      </c>
      <c r="H42">
        <v>90</v>
      </c>
      <c r="I42">
        <v>148</v>
      </c>
      <c r="J42">
        <v>0.65800000000000003</v>
      </c>
      <c r="K42">
        <v>0.625</v>
      </c>
      <c r="L42">
        <v>0.57799999999999996</v>
      </c>
      <c r="M42">
        <v>0.60499999999999998</v>
      </c>
      <c r="N42">
        <v>0.628</v>
      </c>
      <c r="O42">
        <v>0.52700000000000002</v>
      </c>
      <c r="P42">
        <v>0.55300000000000005</v>
      </c>
      <c r="Q42">
        <v>0.53300000000000003</v>
      </c>
      <c r="R42">
        <v>0.54900000000000004</v>
      </c>
      <c r="S42">
        <v>0.57999999999999996</v>
      </c>
      <c r="T42">
        <v>1.399</v>
      </c>
      <c r="U42">
        <v>1.456</v>
      </c>
      <c r="V42">
        <v>1.5249999999999999</v>
      </c>
      <c r="W42">
        <v>1.492</v>
      </c>
      <c r="X42">
        <v>1.45</v>
      </c>
      <c r="Y42">
        <v>1.655</v>
      </c>
      <c r="Z42">
        <v>1.639</v>
      </c>
      <c r="AA42">
        <v>1.585</v>
      </c>
      <c r="AB42">
        <v>1.5449999999999999</v>
      </c>
      <c r="AC42">
        <v>1.5549999999999999</v>
      </c>
      <c r="AE42" s="21">
        <f>AVERAGE(E42:I42)</f>
        <v>118.8</v>
      </c>
      <c r="AF42" s="22">
        <f>AVERAGE(J42:N42)</f>
        <v>0.61880000000000002</v>
      </c>
      <c r="AG42" s="22">
        <f>AVERAGE(T42:X42)</f>
        <v>1.4643999999999999</v>
      </c>
      <c r="AH42" s="22">
        <f>AVERAGE(O42:S42)</f>
        <v>0.5484</v>
      </c>
      <c r="AI42" s="22">
        <f>AVERAGE(Y42:AC42)</f>
        <v>1.5957999999999999</v>
      </c>
      <c r="AK42" s="18">
        <f>((AI42-AG42)*(1000/AE42))/AH42</f>
        <v>2.0168865901907473</v>
      </c>
      <c r="AL42" s="193">
        <f>MIN(AK42:AK44)</f>
        <v>9.1684946531396042E-2</v>
      </c>
      <c r="AN42" s="193">
        <f>MAX(AH43:AH44)</f>
        <v>0.56240000000000001</v>
      </c>
      <c r="AO42" s="196"/>
      <c r="AP42" s="24"/>
      <c r="AQ42" s="193">
        <f>AVERAGE(AI43:AI44)</f>
        <v>1.5528</v>
      </c>
      <c r="AR42" s="196"/>
      <c r="AT42" s="43">
        <v>0.64800000000000002</v>
      </c>
      <c r="AU42" s="43">
        <v>1.671</v>
      </c>
      <c r="AV42" s="43">
        <v>0.65800000000000003</v>
      </c>
      <c r="AW42" s="43">
        <v>1.903</v>
      </c>
      <c r="AX42" s="25"/>
      <c r="AY42" s="193">
        <f>(MAX(AT42:AT44)+MAX(AV42:AV44))/2</f>
        <v>0.65700000000000003</v>
      </c>
      <c r="AZ42" s="196"/>
      <c r="BA42" s="24"/>
      <c r="BB42" s="193">
        <f>(MIN(AU42:AU44)+MIN(AW42:AW44))/2</f>
        <v>1.7869999999999999</v>
      </c>
      <c r="BC42" s="196"/>
      <c r="BE42" s="43">
        <v>0.62</v>
      </c>
      <c r="BF42" s="43">
        <v>1.772</v>
      </c>
      <c r="BG42" s="43">
        <v>0.66300000000000003</v>
      </c>
      <c r="BH42" s="43">
        <v>1.923</v>
      </c>
      <c r="BJ42" s="193">
        <f>(MAX(BE42:BE44)+MAX(BG42:BG44))/2</f>
        <v>0.65549999999999997</v>
      </c>
      <c r="BK42" s="196"/>
      <c r="BL42" s="24"/>
      <c r="BM42" s="193">
        <f>(MIN(BF42:BF44)+MIN(BH42:BH44))/2</f>
        <v>1.8395000000000001</v>
      </c>
      <c r="BN42" s="196"/>
      <c r="BP42" s="197"/>
      <c r="BQ42" s="197"/>
      <c r="BR42" s="199"/>
      <c r="BS42" s="51"/>
      <c r="BT42" s="197"/>
      <c r="BU42" s="197"/>
      <c r="BV42" s="199"/>
      <c r="BW42" s="51"/>
      <c r="BX42" s="199"/>
    </row>
    <row r="43" spans="1:76" s="20" customFormat="1" ht="16" customHeight="1" x14ac:dyDescent="0.2">
      <c r="A43" s="19"/>
      <c r="B43" s="20" t="s">
        <v>108</v>
      </c>
      <c r="C43" s="201"/>
      <c r="E43">
        <v>564</v>
      </c>
      <c r="F43">
        <v>583</v>
      </c>
      <c r="G43">
        <v>646</v>
      </c>
      <c r="H43">
        <v>442</v>
      </c>
      <c r="I43">
        <v>321</v>
      </c>
      <c r="J43">
        <v>0.622</v>
      </c>
      <c r="K43">
        <v>0.63300000000000001</v>
      </c>
      <c r="L43">
        <v>0.63800000000000001</v>
      </c>
      <c r="M43">
        <v>0.60699999999999998</v>
      </c>
      <c r="N43">
        <v>0.56599999999999995</v>
      </c>
      <c r="O43">
        <v>0.55500000000000005</v>
      </c>
      <c r="P43">
        <v>0.57199999999999995</v>
      </c>
      <c r="Q43">
        <v>0.56000000000000005</v>
      </c>
      <c r="R43">
        <v>0.55600000000000005</v>
      </c>
      <c r="S43">
        <v>0.56899999999999995</v>
      </c>
      <c r="T43">
        <v>1.4550000000000001</v>
      </c>
      <c r="U43">
        <v>1.444</v>
      </c>
      <c r="V43">
        <v>1.4379999999999999</v>
      </c>
      <c r="W43">
        <v>1.488</v>
      </c>
      <c r="X43">
        <v>1.538</v>
      </c>
      <c r="Y43">
        <v>1.5880000000000001</v>
      </c>
      <c r="Z43">
        <v>1.5329999999999999</v>
      </c>
      <c r="AA43">
        <v>1.5649999999999999</v>
      </c>
      <c r="AB43">
        <v>1.536</v>
      </c>
      <c r="AC43">
        <v>1.5469999999999999</v>
      </c>
      <c r="AE43" s="21">
        <f>AVERAGE(E43:I43)</f>
        <v>511.2</v>
      </c>
      <c r="AF43" s="22">
        <f>AVERAGE(J43:N43)</f>
        <v>0.61319999999999997</v>
      </c>
      <c r="AG43" s="22">
        <f>AVERAGE(T43:X43)</f>
        <v>1.4725999999999999</v>
      </c>
      <c r="AH43" s="22">
        <f>AVERAGE(O43:S43)</f>
        <v>0.56240000000000001</v>
      </c>
      <c r="AI43" s="22">
        <f>AVERAGE(Y43:AC43)</f>
        <v>1.5537999999999998</v>
      </c>
      <c r="AK43" s="18">
        <f>((AI43-AG43)*(1000/AE43))/AH43</f>
        <v>0.28243588288065657</v>
      </c>
      <c r="AL43" s="193"/>
      <c r="AN43" s="193"/>
      <c r="AO43" s="196"/>
      <c r="AP43" s="24"/>
      <c r="AQ43" s="193"/>
      <c r="AR43" s="196"/>
      <c r="AT43" s="43">
        <v>0.65600000000000003</v>
      </c>
      <c r="AU43" s="43">
        <v>1.675</v>
      </c>
      <c r="AV43" s="43">
        <v>0.65700000000000003</v>
      </c>
      <c r="AW43" s="43">
        <v>1.905</v>
      </c>
      <c r="AX43" s="25"/>
      <c r="AY43" s="193"/>
      <c r="AZ43" s="196"/>
      <c r="BA43" s="24"/>
      <c r="BB43" s="193"/>
      <c r="BC43" s="196"/>
      <c r="BE43" s="43">
        <v>0.621</v>
      </c>
      <c r="BF43" s="43">
        <v>1.7849999999999999</v>
      </c>
      <c r="BG43" s="43">
        <v>0.65900000000000003</v>
      </c>
      <c r="BH43" s="43">
        <v>1.9279999999999999</v>
      </c>
      <c r="BJ43" s="193"/>
      <c r="BK43" s="196"/>
      <c r="BL43" s="24"/>
      <c r="BM43" s="193"/>
      <c r="BN43" s="196"/>
      <c r="BP43" s="197"/>
      <c r="BQ43" s="197"/>
      <c r="BR43" s="199"/>
      <c r="BS43" s="51"/>
      <c r="BT43" s="197"/>
      <c r="BU43" s="197"/>
      <c r="BV43" s="199"/>
      <c r="BW43" s="51"/>
      <c r="BX43" s="199"/>
    </row>
    <row r="44" spans="1:76" s="20" customFormat="1" ht="16" customHeight="1" thickBot="1" x14ac:dyDescent="0.25">
      <c r="A44" s="19"/>
      <c r="B44" s="20" t="s">
        <v>107</v>
      </c>
      <c r="C44" s="201"/>
      <c r="E44">
        <v>717</v>
      </c>
      <c r="F44">
        <v>988</v>
      </c>
      <c r="G44">
        <v>751</v>
      </c>
      <c r="H44">
        <v>1302</v>
      </c>
      <c r="I44">
        <v>410</v>
      </c>
      <c r="J44">
        <v>0.57599999999999996</v>
      </c>
      <c r="K44">
        <v>0.60799999999999998</v>
      </c>
      <c r="L44">
        <v>0.58399999999999996</v>
      </c>
      <c r="M44">
        <v>0.63300000000000001</v>
      </c>
      <c r="N44">
        <v>0.53400000000000003</v>
      </c>
      <c r="O44">
        <v>0.55000000000000004</v>
      </c>
      <c r="P44">
        <v>0.57299999999999995</v>
      </c>
      <c r="Q44">
        <v>0.55500000000000005</v>
      </c>
      <c r="R44">
        <v>0.56100000000000005</v>
      </c>
      <c r="S44">
        <v>0.56100000000000005</v>
      </c>
      <c r="T44">
        <v>1.52</v>
      </c>
      <c r="U44">
        <v>1.482</v>
      </c>
      <c r="V44">
        <v>1.5169999999999999</v>
      </c>
      <c r="W44">
        <v>1.4490000000000001</v>
      </c>
      <c r="X44">
        <v>1.577</v>
      </c>
      <c r="Y44">
        <v>1.583</v>
      </c>
      <c r="Z44">
        <v>1.5349999999999999</v>
      </c>
      <c r="AA44">
        <v>1.5469999999999999</v>
      </c>
      <c r="AB44">
        <v>1.5449999999999999</v>
      </c>
      <c r="AC44">
        <v>1.5489999999999999</v>
      </c>
      <c r="AE44" s="21">
        <f>AVERAGE(E44:I44)</f>
        <v>833.6</v>
      </c>
      <c r="AF44" s="22">
        <f>AVERAGE(J44:N44)</f>
        <v>0.58699999999999997</v>
      </c>
      <c r="AG44" s="22">
        <f>AVERAGE(T44:X44)</f>
        <v>1.5089999999999999</v>
      </c>
      <c r="AH44" s="22">
        <f>AVERAGE(O44:S44)</f>
        <v>0.55999999999999994</v>
      </c>
      <c r="AI44" s="22">
        <f>AVERAGE(Y44:AC44)</f>
        <v>1.5518000000000001</v>
      </c>
      <c r="AK44" s="18">
        <f>((AI44-AG44)*(1000/AE44))/AH44</f>
        <v>9.1684946531396042E-2</v>
      </c>
      <c r="AL44" s="193"/>
      <c r="AN44" s="193"/>
      <c r="AO44" s="196"/>
      <c r="AP44" s="24"/>
      <c r="AQ44" s="193"/>
      <c r="AR44" s="196"/>
      <c r="AT44" s="43">
        <v>0.64500000000000002</v>
      </c>
      <c r="AU44" s="43">
        <v>1.702</v>
      </c>
      <c r="AV44" s="43">
        <v>0.65100000000000002</v>
      </c>
      <c r="AW44" s="43">
        <v>1.9239999999999999</v>
      </c>
      <c r="AX44" s="25"/>
      <c r="AY44" s="193"/>
      <c r="AZ44" s="196"/>
      <c r="BA44" s="24"/>
      <c r="BB44" s="193"/>
      <c r="BC44" s="196"/>
      <c r="BE44" s="43">
        <v>0.61299999999999999</v>
      </c>
      <c r="BF44" s="43">
        <v>1.8089999999999999</v>
      </c>
      <c r="BG44" s="43">
        <v>0.69</v>
      </c>
      <c r="BH44" s="43">
        <v>1.907</v>
      </c>
      <c r="BJ44" s="193"/>
      <c r="BK44" s="196"/>
      <c r="BL44" s="24"/>
      <c r="BM44" s="193"/>
      <c r="BN44" s="196"/>
      <c r="BP44" s="197"/>
      <c r="BQ44" s="197"/>
      <c r="BR44" s="200"/>
      <c r="BS44" s="51"/>
      <c r="BT44" s="197"/>
      <c r="BU44" s="197"/>
      <c r="BV44" s="200"/>
      <c r="BW44" s="51"/>
      <c r="BX44" s="200"/>
    </row>
    <row r="45" spans="1:76" ht="16" customHeight="1" x14ac:dyDescent="0.2">
      <c r="BT45" s="48"/>
      <c r="BU45" s="48"/>
      <c r="BV45" s="7"/>
    </row>
    <row r="46" spans="1:76" ht="17" hidden="1" customHeight="1" thickBot="1" x14ac:dyDescent="0.25">
      <c r="AK46" s="202" t="s">
        <v>7</v>
      </c>
      <c r="AL46" s="202"/>
      <c r="AN46" s="13" t="s">
        <v>8</v>
      </c>
      <c r="AO46" s="13"/>
      <c r="AQ46" s="14" t="s">
        <v>9</v>
      </c>
      <c r="AR46" s="14"/>
      <c r="BP46" s="52"/>
      <c r="BQ46" s="52"/>
      <c r="BR46" s="53"/>
      <c r="BS46" s="8"/>
      <c r="BT46" s="52"/>
      <c r="BU46" s="52"/>
      <c r="BV46" s="53"/>
      <c r="BW46" s="8"/>
      <c r="BX46" s="53"/>
    </row>
    <row r="47" spans="1:76" ht="16" hidden="1" customHeight="1" x14ac:dyDescent="0.2">
      <c r="A47" s="16"/>
      <c r="B47" s="26" t="s">
        <v>109</v>
      </c>
      <c r="C47" s="194">
        <v>421441</v>
      </c>
      <c r="D47" s="27"/>
      <c r="E47">
        <v>1503</v>
      </c>
      <c r="F47">
        <v>1410</v>
      </c>
      <c r="G47">
        <v>1830</v>
      </c>
      <c r="H47">
        <v>1471</v>
      </c>
      <c r="I47">
        <v>1382</v>
      </c>
      <c r="J47">
        <v>0.67600000000000005</v>
      </c>
      <c r="K47">
        <v>0.66800000000000004</v>
      </c>
      <c r="L47">
        <v>0.68</v>
      </c>
      <c r="M47">
        <v>0.67300000000000004</v>
      </c>
      <c r="N47">
        <v>0.66400000000000003</v>
      </c>
      <c r="O47">
        <v>0.58099999999999996</v>
      </c>
      <c r="P47">
        <v>0.59299999999999997</v>
      </c>
      <c r="Q47">
        <v>0.59499999999999997</v>
      </c>
      <c r="R47">
        <v>0.58499999999999996</v>
      </c>
      <c r="S47">
        <v>0.61899999999999999</v>
      </c>
      <c r="T47">
        <v>1.371</v>
      </c>
      <c r="U47">
        <v>1.389</v>
      </c>
      <c r="V47">
        <v>1.37</v>
      </c>
      <c r="W47">
        <v>1.3859999999999999</v>
      </c>
      <c r="X47">
        <v>1.395</v>
      </c>
      <c r="Y47">
        <v>1.56</v>
      </c>
      <c r="Z47">
        <v>1.528</v>
      </c>
      <c r="AA47">
        <v>1.502</v>
      </c>
      <c r="AB47">
        <v>1.5329999999999999</v>
      </c>
      <c r="AC47">
        <v>1.4710000000000001</v>
      </c>
      <c r="AD47" s="26"/>
      <c r="AE47" s="28">
        <f>AVERAGE(E47:I47)</f>
        <v>1519.2</v>
      </c>
      <c r="AF47" s="29">
        <f>AVERAGE(J47:N47)</f>
        <v>0.67220000000000002</v>
      </c>
      <c r="AG47" s="29">
        <f>AVERAGE(T47:X47)</f>
        <v>1.3821999999999999</v>
      </c>
      <c r="AH47" s="29">
        <f>AVERAGE(O47:S47)</f>
        <v>0.59460000000000002</v>
      </c>
      <c r="AI47" s="29">
        <f>AVERAGE(Y47:AC47)</f>
        <v>1.5187999999999999</v>
      </c>
      <c r="AJ47" s="26"/>
      <c r="AK47" s="30">
        <f>((AI47-AG47)*(1000/AE47))/AH47</f>
        <v>0.15122056025734157</v>
      </c>
      <c r="AL47" s="195">
        <f>MIN(AK47:AK49)</f>
        <v>0.10948997286798182</v>
      </c>
      <c r="AM47" s="26"/>
      <c r="AN47" s="195">
        <f>MAX(AH48:AH49)</f>
        <v>0.59919999999999995</v>
      </c>
      <c r="AO47" s="196">
        <f>AN51-AN47</f>
        <v>-4.9399999999999888E-2</v>
      </c>
      <c r="AP47" s="31"/>
      <c r="AQ47" s="195">
        <f>AVERAGE(AI48:AI49)</f>
        <v>1.512</v>
      </c>
      <c r="AR47" s="196">
        <f>AQ47-AQ51</f>
        <v>-5.0999999999999712E-2</v>
      </c>
      <c r="AS47" s="26"/>
      <c r="AT47" s="41">
        <v>0.68200000000000005</v>
      </c>
      <c r="AU47" s="41">
        <v>1.63</v>
      </c>
      <c r="AV47" s="41">
        <v>0.66500000000000004</v>
      </c>
      <c r="AW47" s="41">
        <v>1.86</v>
      </c>
      <c r="AX47" s="32"/>
      <c r="AY47" s="195">
        <f>(MAX(AT47:AT49)+MAX(AV47:AV49))/2</f>
        <v>0.67349999999999999</v>
      </c>
      <c r="AZ47" s="196">
        <f>AY51-AY47</f>
        <v>-5.149999999999999E-2</v>
      </c>
      <c r="BA47" s="31"/>
      <c r="BB47" s="195">
        <f>(MIN(AU47:AU49)+MIN(AW47:AW49))/2</f>
        <v>1.7415</v>
      </c>
      <c r="BC47" s="196">
        <f>BB47-BB51</f>
        <v>-0.10499999999999998</v>
      </c>
      <c r="BD47" s="26"/>
      <c r="BE47" s="41">
        <v>0.629</v>
      </c>
      <c r="BF47" s="41">
        <v>1.7729999999999999</v>
      </c>
      <c r="BG47" s="41">
        <v>0.57299999999999995</v>
      </c>
      <c r="BH47" s="41">
        <v>2.0409999999999999</v>
      </c>
      <c r="BI47" s="26"/>
      <c r="BJ47" s="195">
        <f>(MAX(BE47:BE49)+MAX(BG47:BG49))/2</f>
        <v>0.60099999999999998</v>
      </c>
      <c r="BK47" s="196">
        <f>BJ51-BJ47</f>
        <v>1.3000000000000012E-2</v>
      </c>
      <c r="BL47" s="31"/>
      <c r="BM47" s="195">
        <f>(MIN(BF47:BF49)+MIN(BH47:BH49))/2</f>
        <v>1.9039999999999999</v>
      </c>
      <c r="BN47" s="196">
        <f>BM47-BM51</f>
        <v>-1.1000000000000121E-2</v>
      </c>
      <c r="BO47" s="26"/>
      <c r="BP47" s="197">
        <f>AY47-AZ47</f>
        <v>0.72499999999999998</v>
      </c>
      <c r="BQ47" s="197">
        <f>BB47+BC47</f>
        <v>1.6365000000000001</v>
      </c>
      <c r="BR47" s="198">
        <f>BQ47-BP47</f>
        <v>0.91150000000000009</v>
      </c>
      <c r="BS47" s="50"/>
      <c r="BT47" s="197">
        <f>BJ47-BK47</f>
        <v>0.58799999999999997</v>
      </c>
      <c r="BU47" s="197">
        <f>BM47+BN47</f>
        <v>1.8929999999999998</v>
      </c>
      <c r="BV47" s="198">
        <f>BU47-BT47</f>
        <v>1.3049999999999997</v>
      </c>
      <c r="BW47" s="50"/>
      <c r="BX47" s="198">
        <f>AVERAGE(BR47, BV47)</f>
        <v>1.10825</v>
      </c>
    </row>
    <row r="48" spans="1:76" ht="16" hidden="1" customHeight="1" x14ac:dyDescent="0.2">
      <c r="A48" s="16"/>
      <c r="B48" s="26" t="s">
        <v>110</v>
      </c>
      <c r="C48" s="194"/>
      <c r="D48" s="27"/>
      <c r="E48">
        <v>1478</v>
      </c>
      <c r="F48">
        <v>1448</v>
      </c>
      <c r="G48">
        <v>1332</v>
      </c>
      <c r="H48">
        <v>1763</v>
      </c>
      <c r="I48">
        <v>1567</v>
      </c>
      <c r="J48">
        <v>0.67</v>
      </c>
      <c r="K48">
        <v>0.66300000000000003</v>
      </c>
      <c r="L48">
        <v>0.66100000000000003</v>
      </c>
      <c r="M48">
        <v>0.67700000000000005</v>
      </c>
      <c r="N48">
        <v>0.66600000000000004</v>
      </c>
      <c r="O48">
        <v>0.57999999999999996</v>
      </c>
      <c r="P48">
        <v>0.60499999999999998</v>
      </c>
      <c r="Q48">
        <v>0.59699999999999998</v>
      </c>
      <c r="R48">
        <v>0.59</v>
      </c>
      <c r="S48">
        <v>0.624</v>
      </c>
      <c r="T48">
        <v>1.381</v>
      </c>
      <c r="U48">
        <v>1.3979999999999999</v>
      </c>
      <c r="V48">
        <v>1.4019999999999999</v>
      </c>
      <c r="W48">
        <v>1.379</v>
      </c>
      <c r="X48">
        <v>1.3919999999999999</v>
      </c>
      <c r="Y48">
        <v>1.5640000000000001</v>
      </c>
      <c r="Z48">
        <v>1.508</v>
      </c>
      <c r="AA48">
        <v>1.4970000000000001</v>
      </c>
      <c r="AB48">
        <v>1.53</v>
      </c>
      <c r="AC48">
        <v>1.486</v>
      </c>
      <c r="AD48" s="26"/>
      <c r="AE48" s="28">
        <f>AVERAGE(E48:I48)</f>
        <v>1517.6</v>
      </c>
      <c r="AF48" s="29">
        <f>AVERAGE(J48:N48)</f>
        <v>0.66739999999999999</v>
      </c>
      <c r="AG48" s="29">
        <f>AVERAGE(T48:X48)</f>
        <v>1.3904000000000001</v>
      </c>
      <c r="AH48" s="29">
        <f>AVERAGE(O48:S48)</f>
        <v>0.59919999999999995</v>
      </c>
      <c r="AI48" s="29">
        <f>AVERAGE(Y48:AC48)</f>
        <v>1.5169999999999999</v>
      </c>
      <c r="AJ48" s="26"/>
      <c r="AK48" s="30">
        <f>((AI48-AG48)*(1000/AE48))/AH48</f>
        <v>0.13922094685375599</v>
      </c>
      <c r="AL48" s="195"/>
      <c r="AM48" s="26"/>
      <c r="AN48" s="195"/>
      <c r="AO48" s="196"/>
      <c r="AP48" s="31"/>
      <c r="AQ48" s="195"/>
      <c r="AR48" s="196"/>
      <c r="AS48" s="26"/>
      <c r="AT48" s="41">
        <v>0.68100000000000005</v>
      </c>
      <c r="AU48" s="41">
        <v>1.623</v>
      </c>
      <c r="AV48" s="41">
        <v>0.66</v>
      </c>
      <c r="AW48" s="41">
        <v>1.869</v>
      </c>
      <c r="AX48" s="32"/>
      <c r="AY48" s="195"/>
      <c r="AZ48" s="196"/>
      <c r="BA48" s="31"/>
      <c r="BB48" s="195"/>
      <c r="BC48" s="196"/>
      <c r="BD48" s="26"/>
      <c r="BE48" s="41">
        <v>0.625</v>
      </c>
      <c r="BF48" s="41">
        <v>1.7669999999999999</v>
      </c>
      <c r="BG48" s="41">
        <v>0.56499999999999995</v>
      </c>
      <c r="BH48" s="41">
        <v>2.0510000000000002</v>
      </c>
      <c r="BI48" s="26"/>
      <c r="BJ48" s="195"/>
      <c r="BK48" s="196"/>
      <c r="BL48" s="31"/>
      <c r="BM48" s="195"/>
      <c r="BN48" s="196"/>
      <c r="BO48" s="26"/>
      <c r="BP48" s="197"/>
      <c r="BQ48" s="197"/>
      <c r="BR48" s="199"/>
      <c r="BS48" s="50"/>
      <c r="BT48" s="197"/>
      <c r="BU48" s="197"/>
      <c r="BV48" s="199"/>
      <c r="BW48" s="50"/>
      <c r="BX48" s="199"/>
    </row>
    <row r="49" spans="1:76" ht="16" hidden="1" customHeight="1" x14ac:dyDescent="0.2">
      <c r="A49" s="16"/>
      <c r="B49" s="26" t="s">
        <v>111</v>
      </c>
      <c r="C49" s="194"/>
      <c r="D49" s="27"/>
      <c r="E49">
        <v>1533</v>
      </c>
      <c r="F49">
        <v>1448</v>
      </c>
      <c r="G49">
        <v>1332</v>
      </c>
      <c r="H49">
        <v>1716</v>
      </c>
      <c r="I49">
        <v>1447</v>
      </c>
      <c r="J49">
        <v>0.66300000000000003</v>
      </c>
      <c r="K49">
        <v>0.65600000000000003</v>
      </c>
      <c r="L49">
        <v>0.65</v>
      </c>
      <c r="M49">
        <v>0.66500000000000004</v>
      </c>
      <c r="N49">
        <v>0.64400000000000002</v>
      </c>
      <c r="O49">
        <v>0.57999999999999996</v>
      </c>
      <c r="P49">
        <v>0.60399999999999998</v>
      </c>
      <c r="Q49">
        <v>0.59499999999999997</v>
      </c>
      <c r="R49">
        <v>0.58699999999999997</v>
      </c>
      <c r="S49">
        <v>0.621</v>
      </c>
      <c r="T49">
        <v>1.3919999999999999</v>
      </c>
      <c r="U49">
        <v>1.409</v>
      </c>
      <c r="V49">
        <v>1.42</v>
      </c>
      <c r="W49">
        <v>1.399</v>
      </c>
      <c r="X49">
        <v>1.4259999999999999</v>
      </c>
      <c r="Y49">
        <v>1.552</v>
      </c>
      <c r="Z49">
        <v>1.514</v>
      </c>
      <c r="AA49">
        <v>1.5049999999999999</v>
      </c>
      <c r="AB49">
        <v>1.4970000000000001</v>
      </c>
      <c r="AC49">
        <v>1.4670000000000001</v>
      </c>
      <c r="AD49" s="26"/>
      <c r="AE49" s="28">
        <f>AVERAGE(E49:I49)</f>
        <v>1495.2</v>
      </c>
      <c r="AF49" s="29">
        <f>AVERAGE(J49:N49)</f>
        <v>0.65559999999999996</v>
      </c>
      <c r="AG49" s="29">
        <f>AVERAGE(T49:X49)</f>
        <v>1.4092</v>
      </c>
      <c r="AH49" s="29">
        <f>AVERAGE(O49:S49)</f>
        <v>0.59739999999999993</v>
      </c>
      <c r="AI49" s="29">
        <f>AVERAGE(Y49:AC49)</f>
        <v>1.5070000000000001</v>
      </c>
      <c r="AJ49" s="26"/>
      <c r="AK49" s="30">
        <f>((AI49-AG49)*(1000/AE49))/AH49</f>
        <v>0.10948997286798182</v>
      </c>
      <c r="AL49" s="195"/>
      <c r="AM49" s="26"/>
      <c r="AN49" s="195"/>
      <c r="AO49" s="196"/>
      <c r="AP49" s="31"/>
      <c r="AQ49" s="195"/>
      <c r="AR49" s="196"/>
      <c r="AS49" s="26"/>
      <c r="AT49" s="41">
        <v>0.68</v>
      </c>
      <c r="AU49" s="41">
        <v>1.647</v>
      </c>
      <c r="AV49" s="41">
        <v>0.66200000000000003</v>
      </c>
      <c r="AW49" s="41">
        <v>1.867</v>
      </c>
      <c r="AX49" s="32"/>
      <c r="AY49" s="195"/>
      <c r="AZ49" s="196"/>
      <c r="BA49" s="31"/>
      <c r="BB49" s="195"/>
      <c r="BC49" s="196"/>
      <c r="BD49" s="26"/>
      <c r="BE49" s="41">
        <v>0.621</v>
      </c>
      <c r="BF49" s="41">
        <v>1.798</v>
      </c>
      <c r="BG49" s="41">
        <v>0.56499999999999995</v>
      </c>
      <c r="BH49" s="41">
        <v>2.0579999999999998</v>
      </c>
      <c r="BI49" s="26"/>
      <c r="BJ49" s="195"/>
      <c r="BK49" s="196"/>
      <c r="BL49" s="31"/>
      <c r="BM49" s="195"/>
      <c r="BN49" s="196"/>
      <c r="BO49" s="26"/>
      <c r="BP49" s="197"/>
      <c r="BQ49" s="197"/>
      <c r="BR49" s="199"/>
      <c r="BS49" s="50"/>
      <c r="BT49" s="197"/>
      <c r="BU49" s="197"/>
      <c r="BV49" s="199"/>
      <c r="BW49" s="50"/>
      <c r="BX49" s="199"/>
    </row>
    <row r="50" spans="1:76" ht="7" hidden="1" customHeight="1" x14ac:dyDescent="0.2">
      <c r="A50" s="16"/>
      <c r="C50" s="55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E50" s="1"/>
      <c r="AF50" s="2"/>
      <c r="AG50" s="2"/>
      <c r="AH50" s="2"/>
      <c r="AI50" s="2"/>
      <c r="AK50" s="18"/>
      <c r="AL50" s="4"/>
      <c r="AN50" s="4"/>
      <c r="AO50" s="196"/>
      <c r="AP50" s="5"/>
      <c r="AQ50" s="4"/>
      <c r="AR50" s="196"/>
      <c r="AT50" s="42"/>
      <c r="AU50" s="42"/>
      <c r="AV50" s="42"/>
      <c r="AW50" s="42"/>
      <c r="AX50" s="6"/>
      <c r="AY50" s="6"/>
      <c r="AZ50" s="196"/>
      <c r="BA50" s="5"/>
      <c r="BB50" s="6"/>
      <c r="BC50" s="196"/>
      <c r="BE50" s="42"/>
      <c r="BF50" s="42"/>
      <c r="BG50" s="42"/>
      <c r="BH50" s="42"/>
      <c r="BJ50" s="6"/>
      <c r="BK50" s="196"/>
      <c r="BL50" s="5"/>
      <c r="BM50" s="6"/>
      <c r="BN50" s="196"/>
      <c r="BP50" s="197"/>
      <c r="BQ50" s="197"/>
      <c r="BR50" s="199"/>
      <c r="BS50" s="8"/>
      <c r="BT50" s="197"/>
      <c r="BU50" s="197"/>
      <c r="BV50" s="199"/>
      <c r="BW50" s="8"/>
      <c r="BX50" s="199"/>
    </row>
    <row r="51" spans="1:76" s="20" customFormat="1" ht="16" hidden="1" customHeight="1" x14ac:dyDescent="0.2">
      <c r="A51" s="19"/>
      <c r="B51" s="20" t="s">
        <v>112</v>
      </c>
      <c r="C51" s="201">
        <v>421441</v>
      </c>
      <c r="E51">
        <v>1442</v>
      </c>
      <c r="F51">
        <v>1758</v>
      </c>
      <c r="G51">
        <v>1399</v>
      </c>
      <c r="H51">
        <v>1125</v>
      </c>
      <c r="I51">
        <v>936</v>
      </c>
      <c r="J51">
        <v>0.60699999999999998</v>
      </c>
      <c r="K51">
        <v>0.60099999999999998</v>
      </c>
      <c r="L51">
        <v>0.60099999999999998</v>
      </c>
      <c r="M51">
        <v>0.59799999999999998</v>
      </c>
      <c r="N51">
        <v>0.57999999999999996</v>
      </c>
      <c r="O51">
        <v>0.54600000000000004</v>
      </c>
      <c r="P51">
        <v>0.56200000000000006</v>
      </c>
      <c r="Q51">
        <v>0.54600000000000004</v>
      </c>
      <c r="R51">
        <v>0.52500000000000002</v>
      </c>
      <c r="S51">
        <v>0.57599999999999996</v>
      </c>
      <c r="T51">
        <v>1.4790000000000001</v>
      </c>
      <c r="U51">
        <v>1.4930000000000001</v>
      </c>
      <c r="V51">
        <v>1.494</v>
      </c>
      <c r="W51">
        <v>1.5009999999999999</v>
      </c>
      <c r="X51">
        <v>1.52</v>
      </c>
      <c r="Y51">
        <v>1.591</v>
      </c>
      <c r="Z51">
        <v>1.546</v>
      </c>
      <c r="AA51">
        <v>1.5549999999999999</v>
      </c>
      <c r="AB51">
        <v>1.57</v>
      </c>
      <c r="AC51">
        <v>1.5309999999999999</v>
      </c>
      <c r="AE51" s="21">
        <f>AVERAGE(E51:I51)</f>
        <v>1332</v>
      </c>
      <c r="AF51" s="22">
        <f>AVERAGE(J51:N51)</f>
        <v>0.59740000000000004</v>
      </c>
      <c r="AG51" s="22">
        <f>AVERAGE(T51:X51)</f>
        <v>1.4974000000000001</v>
      </c>
      <c r="AH51" s="22">
        <f>AVERAGE(O51:S51)</f>
        <v>0.55100000000000005</v>
      </c>
      <c r="AI51" s="22">
        <f>AVERAGE(Y51:AC51)</f>
        <v>1.5586</v>
      </c>
      <c r="AK51" s="18">
        <f>((AI51-AG51)*(1000/AE51))/AH51</f>
        <v>8.3386471771226642E-2</v>
      </c>
      <c r="AL51" s="193">
        <f>MIN(AK51:AK53)</f>
        <v>6.3166210676486659E-2</v>
      </c>
      <c r="AN51" s="193">
        <f>MAX(AH52:AH53)</f>
        <v>0.54980000000000007</v>
      </c>
      <c r="AO51" s="196"/>
      <c r="AP51" s="24"/>
      <c r="AQ51" s="193">
        <f>AVERAGE(AI52:AI53)</f>
        <v>1.5629999999999997</v>
      </c>
      <c r="AR51" s="196"/>
      <c r="AT51" s="43">
        <v>0.60099999999999998</v>
      </c>
      <c r="AU51" s="43">
        <v>1.7589999999999999</v>
      </c>
      <c r="AV51" s="43">
        <v>0.60699999999999998</v>
      </c>
      <c r="AW51" s="43">
        <v>1.9790000000000001</v>
      </c>
      <c r="AX51" s="25"/>
      <c r="AY51" s="193">
        <f>(MAX(AT51:AT53)+MAX(AV51:AV53))/2</f>
        <v>0.622</v>
      </c>
      <c r="AZ51" s="196"/>
      <c r="BA51" s="24"/>
      <c r="BB51" s="193">
        <f>(MIN(AU51:AU53)+MIN(AW51:AW53))/2</f>
        <v>1.8465</v>
      </c>
      <c r="BC51" s="196"/>
      <c r="BE51" s="43">
        <v>0.58899999999999997</v>
      </c>
      <c r="BF51" s="43">
        <v>1.8440000000000001</v>
      </c>
      <c r="BG51" s="43">
        <v>0.60699999999999998</v>
      </c>
      <c r="BH51" s="43">
        <v>2.024</v>
      </c>
      <c r="BJ51" s="193">
        <f>(MAX(BE51:BE53)+MAX(BG51:BG53))/2</f>
        <v>0.61399999999999999</v>
      </c>
      <c r="BK51" s="196"/>
      <c r="BL51" s="24"/>
      <c r="BM51" s="193">
        <f>(MIN(BF51:BF53)+MIN(BH51:BH53))/2</f>
        <v>1.915</v>
      </c>
      <c r="BN51" s="196"/>
      <c r="BP51" s="197"/>
      <c r="BQ51" s="197"/>
      <c r="BR51" s="199"/>
      <c r="BS51" s="51"/>
      <c r="BT51" s="197"/>
      <c r="BU51" s="197"/>
      <c r="BV51" s="199"/>
      <c r="BW51" s="51"/>
      <c r="BX51" s="199"/>
    </row>
    <row r="52" spans="1:76" s="20" customFormat="1" ht="16" hidden="1" customHeight="1" x14ac:dyDescent="0.2">
      <c r="A52" s="19"/>
      <c r="B52" s="20" t="s">
        <v>113</v>
      </c>
      <c r="C52" s="201"/>
      <c r="E52">
        <v>1202</v>
      </c>
      <c r="F52">
        <v>1474</v>
      </c>
      <c r="G52">
        <v>1018</v>
      </c>
      <c r="H52">
        <v>1341</v>
      </c>
      <c r="I52">
        <v>936</v>
      </c>
      <c r="J52">
        <v>0.59299999999999997</v>
      </c>
      <c r="K52">
        <v>0.59</v>
      </c>
      <c r="L52">
        <v>0.58899999999999997</v>
      </c>
      <c r="M52">
        <v>0.59899999999999998</v>
      </c>
      <c r="N52">
        <v>0.57499999999999996</v>
      </c>
      <c r="O52">
        <v>0.54300000000000004</v>
      </c>
      <c r="P52">
        <v>0.56100000000000005</v>
      </c>
      <c r="Q52">
        <v>0.54100000000000004</v>
      </c>
      <c r="R52">
        <v>0.52600000000000002</v>
      </c>
      <c r="S52">
        <v>0.57799999999999996</v>
      </c>
      <c r="T52">
        <v>1.4970000000000001</v>
      </c>
      <c r="U52">
        <v>1.506</v>
      </c>
      <c r="V52">
        <v>1.51</v>
      </c>
      <c r="W52">
        <v>1.5</v>
      </c>
      <c r="X52">
        <v>1.526</v>
      </c>
      <c r="Y52">
        <v>1.59</v>
      </c>
      <c r="Z52">
        <v>1.546</v>
      </c>
      <c r="AA52">
        <v>1.5629999999999999</v>
      </c>
      <c r="AB52">
        <v>1.5820000000000001</v>
      </c>
      <c r="AC52">
        <v>1.5309999999999999</v>
      </c>
      <c r="AE52" s="21">
        <f>AVERAGE(E52:I52)</f>
        <v>1194.2</v>
      </c>
      <c r="AF52" s="22">
        <f>AVERAGE(J52:N52)</f>
        <v>0.58919999999999995</v>
      </c>
      <c r="AG52" s="22">
        <f>AVERAGE(T52:X52)</f>
        <v>1.5078</v>
      </c>
      <c r="AH52" s="22">
        <f>AVERAGE(O52:S52)</f>
        <v>0.54980000000000007</v>
      </c>
      <c r="AI52" s="22">
        <f>AVERAGE(Y52:AC52)</f>
        <v>1.5623999999999998</v>
      </c>
      <c r="AK52" s="18">
        <f>((AI52-AG52)*(1000/AE52))/AH52</f>
        <v>8.315930294592859E-2</v>
      </c>
      <c r="AL52" s="193"/>
      <c r="AN52" s="193"/>
      <c r="AO52" s="196"/>
      <c r="AP52" s="24"/>
      <c r="AQ52" s="193"/>
      <c r="AR52" s="196"/>
      <c r="AT52" s="43">
        <v>0.61199999999999999</v>
      </c>
      <c r="AU52" s="43">
        <v>1.75</v>
      </c>
      <c r="AV52" s="43">
        <v>0.63200000000000001</v>
      </c>
      <c r="AW52" s="43">
        <v>1.946</v>
      </c>
      <c r="AX52" s="25"/>
      <c r="AY52" s="193"/>
      <c r="AZ52" s="196"/>
      <c r="BA52" s="24"/>
      <c r="BB52" s="193"/>
      <c r="BC52" s="196"/>
      <c r="BE52" s="43">
        <v>0.59799999999999998</v>
      </c>
      <c r="BF52" s="43">
        <v>1.839</v>
      </c>
      <c r="BG52" s="43">
        <v>0.625</v>
      </c>
      <c r="BH52" s="43">
        <v>2.004</v>
      </c>
      <c r="BJ52" s="193"/>
      <c r="BK52" s="196"/>
      <c r="BL52" s="24"/>
      <c r="BM52" s="193"/>
      <c r="BN52" s="196"/>
      <c r="BP52" s="197"/>
      <c r="BQ52" s="197"/>
      <c r="BR52" s="199"/>
      <c r="BS52" s="51"/>
      <c r="BT52" s="197"/>
      <c r="BU52" s="197"/>
      <c r="BV52" s="199"/>
      <c r="BW52" s="51"/>
      <c r="BX52" s="199"/>
    </row>
    <row r="53" spans="1:76" s="20" customFormat="1" ht="16" hidden="1" customHeight="1" thickBot="1" x14ac:dyDescent="0.25">
      <c r="A53" s="19"/>
      <c r="B53" s="20" t="s">
        <v>114</v>
      </c>
      <c r="C53" s="201"/>
      <c r="E53">
        <v>777</v>
      </c>
      <c r="F53">
        <v>1943</v>
      </c>
      <c r="G53">
        <v>1035</v>
      </c>
      <c r="H53">
        <v>1038</v>
      </c>
      <c r="I53">
        <v>1492</v>
      </c>
      <c r="J53">
        <v>0.56699999999999995</v>
      </c>
      <c r="K53">
        <v>0.59099999999999997</v>
      </c>
      <c r="L53">
        <v>0.57899999999999996</v>
      </c>
      <c r="M53">
        <v>0.58299999999999996</v>
      </c>
      <c r="N53">
        <v>0.57999999999999996</v>
      </c>
      <c r="O53">
        <v>0.53600000000000003</v>
      </c>
      <c r="P53">
        <v>0.56100000000000005</v>
      </c>
      <c r="Q53">
        <v>0.53900000000000003</v>
      </c>
      <c r="R53">
        <v>0.51900000000000002</v>
      </c>
      <c r="S53">
        <v>0.57799999999999996</v>
      </c>
      <c r="T53">
        <v>1.5309999999999999</v>
      </c>
      <c r="U53">
        <v>1.506</v>
      </c>
      <c r="V53">
        <v>1.5229999999999999</v>
      </c>
      <c r="W53">
        <v>1.522</v>
      </c>
      <c r="X53">
        <v>1.5189999999999999</v>
      </c>
      <c r="Y53">
        <v>1.601</v>
      </c>
      <c r="Z53">
        <v>1.5449999999999999</v>
      </c>
      <c r="AA53">
        <v>1.5649999999999999</v>
      </c>
      <c r="AB53">
        <v>1.5740000000000001</v>
      </c>
      <c r="AC53">
        <v>1.5329999999999999</v>
      </c>
      <c r="AE53" s="21">
        <f>AVERAGE(E53:I53)</f>
        <v>1257</v>
      </c>
      <c r="AF53" s="22">
        <f>AVERAGE(J53:N53)</f>
        <v>0.57999999999999996</v>
      </c>
      <c r="AG53" s="22">
        <f>AVERAGE(T53:X53)</f>
        <v>1.5202</v>
      </c>
      <c r="AH53" s="22">
        <f>AVERAGE(O53:S53)</f>
        <v>0.54659999999999997</v>
      </c>
      <c r="AI53" s="22">
        <f>AVERAGE(Y53:AC53)</f>
        <v>1.5635999999999999</v>
      </c>
      <c r="AK53" s="18">
        <f>((AI53-AG53)*(1000/AE53))/AH53</f>
        <v>6.3166210676486659E-2</v>
      </c>
      <c r="AL53" s="193"/>
      <c r="AN53" s="193"/>
      <c r="AO53" s="196"/>
      <c r="AP53" s="24"/>
      <c r="AQ53" s="193"/>
      <c r="AR53" s="196"/>
      <c r="AT53" s="43">
        <v>0.61199999999999999</v>
      </c>
      <c r="AU53" s="43">
        <v>1.7470000000000001</v>
      </c>
      <c r="AV53" s="43">
        <v>0.63100000000000001</v>
      </c>
      <c r="AW53" s="43">
        <v>1.948</v>
      </c>
      <c r="AX53" s="25"/>
      <c r="AY53" s="193"/>
      <c r="AZ53" s="196"/>
      <c r="BA53" s="24"/>
      <c r="BB53" s="193"/>
      <c r="BC53" s="196"/>
      <c r="BE53" s="43">
        <v>0.6</v>
      </c>
      <c r="BF53" s="43">
        <v>1.8320000000000001</v>
      </c>
      <c r="BG53" s="43">
        <v>0.628</v>
      </c>
      <c r="BH53" s="43">
        <v>1.998</v>
      </c>
      <c r="BJ53" s="193"/>
      <c r="BK53" s="196"/>
      <c r="BL53" s="24"/>
      <c r="BM53" s="193"/>
      <c r="BN53" s="196"/>
      <c r="BP53" s="197"/>
      <c r="BQ53" s="197"/>
      <c r="BR53" s="200"/>
      <c r="BS53" s="51"/>
      <c r="BT53" s="197"/>
      <c r="BU53" s="197"/>
      <c r="BV53" s="200"/>
      <c r="BW53" s="51"/>
      <c r="BX53" s="200"/>
    </row>
    <row r="54" spans="1:76" ht="16" hidden="1" customHeight="1" thickBot="1" x14ac:dyDescent="0.25">
      <c r="A54" s="16"/>
      <c r="BP54" s="52"/>
      <c r="BQ54" s="52"/>
      <c r="BR54" s="53"/>
      <c r="BS54" s="8"/>
      <c r="BT54" s="52"/>
      <c r="BU54" s="52"/>
      <c r="BV54" s="53"/>
      <c r="BW54" s="8"/>
      <c r="BX54" s="53"/>
    </row>
    <row r="55" spans="1:76" ht="16" hidden="1" customHeight="1" x14ac:dyDescent="0.2">
      <c r="A55" s="16"/>
      <c r="B55" s="26" t="s">
        <v>115</v>
      </c>
      <c r="C55" s="194">
        <v>421441</v>
      </c>
      <c r="D55" s="26"/>
      <c r="E55">
        <v>1113</v>
      </c>
      <c r="F55">
        <v>800</v>
      </c>
      <c r="G55">
        <v>1004</v>
      </c>
      <c r="H55">
        <v>607</v>
      </c>
      <c r="I55">
        <v>713</v>
      </c>
      <c r="J55">
        <v>0.78100000000000003</v>
      </c>
      <c r="K55">
        <v>0.74399999999999999</v>
      </c>
      <c r="L55">
        <v>0.77100000000000002</v>
      </c>
      <c r="M55">
        <v>0.71299999999999997</v>
      </c>
      <c r="N55">
        <v>0.73</v>
      </c>
      <c r="O55">
        <v>0.60299999999999998</v>
      </c>
      <c r="P55">
        <v>0.59399999999999997</v>
      </c>
      <c r="Q55">
        <v>0.60699999999999998</v>
      </c>
      <c r="R55">
        <v>0.58899999999999997</v>
      </c>
      <c r="S55">
        <v>0.61899999999999999</v>
      </c>
      <c r="T55">
        <v>1.167</v>
      </c>
      <c r="U55">
        <v>1.2509999999999999</v>
      </c>
      <c r="V55">
        <v>1.196</v>
      </c>
      <c r="W55">
        <v>1.3160000000000001</v>
      </c>
      <c r="X55">
        <v>1.278</v>
      </c>
      <c r="Y55">
        <v>1.5209999999999999</v>
      </c>
      <c r="Z55">
        <v>1.5469999999999999</v>
      </c>
      <c r="AA55">
        <v>1.488</v>
      </c>
      <c r="AB55">
        <v>1.4990000000000001</v>
      </c>
      <c r="AC55">
        <v>1.492</v>
      </c>
      <c r="AD55" s="26"/>
      <c r="AE55" s="28">
        <f>AVERAGE(E55:I55)</f>
        <v>847.4</v>
      </c>
      <c r="AF55" s="29">
        <f>AVERAGE(J55:N55)</f>
        <v>0.74780000000000002</v>
      </c>
      <c r="AG55" s="29">
        <f>AVERAGE(T55:X55)</f>
        <v>1.2416</v>
      </c>
      <c r="AH55" s="29">
        <f>AVERAGE(O55:S55)</f>
        <v>0.60239999999999994</v>
      </c>
      <c r="AI55" s="29">
        <f>AVERAGE(Y55:AC55)</f>
        <v>1.5093999999999999</v>
      </c>
      <c r="AJ55" s="26"/>
      <c r="AK55" s="30">
        <f>((AI55-AG55)*(1000/AE55))/AH55</f>
        <v>0.52461070672858845</v>
      </c>
      <c r="AL55" s="195">
        <f>MIN(AK55:AK57)</f>
        <v>0.20481542077626827</v>
      </c>
      <c r="AM55" s="26"/>
      <c r="AN55" s="195">
        <f>MAX(AH56:AH57)</f>
        <v>0.61160000000000003</v>
      </c>
      <c r="AO55" s="196">
        <f>AN59-AN55</f>
        <v>-4.599999999999993E-2</v>
      </c>
      <c r="AP55" s="31"/>
      <c r="AQ55" s="195">
        <f>AVERAGE(AI56:AI57)</f>
        <v>1.4967000000000001</v>
      </c>
      <c r="AR55" s="196">
        <f>AQ55-AQ59</f>
        <v>-4.7800000000000065E-2</v>
      </c>
      <c r="AS55" s="26"/>
      <c r="AT55" s="41">
        <v>0.71799999999999997</v>
      </c>
      <c r="AU55" s="41">
        <v>1.5509999999999999</v>
      </c>
      <c r="AV55" s="41">
        <v>0.755</v>
      </c>
      <c r="AW55" s="41">
        <v>1.7450000000000001</v>
      </c>
      <c r="AX55" s="32"/>
      <c r="AY55" s="195">
        <f>(MAX(AT55:AT57)+MAX(AV55:AV57))/2</f>
        <v>0.73649999999999993</v>
      </c>
      <c r="AZ55" s="196">
        <f>AY59-AY55</f>
        <v>-8.649999999999991E-2</v>
      </c>
      <c r="BA55" s="31"/>
      <c r="BB55" s="195">
        <f>(MIN(AU55:AU57)+MIN(AW55:AW57))/2</f>
        <v>1.6480000000000001</v>
      </c>
      <c r="BC55" s="196">
        <f>BB55-BB59</f>
        <v>-0.14949999999999974</v>
      </c>
      <c r="BD55" s="26"/>
      <c r="BE55" s="41">
        <v>0.625</v>
      </c>
      <c r="BF55" s="41">
        <v>1.754</v>
      </c>
      <c r="BG55" s="41">
        <v>0.65700000000000003</v>
      </c>
      <c r="BH55" s="41">
        <v>1.921</v>
      </c>
      <c r="BI55" s="26"/>
      <c r="BJ55" s="195">
        <f>(MAX(BE55:BE57)+MAX(BG55:BG57))/2</f>
        <v>0.64100000000000001</v>
      </c>
      <c r="BK55" s="196">
        <f>BJ59-BJ55</f>
        <v>-1.0000000000000009E-3</v>
      </c>
      <c r="BL55" s="31"/>
      <c r="BM55" s="195">
        <f>(MIN(BF55:BF57)+MIN(BH55:BH57))/2</f>
        <v>1.8365</v>
      </c>
      <c r="BN55" s="196">
        <f>BM55-BM59</f>
        <v>-1.1499999999999844E-2</v>
      </c>
      <c r="BO55" s="26"/>
      <c r="BP55" s="197">
        <f>AY55-AZ55</f>
        <v>0.82299999999999984</v>
      </c>
      <c r="BQ55" s="197">
        <f>BB55+BC55</f>
        <v>1.4985000000000004</v>
      </c>
      <c r="BR55" s="198">
        <f>BQ55-BP55</f>
        <v>0.67550000000000054</v>
      </c>
      <c r="BS55" s="50"/>
      <c r="BT55" s="197">
        <f>BJ55-BK55</f>
        <v>0.64200000000000002</v>
      </c>
      <c r="BU55" s="197">
        <f>BM55+BN55</f>
        <v>1.8250000000000002</v>
      </c>
      <c r="BV55" s="198">
        <f>BU55-BT55</f>
        <v>1.1830000000000003</v>
      </c>
      <c r="BW55" s="50"/>
      <c r="BX55" s="198">
        <f>AVERAGE(BR55, BV55)</f>
        <v>0.92925000000000035</v>
      </c>
    </row>
    <row r="56" spans="1:76" ht="16" hidden="1" customHeight="1" x14ac:dyDescent="0.2">
      <c r="A56" s="16"/>
      <c r="B56" s="26" t="s">
        <v>116</v>
      </c>
      <c r="C56" s="194"/>
      <c r="D56" s="26"/>
      <c r="E56">
        <v>1212</v>
      </c>
      <c r="F56">
        <v>1342</v>
      </c>
      <c r="G56">
        <v>1268</v>
      </c>
      <c r="H56">
        <v>1552</v>
      </c>
      <c r="I56">
        <v>1130</v>
      </c>
      <c r="J56">
        <v>0.747</v>
      </c>
      <c r="K56">
        <v>0.755</v>
      </c>
      <c r="L56">
        <v>0.746</v>
      </c>
      <c r="M56">
        <v>0.76500000000000001</v>
      </c>
      <c r="N56">
        <v>0.72899999999999998</v>
      </c>
      <c r="O56">
        <v>0.60199999999999998</v>
      </c>
      <c r="P56">
        <v>0.60299999999999998</v>
      </c>
      <c r="Q56">
        <v>0.60899999999999999</v>
      </c>
      <c r="R56">
        <v>0.60299999999999998</v>
      </c>
      <c r="S56">
        <v>0.63</v>
      </c>
      <c r="T56">
        <v>1.238</v>
      </c>
      <c r="U56">
        <v>1.2270000000000001</v>
      </c>
      <c r="V56">
        <v>1.248</v>
      </c>
      <c r="W56">
        <v>1.21</v>
      </c>
      <c r="X56">
        <v>1.2789999999999999</v>
      </c>
      <c r="Y56">
        <v>1.518</v>
      </c>
      <c r="Z56">
        <v>1.5469999999999999</v>
      </c>
      <c r="AA56">
        <v>1.4950000000000001</v>
      </c>
      <c r="AB56">
        <v>1.4830000000000001</v>
      </c>
      <c r="AC56">
        <v>1.4670000000000001</v>
      </c>
      <c r="AD56" s="26"/>
      <c r="AE56" s="28">
        <f>AVERAGE(E56:I56)</f>
        <v>1300.8</v>
      </c>
      <c r="AF56" s="29">
        <f>AVERAGE(J56:N56)</f>
        <v>0.74840000000000007</v>
      </c>
      <c r="AG56" s="29">
        <f>AVERAGE(T56:X56)</f>
        <v>1.2403999999999999</v>
      </c>
      <c r="AH56" s="29">
        <f>AVERAGE(O56:S56)</f>
        <v>0.60939999999999994</v>
      </c>
      <c r="AI56" s="29">
        <f>AVERAGE(Y56:AC56)</f>
        <v>1.5020000000000002</v>
      </c>
      <c r="AJ56" s="26"/>
      <c r="AK56" s="30">
        <f>((AI56-AG56)*(1000/AE56))/AH56</f>
        <v>0.33000822295718896</v>
      </c>
      <c r="AL56" s="195"/>
      <c r="AM56" s="26"/>
      <c r="AN56" s="195"/>
      <c r="AO56" s="196"/>
      <c r="AP56" s="31"/>
      <c r="AQ56" s="195"/>
      <c r="AR56" s="196"/>
      <c r="AS56" s="26"/>
      <c r="AT56" s="41">
        <v>0.70399999999999996</v>
      </c>
      <c r="AU56" s="41">
        <v>1.5720000000000001</v>
      </c>
      <c r="AV56" s="41">
        <v>0.73399999999999999</v>
      </c>
      <c r="AW56" s="41">
        <v>1.768</v>
      </c>
      <c r="AX56" s="32"/>
      <c r="AY56" s="195"/>
      <c r="AZ56" s="196"/>
      <c r="BA56" s="31"/>
      <c r="BB56" s="195"/>
      <c r="BC56" s="196"/>
      <c r="BD56" s="26"/>
      <c r="BE56" s="41">
        <v>0.624</v>
      </c>
      <c r="BF56" s="41">
        <v>1.752</v>
      </c>
      <c r="BG56" s="41">
        <v>0.64100000000000001</v>
      </c>
      <c r="BH56" s="41">
        <v>1.9359999999999999</v>
      </c>
      <c r="BI56" s="26"/>
      <c r="BJ56" s="195"/>
      <c r="BK56" s="196"/>
      <c r="BL56" s="31"/>
      <c r="BM56" s="195"/>
      <c r="BN56" s="196"/>
      <c r="BO56" s="26"/>
      <c r="BP56" s="197"/>
      <c r="BQ56" s="197"/>
      <c r="BR56" s="199"/>
      <c r="BS56" s="50"/>
      <c r="BT56" s="197"/>
      <c r="BU56" s="197"/>
      <c r="BV56" s="199"/>
      <c r="BW56" s="50"/>
      <c r="BX56" s="199"/>
    </row>
    <row r="57" spans="1:76" ht="16" hidden="1" customHeight="1" x14ac:dyDescent="0.2">
      <c r="A57" s="16"/>
      <c r="B57" s="26" t="s">
        <v>117</v>
      </c>
      <c r="C57" s="194"/>
      <c r="D57" s="26"/>
      <c r="E57">
        <v>1799</v>
      </c>
      <c r="F57">
        <v>1255</v>
      </c>
      <c r="G57">
        <v>1317</v>
      </c>
      <c r="H57">
        <v>1752</v>
      </c>
      <c r="I57">
        <v>1421</v>
      </c>
      <c r="J57">
        <v>0.74399999999999999</v>
      </c>
      <c r="K57">
        <v>0.69699999999999995</v>
      </c>
      <c r="L57">
        <v>0.70099999999999996</v>
      </c>
      <c r="M57">
        <v>0.73</v>
      </c>
      <c r="N57">
        <v>0.71099999999999997</v>
      </c>
      <c r="O57">
        <v>0.60899999999999999</v>
      </c>
      <c r="P57">
        <v>0.60799999999999998</v>
      </c>
      <c r="Q57">
        <v>0.60799999999999998</v>
      </c>
      <c r="R57">
        <v>0.60799999999999998</v>
      </c>
      <c r="S57">
        <v>0.625</v>
      </c>
      <c r="T57">
        <v>1.2450000000000001</v>
      </c>
      <c r="U57">
        <v>1.34</v>
      </c>
      <c r="V57">
        <v>1.333</v>
      </c>
      <c r="W57">
        <v>1.282</v>
      </c>
      <c r="X57">
        <v>1.3120000000000001</v>
      </c>
      <c r="Y57">
        <v>1.5269999999999999</v>
      </c>
      <c r="Z57">
        <v>1.5029999999999999</v>
      </c>
      <c r="AA57">
        <v>1.48</v>
      </c>
      <c r="AB57">
        <v>1.4730000000000001</v>
      </c>
      <c r="AC57">
        <v>1.474</v>
      </c>
      <c r="AD57" s="26"/>
      <c r="AE57" s="28">
        <f>AVERAGE(E57:I57)</f>
        <v>1508.8</v>
      </c>
      <c r="AF57" s="29">
        <f>AVERAGE(J57:N57)</f>
        <v>0.7165999999999999</v>
      </c>
      <c r="AG57" s="29">
        <f>AVERAGE(T57:X57)</f>
        <v>1.3024</v>
      </c>
      <c r="AH57" s="29">
        <f>AVERAGE(O57:S57)</f>
        <v>0.61160000000000003</v>
      </c>
      <c r="AI57" s="29">
        <f>AVERAGE(Y57:AC57)</f>
        <v>1.4914000000000001</v>
      </c>
      <c r="AJ57" s="26"/>
      <c r="AK57" s="30">
        <f>((AI57-AG57)*(1000/AE57))/AH57</f>
        <v>0.20481542077626827</v>
      </c>
      <c r="AL57" s="195"/>
      <c r="AM57" s="26"/>
      <c r="AN57" s="195"/>
      <c r="AO57" s="196"/>
      <c r="AP57" s="31"/>
      <c r="AQ57" s="195"/>
      <c r="AR57" s="196"/>
      <c r="AS57" s="26"/>
      <c r="AT57" s="41">
        <v>0.70899999999999996</v>
      </c>
      <c r="AU57" s="41">
        <v>1.5660000000000001</v>
      </c>
      <c r="AV57" s="41">
        <v>0.73399999999999999</v>
      </c>
      <c r="AW57" s="41">
        <v>1.7829999999999999</v>
      </c>
      <c r="AX57" s="32"/>
      <c r="AY57" s="195"/>
      <c r="AZ57" s="196"/>
      <c r="BA57" s="31"/>
      <c r="BB57" s="195"/>
      <c r="BC57" s="196"/>
      <c r="BD57" s="26"/>
      <c r="BE57" s="41">
        <v>0.61499999999999999</v>
      </c>
      <c r="BF57" s="41">
        <v>1.77</v>
      </c>
      <c r="BG57" s="41">
        <v>0.61</v>
      </c>
      <c r="BH57" s="41">
        <v>1.9890000000000001</v>
      </c>
      <c r="BI57" s="26"/>
      <c r="BJ57" s="195"/>
      <c r="BK57" s="196"/>
      <c r="BL57" s="31"/>
      <c r="BM57" s="195"/>
      <c r="BN57" s="196"/>
      <c r="BO57" s="26"/>
      <c r="BP57" s="197"/>
      <c r="BQ57" s="197"/>
      <c r="BR57" s="199"/>
      <c r="BS57" s="50"/>
      <c r="BT57" s="197"/>
      <c r="BU57" s="197"/>
      <c r="BV57" s="199"/>
      <c r="BW57" s="50"/>
      <c r="BX57" s="199"/>
    </row>
    <row r="58" spans="1:76" ht="7" hidden="1" customHeight="1" x14ac:dyDescent="0.2">
      <c r="A58" s="16"/>
      <c r="C58" s="55"/>
      <c r="AE58" s="1"/>
      <c r="AF58" s="2"/>
      <c r="AG58" s="2"/>
      <c r="AH58" s="2"/>
      <c r="AI58" s="2"/>
      <c r="AK58" s="18"/>
      <c r="AL58" s="4"/>
      <c r="AN58" s="4"/>
      <c r="AO58" s="196"/>
      <c r="AP58" s="5"/>
      <c r="AQ58" s="4"/>
      <c r="AR58" s="196"/>
      <c r="AT58" s="42"/>
      <c r="AU58" s="42"/>
      <c r="AV58" s="42"/>
      <c r="AW58" s="42"/>
      <c r="AX58" s="6"/>
      <c r="AY58" s="6"/>
      <c r="AZ58" s="196"/>
      <c r="BA58" s="5"/>
      <c r="BB58" s="6"/>
      <c r="BC58" s="196"/>
      <c r="BE58" s="42"/>
      <c r="BF58" s="42"/>
      <c r="BG58" s="42"/>
      <c r="BH58" s="42"/>
      <c r="BJ58" s="6"/>
      <c r="BK58" s="196"/>
      <c r="BL58" s="5"/>
      <c r="BM58" s="6"/>
      <c r="BN58" s="196"/>
      <c r="BP58" s="197"/>
      <c r="BQ58" s="197"/>
      <c r="BR58" s="199"/>
      <c r="BS58" s="8"/>
      <c r="BT58" s="197"/>
      <c r="BU58" s="197"/>
      <c r="BV58" s="199"/>
      <c r="BW58" s="8"/>
      <c r="BX58" s="199"/>
    </row>
    <row r="59" spans="1:76" s="20" customFormat="1" ht="16" hidden="1" customHeight="1" x14ac:dyDescent="0.2">
      <c r="A59" s="19"/>
      <c r="B59" s="20" t="s">
        <v>118</v>
      </c>
      <c r="C59" s="201">
        <v>421441</v>
      </c>
      <c r="E59">
        <v>1195</v>
      </c>
      <c r="F59">
        <v>1038</v>
      </c>
      <c r="G59">
        <v>1018</v>
      </c>
      <c r="H59">
        <v>754</v>
      </c>
      <c r="I59">
        <v>428</v>
      </c>
      <c r="J59">
        <v>0.69699999999999995</v>
      </c>
      <c r="K59">
        <v>0.68600000000000005</v>
      </c>
      <c r="L59">
        <v>0.68899999999999995</v>
      </c>
      <c r="M59">
        <v>0.66300000000000003</v>
      </c>
      <c r="N59">
        <v>0.621</v>
      </c>
      <c r="O59">
        <v>0.56799999999999995</v>
      </c>
      <c r="P59">
        <v>0.56599999999999995</v>
      </c>
      <c r="Q59">
        <v>0.55600000000000005</v>
      </c>
      <c r="R59">
        <v>0.53900000000000003</v>
      </c>
      <c r="S59">
        <v>0.56799999999999995</v>
      </c>
      <c r="T59">
        <v>1.337</v>
      </c>
      <c r="U59">
        <v>1.3620000000000001</v>
      </c>
      <c r="V59">
        <v>1.3560000000000001</v>
      </c>
      <c r="W59">
        <v>1.4039999999999999</v>
      </c>
      <c r="X59">
        <v>1.462</v>
      </c>
      <c r="Y59">
        <v>1.5669999999999999</v>
      </c>
      <c r="Z59">
        <v>1.55</v>
      </c>
      <c r="AA59">
        <v>1.55</v>
      </c>
      <c r="AB59">
        <v>1.6040000000000001</v>
      </c>
      <c r="AC59">
        <v>1.5409999999999999</v>
      </c>
      <c r="AE59" s="21">
        <f>AVERAGE(E59:I59)</f>
        <v>886.6</v>
      </c>
      <c r="AF59" s="22">
        <f>AVERAGE(J59:N59)</f>
        <v>0.67120000000000002</v>
      </c>
      <c r="AG59" s="22">
        <f>AVERAGE(T59:X59)</f>
        <v>1.3841999999999999</v>
      </c>
      <c r="AH59" s="22">
        <f>AVERAGE(O59:S59)</f>
        <v>0.55940000000000001</v>
      </c>
      <c r="AI59" s="22">
        <f>AVERAGE(Y59:AC59)</f>
        <v>1.5623999999999998</v>
      </c>
      <c r="AK59" s="18">
        <f>((AI59-AG59)*(1000/AE59))/AH59</f>
        <v>0.35930024281599104</v>
      </c>
      <c r="AL59" s="193">
        <f>MIN(AK59:AK61)</f>
        <v>0.110443487792031</v>
      </c>
      <c r="AN59" s="193">
        <f>MAX(AH60:AH61)</f>
        <v>0.5656000000000001</v>
      </c>
      <c r="AO59" s="196"/>
      <c r="AP59" s="24"/>
      <c r="AQ59" s="193">
        <f>AVERAGE(AI60:AI61)</f>
        <v>1.5445000000000002</v>
      </c>
      <c r="AR59" s="196"/>
      <c r="AT59" s="43">
        <v>0.64200000000000002</v>
      </c>
      <c r="AU59" s="43">
        <v>1.6839999999999999</v>
      </c>
      <c r="AV59" s="43">
        <v>0.65200000000000002</v>
      </c>
      <c r="AW59" s="43">
        <v>1.92</v>
      </c>
      <c r="AX59" s="25"/>
      <c r="AY59" s="193">
        <f>(MAX(AT59:AT61)+MAX(AV59:AV61))/2</f>
        <v>0.65</v>
      </c>
      <c r="AZ59" s="196"/>
      <c r="BA59" s="24"/>
      <c r="BB59" s="193">
        <f>(MIN(AU59:AU61)+MIN(AW59:AW61))/2</f>
        <v>1.7974999999999999</v>
      </c>
      <c r="BC59" s="196"/>
      <c r="BE59" s="43">
        <v>0.61399999999999999</v>
      </c>
      <c r="BF59" s="43">
        <v>1.788</v>
      </c>
      <c r="BG59" s="43">
        <v>0.61699999999999999</v>
      </c>
      <c r="BH59" s="43">
        <v>1.98</v>
      </c>
      <c r="BJ59" s="193">
        <f>(MAX(BE59:BE61)+MAX(BG59:BG61))/2</f>
        <v>0.64</v>
      </c>
      <c r="BK59" s="196"/>
      <c r="BL59" s="24"/>
      <c r="BM59" s="193">
        <f>(MIN(BF59:BF61)+MIN(BH59:BH61))/2</f>
        <v>1.8479999999999999</v>
      </c>
      <c r="BN59" s="196"/>
      <c r="BP59" s="197"/>
      <c r="BQ59" s="197"/>
      <c r="BR59" s="199"/>
      <c r="BS59" s="51"/>
      <c r="BT59" s="197"/>
      <c r="BU59" s="197"/>
      <c r="BV59" s="199"/>
      <c r="BW59" s="51"/>
      <c r="BX59" s="199"/>
    </row>
    <row r="60" spans="1:76" s="20" customFormat="1" ht="16" hidden="1" customHeight="1" x14ac:dyDescent="0.2">
      <c r="A60" s="19"/>
      <c r="B60" s="20" t="s">
        <v>119</v>
      </c>
      <c r="C60" s="201"/>
      <c r="E60">
        <v>755</v>
      </c>
      <c r="F60">
        <v>1275</v>
      </c>
      <c r="G60">
        <v>1445</v>
      </c>
      <c r="H60">
        <v>1289</v>
      </c>
      <c r="I60">
        <v>712</v>
      </c>
      <c r="J60">
        <v>0.627</v>
      </c>
      <c r="K60">
        <v>0.66100000000000003</v>
      </c>
      <c r="L60">
        <v>0.67900000000000005</v>
      </c>
      <c r="M60">
        <v>0.66600000000000004</v>
      </c>
      <c r="N60">
        <v>0.61599999999999999</v>
      </c>
      <c r="O60">
        <v>0.55600000000000005</v>
      </c>
      <c r="P60">
        <v>0.57999999999999996</v>
      </c>
      <c r="Q60">
        <v>0.56299999999999994</v>
      </c>
      <c r="R60">
        <v>0.54600000000000004</v>
      </c>
      <c r="S60">
        <v>0.58299999999999996</v>
      </c>
      <c r="T60">
        <v>1.448</v>
      </c>
      <c r="U60">
        <v>1.4019999999999999</v>
      </c>
      <c r="V60">
        <v>1.375</v>
      </c>
      <c r="W60">
        <v>1.399</v>
      </c>
      <c r="X60">
        <v>1.4690000000000001</v>
      </c>
      <c r="Y60">
        <v>1.579</v>
      </c>
      <c r="Z60">
        <v>1.534</v>
      </c>
      <c r="AA60">
        <v>1.54</v>
      </c>
      <c r="AB60">
        <v>1.5589999999999999</v>
      </c>
      <c r="AC60">
        <v>1.52</v>
      </c>
      <c r="AE60" s="21">
        <f>AVERAGE(E60:I60)</f>
        <v>1095.2</v>
      </c>
      <c r="AF60" s="22">
        <f>AVERAGE(J60:N60)</f>
        <v>0.64980000000000004</v>
      </c>
      <c r="AG60" s="22">
        <f>AVERAGE(T60:X60)</f>
        <v>1.4186000000000001</v>
      </c>
      <c r="AH60" s="22">
        <f>AVERAGE(O60:S60)</f>
        <v>0.5656000000000001</v>
      </c>
      <c r="AI60" s="22">
        <f>AVERAGE(Y60:AC60)</f>
        <v>1.5464000000000002</v>
      </c>
      <c r="AK60" s="18">
        <f>((AI60-AG60)*(1000/AE60))/AH60</f>
        <v>0.20631367634311187</v>
      </c>
      <c r="AL60" s="193"/>
      <c r="AN60" s="193"/>
      <c r="AO60" s="196"/>
      <c r="AP60" s="24"/>
      <c r="AQ60" s="193"/>
      <c r="AR60" s="196"/>
      <c r="AT60" s="43">
        <v>0.63100000000000001</v>
      </c>
      <c r="AU60" s="43">
        <v>1.706</v>
      </c>
      <c r="AV60" s="43">
        <v>0.65800000000000003</v>
      </c>
      <c r="AW60" s="43">
        <v>1.911</v>
      </c>
      <c r="AX60" s="25"/>
      <c r="AY60" s="193"/>
      <c r="AZ60" s="196"/>
      <c r="BA60" s="24"/>
      <c r="BB60" s="193"/>
      <c r="BC60" s="196"/>
      <c r="BE60" s="43">
        <v>0.621</v>
      </c>
      <c r="BF60" s="43">
        <v>1.778</v>
      </c>
      <c r="BG60" s="43">
        <v>0.65700000000000003</v>
      </c>
      <c r="BH60" s="43">
        <v>1.9179999999999999</v>
      </c>
      <c r="BJ60" s="193"/>
      <c r="BK60" s="196"/>
      <c r="BL60" s="24"/>
      <c r="BM60" s="193"/>
      <c r="BN60" s="196"/>
      <c r="BP60" s="197"/>
      <c r="BQ60" s="197"/>
      <c r="BR60" s="199"/>
      <c r="BS60" s="51"/>
      <c r="BT60" s="197"/>
      <c r="BU60" s="197"/>
      <c r="BV60" s="199"/>
      <c r="BW60" s="51"/>
      <c r="BX60" s="199"/>
    </row>
    <row r="61" spans="1:76" s="20" customFormat="1" ht="16" hidden="1" customHeight="1" thickBot="1" x14ac:dyDescent="0.25">
      <c r="A61" s="19"/>
      <c r="B61" s="20" t="s">
        <v>120</v>
      </c>
      <c r="C61" s="201"/>
      <c r="E61">
        <v>1089</v>
      </c>
      <c r="F61">
        <v>1369</v>
      </c>
      <c r="G61">
        <v>1083</v>
      </c>
      <c r="H61">
        <v>1266</v>
      </c>
      <c r="I61">
        <v>1061</v>
      </c>
      <c r="J61">
        <v>0.61799999999999999</v>
      </c>
      <c r="K61">
        <v>0.622</v>
      </c>
      <c r="L61">
        <v>0.61399999999999999</v>
      </c>
      <c r="M61">
        <v>0.625</v>
      </c>
      <c r="N61">
        <v>0.60299999999999998</v>
      </c>
      <c r="O61">
        <v>0.55500000000000005</v>
      </c>
      <c r="P61">
        <v>0.58099999999999996</v>
      </c>
      <c r="Q61">
        <v>0.55300000000000005</v>
      </c>
      <c r="R61">
        <v>0.54700000000000004</v>
      </c>
      <c r="S61">
        <v>0.57999999999999996</v>
      </c>
      <c r="T61">
        <v>1.462</v>
      </c>
      <c r="U61">
        <v>1.4610000000000001</v>
      </c>
      <c r="V61">
        <v>1.476</v>
      </c>
      <c r="W61">
        <v>1.462</v>
      </c>
      <c r="X61">
        <v>1.4870000000000001</v>
      </c>
      <c r="Y61">
        <v>1.577</v>
      </c>
      <c r="Z61">
        <v>1.52</v>
      </c>
      <c r="AA61">
        <v>1.5469999999999999</v>
      </c>
      <c r="AB61">
        <v>1.544</v>
      </c>
      <c r="AC61">
        <v>1.5249999999999999</v>
      </c>
      <c r="AE61" s="21">
        <f>AVERAGE(E61:I61)</f>
        <v>1173.5999999999999</v>
      </c>
      <c r="AF61" s="22">
        <f>AVERAGE(J61:N61)</f>
        <v>0.61639999999999995</v>
      </c>
      <c r="AG61" s="22">
        <f>AVERAGE(T61:X61)</f>
        <v>1.4696</v>
      </c>
      <c r="AH61" s="22">
        <f>AVERAGE(O61:S61)</f>
        <v>0.56320000000000003</v>
      </c>
      <c r="AI61" s="22">
        <f>AVERAGE(Y61:AC61)</f>
        <v>1.5426000000000002</v>
      </c>
      <c r="AK61" s="18">
        <f>((AI61-AG61)*(1000/AE61))/AH61</f>
        <v>0.110443487792031</v>
      </c>
      <c r="AL61" s="193"/>
      <c r="AN61" s="193"/>
      <c r="AO61" s="196"/>
      <c r="AP61" s="24"/>
      <c r="AQ61" s="193"/>
      <c r="AR61" s="196"/>
      <c r="AT61" s="43">
        <v>0.623</v>
      </c>
      <c r="AU61" s="43">
        <v>1.73</v>
      </c>
      <c r="AV61" s="43">
        <v>0.65100000000000002</v>
      </c>
      <c r="AW61" s="43">
        <v>1.925</v>
      </c>
      <c r="AX61" s="25"/>
      <c r="AY61" s="193"/>
      <c r="AZ61" s="196"/>
      <c r="BA61" s="24"/>
      <c r="BB61" s="193"/>
      <c r="BC61" s="196"/>
      <c r="BE61" s="43">
        <v>0.623</v>
      </c>
      <c r="BF61" s="43">
        <v>1.7969999999999999</v>
      </c>
      <c r="BG61" s="43">
        <v>0.65</v>
      </c>
      <c r="BH61" s="43">
        <v>1.9450000000000001</v>
      </c>
      <c r="BJ61" s="193"/>
      <c r="BK61" s="196"/>
      <c r="BL61" s="24"/>
      <c r="BM61" s="193"/>
      <c r="BN61" s="196"/>
      <c r="BP61" s="197"/>
      <c r="BQ61" s="197"/>
      <c r="BR61" s="200"/>
      <c r="BS61" s="51"/>
      <c r="BT61" s="197"/>
      <c r="BU61" s="197"/>
      <c r="BV61" s="200"/>
      <c r="BW61" s="51"/>
      <c r="BX61" s="200"/>
    </row>
    <row r="62" spans="1:76" ht="16" hidden="1" customHeight="1" thickBot="1" x14ac:dyDescent="0.25">
      <c r="A62" s="16"/>
      <c r="BP62" s="52"/>
      <c r="BQ62" s="52"/>
      <c r="BR62" s="53"/>
      <c r="BS62" s="8"/>
      <c r="BT62" s="52"/>
      <c r="BU62" s="52"/>
      <c r="BV62" s="53"/>
      <c r="BW62" s="8"/>
      <c r="BX62" s="53"/>
    </row>
    <row r="63" spans="1:76" ht="16" hidden="1" customHeight="1" x14ac:dyDescent="0.2">
      <c r="A63" s="16"/>
      <c r="B63" s="26" t="s">
        <v>121</v>
      </c>
      <c r="C63" s="194">
        <v>734529</v>
      </c>
      <c r="D63" s="26"/>
      <c r="E63">
        <v>699</v>
      </c>
      <c r="F63">
        <v>780</v>
      </c>
      <c r="G63">
        <v>1131</v>
      </c>
      <c r="H63">
        <v>1160</v>
      </c>
      <c r="I63">
        <v>1055</v>
      </c>
      <c r="J63">
        <v>0.68600000000000005</v>
      </c>
      <c r="K63">
        <v>0.69</v>
      </c>
      <c r="L63">
        <v>0.73199999999999998</v>
      </c>
      <c r="M63">
        <v>0.74</v>
      </c>
      <c r="N63">
        <v>0.72699999999999998</v>
      </c>
      <c r="O63">
        <v>0.57799999999999996</v>
      </c>
      <c r="P63">
        <v>0.59099999999999997</v>
      </c>
      <c r="Q63">
        <v>0.59799999999999998</v>
      </c>
      <c r="R63">
        <v>0.59199999999999997</v>
      </c>
      <c r="S63">
        <v>0.61899999999999999</v>
      </c>
      <c r="T63">
        <v>1.3540000000000001</v>
      </c>
      <c r="U63">
        <v>1.3520000000000001</v>
      </c>
      <c r="V63">
        <v>1.274</v>
      </c>
      <c r="W63">
        <v>1.2609999999999999</v>
      </c>
      <c r="X63">
        <v>1.282</v>
      </c>
      <c r="Y63">
        <v>1.55</v>
      </c>
      <c r="Z63">
        <v>1.5189999999999999</v>
      </c>
      <c r="AA63">
        <v>1.502</v>
      </c>
      <c r="AB63">
        <v>1.4990000000000001</v>
      </c>
      <c r="AC63">
        <v>1.484</v>
      </c>
      <c r="AD63" s="26"/>
      <c r="AE63" s="28">
        <f>AVERAGE(E63:I63)</f>
        <v>965</v>
      </c>
      <c r="AF63" s="29">
        <f>AVERAGE(J63:N63)</f>
        <v>0.71499999999999997</v>
      </c>
      <c r="AG63" s="29">
        <f>AVERAGE(T63:X63)</f>
        <v>1.3046000000000002</v>
      </c>
      <c r="AH63" s="29">
        <f>AVERAGE(O63:S63)</f>
        <v>0.59559999999999991</v>
      </c>
      <c r="AI63" s="29">
        <f>AVERAGE(Y63:AC63)</f>
        <v>1.5108000000000001</v>
      </c>
      <c r="AJ63" s="26"/>
      <c r="AK63" s="30">
        <f>((AI63-AG63)*(1000/AE63))/AH63</f>
        <v>0.35876218347327721</v>
      </c>
      <c r="AL63" s="195">
        <f>MIN(AK63:AK65)</f>
        <v>0.27627117568766513</v>
      </c>
      <c r="AM63" s="26"/>
      <c r="AN63" s="195">
        <f>MAX(AH64:AH65)</f>
        <v>0.60219999999999996</v>
      </c>
      <c r="AO63" s="196">
        <f>AN67-AN63</f>
        <v>-3.9799999999999947E-2</v>
      </c>
      <c r="AP63" s="31"/>
      <c r="AQ63" s="195">
        <f>AVERAGE(AI64:AI65)</f>
        <v>1.5019</v>
      </c>
      <c r="AR63" s="196">
        <f>AQ63-AQ67</f>
        <v>-4.7199999999999909E-2</v>
      </c>
      <c r="AS63" s="26"/>
      <c r="AT63" s="41">
        <v>0.69</v>
      </c>
      <c r="AU63" s="41">
        <v>1.605</v>
      </c>
      <c r="AV63" s="41">
        <v>0.66600000000000004</v>
      </c>
      <c r="AW63" s="41">
        <v>1.8560000000000001</v>
      </c>
      <c r="AX63" s="32"/>
      <c r="AY63" s="195">
        <f>(MAX(AT63:AT65)+MAX(AV63:AV65))/2</f>
        <v>0.6835</v>
      </c>
      <c r="AZ63" s="196">
        <f>AY67-AY63</f>
        <v>-6.0000000000000053E-2</v>
      </c>
      <c r="BA63" s="31"/>
      <c r="BB63" s="195">
        <f>(MIN(AU63:AU65)+MIN(AW63:AW65))/2</f>
        <v>1.72</v>
      </c>
      <c r="BC63" s="196">
        <f>BB63-BB67</f>
        <v>-0.11749999999999994</v>
      </c>
      <c r="BD63" s="26"/>
      <c r="BE63" s="41">
        <v>0.63900000000000001</v>
      </c>
      <c r="BF63" s="41">
        <v>1.742</v>
      </c>
      <c r="BG63" s="41">
        <v>0.60799999999999998</v>
      </c>
      <c r="BH63" s="41">
        <v>1.972</v>
      </c>
      <c r="BI63" s="26"/>
      <c r="BJ63" s="195">
        <f>(MAX(BE63:BE65)+MAX(BG63:BG65))/2</f>
        <v>0.63400000000000001</v>
      </c>
      <c r="BK63" s="196">
        <f>BJ67-BJ63</f>
        <v>-1.2000000000000011E-2</v>
      </c>
      <c r="BL63" s="31"/>
      <c r="BM63" s="195">
        <f>(MIN(BF63:BF65)+MIN(BH63:BH65))/2</f>
        <v>1.8540000000000001</v>
      </c>
      <c r="BN63" s="196">
        <f>BM63-BM67</f>
        <v>-4.4999999999999929E-2</v>
      </c>
      <c r="BO63" s="26"/>
      <c r="BP63" s="197">
        <f>AY63-AZ63</f>
        <v>0.74350000000000005</v>
      </c>
      <c r="BQ63" s="197">
        <f>BB63+BC63</f>
        <v>1.6025</v>
      </c>
      <c r="BR63" s="198">
        <f>BQ63-BP63</f>
        <v>0.85899999999999999</v>
      </c>
      <c r="BS63" s="50"/>
      <c r="BT63" s="197">
        <f>BJ63-BK63</f>
        <v>0.64600000000000002</v>
      </c>
      <c r="BU63" s="197">
        <f>BM63+BN63</f>
        <v>1.8090000000000002</v>
      </c>
      <c r="BV63" s="198">
        <f>BU63-BT63</f>
        <v>1.1630000000000003</v>
      </c>
      <c r="BW63" s="50"/>
      <c r="BX63" s="198">
        <f>AVERAGE(BR63, BV63)</f>
        <v>1.0110000000000001</v>
      </c>
    </row>
    <row r="64" spans="1:76" ht="16" hidden="1" customHeight="1" x14ac:dyDescent="0.2">
      <c r="A64" s="16"/>
      <c r="B64" s="26" t="s">
        <v>122</v>
      </c>
      <c r="C64" s="194"/>
      <c r="D64" s="26"/>
      <c r="E64">
        <v>699</v>
      </c>
      <c r="F64">
        <v>896</v>
      </c>
      <c r="G64">
        <v>924</v>
      </c>
      <c r="H64">
        <v>974</v>
      </c>
      <c r="I64">
        <v>665</v>
      </c>
      <c r="J64">
        <v>0.68200000000000005</v>
      </c>
      <c r="K64">
        <v>0.69899999999999995</v>
      </c>
      <c r="L64">
        <v>0.71</v>
      </c>
      <c r="M64">
        <v>0.70299999999999996</v>
      </c>
      <c r="N64">
        <v>0.66500000000000004</v>
      </c>
      <c r="O64">
        <v>0.58199999999999996</v>
      </c>
      <c r="P64">
        <v>0.60699999999999998</v>
      </c>
      <c r="Q64">
        <v>0.60099999999999998</v>
      </c>
      <c r="R64">
        <v>0.59499999999999997</v>
      </c>
      <c r="S64">
        <v>0.61799999999999999</v>
      </c>
      <c r="T64">
        <v>1.361</v>
      </c>
      <c r="U64">
        <v>1.335</v>
      </c>
      <c r="V64">
        <v>1.3180000000000001</v>
      </c>
      <c r="W64">
        <v>1.3320000000000001</v>
      </c>
      <c r="X64">
        <v>1.393</v>
      </c>
      <c r="Y64">
        <v>1.5449999999999999</v>
      </c>
      <c r="Z64">
        <v>1.492</v>
      </c>
      <c r="AA64">
        <v>1.5069999999999999</v>
      </c>
      <c r="AB64">
        <v>1.494</v>
      </c>
      <c r="AC64">
        <v>1.4770000000000001</v>
      </c>
      <c r="AD64" s="26"/>
      <c r="AE64" s="28">
        <f>AVERAGE(E64:I64)</f>
        <v>831.6</v>
      </c>
      <c r="AF64" s="29">
        <f>AVERAGE(J64:N64)</f>
        <v>0.69179999999999997</v>
      </c>
      <c r="AG64" s="29">
        <f>AVERAGE(T64:X64)</f>
        <v>1.3477999999999999</v>
      </c>
      <c r="AH64" s="29">
        <f>AVERAGE(O64:S64)</f>
        <v>0.60059999999999991</v>
      </c>
      <c r="AI64" s="29">
        <f>AVERAGE(Y64:AC64)</f>
        <v>1.5029999999999999</v>
      </c>
      <c r="AJ64" s="26"/>
      <c r="AK64" s="30">
        <f>((AI64-AG64)*(1000/AE64))/AH64</f>
        <v>0.31073624147217227</v>
      </c>
      <c r="AL64" s="195"/>
      <c r="AM64" s="26"/>
      <c r="AN64" s="195"/>
      <c r="AO64" s="196"/>
      <c r="AP64" s="31"/>
      <c r="AQ64" s="195"/>
      <c r="AR64" s="196"/>
      <c r="AS64" s="26"/>
      <c r="AT64" s="41">
        <v>0.69299999999999995</v>
      </c>
      <c r="AU64" s="41">
        <v>1.617</v>
      </c>
      <c r="AV64" s="41">
        <v>0.66900000000000004</v>
      </c>
      <c r="AW64" s="41">
        <v>1.8460000000000001</v>
      </c>
      <c r="AX64" s="32"/>
      <c r="AY64" s="195"/>
      <c r="AZ64" s="196"/>
      <c r="BA64" s="31"/>
      <c r="BB64" s="195"/>
      <c r="BC64" s="196"/>
      <c r="BD64" s="26"/>
      <c r="BE64" s="41">
        <v>0.64200000000000002</v>
      </c>
      <c r="BF64" s="41">
        <v>1.758</v>
      </c>
      <c r="BG64" s="41">
        <v>0.60399999999999998</v>
      </c>
      <c r="BH64" s="41">
        <v>1.992</v>
      </c>
      <c r="BI64" s="26"/>
      <c r="BJ64" s="195"/>
      <c r="BK64" s="196"/>
      <c r="BL64" s="31"/>
      <c r="BM64" s="195"/>
      <c r="BN64" s="196"/>
      <c r="BO64" s="26"/>
      <c r="BP64" s="197"/>
      <c r="BQ64" s="197"/>
      <c r="BR64" s="199"/>
      <c r="BS64" s="50"/>
      <c r="BT64" s="197"/>
      <c r="BU64" s="197"/>
      <c r="BV64" s="199"/>
      <c r="BW64" s="50"/>
      <c r="BX64" s="199"/>
    </row>
    <row r="65" spans="1:76" ht="16" hidden="1" customHeight="1" x14ac:dyDescent="0.2">
      <c r="A65" s="16"/>
      <c r="B65" s="26" t="s">
        <v>123</v>
      </c>
      <c r="C65" s="194"/>
      <c r="D65" s="26"/>
      <c r="E65">
        <v>970</v>
      </c>
      <c r="F65">
        <v>800</v>
      </c>
      <c r="G65">
        <v>1208</v>
      </c>
      <c r="H65">
        <v>859</v>
      </c>
      <c r="I65">
        <v>665</v>
      </c>
      <c r="J65">
        <v>0.70799999999999996</v>
      </c>
      <c r="K65">
        <v>0.66800000000000004</v>
      </c>
      <c r="L65">
        <v>0.73099999999999998</v>
      </c>
      <c r="M65">
        <v>0.68200000000000005</v>
      </c>
      <c r="N65">
        <v>0.65500000000000003</v>
      </c>
      <c r="O65">
        <v>0.58799999999999997</v>
      </c>
      <c r="P65">
        <v>0.60799999999999998</v>
      </c>
      <c r="Q65">
        <v>0.60599999999999998</v>
      </c>
      <c r="R65">
        <v>0.59099999999999997</v>
      </c>
      <c r="S65">
        <v>0.61799999999999999</v>
      </c>
      <c r="T65">
        <v>1.3129999999999999</v>
      </c>
      <c r="U65">
        <v>1.3879999999999999</v>
      </c>
      <c r="V65">
        <v>1.276</v>
      </c>
      <c r="W65">
        <v>1.369</v>
      </c>
      <c r="X65">
        <v>1.409</v>
      </c>
      <c r="Y65">
        <v>1.5509999999999999</v>
      </c>
      <c r="Z65">
        <v>1.494</v>
      </c>
      <c r="AA65">
        <v>1.496</v>
      </c>
      <c r="AB65">
        <v>1.492</v>
      </c>
      <c r="AC65">
        <v>1.4710000000000001</v>
      </c>
      <c r="AD65" s="26"/>
      <c r="AE65" s="28">
        <f>AVERAGE(E65:I65)</f>
        <v>900.4</v>
      </c>
      <c r="AF65" s="29">
        <f>AVERAGE(J65:N65)</f>
        <v>0.68879999999999997</v>
      </c>
      <c r="AG65" s="29">
        <f>AVERAGE(T65:X65)</f>
        <v>1.3509999999999998</v>
      </c>
      <c r="AH65" s="29">
        <f>AVERAGE(O65:S65)</f>
        <v>0.60219999999999996</v>
      </c>
      <c r="AI65" s="29">
        <f>AVERAGE(Y65:AC65)</f>
        <v>1.5008000000000001</v>
      </c>
      <c r="AJ65" s="26"/>
      <c r="AK65" s="30">
        <f>((AI65-AG65)*(1000/AE65))/AH65</f>
        <v>0.27627117568766513</v>
      </c>
      <c r="AL65" s="195"/>
      <c r="AM65" s="26"/>
      <c r="AN65" s="195"/>
      <c r="AO65" s="196"/>
      <c r="AP65" s="31"/>
      <c r="AQ65" s="195"/>
      <c r="AR65" s="196"/>
      <c r="AS65" s="26"/>
      <c r="AT65" s="41">
        <v>0.69799999999999995</v>
      </c>
      <c r="AU65" s="41">
        <v>1.597</v>
      </c>
      <c r="AV65" s="41">
        <v>0.66500000000000004</v>
      </c>
      <c r="AW65" s="41">
        <v>1.843</v>
      </c>
      <c r="AX65" s="32"/>
      <c r="AY65" s="195"/>
      <c r="AZ65" s="196"/>
      <c r="BA65" s="31"/>
      <c r="BB65" s="195"/>
      <c r="BC65" s="196"/>
      <c r="BD65" s="26"/>
      <c r="BE65" s="41">
        <v>0.65300000000000002</v>
      </c>
      <c r="BF65" s="41">
        <v>1.736</v>
      </c>
      <c r="BG65" s="41">
        <v>0.61499999999999999</v>
      </c>
      <c r="BH65" s="41">
        <v>1.972</v>
      </c>
      <c r="BI65" s="26"/>
      <c r="BJ65" s="195"/>
      <c r="BK65" s="196"/>
      <c r="BL65" s="31"/>
      <c r="BM65" s="195"/>
      <c r="BN65" s="196"/>
      <c r="BO65" s="26"/>
      <c r="BP65" s="197"/>
      <c r="BQ65" s="197"/>
      <c r="BR65" s="199"/>
      <c r="BS65" s="50"/>
      <c r="BT65" s="197"/>
      <c r="BU65" s="197"/>
      <c r="BV65" s="199"/>
      <c r="BW65" s="50"/>
      <c r="BX65" s="199"/>
    </row>
    <row r="66" spans="1:76" ht="7" hidden="1" customHeight="1" x14ac:dyDescent="0.2">
      <c r="A66" s="16"/>
      <c r="C66" s="55"/>
      <c r="AE66" s="1"/>
      <c r="AF66" s="2"/>
      <c r="AG66" s="2"/>
      <c r="AH66" s="2"/>
      <c r="AI66" s="2"/>
      <c r="AK66" s="18"/>
      <c r="AL66" s="4"/>
      <c r="AN66" s="4"/>
      <c r="AO66" s="196"/>
      <c r="AP66" s="5"/>
      <c r="AQ66" s="4"/>
      <c r="AR66" s="196"/>
      <c r="AT66" s="42"/>
      <c r="AU66" s="42"/>
      <c r="AV66" s="42"/>
      <c r="AW66" s="42"/>
      <c r="AX66" s="6"/>
      <c r="AY66" s="6"/>
      <c r="AZ66" s="196"/>
      <c r="BA66" s="5"/>
      <c r="BB66" s="6"/>
      <c r="BC66" s="196"/>
      <c r="BE66" s="42"/>
      <c r="BF66" s="42"/>
      <c r="BG66" s="42"/>
      <c r="BH66" s="42"/>
      <c r="BJ66" s="6"/>
      <c r="BK66" s="196"/>
      <c r="BL66" s="5"/>
      <c r="BM66" s="6"/>
      <c r="BN66" s="196"/>
      <c r="BP66" s="197"/>
      <c r="BQ66" s="197"/>
      <c r="BR66" s="199"/>
      <c r="BS66" s="8"/>
      <c r="BT66" s="197"/>
      <c r="BU66" s="197"/>
      <c r="BV66" s="199"/>
      <c r="BW66" s="8"/>
      <c r="BX66" s="199"/>
    </row>
    <row r="67" spans="1:76" s="20" customFormat="1" ht="16" hidden="1" customHeight="1" x14ac:dyDescent="0.2">
      <c r="A67" s="19"/>
      <c r="B67" s="20" t="s">
        <v>124</v>
      </c>
      <c r="C67" s="201">
        <v>734529</v>
      </c>
      <c r="E67">
        <v>702</v>
      </c>
      <c r="F67">
        <v>1281</v>
      </c>
      <c r="G67">
        <v>1466</v>
      </c>
      <c r="H67">
        <v>923</v>
      </c>
      <c r="I67">
        <v>837</v>
      </c>
      <c r="J67">
        <v>0.61899999999999999</v>
      </c>
      <c r="K67">
        <v>0.629</v>
      </c>
      <c r="L67">
        <v>0.65500000000000003</v>
      </c>
      <c r="M67">
        <v>0.63</v>
      </c>
      <c r="N67">
        <v>0.62</v>
      </c>
      <c r="O67">
        <v>0.55000000000000004</v>
      </c>
      <c r="P67">
        <v>0.58399999999999996</v>
      </c>
      <c r="Q67">
        <v>0.56100000000000005</v>
      </c>
      <c r="R67">
        <v>0.53800000000000003</v>
      </c>
      <c r="S67">
        <v>0.57899999999999996</v>
      </c>
      <c r="T67">
        <v>1.4610000000000001</v>
      </c>
      <c r="U67">
        <v>1.4510000000000001</v>
      </c>
      <c r="V67">
        <v>1.4119999999999999</v>
      </c>
      <c r="W67">
        <v>1.4550000000000001</v>
      </c>
      <c r="X67">
        <v>1.464</v>
      </c>
      <c r="Y67">
        <v>1.5820000000000001</v>
      </c>
      <c r="Z67">
        <v>1.5169999999999999</v>
      </c>
      <c r="AA67">
        <v>1.5449999999999999</v>
      </c>
      <c r="AB67">
        <v>1.5629999999999999</v>
      </c>
      <c r="AC67">
        <v>1.53</v>
      </c>
      <c r="AE67" s="21">
        <f>AVERAGE(E67:I67)</f>
        <v>1041.8</v>
      </c>
      <c r="AF67" s="22">
        <f>AVERAGE(J67:N67)</f>
        <v>0.63060000000000005</v>
      </c>
      <c r="AG67" s="22">
        <f>AVERAGE(T67:X67)</f>
        <v>1.4486000000000001</v>
      </c>
      <c r="AH67" s="22">
        <f>AVERAGE(O67:S67)</f>
        <v>0.5623999999999999</v>
      </c>
      <c r="AI67" s="22">
        <f>AVERAGE(Y67:AC67)</f>
        <v>1.5474000000000001</v>
      </c>
      <c r="AK67" s="18">
        <f>((AI67-AG67)*(1000/AE67))/AH67</f>
        <v>0.16862706438440747</v>
      </c>
      <c r="AL67" s="193">
        <f>MIN(AK67:AK69)</f>
        <v>0.14713698589205257</v>
      </c>
      <c r="AN67" s="193">
        <f>MAX(AH68:AH69)</f>
        <v>0.56240000000000001</v>
      </c>
      <c r="AO67" s="196"/>
      <c r="AP67" s="24"/>
      <c r="AQ67" s="193">
        <f>AVERAGE(AI68:AI69)</f>
        <v>1.5490999999999999</v>
      </c>
      <c r="AR67" s="196"/>
      <c r="AT67" s="43">
        <v>0.60599999999999998</v>
      </c>
      <c r="AU67" s="43">
        <v>1.7509999999999999</v>
      </c>
      <c r="AV67" s="43">
        <v>0.61699999999999999</v>
      </c>
      <c r="AW67" s="43">
        <v>1.966</v>
      </c>
      <c r="AX67" s="25"/>
      <c r="AY67" s="193">
        <f>(MAX(AT67:AT69)+MAX(AV67:AV69))/2</f>
        <v>0.62349999999999994</v>
      </c>
      <c r="AZ67" s="196"/>
      <c r="BA67" s="24"/>
      <c r="BB67" s="193">
        <f>(MIN(AU67:AU69)+MIN(AW67:AW69))/2</f>
        <v>1.8374999999999999</v>
      </c>
      <c r="BC67" s="196"/>
      <c r="BE67" s="43">
        <v>0.58699999999999997</v>
      </c>
      <c r="BF67" s="43">
        <v>1.8440000000000001</v>
      </c>
      <c r="BG67" s="43">
        <v>0.626</v>
      </c>
      <c r="BH67" s="43">
        <v>1.9950000000000001</v>
      </c>
      <c r="BJ67" s="193">
        <f>(MAX(BE67:BE69)+MAX(BG67:BG69))/2</f>
        <v>0.622</v>
      </c>
      <c r="BK67" s="196"/>
      <c r="BL67" s="24"/>
      <c r="BM67" s="193">
        <f>(MIN(BF67:BF69)+MIN(BH67:BH69))/2</f>
        <v>1.899</v>
      </c>
      <c r="BN67" s="196"/>
      <c r="BP67" s="197"/>
      <c r="BQ67" s="197"/>
      <c r="BR67" s="199"/>
      <c r="BS67" s="51"/>
      <c r="BT67" s="197"/>
      <c r="BU67" s="197"/>
      <c r="BV67" s="199"/>
      <c r="BW67" s="51"/>
      <c r="BX67" s="199"/>
    </row>
    <row r="68" spans="1:76" s="20" customFormat="1" ht="16" hidden="1" customHeight="1" x14ac:dyDescent="0.2">
      <c r="A68" s="19"/>
      <c r="B68" s="20" t="s">
        <v>125</v>
      </c>
      <c r="C68" s="201"/>
      <c r="E68">
        <v>1017</v>
      </c>
      <c r="F68">
        <v>1024</v>
      </c>
      <c r="G68">
        <v>1466</v>
      </c>
      <c r="H68">
        <v>936</v>
      </c>
      <c r="I68">
        <v>837</v>
      </c>
      <c r="J68">
        <v>0.63200000000000001</v>
      </c>
      <c r="K68">
        <v>0.624</v>
      </c>
      <c r="L68">
        <v>0.65</v>
      </c>
      <c r="M68">
        <v>0.625</v>
      </c>
      <c r="N68">
        <v>0.61399999999999999</v>
      </c>
      <c r="O68">
        <v>0.55100000000000005</v>
      </c>
      <c r="P68">
        <v>0.58099999999999996</v>
      </c>
      <c r="Q68">
        <v>0.56000000000000005</v>
      </c>
      <c r="R68">
        <v>0.53700000000000003</v>
      </c>
      <c r="S68">
        <v>0.57899999999999996</v>
      </c>
      <c r="T68">
        <v>1.4410000000000001</v>
      </c>
      <c r="U68">
        <v>1.46</v>
      </c>
      <c r="V68">
        <v>1.421</v>
      </c>
      <c r="W68">
        <v>1.4630000000000001</v>
      </c>
      <c r="X68">
        <v>1.472</v>
      </c>
      <c r="Y68">
        <v>1.581</v>
      </c>
      <c r="Z68">
        <v>1.5189999999999999</v>
      </c>
      <c r="AA68">
        <v>1.542</v>
      </c>
      <c r="AB68">
        <v>1.5620000000000001</v>
      </c>
      <c r="AC68">
        <v>1.536</v>
      </c>
      <c r="AE68" s="21">
        <f>AVERAGE(E68:I68)</f>
        <v>1056</v>
      </c>
      <c r="AF68" s="22">
        <f>AVERAGE(J68:N68)</f>
        <v>0.629</v>
      </c>
      <c r="AG68" s="22">
        <f>AVERAGE(T68:X68)</f>
        <v>1.4514</v>
      </c>
      <c r="AH68" s="22">
        <f>AVERAGE(O68:S68)</f>
        <v>0.56159999999999999</v>
      </c>
      <c r="AI68" s="22">
        <f>AVERAGE(Y68:AC68)</f>
        <v>1.548</v>
      </c>
      <c r="AK68" s="18">
        <f>((AI68-AG68)*(1000/AE68))/AH68</f>
        <v>0.1628868816368817</v>
      </c>
      <c r="AL68" s="193"/>
      <c r="AN68" s="193"/>
      <c r="AO68" s="196"/>
      <c r="AP68" s="24"/>
      <c r="AQ68" s="193"/>
      <c r="AR68" s="196"/>
      <c r="AT68" s="43">
        <v>0.61299999999999999</v>
      </c>
      <c r="AU68" s="43">
        <v>1.7450000000000001</v>
      </c>
      <c r="AV68" s="43">
        <v>0.625</v>
      </c>
      <c r="AW68" s="43">
        <v>1.9490000000000001</v>
      </c>
      <c r="AX68" s="25"/>
      <c r="AY68" s="193"/>
      <c r="AZ68" s="196"/>
      <c r="BA68" s="24"/>
      <c r="BB68" s="193"/>
      <c r="BC68" s="196"/>
      <c r="BE68" s="43">
        <v>0.59899999999999998</v>
      </c>
      <c r="BF68" s="43">
        <v>1.831</v>
      </c>
      <c r="BG68" s="43">
        <v>0.64100000000000001</v>
      </c>
      <c r="BH68" s="43">
        <v>1.978</v>
      </c>
      <c r="BJ68" s="193"/>
      <c r="BK68" s="196"/>
      <c r="BL68" s="24"/>
      <c r="BM68" s="193"/>
      <c r="BN68" s="196"/>
      <c r="BP68" s="197"/>
      <c r="BQ68" s="197"/>
      <c r="BR68" s="199"/>
      <c r="BS68" s="51"/>
      <c r="BT68" s="197"/>
      <c r="BU68" s="197"/>
      <c r="BV68" s="199"/>
      <c r="BW68" s="51"/>
      <c r="BX68" s="199"/>
    </row>
    <row r="69" spans="1:76" s="20" customFormat="1" ht="16" hidden="1" customHeight="1" thickBot="1" x14ac:dyDescent="0.25">
      <c r="A69" s="19"/>
      <c r="B69" s="20" t="s">
        <v>126</v>
      </c>
      <c r="C69" s="201"/>
      <c r="E69">
        <v>723</v>
      </c>
      <c r="F69">
        <v>1452</v>
      </c>
      <c r="G69">
        <v>1393</v>
      </c>
      <c r="H69">
        <v>1777</v>
      </c>
      <c r="I69">
        <v>939</v>
      </c>
      <c r="J69">
        <v>0.60599999999999998</v>
      </c>
      <c r="K69">
        <v>0.63400000000000001</v>
      </c>
      <c r="L69">
        <v>0.64500000000000002</v>
      </c>
      <c r="M69">
        <v>0.66300000000000003</v>
      </c>
      <c r="N69">
        <v>0.61099999999999999</v>
      </c>
      <c r="O69">
        <v>0.54500000000000004</v>
      </c>
      <c r="P69">
        <v>0.58499999999999996</v>
      </c>
      <c r="Q69">
        <v>0.55700000000000005</v>
      </c>
      <c r="R69">
        <v>0.54400000000000004</v>
      </c>
      <c r="S69">
        <v>0.58099999999999996</v>
      </c>
      <c r="T69">
        <v>1.4790000000000001</v>
      </c>
      <c r="U69">
        <v>1.444</v>
      </c>
      <c r="V69">
        <v>1.429</v>
      </c>
      <c r="W69">
        <v>1.4019999999999999</v>
      </c>
      <c r="X69">
        <v>1.4770000000000001</v>
      </c>
      <c r="Y69">
        <v>1.6020000000000001</v>
      </c>
      <c r="Z69">
        <v>1.514</v>
      </c>
      <c r="AA69">
        <v>1.5489999999999999</v>
      </c>
      <c r="AB69">
        <v>1.5569999999999999</v>
      </c>
      <c r="AC69">
        <v>1.5289999999999999</v>
      </c>
      <c r="AE69" s="21">
        <f>AVERAGE(E69:I69)</f>
        <v>1256.8</v>
      </c>
      <c r="AF69" s="22">
        <f>AVERAGE(J69:N69)</f>
        <v>0.63179999999999992</v>
      </c>
      <c r="AG69" s="22">
        <f>AVERAGE(T69:X69)</f>
        <v>1.4462000000000002</v>
      </c>
      <c r="AH69" s="22">
        <f>AVERAGE(O69:S69)</f>
        <v>0.56240000000000001</v>
      </c>
      <c r="AI69" s="22">
        <f>AVERAGE(Y69:AC69)</f>
        <v>1.5501999999999998</v>
      </c>
      <c r="AK69" s="18">
        <f>((AI69-AG69)*(1000/AE69))/AH69</f>
        <v>0.14713698589205257</v>
      </c>
      <c r="AL69" s="193"/>
      <c r="AN69" s="193"/>
      <c r="AO69" s="196"/>
      <c r="AP69" s="24"/>
      <c r="AQ69" s="193"/>
      <c r="AR69" s="196"/>
      <c r="AT69" s="43">
        <v>0.622</v>
      </c>
      <c r="AU69" s="43">
        <v>1.726</v>
      </c>
      <c r="AV69" s="43">
        <v>0.621</v>
      </c>
      <c r="AW69" s="43">
        <v>1.95</v>
      </c>
      <c r="AX69" s="25"/>
      <c r="AY69" s="193"/>
      <c r="AZ69" s="196"/>
      <c r="BA69" s="24"/>
      <c r="BB69" s="193"/>
      <c r="BC69" s="196"/>
      <c r="BE69" s="43">
        <v>0.60299999999999998</v>
      </c>
      <c r="BF69" s="43">
        <v>1.82</v>
      </c>
      <c r="BG69" s="43">
        <v>0.63500000000000001</v>
      </c>
      <c r="BH69" s="43">
        <v>1.9830000000000001</v>
      </c>
      <c r="BJ69" s="193"/>
      <c r="BK69" s="196"/>
      <c r="BL69" s="24"/>
      <c r="BM69" s="193"/>
      <c r="BN69" s="196"/>
      <c r="BP69" s="197"/>
      <c r="BQ69" s="197"/>
      <c r="BR69" s="200"/>
      <c r="BS69" s="51"/>
      <c r="BT69" s="197"/>
      <c r="BU69" s="197"/>
      <c r="BV69" s="200"/>
      <c r="BW69" s="51"/>
      <c r="BX69" s="200"/>
    </row>
    <row r="70" spans="1:76" ht="16" hidden="1" customHeight="1" thickBot="1" x14ac:dyDescent="0.25">
      <c r="A70" s="16"/>
      <c r="BP70" s="52"/>
      <c r="BQ70" s="52"/>
      <c r="BR70" s="53"/>
      <c r="BS70" s="8"/>
      <c r="BT70" s="52"/>
      <c r="BU70" s="52"/>
      <c r="BV70" s="53"/>
      <c r="BW70" s="8"/>
      <c r="BX70" s="53"/>
    </row>
    <row r="71" spans="1:76" ht="16" hidden="1" customHeight="1" x14ac:dyDescent="0.2">
      <c r="A71" s="16"/>
      <c r="B71" s="26" t="s">
        <v>127</v>
      </c>
      <c r="C71" s="194">
        <v>734529</v>
      </c>
      <c r="D71" s="26"/>
      <c r="E71">
        <v>748</v>
      </c>
      <c r="F71">
        <v>787</v>
      </c>
      <c r="G71">
        <v>765</v>
      </c>
      <c r="H71">
        <v>1198</v>
      </c>
      <c r="I71">
        <v>725</v>
      </c>
      <c r="J71">
        <v>0.747</v>
      </c>
      <c r="K71">
        <v>0.753</v>
      </c>
      <c r="L71">
        <v>0.754</v>
      </c>
      <c r="M71">
        <v>0.79400000000000004</v>
      </c>
      <c r="N71">
        <v>0.75</v>
      </c>
      <c r="O71">
        <v>0.60599999999999998</v>
      </c>
      <c r="P71">
        <v>0.60399999999999998</v>
      </c>
      <c r="Q71">
        <v>0.59599999999999997</v>
      </c>
      <c r="R71">
        <v>0.60399999999999998</v>
      </c>
      <c r="S71">
        <v>0.61199999999999999</v>
      </c>
      <c r="T71">
        <v>1.24</v>
      </c>
      <c r="U71">
        <v>1.2330000000000001</v>
      </c>
      <c r="V71">
        <v>1.2310000000000001</v>
      </c>
      <c r="W71">
        <v>1.145</v>
      </c>
      <c r="X71">
        <v>1.238</v>
      </c>
      <c r="Y71">
        <v>1.5149999999999999</v>
      </c>
      <c r="Z71">
        <v>1.5469999999999999</v>
      </c>
      <c r="AA71">
        <v>1.5269999999999999</v>
      </c>
      <c r="AB71">
        <v>1.504</v>
      </c>
      <c r="AC71">
        <v>1.4970000000000001</v>
      </c>
      <c r="AD71" s="26"/>
      <c r="AE71" s="28">
        <f>AVERAGE(E71:I71)</f>
        <v>844.6</v>
      </c>
      <c r="AF71" s="29">
        <f>AVERAGE(J71:N71)</f>
        <v>0.75960000000000005</v>
      </c>
      <c r="AG71" s="29">
        <f>AVERAGE(T71:X71)</f>
        <v>1.2174</v>
      </c>
      <c r="AH71" s="29">
        <f>AVERAGE(O71:S71)</f>
        <v>0.60440000000000005</v>
      </c>
      <c r="AI71" s="29">
        <f>AVERAGE(Y71:AC71)</f>
        <v>1.518</v>
      </c>
      <c r="AJ71" s="26"/>
      <c r="AK71" s="30">
        <f>((AI71-AG71)*(1000/AE71))/AH71</f>
        <v>0.58886188317011579</v>
      </c>
      <c r="AL71" s="195">
        <f>MIN(AK71:AK73)</f>
        <v>0.21573647865274848</v>
      </c>
      <c r="AM71" s="26"/>
      <c r="AN71" s="195">
        <f>MAX(AH72:AH73)</f>
        <v>0.61180000000000001</v>
      </c>
      <c r="AO71" s="196">
        <f>AN75-AN71</f>
        <v>-4.840000000000011E-2</v>
      </c>
      <c r="AP71" s="31"/>
      <c r="AQ71" s="195">
        <f>AVERAGE(AI72:AI73)</f>
        <v>1.4929999999999999</v>
      </c>
      <c r="AR71" s="196">
        <f>AQ71-AQ75</f>
        <v>-5.4400000000000004E-2</v>
      </c>
      <c r="AS71" s="26"/>
      <c r="AT71" s="41">
        <v>0.71</v>
      </c>
      <c r="AU71" s="41">
        <v>1.556</v>
      </c>
      <c r="AV71" s="41">
        <v>0.74399999999999999</v>
      </c>
      <c r="AW71" s="41">
        <v>1.75</v>
      </c>
      <c r="AX71" s="32"/>
      <c r="AY71" s="195">
        <f>(MAX(AT71:AT73)+MAX(AV71:AV73))/2</f>
        <v>0.73799999999999999</v>
      </c>
      <c r="AZ71" s="196">
        <f>AY75-AY71</f>
        <v>-0.10850000000000004</v>
      </c>
      <c r="BA71" s="31"/>
      <c r="BB71" s="195">
        <f>(MIN(AU71:AU73)+MIN(AW71:AW73))/2</f>
        <v>1.6419999999999999</v>
      </c>
      <c r="BC71" s="196">
        <f>BB71-BB75</f>
        <v>-0.18700000000000028</v>
      </c>
      <c r="BD71" s="26"/>
      <c r="BE71" s="41">
        <v>0.628</v>
      </c>
      <c r="BF71" s="41">
        <v>1.744</v>
      </c>
      <c r="BG71" s="41">
        <v>0.66600000000000004</v>
      </c>
      <c r="BH71" s="41">
        <v>1.915</v>
      </c>
      <c r="BI71" s="26"/>
      <c r="BJ71" s="195">
        <f>(MAX(BE71:BE73)+MAX(BG71:BG73))/2</f>
        <v>0.67199999999999993</v>
      </c>
      <c r="BK71" s="196">
        <f>BJ75-BJ71</f>
        <v>-4.7499999999999876E-2</v>
      </c>
      <c r="BL71" s="31"/>
      <c r="BM71" s="195">
        <f>(MIN(BF71:BF73)+MIN(BH71:BH73))/2</f>
        <v>1.7915000000000001</v>
      </c>
      <c r="BN71" s="196">
        <f>BM71-BM75</f>
        <v>-9.2000000000000082E-2</v>
      </c>
      <c r="BO71" s="26"/>
      <c r="BP71" s="197">
        <f>AY71-AZ71</f>
        <v>0.84650000000000003</v>
      </c>
      <c r="BQ71" s="197">
        <f>BB71+BC71</f>
        <v>1.4549999999999996</v>
      </c>
      <c r="BR71" s="198">
        <f>BQ71-BP71</f>
        <v>0.6084999999999996</v>
      </c>
      <c r="BS71" s="50"/>
      <c r="BT71" s="197">
        <f>BJ71-BK71</f>
        <v>0.71949999999999981</v>
      </c>
      <c r="BU71" s="197">
        <f>BM71+BN71</f>
        <v>1.6995</v>
      </c>
      <c r="BV71" s="198">
        <f>BU71-BT71</f>
        <v>0.9800000000000002</v>
      </c>
      <c r="BW71" s="50"/>
      <c r="BX71" s="198">
        <f>AVERAGE(BR71, BV71)</f>
        <v>0.7942499999999999</v>
      </c>
    </row>
    <row r="72" spans="1:76" ht="16" hidden="1" customHeight="1" x14ac:dyDescent="0.2">
      <c r="A72" s="16"/>
      <c r="B72" s="26" t="s">
        <v>128</v>
      </c>
      <c r="C72" s="194"/>
      <c r="D72" s="26"/>
      <c r="E72">
        <v>975</v>
      </c>
      <c r="F72">
        <v>1213</v>
      </c>
      <c r="G72">
        <v>1110</v>
      </c>
      <c r="H72">
        <v>1816</v>
      </c>
      <c r="I72">
        <v>1011</v>
      </c>
      <c r="J72">
        <v>0.72699999999999998</v>
      </c>
      <c r="K72">
        <v>0.755</v>
      </c>
      <c r="L72">
        <v>0.751</v>
      </c>
      <c r="M72">
        <v>0.79900000000000004</v>
      </c>
      <c r="N72">
        <v>0.73499999999999999</v>
      </c>
      <c r="O72">
        <v>0.60299999999999998</v>
      </c>
      <c r="P72">
        <v>0.61499999999999999</v>
      </c>
      <c r="Q72">
        <v>0.60199999999999998</v>
      </c>
      <c r="R72">
        <v>0.61099999999999999</v>
      </c>
      <c r="S72">
        <v>0.61199999999999999</v>
      </c>
      <c r="T72">
        <v>1.2789999999999999</v>
      </c>
      <c r="U72">
        <v>1.2270000000000001</v>
      </c>
      <c r="V72">
        <v>1.2370000000000001</v>
      </c>
      <c r="W72">
        <v>1.1299999999999999</v>
      </c>
      <c r="X72">
        <v>1.2669999999999999</v>
      </c>
      <c r="Y72">
        <v>1.52</v>
      </c>
      <c r="Z72">
        <v>1.498</v>
      </c>
      <c r="AA72">
        <v>1.49</v>
      </c>
      <c r="AB72">
        <v>1.5</v>
      </c>
      <c r="AC72">
        <v>1.498</v>
      </c>
      <c r="AD72" s="26"/>
      <c r="AE72" s="28">
        <f>AVERAGE(E72:I72)</f>
        <v>1225</v>
      </c>
      <c r="AF72" s="29">
        <f>AVERAGE(J72:N72)</f>
        <v>0.75339999999999996</v>
      </c>
      <c r="AG72" s="29">
        <f>AVERAGE(T72:X72)</f>
        <v>1.2280000000000002</v>
      </c>
      <c r="AH72" s="29">
        <f>AVERAGE(O72:S72)</f>
        <v>0.60860000000000003</v>
      </c>
      <c r="AI72" s="29">
        <f>AVERAGE(Y72:AC72)</f>
        <v>1.5012000000000001</v>
      </c>
      <c r="AJ72" s="26"/>
      <c r="AK72" s="30">
        <f>((AI72-AG72)*(1000/AE72))/AH72</f>
        <v>0.36644825527976538</v>
      </c>
      <c r="AL72" s="195"/>
      <c r="AM72" s="26"/>
      <c r="AN72" s="195"/>
      <c r="AO72" s="196"/>
      <c r="AP72" s="31"/>
      <c r="AQ72" s="195"/>
      <c r="AR72" s="196"/>
      <c r="AS72" s="26"/>
      <c r="AT72" s="41">
        <v>0.70899999999999996</v>
      </c>
      <c r="AU72" s="41">
        <v>1.56</v>
      </c>
      <c r="AV72" s="41">
        <v>0.76400000000000001</v>
      </c>
      <c r="AW72" s="41">
        <v>1.728</v>
      </c>
      <c r="AX72" s="32"/>
      <c r="AY72" s="195"/>
      <c r="AZ72" s="196"/>
      <c r="BA72" s="31"/>
      <c r="BB72" s="195"/>
      <c r="BC72" s="196"/>
      <c r="BD72" s="26"/>
      <c r="BE72" s="41">
        <v>0.64100000000000001</v>
      </c>
      <c r="BF72" s="41">
        <v>1.7230000000000001</v>
      </c>
      <c r="BG72" s="41">
        <v>0.70299999999999996</v>
      </c>
      <c r="BH72" s="41">
        <v>1.86</v>
      </c>
      <c r="BI72" s="26"/>
      <c r="BJ72" s="195"/>
      <c r="BK72" s="196"/>
      <c r="BL72" s="31"/>
      <c r="BM72" s="195"/>
      <c r="BN72" s="196"/>
      <c r="BO72" s="26"/>
      <c r="BP72" s="197"/>
      <c r="BQ72" s="197"/>
      <c r="BR72" s="199"/>
      <c r="BS72" s="50"/>
      <c r="BT72" s="197"/>
      <c r="BU72" s="197"/>
      <c r="BV72" s="199"/>
      <c r="BW72" s="50"/>
      <c r="BX72" s="199"/>
    </row>
    <row r="73" spans="1:76" ht="16" hidden="1" customHeight="1" x14ac:dyDescent="0.2">
      <c r="A73" s="16"/>
      <c r="B73" s="26" t="s">
        <v>129</v>
      </c>
      <c r="C73" s="194"/>
      <c r="D73" s="26"/>
      <c r="E73">
        <v>1633</v>
      </c>
      <c r="F73">
        <v>1265</v>
      </c>
      <c r="G73">
        <v>1790</v>
      </c>
      <c r="H73">
        <v>1633</v>
      </c>
      <c r="I73">
        <v>1407</v>
      </c>
      <c r="J73">
        <v>0.73499999999999999</v>
      </c>
      <c r="K73">
        <v>0.70499999999999996</v>
      </c>
      <c r="L73">
        <v>0.752</v>
      </c>
      <c r="M73">
        <v>0.73</v>
      </c>
      <c r="N73">
        <v>0.71599999999999997</v>
      </c>
      <c r="O73">
        <v>0.61099999999999999</v>
      </c>
      <c r="P73">
        <v>0.61</v>
      </c>
      <c r="Q73">
        <v>0.60599999999999998</v>
      </c>
      <c r="R73">
        <v>0.60899999999999999</v>
      </c>
      <c r="S73">
        <v>0.623</v>
      </c>
      <c r="T73">
        <v>1.262</v>
      </c>
      <c r="U73">
        <v>1.325</v>
      </c>
      <c r="V73">
        <v>1.234</v>
      </c>
      <c r="W73">
        <v>1.2809999999999999</v>
      </c>
      <c r="X73">
        <v>1.302</v>
      </c>
      <c r="Y73">
        <v>1.502</v>
      </c>
      <c r="Z73">
        <v>1.49</v>
      </c>
      <c r="AA73">
        <v>1.496</v>
      </c>
      <c r="AB73">
        <v>1.466</v>
      </c>
      <c r="AC73">
        <v>1.47</v>
      </c>
      <c r="AD73" s="26"/>
      <c r="AE73" s="28">
        <f>AVERAGE(E73:I73)</f>
        <v>1545.6</v>
      </c>
      <c r="AF73" s="29">
        <f>AVERAGE(J73:N73)</f>
        <v>0.72760000000000002</v>
      </c>
      <c r="AG73" s="29">
        <f>AVERAGE(T73:X73)</f>
        <v>1.2807999999999999</v>
      </c>
      <c r="AH73" s="29">
        <f>AVERAGE(O73:S73)</f>
        <v>0.61180000000000001</v>
      </c>
      <c r="AI73" s="29">
        <f>AVERAGE(Y73:AC73)</f>
        <v>1.4847999999999999</v>
      </c>
      <c r="AJ73" s="26"/>
      <c r="AK73" s="30">
        <f>((AI73-AG73)*(1000/AE73))/AH73</f>
        <v>0.21573647865274848</v>
      </c>
      <c r="AL73" s="195"/>
      <c r="AM73" s="26"/>
      <c r="AN73" s="195"/>
      <c r="AO73" s="196"/>
      <c r="AP73" s="31"/>
      <c r="AQ73" s="195"/>
      <c r="AR73" s="196"/>
      <c r="AS73" s="26"/>
      <c r="AT73" s="41">
        <v>0.71199999999999997</v>
      </c>
      <c r="AU73" s="41">
        <v>1.5649999999999999</v>
      </c>
      <c r="AV73" s="41">
        <v>0.76200000000000001</v>
      </c>
      <c r="AW73" s="41">
        <v>1.732</v>
      </c>
      <c r="AX73" s="32"/>
      <c r="AY73" s="195"/>
      <c r="AZ73" s="196"/>
      <c r="BA73" s="31"/>
      <c r="BB73" s="195"/>
      <c r="BC73" s="196"/>
      <c r="BD73" s="26"/>
      <c r="BE73" s="41">
        <v>0.63900000000000001</v>
      </c>
      <c r="BF73" s="41">
        <v>1.7350000000000001</v>
      </c>
      <c r="BG73" s="41">
        <v>0.69199999999999995</v>
      </c>
      <c r="BH73" s="41">
        <v>1.8839999999999999</v>
      </c>
      <c r="BI73" s="26"/>
      <c r="BJ73" s="195"/>
      <c r="BK73" s="196"/>
      <c r="BL73" s="31"/>
      <c r="BM73" s="195"/>
      <c r="BN73" s="196"/>
      <c r="BO73" s="26"/>
      <c r="BP73" s="197"/>
      <c r="BQ73" s="197"/>
      <c r="BR73" s="199"/>
      <c r="BS73" s="50"/>
      <c r="BT73" s="197"/>
      <c r="BU73" s="197"/>
      <c r="BV73" s="199"/>
      <c r="BW73" s="50"/>
      <c r="BX73" s="199"/>
    </row>
    <row r="74" spans="1:76" ht="7" hidden="1" customHeight="1" x14ac:dyDescent="0.2">
      <c r="A74" s="16"/>
      <c r="C74" s="55"/>
      <c r="AE74" s="1"/>
      <c r="AF74" s="2"/>
      <c r="AG74" s="2"/>
      <c r="AH74" s="2"/>
      <c r="AI74" s="2"/>
      <c r="AK74" s="18"/>
      <c r="AL74" s="4"/>
      <c r="AN74" s="4"/>
      <c r="AO74" s="196"/>
      <c r="AP74" s="5"/>
      <c r="AQ74" s="4"/>
      <c r="AR74" s="196"/>
      <c r="AT74" s="42"/>
      <c r="AU74" s="42"/>
      <c r="AV74" s="42"/>
      <c r="AW74" s="42"/>
      <c r="AX74" s="6"/>
      <c r="AY74" s="6"/>
      <c r="AZ74" s="196"/>
      <c r="BA74" s="5"/>
      <c r="BB74" s="6"/>
      <c r="BC74" s="196"/>
      <c r="BE74" s="42"/>
      <c r="BF74" s="42"/>
      <c r="BG74" s="42"/>
      <c r="BH74" s="42"/>
      <c r="BJ74" s="6"/>
      <c r="BK74" s="196"/>
      <c r="BL74" s="5"/>
      <c r="BM74" s="6"/>
      <c r="BN74" s="196"/>
      <c r="BP74" s="197"/>
      <c r="BQ74" s="197"/>
      <c r="BR74" s="199"/>
      <c r="BS74" s="8"/>
      <c r="BT74" s="197"/>
      <c r="BU74" s="197"/>
      <c r="BV74" s="199"/>
      <c r="BW74" s="8"/>
      <c r="BX74" s="199"/>
    </row>
    <row r="75" spans="1:76" s="20" customFormat="1" ht="16" hidden="1" customHeight="1" x14ac:dyDescent="0.2">
      <c r="A75" s="19"/>
      <c r="B75" s="20" t="s">
        <v>130</v>
      </c>
      <c r="C75" s="201">
        <v>734529</v>
      </c>
      <c r="E75">
        <v>672</v>
      </c>
      <c r="F75">
        <v>695</v>
      </c>
      <c r="G75">
        <v>808</v>
      </c>
      <c r="H75">
        <v>391</v>
      </c>
      <c r="I75">
        <v>336</v>
      </c>
      <c r="J75">
        <v>0.66900000000000004</v>
      </c>
      <c r="K75">
        <v>0.66100000000000003</v>
      </c>
      <c r="L75">
        <v>0.67900000000000005</v>
      </c>
      <c r="M75">
        <v>0.64</v>
      </c>
      <c r="N75">
        <v>0.629</v>
      </c>
      <c r="O75">
        <v>0.56100000000000005</v>
      </c>
      <c r="P75">
        <v>0.57099999999999995</v>
      </c>
      <c r="Q75">
        <v>0.55800000000000005</v>
      </c>
      <c r="R75">
        <v>0.54400000000000004</v>
      </c>
      <c r="S75">
        <v>0.57799999999999996</v>
      </c>
      <c r="T75">
        <v>1.3839999999999999</v>
      </c>
      <c r="U75">
        <v>1.401</v>
      </c>
      <c r="V75">
        <v>1.3740000000000001</v>
      </c>
      <c r="W75">
        <v>1.44</v>
      </c>
      <c r="X75">
        <v>1.452</v>
      </c>
      <c r="Y75">
        <v>1.575</v>
      </c>
      <c r="Z75">
        <v>1.5369999999999999</v>
      </c>
      <c r="AA75">
        <v>1.552</v>
      </c>
      <c r="AB75">
        <v>1.5469999999999999</v>
      </c>
      <c r="AC75">
        <v>1.5309999999999999</v>
      </c>
      <c r="AE75" s="21">
        <f>AVERAGE(E75:I75)</f>
        <v>580.4</v>
      </c>
      <c r="AF75" s="22">
        <f>AVERAGE(J75:N75)</f>
        <v>0.65560000000000007</v>
      </c>
      <c r="AG75" s="22">
        <f>AVERAGE(T75:X75)</f>
        <v>1.4102000000000001</v>
      </c>
      <c r="AH75" s="22">
        <f>AVERAGE(O75:S75)</f>
        <v>0.56240000000000001</v>
      </c>
      <c r="AI75" s="22">
        <f>AVERAGE(Y75:AC75)</f>
        <v>1.5483999999999998</v>
      </c>
      <c r="AK75" s="18">
        <f>((AI75-AG75)*(1000/AE75))/AH75</f>
        <v>0.42338486333553155</v>
      </c>
      <c r="AL75" s="193">
        <f>MIN(AK75:AK77)</f>
        <v>0.13041992816502379</v>
      </c>
      <c r="AN75" s="193">
        <f>MAX(AH76:AH77)</f>
        <v>0.5633999999999999</v>
      </c>
      <c r="AO75" s="196"/>
      <c r="AP75" s="24"/>
      <c r="AQ75" s="193">
        <f>AVERAGE(AI76:AI77)</f>
        <v>1.5473999999999999</v>
      </c>
      <c r="AR75" s="196"/>
      <c r="AT75" s="43">
        <v>0.622</v>
      </c>
      <c r="AU75" s="43">
        <v>1.7190000000000001</v>
      </c>
      <c r="AV75" s="43">
        <v>0.63700000000000001</v>
      </c>
      <c r="AW75" s="43">
        <v>1.9390000000000001</v>
      </c>
      <c r="AX75" s="25"/>
      <c r="AY75" s="193">
        <f>(MAX(AT75:AT77)+MAX(AV75:AV77))/2</f>
        <v>0.62949999999999995</v>
      </c>
      <c r="AZ75" s="196"/>
      <c r="BA75" s="24"/>
      <c r="BB75" s="193">
        <f>(MIN(AU75:AU77)+MIN(AW75:AW77))/2</f>
        <v>1.8290000000000002</v>
      </c>
      <c r="BC75" s="196"/>
      <c r="BE75" s="43">
        <v>0.59499999999999997</v>
      </c>
      <c r="BF75" s="43">
        <v>1.8220000000000001</v>
      </c>
      <c r="BG75" s="43">
        <v>0.627</v>
      </c>
      <c r="BH75" s="43">
        <v>1.972</v>
      </c>
      <c r="BJ75" s="193">
        <f>(MAX(BE75:BE77)+MAX(BG75:BG77))/2</f>
        <v>0.62450000000000006</v>
      </c>
      <c r="BK75" s="196"/>
      <c r="BL75" s="24"/>
      <c r="BM75" s="193">
        <f>(MIN(BF75:BF77)+MIN(BH75:BH77))/2</f>
        <v>1.8835000000000002</v>
      </c>
      <c r="BN75" s="196"/>
      <c r="BP75" s="197"/>
      <c r="BQ75" s="197"/>
      <c r="BR75" s="199"/>
      <c r="BS75" s="51"/>
      <c r="BT75" s="197"/>
      <c r="BU75" s="197"/>
      <c r="BV75" s="199"/>
      <c r="BW75" s="51"/>
      <c r="BX75" s="199"/>
    </row>
    <row r="76" spans="1:76" s="20" customFormat="1" ht="16" hidden="1" customHeight="1" x14ac:dyDescent="0.2">
      <c r="A76" s="19"/>
      <c r="B76" s="20" t="s">
        <v>131</v>
      </c>
      <c r="C76" s="201"/>
      <c r="E76">
        <v>1171</v>
      </c>
      <c r="F76">
        <v>1371</v>
      </c>
      <c r="G76">
        <v>811</v>
      </c>
      <c r="H76">
        <v>609</v>
      </c>
      <c r="I76">
        <v>419</v>
      </c>
      <c r="J76">
        <v>0.67300000000000004</v>
      </c>
      <c r="K76">
        <v>0.67400000000000004</v>
      </c>
      <c r="L76">
        <v>0.63500000000000001</v>
      </c>
      <c r="M76">
        <v>0.622</v>
      </c>
      <c r="N76">
        <v>0.59399999999999997</v>
      </c>
      <c r="O76">
        <v>0.56100000000000005</v>
      </c>
      <c r="P76">
        <v>0.57999999999999996</v>
      </c>
      <c r="Q76">
        <v>0.55000000000000004</v>
      </c>
      <c r="R76">
        <v>0.54200000000000004</v>
      </c>
      <c r="S76">
        <v>0.57099999999999995</v>
      </c>
      <c r="T76">
        <v>1.3779999999999999</v>
      </c>
      <c r="U76">
        <v>1.379</v>
      </c>
      <c r="V76">
        <v>1.4430000000000001</v>
      </c>
      <c r="W76">
        <v>1.466</v>
      </c>
      <c r="X76">
        <v>1.5009999999999999</v>
      </c>
      <c r="Y76">
        <v>1.58</v>
      </c>
      <c r="Z76">
        <v>1.526</v>
      </c>
      <c r="AA76">
        <v>1.5589999999999999</v>
      </c>
      <c r="AB76">
        <v>1.55</v>
      </c>
      <c r="AC76">
        <v>1.536</v>
      </c>
      <c r="AE76" s="21">
        <f>AVERAGE(E76:I76)</f>
        <v>876.2</v>
      </c>
      <c r="AF76" s="22">
        <f>AVERAGE(J76:N76)</f>
        <v>0.63959999999999995</v>
      </c>
      <c r="AG76" s="22">
        <f>AVERAGE(T76:X76)</f>
        <v>1.4334</v>
      </c>
      <c r="AH76" s="22">
        <f>AVERAGE(O76:S76)</f>
        <v>0.56080000000000008</v>
      </c>
      <c r="AI76" s="22">
        <f>AVERAGE(Y76:AC76)</f>
        <v>1.5501999999999998</v>
      </c>
      <c r="AK76" s="18">
        <f>((AI76-AG76)*(1000/AE76))/AH76</f>
        <v>0.23770131754909707</v>
      </c>
      <c r="AL76" s="193"/>
      <c r="AN76" s="193"/>
      <c r="AO76" s="196"/>
      <c r="AP76" s="24"/>
      <c r="AQ76" s="193"/>
      <c r="AR76" s="196"/>
      <c r="AT76" s="43">
        <v>0.61699999999999999</v>
      </c>
      <c r="AU76" s="43">
        <v>1.726</v>
      </c>
      <c r="AV76" s="43">
        <v>0.63400000000000001</v>
      </c>
      <c r="AW76" s="43">
        <v>1.9450000000000001</v>
      </c>
      <c r="AX76" s="25"/>
      <c r="AY76" s="193"/>
      <c r="AZ76" s="196"/>
      <c r="BA76" s="24"/>
      <c r="BB76" s="193"/>
      <c r="BC76" s="196"/>
      <c r="BE76" s="43">
        <v>0.60199999999999998</v>
      </c>
      <c r="BF76" s="43">
        <v>1.81</v>
      </c>
      <c r="BG76" s="43">
        <v>0.63900000000000001</v>
      </c>
      <c r="BH76" s="43">
        <v>1.9610000000000001</v>
      </c>
      <c r="BJ76" s="193"/>
      <c r="BK76" s="196"/>
      <c r="BL76" s="24"/>
      <c r="BM76" s="193"/>
      <c r="BN76" s="196"/>
      <c r="BP76" s="197"/>
      <c r="BQ76" s="197"/>
      <c r="BR76" s="199"/>
      <c r="BS76" s="51"/>
      <c r="BT76" s="197"/>
      <c r="BU76" s="197"/>
      <c r="BV76" s="199"/>
      <c r="BW76" s="51"/>
      <c r="BX76" s="199"/>
    </row>
    <row r="77" spans="1:76" s="20" customFormat="1" ht="16" hidden="1" customHeight="1" thickBot="1" x14ac:dyDescent="0.25">
      <c r="A77" s="19"/>
      <c r="B77" s="20" t="s">
        <v>130</v>
      </c>
      <c r="C77" s="201"/>
      <c r="E77">
        <v>1067</v>
      </c>
      <c r="F77">
        <v>1939</v>
      </c>
      <c r="G77">
        <v>1256</v>
      </c>
      <c r="H77">
        <v>1358</v>
      </c>
      <c r="I77">
        <v>1035</v>
      </c>
      <c r="J77">
        <v>0.62</v>
      </c>
      <c r="K77">
        <v>0.65600000000000003</v>
      </c>
      <c r="L77">
        <v>0.63100000000000001</v>
      </c>
      <c r="M77">
        <v>0.63700000000000001</v>
      </c>
      <c r="N77">
        <v>0.61299999999999999</v>
      </c>
      <c r="O77">
        <v>0.55400000000000005</v>
      </c>
      <c r="P77">
        <v>0.58499999999999996</v>
      </c>
      <c r="Q77">
        <v>0.55900000000000005</v>
      </c>
      <c r="R77">
        <v>0.54100000000000004</v>
      </c>
      <c r="S77">
        <v>0.57799999999999996</v>
      </c>
      <c r="T77">
        <v>1.458</v>
      </c>
      <c r="U77">
        <v>1.409</v>
      </c>
      <c r="V77">
        <v>1.4510000000000001</v>
      </c>
      <c r="W77">
        <v>1.4430000000000001</v>
      </c>
      <c r="X77">
        <v>1.4730000000000001</v>
      </c>
      <c r="Y77">
        <v>1.577</v>
      </c>
      <c r="Z77">
        <v>1.514</v>
      </c>
      <c r="AA77">
        <v>1.5489999999999999</v>
      </c>
      <c r="AB77">
        <v>1.552</v>
      </c>
      <c r="AC77">
        <v>1.5309999999999999</v>
      </c>
      <c r="AE77" s="21">
        <f>AVERAGE(E77:I77)</f>
        <v>1331</v>
      </c>
      <c r="AF77" s="22">
        <f>AVERAGE(J77:N77)</f>
        <v>0.63139999999999996</v>
      </c>
      <c r="AG77" s="22">
        <f>AVERAGE(T77:X77)</f>
        <v>1.4467999999999999</v>
      </c>
      <c r="AH77" s="22">
        <f>AVERAGE(O77:S77)</f>
        <v>0.5633999999999999</v>
      </c>
      <c r="AI77" s="22">
        <f>AVERAGE(Y77:AC77)</f>
        <v>1.5446</v>
      </c>
      <c r="AK77" s="18">
        <f>((AI77-AG77)*(1000/AE77))/AH77</f>
        <v>0.13041992816502379</v>
      </c>
      <c r="AL77" s="193"/>
      <c r="AN77" s="193"/>
      <c r="AO77" s="196"/>
      <c r="AP77" s="24"/>
      <c r="AQ77" s="193"/>
      <c r="AR77" s="196"/>
      <c r="AT77" s="43">
        <v>0.61099999999999999</v>
      </c>
      <c r="AU77" s="43">
        <v>1.7370000000000001</v>
      </c>
      <c r="AV77" s="43">
        <v>0.61399999999999999</v>
      </c>
      <c r="AW77" s="43">
        <v>1.9630000000000001</v>
      </c>
      <c r="AX77" s="25"/>
      <c r="AY77" s="193"/>
      <c r="AZ77" s="196"/>
      <c r="BA77" s="24"/>
      <c r="BB77" s="193"/>
      <c r="BC77" s="196"/>
      <c r="BE77" s="43">
        <v>0.61</v>
      </c>
      <c r="BF77" s="43">
        <v>1.806</v>
      </c>
      <c r="BG77" s="43">
        <v>0.628</v>
      </c>
      <c r="BH77" s="43">
        <v>1.974</v>
      </c>
      <c r="BJ77" s="193"/>
      <c r="BK77" s="196"/>
      <c r="BL77" s="24"/>
      <c r="BM77" s="193"/>
      <c r="BN77" s="196"/>
      <c r="BP77" s="197"/>
      <c r="BQ77" s="197"/>
      <c r="BR77" s="200"/>
      <c r="BS77" s="51"/>
      <c r="BT77" s="197"/>
      <c r="BU77" s="197"/>
      <c r="BV77" s="200"/>
      <c r="BW77" s="51"/>
      <c r="BX77" s="200"/>
    </row>
    <row r="78" spans="1:76" s="20" customFormat="1" ht="16" hidden="1" customHeight="1" x14ac:dyDescent="0.2">
      <c r="A78" s="19"/>
      <c r="C78" s="56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E78" s="21"/>
      <c r="AF78" s="22"/>
      <c r="AG78" s="22"/>
      <c r="AH78" s="22"/>
      <c r="AI78" s="22"/>
      <c r="AK78" s="18"/>
      <c r="AL78" s="23"/>
      <c r="AN78" s="23"/>
      <c r="AO78" s="5"/>
      <c r="AP78" s="24"/>
      <c r="AQ78" s="23"/>
      <c r="AR78" s="5"/>
      <c r="AT78" s="43"/>
      <c r="AU78" s="43"/>
      <c r="AV78" s="43"/>
      <c r="AW78" s="43"/>
      <c r="AX78" s="25"/>
      <c r="AY78" s="23"/>
      <c r="AZ78" s="5"/>
      <c r="BA78" s="24"/>
      <c r="BB78" s="23"/>
      <c r="BC78" s="5"/>
      <c r="BE78" s="43"/>
      <c r="BF78" s="43"/>
      <c r="BG78" s="43"/>
      <c r="BH78" s="43"/>
      <c r="BJ78" s="23"/>
      <c r="BK78" s="5"/>
      <c r="BL78" s="24"/>
      <c r="BM78" s="23"/>
      <c r="BN78" s="5"/>
      <c r="BP78" s="31"/>
      <c r="BQ78" s="31"/>
      <c r="BR78" s="46"/>
      <c r="BS78" s="51"/>
      <c r="BT78" s="31"/>
      <c r="BU78" s="31"/>
      <c r="BV78" s="46"/>
      <c r="BW78" s="51"/>
      <c r="BX78" s="46"/>
    </row>
    <row r="79" spans="1:76" ht="17" hidden="1" customHeight="1" thickBot="1" x14ac:dyDescent="0.25">
      <c r="AK79" s="202" t="s">
        <v>7</v>
      </c>
      <c r="AL79" s="202"/>
      <c r="AN79" s="13" t="s">
        <v>8</v>
      </c>
      <c r="AO79" s="13"/>
      <c r="AQ79" s="14" t="s">
        <v>9</v>
      </c>
      <c r="AR79" s="14"/>
      <c r="BP79" s="52"/>
      <c r="BQ79" s="52"/>
      <c r="BR79" s="53"/>
      <c r="BS79" s="8"/>
      <c r="BT79" s="52"/>
      <c r="BU79" s="52"/>
      <c r="BV79" s="53"/>
      <c r="BW79" s="8"/>
      <c r="BX79" s="53"/>
    </row>
    <row r="80" spans="1:76" ht="16" hidden="1" customHeight="1" x14ac:dyDescent="0.2">
      <c r="A80" s="16"/>
      <c r="B80" s="26" t="s">
        <v>132</v>
      </c>
      <c r="C80" s="194">
        <v>839809</v>
      </c>
      <c r="D80" s="27"/>
      <c r="E80">
        <v>1731</v>
      </c>
      <c r="F80">
        <v>1064</v>
      </c>
      <c r="G80">
        <v>1903</v>
      </c>
      <c r="H80">
        <v>1615</v>
      </c>
      <c r="I80">
        <v>1439</v>
      </c>
      <c r="J80">
        <v>0.68</v>
      </c>
      <c r="K80">
        <v>0.64200000000000002</v>
      </c>
      <c r="L80">
        <v>0.69299999999999995</v>
      </c>
      <c r="M80">
        <v>0.67400000000000004</v>
      </c>
      <c r="N80">
        <v>0.66600000000000004</v>
      </c>
      <c r="O80">
        <v>0.58799999999999997</v>
      </c>
      <c r="P80">
        <v>0.58799999999999997</v>
      </c>
      <c r="Q80">
        <v>0.59499999999999997</v>
      </c>
      <c r="R80">
        <v>0.58399999999999996</v>
      </c>
      <c r="S80">
        <v>0.61199999999999999</v>
      </c>
      <c r="T80">
        <v>1.363</v>
      </c>
      <c r="U80">
        <v>1.431</v>
      </c>
      <c r="V80">
        <v>1.349</v>
      </c>
      <c r="W80">
        <v>1.3839999999999999</v>
      </c>
      <c r="X80">
        <v>1.3919999999999999</v>
      </c>
      <c r="Y80">
        <v>1.536</v>
      </c>
      <c r="Z80">
        <v>1.5129999999999999</v>
      </c>
      <c r="AA80">
        <v>1.502</v>
      </c>
      <c r="AB80">
        <v>1.4950000000000001</v>
      </c>
      <c r="AC80">
        <v>1.482</v>
      </c>
      <c r="AD80" s="26"/>
      <c r="AE80" s="28">
        <f>AVERAGE(E80:I80)</f>
        <v>1550.4</v>
      </c>
      <c r="AF80" s="29">
        <f>AVERAGE(J80:N80)</f>
        <v>0.67100000000000004</v>
      </c>
      <c r="AG80" s="29">
        <f>AVERAGE(T80:X80)</f>
        <v>1.3837999999999997</v>
      </c>
      <c r="AH80" s="29">
        <f>AVERAGE(O80:S80)</f>
        <v>0.59340000000000004</v>
      </c>
      <c r="AI80" s="29">
        <f>AVERAGE(Y80:AC80)</f>
        <v>1.5056</v>
      </c>
      <c r="AJ80" s="26"/>
      <c r="AK80" s="30">
        <f>((AI80-AG80)*(1000/AE80))/AH80</f>
        <v>0.13239024522586462</v>
      </c>
      <c r="AL80" s="195">
        <f>MIN(AK80:AK82)</f>
        <v>0.11282352601836067</v>
      </c>
      <c r="AM80" s="26"/>
      <c r="AN80" s="195">
        <f>MAX(AH81:AH82)</f>
        <v>0.5978</v>
      </c>
      <c r="AO80" s="196">
        <f>AN84-AN80</f>
        <v>-4.4999999999999929E-2</v>
      </c>
      <c r="AP80" s="31"/>
      <c r="AQ80" s="195">
        <f>AVERAGE(AI81:AI82)</f>
        <v>1.5053000000000001</v>
      </c>
      <c r="AR80" s="196">
        <f>AQ80-AQ84</f>
        <v>-5.2999999999999936E-2</v>
      </c>
      <c r="AS80" s="26"/>
      <c r="AT80" s="41">
        <v>0.68600000000000005</v>
      </c>
      <c r="AU80" s="41">
        <v>1.627</v>
      </c>
      <c r="AV80" s="41">
        <v>0.67800000000000005</v>
      </c>
      <c r="AW80" s="41">
        <v>1.857</v>
      </c>
      <c r="AX80" s="32"/>
      <c r="AY80" s="195">
        <f>(MAX(AT80:AT82)+MAX(AV80:AV82))/2</f>
        <v>0.68200000000000005</v>
      </c>
      <c r="AZ80" s="196">
        <f>AY84-AY80</f>
        <v>-5.3499999999999992E-2</v>
      </c>
      <c r="BA80" s="31"/>
      <c r="BB80" s="195">
        <f>(MIN(AU80:AU82)+MIN(AW80:AW82))/2</f>
        <v>1.742</v>
      </c>
      <c r="BC80" s="196">
        <f>BB80-BB84</f>
        <v>-9.8500000000000032E-2</v>
      </c>
      <c r="BD80" s="26"/>
      <c r="BE80" s="41">
        <v>0.622</v>
      </c>
      <c r="BF80" s="41">
        <v>1.7749999999999999</v>
      </c>
      <c r="BG80" s="41">
        <v>0.58399999999999996</v>
      </c>
      <c r="BH80" s="41">
        <v>2.0270000000000001</v>
      </c>
      <c r="BI80" s="26"/>
      <c r="BJ80" s="195">
        <f>(MAX(BE80:BE82)+MAX(BG80:BG82))/2</f>
        <v>0.60549999999999993</v>
      </c>
      <c r="BK80" s="196">
        <f>BJ84-BJ80</f>
        <v>1.5000000000000568E-3</v>
      </c>
      <c r="BL80" s="31"/>
      <c r="BM80" s="195">
        <f>(MIN(BF80:BF82)+MIN(BH80:BH82))/2</f>
        <v>1.901</v>
      </c>
      <c r="BN80" s="196">
        <f>BM80-BM84</f>
        <v>-2.6999999999999913E-2</v>
      </c>
      <c r="BO80" s="26"/>
      <c r="BP80" s="197">
        <f>AY80-AZ80</f>
        <v>0.73550000000000004</v>
      </c>
      <c r="BQ80" s="197">
        <f>BB80+BC80</f>
        <v>1.6435</v>
      </c>
      <c r="BR80" s="198">
        <f>BQ80-BP80</f>
        <v>0.90799999999999992</v>
      </c>
      <c r="BS80" s="50"/>
      <c r="BT80" s="197">
        <f>BJ80-BK80</f>
        <v>0.60399999999999987</v>
      </c>
      <c r="BU80" s="197">
        <f>BM80+BN80</f>
        <v>1.8740000000000001</v>
      </c>
      <c r="BV80" s="198">
        <f>BU80-BT80</f>
        <v>1.2700000000000002</v>
      </c>
      <c r="BW80" s="50"/>
      <c r="BX80" s="198">
        <f>AVERAGE(BR80, BV80)</f>
        <v>1.089</v>
      </c>
    </row>
    <row r="81" spans="1:77" ht="16" hidden="1" customHeight="1" x14ac:dyDescent="0.2">
      <c r="A81" s="16"/>
      <c r="B81" s="26" t="s">
        <v>133</v>
      </c>
      <c r="C81" s="194"/>
      <c r="D81" s="27"/>
      <c r="E81">
        <v>1564</v>
      </c>
      <c r="F81">
        <v>1248</v>
      </c>
      <c r="G81">
        <v>1473</v>
      </c>
      <c r="H81">
        <v>1827</v>
      </c>
      <c r="I81">
        <v>1525</v>
      </c>
      <c r="J81">
        <v>0.68</v>
      </c>
      <c r="K81">
        <v>0.65500000000000003</v>
      </c>
      <c r="L81">
        <v>0.66800000000000004</v>
      </c>
      <c r="M81">
        <v>0.68</v>
      </c>
      <c r="N81">
        <v>0.65800000000000003</v>
      </c>
      <c r="O81">
        <v>0.58499999999999996</v>
      </c>
      <c r="P81">
        <v>0.59899999999999998</v>
      </c>
      <c r="Q81">
        <v>0.59599999999999997</v>
      </c>
      <c r="R81">
        <v>0.59</v>
      </c>
      <c r="S81">
        <v>0.61899999999999999</v>
      </c>
      <c r="T81">
        <v>1.365</v>
      </c>
      <c r="U81">
        <v>1.4119999999999999</v>
      </c>
      <c r="V81">
        <v>1.391</v>
      </c>
      <c r="W81">
        <v>1.375</v>
      </c>
      <c r="X81">
        <v>1.4039999999999999</v>
      </c>
      <c r="Y81">
        <v>1.538</v>
      </c>
      <c r="Z81">
        <v>1.4950000000000001</v>
      </c>
      <c r="AA81">
        <v>1.5129999999999999</v>
      </c>
      <c r="AB81">
        <v>1.49</v>
      </c>
      <c r="AC81">
        <v>1.4710000000000001</v>
      </c>
      <c r="AD81" s="26"/>
      <c r="AE81" s="28">
        <f>AVERAGE(E81:I81)</f>
        <v>1527.4</v>
      </c>
      <c r="AF81" s="29">
        <f>AVERAGE(J81:N81)</f>
        <v>0.66820000000000002</v>
      </c>
      <c r="AG81" s="29">
        <f>AVERAGE(T81:X81)</f>
        <v>1.3894</v>
      </c>
      <c r="AH81" s="29">
        <f>AVERAGE(O81:S81)</f>
        <v>0.5978</v>
      </c>
      <c r="AI81" s="29">
        <f>AVERAGE(Y81:AC81)</f>
        <v>1.5014000000000001</v>
      </c>
      <c r="AJ81" s="26"/>
      <c r="AK81" s="30">
        <f>((AI81-AG81)*(1000/AE81))/AH81</f>
        <v>0.12266179781103898</v>
      </c>
      <c r="AL81" s="195"/>
      <c r="AM81" s="26"/>
      <c r="AN81" s="195"/>
      <c r="AO81" s="196"/>
      <c r="AP81" s="31"/>
      <c r="AQ81" s="195"/>
      <c r="AR81" s="196"/>
      <c r="AS81" s="26"/>
      <c r="AT81" s="41">
        <v>0.67800000000000005</v>
      </c>
      <c r="AU81" s="41">
        <v>1.653</v>
      </c>
      <c r="AV81" s="41">
        <v>0.66500000000000004</v>
      </c>
      <c r="AW81" s="41">
        <v>1.873</v>
      </c>
      <c r="AX81" s="32"/>
      <c r="AY81" s="195"/>
      <c r="AZ81" s="196"/>
      <c r="BA81" s="31"/>
      <c r="BB81" s="195"/>
      <c r="BC81" s="196"/>
      <c r="BD81" s="26"/>
      <c r="BE81" s="41">
        <v>0.627</v>
      </c>
      <c r="BF81" s="41">
        <v>1.784</v>
      </c>
      <c r="BG81" s="41">
        <v>0.58099999999999996</v>
      </c>
      <c r="BH81" s="41">
        <v>2.0379999999999998</v>
      </c>
      <c r="BI81" s="26"/>
      <c r="BJ81" s="195"/>
      <c r="BK81" s="196"/>
      <c r="BL81" s="31"/>
      <c r="BM81" s="195"/>
      <c r="BN81" s="196"/>
      <c r="BO81" s="26"/>
      <c r="BP81" s="197"/>
      <c r="BQ81" s="197"/>
      <c r="BR81" s="199"/>
      <c r="BS81" s="50"/>
      <c r="BT81" s="197"/>
      <c r="BU81" s="197"/>
      <c r="BV81" s="199"/>
      <c r="BW81" s="50"/>
      <c r="BX81" s="199"/>
    </row>
    <row r="82" spans="1:77" ht="16" hidden="1" customHeight="1" x14ac:dyDescent="0.2">
      <c r="A82" s="16"/>
      <c r="B82" s="26" t="s">
        <v>134</v>
      </c>
      <c r="C82" s="194"/>
      <c r="D82" s="27"/>
      <c r="E82">
        <v>1616</v>
      </c>
      <c r="F82">
        <v>1534</v>
      </c>
      <c r="G82">
        <v>1849</v>
      </c>
      <c r="H82">
        <v>1683</v>
      </c>
      <c r="I82">
        <v>1582</v>
      </c>
      <c r="J82">
        <v>0.67100000000000004</v>
      </c>
      <c r="K82">
        <v>0.64700000000000002</v>
      </c>
      <c r="L82">
        <v>0.66900000000000004</v>
      </c>
      <c r="M82">
        <v>0.66500000000000004</v>
      </c>
      <c r="N82">
        <v>0.66200000000000003</v>
      </c>
      <c r="O82">
        <v>0.58099999999999996</v>
      </c>
      <c r="P82">
        <v>0.60399999999999998</v>
      </c>
      <c r="Q82">
        <v>0.59699999999999998</v>
      </c>
      <c r="R82">
        <v>0.58699999999999997</v>
      </c>
      <c r="S82">
        <v>0.61799999999999999</v>
      </c>
      <c r="T82">
        <v>1.3779999999999999</v>
      </c>
      <c r="U82">
        <v>1.4219999999999999</v>
      </c>
      <c r="V82">
        <v>1.389</v>
      </c>
      <c r="W82">
        <v>1.4</v>
      </c>
      <c r="X82">
        <v>1.4</v>
      </c>
      <c r="Y82">
        <v>1.5429999999999999</v>
      </c>
      <c r="Z82">
        <v>1.526</v>
      </c>
      <c r="AA82">
        <v>1.506</v>
      </c>
      <c r="AB82">
        <v>1.496</v>
      </c>
      <c r="AC82">
        <v>1.4750000000000001</v>
      </c>
      <c r="AD82" s="26"/>
      <c r="AE82" s="28">
        <f>AVERAGE(E82:I82)</f>
        <v>1652.8</v>
      </c>
      <c r="AF82" s="29">
        <f>AVERAGE(J82:N82)</f>
        <v>0.66280000000000006</v>
      </c>
      <c r="AG82" s="29">
        <f>AVERAGE(T82:X82)</f>
        <v>1.3978000000000002</v>
      </c>
      <c r="AH82" s="29">
        <f>AVERAGE(O82:S82)</f>
        <v>0.59739999999999993</v>
      </c>
      <c r="AI82" s="29">
        <f>AVERAGE(Y82:AC82)</f>
        <v>1.5091999999999999</v>
      </c>
      <c r="AJ82" s="26"/>
      <c r="AK82" s="30">
        <f>((AI82-AG82)*(1000/AE82))/AH82</f>
        <v>0.11282352601836067</v>
      </c>
      <c r="AL82" s="195"/>
      <c r="AM82" s="26"/>
      <c r="AN82" s="195"/>
      <c r="AO82" s="196"/>
      <c r="AP82" s="31"/>
      <c r="AQ82" s="195"/>
      <c r="AR82" s="196"/>
      <c r="AS82" s="26"/>
      <c r="AT82" s="41">
        <v>0.67600000000000005</v>
      </c>
      <c r="AU82" s="41">
        <v>1.659</v>
      </c>
      <c r="AV82" s="41">
        <v>0.65800000000000003</v>
      </c>
      <c r="AW82" s="41">
        <v>1.879</v>
      </c>
      <c r="AX82" s="32"/>
      <c r="AY82" s="195"/>
      <c r="AZ82" s="196"/>
      <c r="BA82" s="31"/>
      <c r="BB82" s="195"/>
      <c r="BC82" s="196"/>
      <c r="BD82" s="26"/>
      <c r="BE82" s="41">
        <v>0.626</v>
      </c>
      <c r="BF82" s="41">
        <v>1.7889999999999999</v>
      </c>
      <c r="BG82" s="41">
        <v>0.57199999999999995</v>
      </c>
      <c r="BH82" s="41">
        <v>2.048</v>
      </c>
      <c r="BI82" s="26"/>
      <c r="BJ82" s="195"/>
      <c r="BK82" s="196"/>
      <c r="BL82" s="31"/>
      <c r="BM82" s="195"/>
      <c r="BN82" s="196"/>
      <c r="BO82" s="26"/>
      <c r="BP82" s="197"/>
      <c r="BQ82" s="197"/>
      <c r="BR82" s="199"/>
      <c r="BS82" s="50"/>
      <c r="BT82" s="197"/>
      <c r="BU82" s="197"/>
      <c r="BV82" s="199"/>
      <c r="BW82" s="50"/>
      <c r="BX82" s="199"/>
    </row>
    <row r="83" spans="1:77" ht="7" hidden="1" customHeight="1" x14ac:dyDescent="0.2">
      <c r="A83" s="16"/>
      <c r="C83" s="55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E83" s="1"/>
      <c r="AF83" s="2"/>
      <c r="AG83" s="2"/>
      <c r="AH83" s="2"/>
      <c r="AI83" s="2"/>
      <c r="AK83" s="18"/>
      <c r="AL83" s="4"/>
      <c r="AN83" s="4"/>
      <c r="AO83" s="196"/>
      <c r="AP83" s="5"/>
      <c r="AQ83" s="4"/>
      <c r="AR83" s="196"/>
      <c r="AT83" s="42"/>
      <c r="AU83" s="42"/>
      <c r="AV83" s="42"/>
      <c r="AW83" s="42"/>
      <c r="AX83" s="6"/>
      <c r="AY83" s="6"/>
      <c r="AZ83" s="196"/>
      <c r="BA83" s="5"/>
      <c r="BB83" s="6"/>
      <c r="BC83" s="196"/>
      <c r="BE83" s="42"/>
      <c r="BF83" s="42"/>
      <c r="BG83" s="42"/>
      <c r="BH83" s="42"/>
      <c r="BJ83" s="6"/>
      <c r="BK83" s="196"/>
      <c r="BL83" s="5"/>
      <c r="BM83" s="6"/>
      <c r="BN83" s="196"/>
      <c r="BP83" s="197"/>
      <c r="BQ83" s="197"/>
      <c r="BR83" s="199"/>
      <c r="BS83" s="8"/>
      <c r="BT83" s="197"/>
      <c r="BU83" s="197"/>
      <c r="BV83" s="199"/>
      <c r="BW83" s="8"/>
      <c r="BX83" s="199"/>
    </row>
    <row r="84" spans="1:77" s="20" customFormat="1" ht="16" hidden="1" customHeight="1" x14ac:dyDescent="0.2">
      <c r="A84" s="19"/>
      <c r="B84" s="20" t="s">
        <v>135</v>
      </c>
      <c r="C84" s="201">
        <v>839809</v>
      </c>
      <c r="E84">
        <v>1367</v>
      </c>
      <c r="F84">
        <v>1895</v>
      </c>
      <c r="G84">
        <v>1269</v>
      </c>
      <c r="H84">
        <v>1207</v>
      </c>
      <c r="I84">
        <v>1557</v>
      </c>
      <c r="J84">
        <v>0.60299999999999998</v>
      </c>
      <c r="K84">
        <v>0.60199999999999998</v>
      </c>
      <c r="L84">
        <v>0.6</v>
      </c>
      <c r="M84">
        <v>0.60099999999999998</v>
      </c>
      <c r="N84">
        <v>0.59799999999999998</v>
      </c>
      <c r="O84">
        <v>0.54900000000000004</v>
      </c>
      <c r="P84">
        <v>0.56699999999999995</v>
      </c>
      <c r="Q84">
        <v>0.54200000000000004</v>
      </c>
      <c r="R84">
        <v>0.52900000000000003</v>
      </c>
      <c r="S84">
        <v>0.57799999999999996</v>
      </c>
      <c r="T84">
        <v>1.484</v>
      </c>
      <c r="U84">
        <v>1.4910000000000001</v>
      </c>
      <c r="V84">
        <v>1.4950000000000001</v>
      </c>
      <c r="W84">
        <v>1.4970000000000001</v>
      </c>
      <c r="X84">
        <v>1.494</v>
      </c>
      <c r="Y84">
        <v>1.5840000000000001</v>
      </c>
      <c r="Z84">
        <v>1.5369999999999999</v>
      </c>
      <c r="AA84">
        <v>1.56</v>
      </c>
      <c r="AB84">
        <v>1.581</v>
      </c>
      <c r="AC84">
        <v>1.5289999999999999</v>
      </c>
      <c r="AE84" s="21">
        <f>AVERAGE(E84:I84)</f>
        <v>1459</v>
      </c>
      <c r="AF84" s="22">
        <f>AVERAGE(J84:N84)</f>
        <v>0.6008</v>
      </c>
      <c r="AG84" s="22">
        <f>AVERAGE(T84:X84)</f>
        <v>1.4922</v>
      </c>
      <c r="AH84" s="22">
        <f>AVERAGE(O84:S84)</f>
        <v>0.55300000000000005</v>
      </c>
      <c r="AI84" s="22">
        <f>AVERAGE(Y84:AC84)</f>
        <v>1.5582</v>
      </c>
      <c r="AK84" s="18">
        <f>((AI84-AG84)*(1000/AE84))/AH84</f>
        <v>8.1801922840956068E-2</v>
      </c>
      <c r="AL84" s="193">
        <f>MIN(AK84:AK86)</f>
        <v>6.8088025671761976E-2</v>
      </c>
      <c r="AN84" s="193">
        <f>MAX(AH85:AH86)</f>
        <v>0.55280000000000007</v>
      </c>
      <c r="AO84" s="196"/>
      <c r="AP84" s="24"/>
      <c r="AQ84" s="193">
        <f>AVERAGE(AI85:AI86)</f>
        <v>1.5583</v>
      </c>
      <c r="AR84" s="196"/>
      <c r="AT84" s="43">
        <v>0.6</v>
      </c>
      <c r="AU84" s="43">
        <v>1.7709999999999999</v>
      </c>
      <c r="AV84" s="43">
        <v>0.629</v>
      </c>
      <c r="AW84" s="43">
        <v>1.9570000000000001</v>
      </c>
      <c r="AX84" s="25"/>
      <c r="AY84" s="193">
        <f>(MAX(AT84:AT86)+MAX(AV84:AV86))/2</f>
        <v>0.62850000000000006</v>
      </c>
      <c r="AZ84" s="196"/>
      <c r="BA84" s="24"/>
      <c r="BB84" s="193">
        <f>(MIN(AU84:AU86)+MIN(AW84:AW86))/2</f>
        <v>1.8405</v>
      </c>
      <c r="BC84" s="196"/>
      <c r="BE84" s="43">
        <v>0.57999999999999996</v>
      </c>
      <c r="BF84" s="43">
        <v>1.869</v>
      </c>
      <c r="BG84" s="43">
        <v>0.61199999999999999</v>
      </c>
      <c r="BH84" s="43">
        <v>2.028</v>
      </c>
      <c r="BJ84" s="193">
        <f>(MAX(BE84:BE86)+MAX(BG84:BG86))/2</f>
        <v>0.60699999999999998</v>
      </c>
      <c r="BK84" s="196"/>
      <c r="BL84" s="24"/>
      <c r="BM84" s="193">
        <f>(MIN(BF84:BF86)+MIN(BH84:BH86))/2</f>
        <v>1.9279999999999999</v>
      </c>
      <c r="BN84" s="196"/>
      <c r="BP84" s="197"/>
      <c r="BQ84" s="197"/>
      <c r="BR84" s="199"/>
      <c r="BS84" s="51"/>
      <c r="BT84" s="197"/>
      <c r="BU84" s="197"/>
      <c r="BV84" s="199"/>
      <c r="BW84" s="51"/>
      <c r="BX84" s="199"/>
    </row>
    <row r="85" spans="1:77" s="20" customFormat="1" ht="16" hidden="1" customHeight="1" x14ac:dyDescent="0.2">
      <c r="A85" s="19"/>
      <c r="B85" s="20" t="s">
        <v>136</v>
      </c>
      <c r="C85" s="201"/>
      <c r="E85">
        <v>1247</v>
      </c>
      <c r="F85">
        <v>1546</v>
      </c>
      <c r="G85">
        <v>1286</v>
      </c>
      <c r="H85">
        <v>1093</v>
      </c>
      <c r="I85">
        <v>1391</v>
      </c>
      <c r="J85">
        <v>0.59299999999999997</v>
      </c>
      <c r="K85">
        <v>0.59199999999999997</v>
      </c>
      <c r="L85">
        <v>0.59699999999999998</v>
      </c>
      <c r="M85">
        <v>0.59399999999999997</v>
      </c>
      <c r="N85">
        <v>0.59099999999999997</v>
      </c>
      <c r="O85">
        <v>0.54600000000000004</v>
      </c>
      <c r="P85">
        <v>0.56399999999999995</v>
      </c>
      <c r="Q85">
        <v>0.54700000000000004</v>
      </c>
      <c r="R85">
        <v>0.52700000000000002</v>
      </c>
      <c r="S85">
        <v>0.57999999999999996</v>
      </c>
      <c r="T85">
        <v>1.4970000000000001</v>
      </c>
      <c r="U85">
        <v>1.5049999999999999</v>
      </c>
      <c r="V85">
        <v>1.5</v>
      </c>
      <c r="W85">
        <v>1.5069999999999999</v>
      </c>
      <c r="X85">
        <v>1.5049999999999999</v>
      </c>
      <c r="Y85">
        <v>1.595</v>
      </c>
      <c r="Z85">
        <v>1.542</v>
      </c>
      <c r="AA85">
        <v>1.5589999999999999</v>
      </c>
      <c r="AB85">
        <v>1.5680000000000001</v>
      </c>
      <c r="AC85">
        <v>1.5269999999999999</v>
      </c>
      <c r="AE85" s="21">
        <f>AVERAGE(E85:I85)</f>
        <v>1312.6</v>
      </c>
      <c r="AF85" s="22">
        <f>AVERAGE(J85:N85)</f>
        <v>0.59339999999999993</v>
      </c>
      <c r="AG85" s="22">
        <f>AVERAGE(T85:X85)</f>
        <v>1.5027999999999999</v>
      </c>
      <c r="AH85" s="22">
        <f>AVERAGE(O85:S85)</f>
        <v>0.55280000000000007</v>
      </c>
      <c r="AI85" s="22">
        <f>AVERAGE(Y85:AC85)</f>
        <v>1.5581999999999998</v>
      </c>
      <c r="AK85" s="18">
        <f>((AI85-AG85)*(1000/AE85))/AH85</f>
        <v>7.6350050815506595E-2</v>
      </c>
      <c r="AL85" s="193"/>
      <c r="AN85" s="193"/>
      <c r="AO85" s="196"/>
      <c r="AP85" s="24"/>
      <c r="AQ85" s="193"/>
      <c r="AR85" s="196"/>
      <c r="AT85" s="43">
        <v>0.60499999999999998</v>
      </c>
      <c r="AU85" s="43">
        <v>1.7649999999999999</v>
      </c>
      <c r="AV85" s="43">
        <v>0.63600000000000001</v>
      </c>
      <c r="AW85" s="43">
        <v>1.946</v>
      </c>
      <c r="AX85" s="25"/>
      <c r="AY85" s="193"/>
      <c r="AZ85" s="196"/>
      <c r="BA85" s="24"/>
      <c r="BB85" s="193"/>
      <c r="BC85" s="196"/>
      <c r="BE85" s="43">
        <v>0.58699999999999997</v>
      </c>
      <c r="BF85" s="43">
        <v>1.8580000000000001</v>
      </c>
      <c r="BG85" s="43">
        <v>0.61899999999999999</v>
      </c>
      <c r="BH85" s="43">
        <v>2.0179999999999998</v>
      </c>
      <c r="BJ85" s="193"/>
      <c r="BK85" s="196"/>
      <c r="BL85" s="24"/>
      <c r="BM85" s="193"/>
      <c r="BN85" s="196"/>
      <c r="BP85" s="197"/>
      <c r="BQ85" s="197"/>
      <c r="BR85" s="199"/>
      <c r="BS85" s="51"/>
      <c r="BT85" s="197"/>
      <c r="BU85" s="197"/>
      <c r="BV85" s="199"/>
      <c r="BW85" s="51"/>
      <c r="BX85" s="199"/>
    </row>
    <row r="86" spans="1:77" s="20" customFormat="1" ht="16" hidden="1" customHeight="1" thickBot="1" x14ac:dyDescent="0.25">
      <c r="A86" s="19"/>
      <c r="B86" s="20" t="s">
        <v>137</v>
      </c>
      <c r="C86" s="201"/>
      <c r="E86">
        <v>1032</v>
      </c>
      <c r="F86">
        <v>1058</v>
      </c>
      <c r="G86">
        <v>1352</v>
      </c>
      <c r="H86">
        <v>1173</v>
      </c>
      <c r="I86">
        <v>1311</v>
      </c>
      <c r="J86">
        <v>0.58299999999999996</v>
      </c>
      <c r="K86">
        <v>0.57599999999999996</v>
      </c>
      <c r="L86">
        <v>0.59199999999999997</v>
      </c>
      <c r="M86">
        <v>0.59</v>
      </c>
      <c r="N86">
        <v>0.58199999999999996</v>
      </c>
      <c r="O86">
        <v>0.54200000000000004</v>
      </c>
      <c r="P86">
        <v>0.55800000000000005</v>
      </c>
      <c r="Q86">
        <v>0.54500000000000004</v>
      </c>
      <c r="R86">
        <v>0.52500000000000002</v>
      </c>
      <c r="S86">
        <v>0.58099999999999996</v>
      </c>
      <c r="T86">
        <v>1.51</v>
      </c>
      <c r="U86">
        <v>1.5249999999999999</v>
      </c>
      <c r="V86">
        <v>1.506</v>
      </c>
      <c r="W86">
        <v>1.512</v>
      </c>
      <c r="X86">
        <v>1.5169999999999999</v>
      </c>
      <c r="Y86">
        <v>1.5920000000000001</v>
      </c>
      <c r="Z86">
        <v>1.55</v>
      </c>
      <c r="AA86">
        <v>1.5569999999999999</v>
      </c>
      <c r="AB86">
        <v>1.5680000000000001</v>
      </c>
      <c r="AC86">
        <v>1.5249999999999999</v>
      </c>
      <c r="AE86" s="21">
        <f>AVERAGE(E86:I86)</f>
        <v>1185.2</v>
      </c>
      <c r="AF86" s="22">
        <f>AVERAGE(J86:N86)</f>
        <v>0.5845999999999999</v>
      </c>
      <c r="AG86" s="22">
        <f>AVERAGE(T86:X86)</f>
        <v>1.514</v>
      </c>
      <c r="AH86" s="22">
        <f>AVERAGE(O86:S86)</f>
        <v>0.55020000000000002</v>
      </c>
      <c r="AI86" s="22">
        <f>AVERAGE(Y86:AC86)</f>
        <v>1.5584</v>
      </c>
      <c r="AK86" s="18">
        <f>((AI86-AG86)*(1000/AE86))/AH86</f>
        <v>6.8088025671761976E-2</v>
      </c>
      <c r="AL86" s="193"/>
      <c r="AN86" s="193"/>
      <c r="AO86" s="196"/>
      <c r="AP86" s="24"/>
      <c r="AQ86" s="193"/>
      <c r="AR86" s="196"/>
      <c r="AT86" s="43">
        <v>0.61299999999999999</v>
      </c>
      <c r="AU86" s="43">
        <v>1.7490000000000001</v>
      </c>
      <c r="AV86" s="43">
        <v>0.64400000000000002</v>
      </c>
      <c r="AW86" s="43">
        <v>1.9319999999999999</v>
      </c>
      <c r="AX86" s="25"/>
      <c r="AY86" s="193"/>
      <c r="AZ86" s="196"/>
      <c r="BA86" s="24"/>
      <c r="BB86" s="193"/>
      <c r="BC86" s="196"/>
      <c r="BE86" s="43">
        <v>0.59299999999999997</v>
      </c>
      <c r="BF86" s="43">
        <v>1.8460000000000001</v>
      </c>
      <c r="BG86" s="43">
        <v>0.621</v>
      </c>
      <c r="BH86" s="43">
        <v>2.0099999999999998</v>
      </c>
      <c r="BJ86" s="193"/>
      <c r="BK86" s="196"/>
      <c r="BL86" s="24"/>
      <c r="BM86" s="193"/>
      <c r="BN86" s="196"/>
      <c r="BP86" s="197"/>
      <c r="BQ86" s="197"/>
      <c r="BR86" s="200"/>
      <c r="BS86" s="51"/>
      <c r="BT86" s="197"/>
      <c r="BU86" s="197"/>
      <c r="BV86" s="200"/>
      <c r="BW86" s="51"/>
      <c r="BX86" s="200"/>
    </row>
    <row r="87" spans="1:77" s="20" customFormat="1" ht="16" hidden="1" customHeight="1" thickBot="1" x14ac:dyDescent="0.25">
      <c r="A87" s="19"/>
      <c r="C87" s="58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 s="40"/>
      <c r="AU87" s="40"/>
      <c r="AV87" s="40"/>
      <c r="AW87" s="40"/>
      <c r="AX87"/>
      <c r="AY87"/>
      <c r="AZ87"/>
      <c r="BA87"/>
      <c r="BB87"/>
      <c r="BC87"/>
      <c r="BD87"/>
      <c r="BE87" s="40"/>
      <c r="BF87" s="40"/>
      <c r="BG87" s="40"/>
      <c r="BH87" s="40"/>
      <c r="BI87"/>
      <c r="BJ87"/>
      <c r="BK87"/>
      <c r="BL87"/>
      <c r="BM87"/>
      <c r="BN87"/>
      <c r="BO87"/>
      <c r="BP87" s="52"/>
      <c r="BQ87" s="52"/>
      <c r="BR87" s="53"/>
      <c r="BS87" s="8"/>
      <c r="BT87" s="52"/>
      <c r="BU87" s="52"/>
      <c r="BV87" s="53"/>
      <c r="BW87" s="8"/>
      <c r="BX87" s="53"/>
      <c r="BY87"/>
    </row>
    <row r="88" spans="1:77" s="20" customFormat="1" ht="16" hidden="1" customHeight="1" x14ac:dyDescent="0.2">
      <c r="A88" s="19"/>
      <c r="C88" s="194">
        <v>839809</v>
      </c>
      <c r="D88" s="26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 s="26"/>
      <c r="AE88" s="28" t="e">
        <f>AVERAGE(E88:I88)</f>
        <v>#DIV/0!</v>
      </c>
      <c r="AF88" s="29" t="e">
        <f>AVERAGE(J88:N88)</f>
        <v>#DIV/0!</v>
      </c>
      <c r="AG88" s="29" t="e">
        <f>AVERAGE(T88:X88)</f>
        <v>#DIV/0!</v>
      </c>
      <c r="AH88" s="29" t="e">
        <f>AVERAGE(O88:S88)</f>
        <v>#DIV/0!</v>
      </c>
      <c r="AI88" s="29" t="e">
        <f>AVERAGE(Y88:AC88)</f>
        <v>#DIV/0!</v>
      </c>
      <c r="AJ88" s="26"/>
      <c r="AK88" s="30" t="e">
        <f>((AI88-AG88)*(1000/AE88))/AH88</f>
        <v>#DIV/0!</v>
      </c>
      <c r="AL88" s="195" t="e">
        <f>MIN(AK88:AK90)</f>
        <v>#DIV/0!</v>
      </c>
      <c r="AM88" s="26"/>
      <c r="AN88" s="195" t="e">
        <f>MAX(AH89:AH90)</f>
        <v>#DIV/0!</v>
      </c>
      <c r="AO88" s="196" t="e">
        <f>AN92-AN88</f>
        <v>#DIV/0!</v>
      </c>
      <c r="AP88" s="31"/>
      <c r="AQ88" s="195" t="e">
        <f>AVERAGE(AI89:AI90)</f>
        <v>#DIV/0!</v>
      </c>
      <c r="AR88" s="196" t="e">
        <f>AQ88-AQ92</f>
        <v>#DIV/0!</v>
      </c>
      <c r="AS88" s="26"/>
      <c r="AT88" s="41"/>
      <c r="AU88" s="41"/>
      <c r="AV88" s="41"/>
      <c r="AW88" s="41"/>
      <c r="AX88" s="32"/>
      <c r="AY88" s="195"/>
      <c r="AZ88" s="196"/>
      <c r="BA88" s="31"/>
      <c r="BB88" s="195"/>
      <c r="BC88" s="196"/>
      <c r="BD88" s="26"/>
      <c r="BE88" s="41"/>
      <c r="BF88" s="41"/>
      <c r="BG88" s="41"/>
      <c r="BH88" s="41"/>
      <c r="BI88" s="26"/>
      <c r="BJ88" s="195"/>
      <c r="BK88" s="196"/>
      <c r="BL88" s="31"/>
      <c r="BM88" s="195"/>
      <c r="BN88" s="196"/>
      <c r="BO88" s="26"/>
      <c r="BP88" s="197"/>
      <c r="BQ88" s="197"/>
      <c r="BR88" s="198"/>
      <c r="BS88" s="50"/>
      <c r="BT88" s="197"/>
      <c r="BU88" s="197"/>
      <c r="BV88" s="198"/>
      <c r="BW88" s="50"/>
      <c r="BX88" s="198"/>
      <c r="BY88"/>
    </row>
    <row r="89" spans="1:77" s="20" customFormat="1" ht="16" hidden="1" customHeight="1" x14ac:dyDescent="0.2">
      <c r="A89" s="19"/>
      <c r="C89" s="194"/>
      <c r="D89" s="26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 s="26"/>
      <c r="AE89" s="28" t="e">
        <f>AVERAGE(E89:I89)</f>
        <v>#DIV/0!</v>
      </c>
      <c r="AF89" s="29" t="e">
        <f>AVERAGE(J89:N89)</f>
        <v>#DIV/0!</v>
      </c>
      <c r="AG89" s="29" t="e">
        <f>AVERAGE(T89:X89)</f>
        <v>#DIV/0!</v>
      </c>
      <c r="AH89" s="29" t="e">
        <f>AVERAGE(O89:S89)</f>
        <v>#DIV/0!</v>
      </c>
      <c r="AI89" s="29" t="e">
        <f>AVERAGE(Y89:AC89)</f>
        <v>#DIV/0!</v>
      </c>
      <c r="AJ89" s="26"/>
      <c r="AK89" s="30" t="e">
        <f>((AI89-AG89)*(1000/AE89))/AH89</f>
        <v>#DIV/0!</v>
      </c>
      <c r="AL89" s="195"/>
      <c r="AM89" s="26"/>
      <c r="AN89" s="195"/>
      <c r="AO89" s="196"/>
      <c r="AP89" s="31"/>
      <c r="AQ89" s="195"/>
      <c r="AR89" s="196"/>
      <c r="AS89" s="26"/>
      <c r="AT89" s="41"/>
      <c r="AU89" s="41"/>
      <c r="AV89" s="41"/>
      <c r="AW89" s="41"/>
      <c r="AX89" s="32"/>
      <c r="AY89" s="195"/>
      <c r="AZ89" s="196"/>
      <c r="BA89" s="31"/>
      <c r="BB89" s="195"/>
      <c r="BC89" s="196"/>
      <c r="BD89" s="26"/>
      <c r="BE89" s="41"/>
      <c r="BF89" s="41"/>
      <c r="BG89" s="41"/>
      <c r="BH89" s="41"/>
      <c r="BI89" s="26"/>
      <c r="BJ89" s="195"/>
      <c r="BK89" s="196"/>
      <c r="BL89" s="31"/>
      <c r="BM89" s="195"/>
      <c r="BN89" s="196"/>
      <c r="BO89" s="26"/>
      <c r="BP89" s="197"/>
      <c r="BQ89" s="197"/>
      <c r="BR89" s="199"/>
      <c r="BS89" s="50"/>
      <c r="BT89" s="197"/>
      <c r="BU89" s="197"/>
      <c r="BV89" s="199"/>
      <c r="BW89" s="50"/>
      <c r="BX89" s="199"/>
      <c r="BY89"/>
    </row>
    <row r="90" spans="1:77" s="20" customFormat="1" ht="16" hidden="1" customHeight="1" x14ac:dyDescent="0.2">
      <c r="A90" s="19"/>
      <c r="C90" s="194"/>
      <c r="D90" s="26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 s="26"/>
      <c r="AE90" s="28" t="e">
        <f>AVERAGE(E90:I90)</f>
        <v>#DIV/0!</v>
      </c>
      <c r="AF90" s="29" t="e">
        <f>AVERAGE(J90:N90)</f>
        <v>#DIV/0!</v>
      </c>
      <c r="AG90" s="29" t="e">
        <f>AVERAGE(T90:X90)</f>
        <v>#DIV/0!</v>
      </c>
      <c r="AH90" s="29" t="e">
        <f>AVERAGE(O90:S90)</f>
        <v>#DIV/0!</v>
      </c>
      <c r="AI90" s="29" t="e">
        <f>AVERAGE(Y90:AC90)</f>
        <v>#DIV/0!</v>
      </c>
      <c r="AJ90" s="26"/>
      <c r="AK90" s="30" t="e">
        <f>((AI90-AG90)*(1000/AE90))/AH90</f>
        <v>#DIV/0!</v>
      </c>
      <c r="AL90" s="195"/>
      <c r="AM90" s="26"/>
      <c r="AN90" s="195"/>
      <c r="AO90" s="196"/>
      <c r="AP90" s="31"/>
      <c r="AQ90" s="195"/>
      <c r="AR90" s="196"/>
      <c r="AS90" s="26"/>
      <c r="AT90" s="41"/>
      <c r="AU90" s="41"/>
      <c r="AV90" s="41"/>
      <c r="AW90" s="41"/>
      <c r="AX90" s="32"/>
      <c r="AY90" s="195"/>
      <c r="AZ90" s="196"/>
      <c r="BA90" s="31"/>
      <c r="BB90" s="195"/>
      <c r="BC90" s="196"/>
      <c r="BD90" s="26"/>
      <c r="BE90" s="41"/>
      <c r="BF90" s="41"/>
      <c r="BG90" s="41"/>
      <c r="BH90" s="41"/>
      <c r="BI90" s="26"/>
      <c r="BJ90" s="195"/>
      <c r="BK90" s="196"/>
      <c r="BL90" s="31"/>
      <c r="BM90" s="195"/>
      <c r="BN90" s="196"/>
      <c r="BO90" s="26"/>
      <c r="BP90" s="197"/>
      <c r="BQ90" s="197"/>
      <c r="BR90" s="199"/>
      <c r="BS90" s="50"/>
      <c r="BT90" s="197"/>
      <c r="BU90" s="197"/>
      <c r="BV90" s="199"/>
      <c r="BW90" s="50"/>
      <c r="BX90" s="199"/>
      <c r="BY90"/>
    </row>
    <row r="91" spans="1:77" s="20" customFormat="1" ht="16" hidden="1" customHeight="1" x14ac:dyDescent="0.2">
      <c r="A91" s="19"/>
      <c r="C91" s="55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 s="1"/>
      <c r="AF91" s="2"/>
      <c r="AG91" s="2"/>
      <c r="AH91" s="2"/>
      <c r="AI91" s="2"/>
      <c r="AJ91"/>
      <c r="AK91" s="18"/>
      <c r="AL91" s="4"/>
      <c r="AM91"/>
      <c r="AN91" s="4"/>
      <c r="AO91" s="196"/>
      <c r="AP91" s="5"/>
      <c r="AQ91" s="4"/>
      <c r="AR91" s="196"/>
      <c r="AS91"/>
      <c r="AT91" s="42"/>
      <c r="AU91" s="42"/>
      <c r="AV91" s="42"/>
      <c r="AW91" s="42"/>
      <c r="AX91" s="6"/>
      <c r="AY91" s="6"/>
      <c r="AZ91" s="196"/>
      <c r="BA91" s="5"/>
      <c r="BB91" s="6"/>
      <c r="BC91" s="196"/>
      <c r="BD91"/>
      <c r="BE91" s="42"/>
      <c r="BF91" s="42"/>
      <c r="BG91" s="42"/>
      <c r="BH91" s="42"/>
      <c r="BI91"/>
      <c r="BJ91" s="6"/>
      <c r="BK91" s="196"/>
      <c r="BL91" s="5"/>
      <c r="BM91" s="6"/>
      <c r="BN91" s="196"/>
      <c r="BO91"/>
      <c r="BP91" s="197"/>
      <c r="BQ91" s="197"/>
      <c r="BR91" s="199"/>
      <c r="BS91" s="8"/>
      <c r="BT91" s="197"/>
      <c r="BU91" s="197"/>
      <c r="BV91" s="199"/>
      <c r="BW91" s="8"/>
      <c r="BX91" s="199"/>
      <c r="BY91"/>
    </row>
    <row r="92" spans="1:77" s="20" customFormat="1" ht="16" hidden="1" customHeight="1" x14ac:dyDescent="0.2">
      <c r="A92" s="19"/>
      <c r="C92" s="201">
        <v>839809</v>
      </c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E92" s="21" t="e">
        <f>AVERAGE(E92:I92)</f>
        <v>#DIV/0!</v>
      </c>
      <c r="AF92" s="22" t="e">
        <f>AVERAGE(J92:N92)</f>
        <v>#DIV/0!</v>
      </c>
      <c r="AG92" s="22" t="e">
        <f>AVERAGE(T92:X92)</f>
        <v>#DIV/0!</v>
      </c>
      <c r="AH92" s="22" t="e">
        <f>AVERAGE(O92:S92)</f>
        <v>#DIV/0!</v>
      </c>
      <c r="AI92" s="22" t="e">
        <f>AVERAGE(Y92:AC92)</f>
        <v>#DIV/0!</v>
      </c>
      <c r="AK92" s="18" t="e">
        <f>((AI92-AG92)*(1000/AE92))/AH92</f>
        <v>#DIV/0!</v>
      </c>
      <c r="AL92" s="193" t="e">
        <f>MIN(AK92:AK94)</f>
        <v>#DIV/0!</v>
      </c>
      <c r="AN92" s="193" t="e">
        <f>MAX(AH93:AH94)</f>
        <v>#DIV/0!</v>
      </c>
      <c r="AO92" s="196"/>
      <c r="AP92" s="24"/>
      <c r="AQ92" s="193" t="e">
        <f>AVERAGE(AI93:AI94)</f>
        <v>#DIV/0!</v>
      </c>
      <c r="AR92" s="196"/>
      <c r="AT92" s="43"/>
      <c r="AU92" s="43"/>
      <c r="AV92" s="43"/>
      <c r="AW92" s="43"/>
      <c r="AX92" s="25"/>
      <c r="AY92" s="193"/>
      <c r="AZ92" s="196"/>
      <c r="BA92" s="24"/>
      <c r="BB92" s="193"/>
      <c r="BC92" s="196"/>
      <c r="BE92" s="43"/>
      <c r="BF92" s="43"/>
      <c r="BG92" s="43"/>
      <c r="BH92" s="43"/>
      <c r="BJ92" s="193"/>
      <c r="BK92" s="196"/>
      <c r="BL92" s="24"/>
      <c r="BM92" s="193"/>
      <c r="BN92" s="196"/>
      <c r="BP92" s="197"/>
      <c r="BQ92" s="197"/>
      <c r="BR92" s="199"/>
      <c r="BS92" s="51"/>
      <c r="BT92" s="197"/>
      <c r="BU92" s="197"/>
      <c r="BV92" s="199"/>
      <c r="BW92" s="51"/>
      <c r="BX92" s="199"/>
    </row>
    <row r="93" spans="1:77" s="20" customFormat="1" ht="16" hidden="1" customHeight="1" x14ac:dyDescent="0.2">
      <c r="A93" s="19"/>
      <c r="C93" s="201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E93" s="21" t="e">
        <f>AVERAGE(E93:I93)</f>
        <v>#DIV/0!</v>
      </c>
      <c r="AF93" s="22" t="e">
        <f>AVERAGE(J93:N93)</f>
        <v>#DIV/0!</v>
      </c>
      <c r="AG93" s="22" t="e">
        <f>AVERAGE(T93:X93)</f>
        <v>#DIV/0!</v>
      </c>
      <c r="AH93" s="22" t="e">
        <f>AVERAGE(O93:S93)</f>
        <v>#DIV/0!</v>
      </c>
      <c r="AI93" s="22" t="e">
        <f>AVERAGE(Y93:AC93)</f>
        <v>#DIV/0!</v>
      </c>
      <c r="AK93" s="18" t="e">
        <f>((AI93-AG93)*(1000/AE93))/AH93</f>
        <v>#DIV/0!</v>
      </c>
      <c r="AL93" s="193"/>
      <c r="AN93" s="193"/>
      <c r="AO93" s="196"/>
      <c r="AP93" s="24"/>
      <c r="AQ93" s="193"/>
      <c r="AR93" s="196"/>
      <c r="AT93" s="43"/>
      <c r="AU93" s="43"/>
      <c r="AV93" s="43"/>
      <c r="AW93" s="43"/>
      <c r="AX93" s="25"/>
      <c r="AY93" s="193"/>
      <c r="AZ93" s="196"/>
      <c r="BA93" s="24"/>
      <c r="BB93" s="193"/>
      <c r="BC93" s="196"/>
      <c r="BE93" s="43"/>
      <c r="BF93" s="43"/>
      <c r="BG93" s="43"/>
      <c r="BH93" s="43"/>
      <c r="BJ93" s="193"/>
      <c r="BK93" s="196"/>
      <c r="BL93" s="24"/>
      <c r="BM93" s="193"/>
      <c r="BN93" s="196"/>
      <c r="BP93" s="197"/>
      <c r="BQ93" s="197"/>
      <c r="BR93" s="199"/>
      <c r="BS93" s="51"/>
      <c r="BT93" s="197"/>
      <c r="BU93" s="197"/>
      <c r="BV93" s="199"/>
      <c r="BW93" s="51"/>
      <c r="BX93" s="199"/>
    </row>
    <row r="94" spans="1:77" s="20" customFormat="1" ht="16" hidden="1" customHeight="1" thickBot="1" x14ac:dyDescent="0.25">
      <c r="A94" s="19"/>
      <c r="C94" s="201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E94" s="21" t="e">
        <f>AVERAGE(E94:I94)</f>
        <v>#DIV/0!</v>
      </c>
      <c r="AF94" s="22" t="e">
        <f>AVERAGE(J94:N94)</f>
        <v>#DIV/0!</v>
      </c>
      <c r="AG94" s="22" t="e">
        <f>AVERAGE(T94:X94)</f>
        <v>#DIV/0!</v>
      </c>
      <c r="AH94" s="22" t="e">
        <f>AVERAGE(O94:S94)</f>
        <v>#DIV/0!</v>
      </c>
      <c r="AI94" s="22" t="e">
        <f>AVERAGE(Y94:AC94)</f>
        <v>#DIV/0!</v>
      </c>
      <c r="AK94" s="18" t="e">
        <f>((AI94-AG94)*(1000/AE94))/AH94</f>
        <v>#DIV/0!</v>
      </c>
      <c r="AL94" s="193"/>
      <c r="AN94" s="193"/>
      <c r="AO94" s="196"/>
      <c r="AP94" s="24"/>
      <c r="AQ94" s="193"/>
      <c r="AR94" s="196"/>
      <c r="AT94" s="43"/>
      <c r="AU94" s="43"/>
      <c r="AV94" s="43"/>
      <c r="AW94" s="43"/>
      <c r="AX94" s="25"/>
      <c r="AY94" s="193"/>
      <c r="AZ94" s="196"/>
      <c r="BA94" s="24"/>
      <c r="BB94" s="193"/>
      <c r="BC94" s="196"/>
      <c r="BE94" s="43"/>
      <c r="BF94" s="43"/>
      <c r="BG94" s="43"/>
      <c r="BH94" s="43"/>
      <c r="BJ94" s="193"/>
      <c r="BK94" s="196"/>
      <c r="BL94" s="24"/>
      <c r="BM94" s="193"/>
      <c r="BN94" s="196"/>
      <c r="BP94" s="197"/>
      <c r="BQ94" s="197"/>
      <c r="BR94" s="200"/>
      <c r="BS94" s="51"/>
      <c r="BT94" s="197"/>
      <c r="BU94" s="197"/>
      <c r="BV94" s="200"/>
      <c r="BW94" s="51"/>
      <c r="BX94" s="200"/>
    </row>
    <row r="95" spans="1:77" s="20" customFormat="1" ht="16" hidden="1" customHeight="1" thickBot="1" x14ac:dyDescent="0.25">
      <c r="A95" s="19"/>
      <c r="C95" s="58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 s="40"/>
      <c r="AU95" s="40"/>
      <c r="AV95" s="40"/>
      <c r="AW95" s="40"/>
      <c r="AX95"/>
      <c r="AY95"/>
      <c r="AZ95"/>
      <c r="BA95"/>
      <c r="BB95"/>
      <c r="BC95"/>
      <c r="BD95"/>
      <c r="BE95" s="40"/>
      <c r="BF95" s="40"/>
      <c r="BG95" s="40"/>
      <c r="BH95" s="40"/>
      <c r="BI95"/>
      <c r="BJ95"/>
      <c r="BK95"/>
      <c r="BL95"/>
      <c r="BM95"/>
      <c r="BN95"/>
      <c r="BO95"/>
      <c r="BP95" s="52"/>
      <c r="BQ95" s="52"/>
      <c r="BR95" s="53"/>
      <c r="BS95" s="8"/>
      <c r="BT95" s="52"/>
      <c r="BU95" s="52"/>
      <c r="BV95" s="53"/>
      <c r="BW95" s="8"/>
      <c r="BX95" s="53"/>
      <c r="BY95"/>
    </row>
    <row r="96" spans="1:77" s="20" customFormat="1" ht="16" hidden="1" customHeight="1" x14ac:dyDescent="0.2">
      <c r="A96" s="19"/>
      <c r="C96" s="194">
        <v>1497729</v>
      </c>
      <c r="D96" s="2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 s="26"/>
      <c r="AE96" s="28" t="e">
        <f>AVERAGE(E96:I96)</f>
        <v>#DIV/0!</v>
      </c>
      <c r="AF96" s="29" t="e">
        <f>AVERAGE(J96:N96)</f>
        <v>#DIV/0!</v>
      </c>
      <c r="AG96" s="29" t="e">
        <f>AVERAGE(T96:X96)</f>
        <v>#DIV/0!</v>
      </c>
      <c r="AH96" s="29" t="e">
        <f>AVERAGE(O96:S96)</f>
        <v>#DIV/0!</v>
      </c>
      <c r="AI96" s="29" t="e">
        <f>AVERAGE(Y96:AC96)</f>
        <v>#DIV/0!</v>
      </c>
      <c r="AJ96" s="26"/>
      <c r="AK96" s="30" t="e">
        <f>((AI96-AG96)*(1000/AE96))/AH96</f>
        <v>#DIV/0!</v>
      </c>
      <c r="AL96" s="195" t="e">
        <f>MIN(AK96:AK98)</f>
        <v>#DIV/0!</v>
      </c>
      <c r="AM96" s="26"/>
      <c r="AN96" s="195" t="e">
        <f>MAX(AH97:AH98)</f>
        <v>#DIV/0!</v>
      </c>
      <c r="AO96" s="196" t="e">
        <f>AN100-AN96</f>
        <v>#DIV/0!</v>
      </c>
      <c r="AP96" s="31"/>
      <c r="AQ96" s="195" t="e">
        <f>AVERAGE(AI97:AI98)</f>
        <v>#DIV/0!</v>
      </c>
      <c r="AR96" s="196" t="e">
        <f>AQ96-AQ100</f>
        <v>#DIV/0!</v>
      </c>
      <c r="AS96" s="26"/>
      <c r="AT96" s="41"/>
      <c r="AU96" s="41"/>
      <c r="AV96" s="41"/>
      <c r="AW96" s="41"/>
      <c r="AX96" s="32"/>
      <c r="AY96" s="195"/>
      <c r="AZ96" s="196"/>
      <c r="BA96" s="31"/>
      <c r="BB96" s="195"/>
      <c r="BC96" s="196"/>
      <c r="BD96" s="26"/>
      <c r="BE96" s="41"/>
      <c r="BF96" s="41"/>
      <c r="BG96" s="41"/>
      <c r="BH96" s="41"/>
      <c r="BI96" s="26"/>
      <c r="BJ96" s="195"/>
      <c r="BK96" s="196"/>
      <c r="BL96" s="31"/>
      <c r="BM96" s="195"/>
      <c r="BN96" s="196"/>
      <c r="BO96" s="26"/>
      <c r="BP96" s="197"/>
      <c r="BQ96" s="197"/>
      <c r="BR96" s="198"/>
      <c r="BS96" s="50"/>
      <c r="BT96" s="197"/>
      <c r="BU96" s="197"/>
      <c r="BV96" s="198"/>
      <c r="BW96" s="50"/>
      <c r="BX96" s="198"/>
      <c r="BY96"/>
    </row>
    <row r="97" spans="1:77" s="20" customFormat="1" ht="16" hidden="1" customHeight="1" x14ac:dyDescent="0.2">
      <c r="A97" s="19"/>
      <c r="C97" s="194"/>
      <c r="D97" s="26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 s="26"/>
      <c r="AE97" s="28" t="e">
        <f>AVERAGE(E97:I97)</f>
        <v>#DIV/0!</v>
      </c>
      <c r="AF97" s="29" t="e">
        <f>AVERAGE(J97:N97)</f>
        <v>#DIV/0!</v>
      </c>
      <c r="AG97" s="29" t="e">
        <f>AVERAGE(T97:X97)</f>
        <v>#DIV/0!</v>
      </c>
      <c r="AH97" s="29" t="e">
        <f>AVERAGE(O97:S97)</f>
        <v>#DIV/0!</v>
      </c>
      <c r="AI97" s="29" t="e">
        <f>AVERAGE(Y97:AC97)</f>
        <v>#DIV/0!</v>
      </c>
      <c r="AJ97" s="26"/>
      <c r="AK97" s="30" t="e">
        <f>((AI97-AG97)*(1000/AE97))/AH97</f>
        <v>#DIV/0!</v>
      </c>
      <c r="AL97" s="195"/>
      <c r="AM97" s="26"/>
      <c r="AN97" s="195"/>
      <c r="AO97" s="196"/>
      <c r="AP97" s="31"/>
      <c r="AQ97" s="195"/>
      <c r="AR97" s="196"/>
      <c r="AS97" s="26"/>
      <c r="AT97" s="41"/>
      <c r="AU97" s="41"/>
      <c r="AV97" s="41"/>
      <c r="AW97" s="41"/>
      <c r="AX97" s="32"/>
      <c r="AY97" s="195"/>
      <c r="AZ97" s="196"/>
      <c r="BA97" s="31"/>
      <c r="BB97" s="195"/>
      <c r="BC97" s="196"/>
      <c r="BD97" s="26"/>
      <c r="BE97" s="41"/>
      <c r="BF97" s="41"/>
      <c r="BG97" s="41"/>
      <c r="BH97" s="41"/>
      <c r="BI97" s="26"/>
      <c r="BJ97" s="195"/>
      <c r="BK97" s="196"/>
      <c r="BL97" s="31"/>
      <c r="BM97" s="195"/>
      <c r="BN97" s="196"/>
      <c r="BO97" s="26"/>
      <c r="BP97" s="197"/>
      <c r="BQ97" s="197"/>
      <c r="BR97" s="199"/>
      <c r="BS97" s="50"/>
      <c r="BT97" s="197"/>
      <c r="BU97" s="197"/>
      <c r="BV97" s="199"/>
      <c r="BW97" s="50"/>
      <c r="BX97" s="199"/>
      <c r="BY97"/>
    </row>
    <row r="98" spans="1:77" s="20" customFormat="1" ht="16" hidden="1" customHeight="1" x14ac:dyDescent="0.2">
      <c r="A98" s="19"/>
      <c r="C98" s="194"/>
      <c r="D98" s="26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 s="26"/>
      <c r="AE98" s="28" t="e">
        <f>AVERAGE(E98:I98)</f>
        <v>#DIV/0!</v>
      </c>
      <c r="AF98" s="29" t="e">
        <f>AVERAGE(J98:N98)</f>
        <v>#DIV/0!</v>
      </c>
      <c r="AG98" s="29" t="e">
        <f>AVERAGE(T98:X98)</f>
        <v>#DIV/0!</v>
      </c>
      <c r="AH98" s="29" t="e">
        <f>AVERAGE(O98:S98)</f>
        <v>#DIV/0!</v>
      </c>
      <c r="AI98" s="29" t="e">
        <f>AVERAGE(Y98:AC98)</f>
        <v>#DIV/0!</v>
      </c>
      <c r="AJ98" s="26"/>
      <c r="AK98" s="30" t="e">
        <f>((AI98-AG98)*(1000/AE98))/AH98</f>
        <v>#DIV/0!</v>
      </c>
      <c r="AL98" s="195"/>
      <c r="AM98" s="26"/>
      <c r="AN98" s="195"/>
      <c r="AO98" s="196"/>
      <c r="AP98" s="31"/>
      <c r="AQ98" s="195"/>
      <c r="AR98" s="196"/>
      <c r="AS98" s="26"/>
      <c r="AT98" s="41"/>
      <c r="AU98" s="41"/>
      <c r="AV98" s="41"/>
      <c r="AW98" s="41"/>
      <c r="AX98" s="32"/>
      <c r="AY98" s="195"/>
      <c r="AZ98" s="196"/>
      <c r="BA98" s="31"/>
      <c r="BB98" s="195"/>
      <c r="BC98" s="196"/>
      <c r="BD98" s="26"/>
      <c r="BE98" s="41"/>
      <c r="BF98" s="41"/>
      <c r="BG98" s="41"/>
      <c r="BH98" s="41"/>
      <c r="BI98" s="26"/>
      <c r="BJ98" s="195"/>
      <c r="BK98" s="196"/>
      <c r="BL98" s="31"/>
      <c r="BM98" s="195"/>
      <c r="BN98" s="196"/>
      <c r="BO98" s="26"/>
      <c r="BP98" s="197"/>
      <c r="BQ98" s="197"/>
      <c r="BR98" s="199"/>
      <c r="BS98" s="50"/>
      <c r="BT98" s="197"/>
      <c r="BU98" s="197"/>
      <c r="BV98" s="199"/>
      <c r="BW98" s="50"/>
      <c r="BX98" s="199"/>
      <c r="BY98"/>
    </row>
    <row r="99" spans="1:77" s="20" customFormat="1" ht="16" hidden="1" customHeight="1" x14ac:dyDescent="0.2">
      <c r="A99" s="19"/>
      <c r="C99" s="55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 s="1"/>
      <c r="AF99" s="2"/>
      <c r="AG99" s="2"/>
      <c r="AH99" s="2"/>
      <c r="AI99" s="2"/>
      <c r="AJ99"/>
      <c r="AK99" s="18"/>
      <c r="AL99" s="4"/>
      <c r="AM99"/>
      <c r="AN99" s="4"/>
      <c r="AO99" s="196"/>
      <c r="AP99" s="5"/>
      <c r="AQ99" s="4"/>
      <c r="AR99" s="196"/>
      <c r="AS99"/>
      <c r="AT99" s="42"/>
      <c r="AU99" s="42"/>
      <c r="AV99" s="42"/>
      <c r="AW99" s="42"/>
      <c r="AX99" s="6"/>
      <c r="AY99" s="6"/>
      <c r="AZ99" s="196"/>
      <c r="BA99" s="5"/>
      <c r="BB99" s="6"/>
      <c r="BC99" s="196"/>
      <c r="BD99"/>
      <c r="BE99" s="42"/>
      <c r="BF99" s="42"/>
      <c r="BG99" s="42"/>
      <c r="BH99" s="42"/>
      <c r="BI99"/>
      <c r="BJ99" s="6"/>
      <c r="BK99" s="196"/>
      <c r="BL99" s="5"/>
      <c r="BM99" s="6"/>
      <c r="BN99" s="196"/>
      <c r="BO99"/>
      <c r="BP99" s="197"/>
      <c r="BQ99" s="197"/>
      <c r="BR99" s="199"/>
      <c r="BS99" s="8"/>
      <c r="BT99" s="197"/>
      <c r="BU99" s="197"/>
      <c r="BV99" s="199"/>
      <c r="BW99" s="8"/>
      <c r="BX99" s="199"/>
      <c r="BY99"/>
    </row>
    <row r="100" spans="1:77" s="20" customFormat="1" ht="16" hidden="1" customHeight="1" x14ac:dyDescent="0.2">
      <c r="A100" s="19"/>
      <c r="C100" s="201">
        <v>1497729</v>
      </c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E100" s="21" t="e">
        <f>AVERAGE(E100:I100)</f>
        <v>#DIV/0!</v>
      </c>
      <c r="AF100" s="22" t="e">
        <f>AVERAGE(J100:N100)</f>
        <v>#DIV/0!</v>
      </c>
      <c r="AG100" s="22" t="e">
        <f>AVERAGE(T100:X100)</f>
        <v>#DIV/0!</v>
      </c>
      <c r="AH100" s="22" t="e">
        <f>AVERAGE(O100:S100)</f>
        <v>#DIV/0!</v>
      </c>
      <c r="AI100" s="22" t="e">
        <f>AVERAGE(Y100:AC100)</f>
        <v>#DIV/0!</v>
      </c>
      <c r="AK100" s="18" t="e">
        <f>((AI100-AG100)*(1000/AE100))/AH100</f>
        <v>#DIV/0!</v>
      </c>
      <c r="AL100" s="193" t="e">
        <f>MIN(AK100:AK102)</f>
        <v>#DIV/0!</v>
      </c>
      <c r="AN100" s="193" t="e">
        <f>MAX(AH101:AH102)</f>
        <v>#DIV/0!</v>
      </c>
      <c r="AO100" s="196"/>
      <c r="AP100" s="24"/>
      <c r="AQ100" s="193" t="e">
        <f>AVERAGE(AI101:AI102)</f>
        <v>#DIV/0!</v>
      </c>
      <c r="AR100" s="196"/>
      <c r="AT100" s="43"/>
      <c r="AU100" s="43"/>
      <c r="AV100" s="43"/>
      <c r="AW100" s="43"/>
      <c r="AX100" s="25"/>
      <c r="AY100" s="193"/>
      <c r="AZ100" s="196"/>
      <c r="BA100" s="24"/>
      <c r="BB100" s="193"/>
      <c r="BC100" s="196"/>
      <c r="BE100" s="43"/>
      <c r="BF100" s="43"/>
      <c r="BG100" s="43"/>
      <c r="BH100" s="43"/>
      <c r="BJ100" s="193"/>
      <c r="BK100" s="196"/>
      <c r="BL100" s="24"/>
      <c r="BM100" s="193"/>
      <c r="BN100" s="196"/>
      <c r="BP100" s="197"/>
      <c r="BQ100" s="197"/>
      <c r="BR100" s="199"/>
      <c r="BS100" s="51"/>
      <c r="BT100" s="197"/>
      <c r="BU100" s="197"/>
      <c r="BV100" s="199"/>
      <c r="BW100" s="51"/>
      <c r="BX100" s="199"/>
    </row>
    <row r="101" spans="1:77" s="20" customFormat="1" ht="16" hidden="1" customHeight="1" x14ac:dyDescent="0.2">
      <c r="A101" s="19"/>
      <c r="C101" s="2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E101" s="21" t="e">
        <f>AVERAGE(E101:I101)</f>
        <v>#DIV/0!</v>
      </c>
      <c r="AF101" s="22" t="e">
        <f>AVERAGE(J101:N101)</f>
        <v>#DIV/0!</v>
      </c>
      <c r="AG101" s="22" t="e">
        <f>AVERAGE(T101:X101)</f>
        <v>#DIV/0!</v>
      </c>
      <c r="AH101" s="22" t="e">
        <f>AVERAGE(O101:S101)</f>
        <v>#DIV/0!</v>
      </c>
      <c r="AI101" s="22" t="e">
        <f>AVERAGE(Y101:AC101)</f>
        <v>#DIV/0!</v>
      </c>
      <c r="AK101" s="18" t="e">
        <f>((AI101-AG101)*(1000/AE101))/AH101</f>
        <v>#DIV/0!</v>
      </c>
      <c r="AL101" s="193"/>
      <c r="AN101" s="193"/>
      <c r="AO101" s="196"/>
      <c r="AP101" s="24"/>
      <c r="AQ101" s="193"/>
      <c r="AR101" s="196"/>
      <c r="AT101" s="43"/>
      <c r="AU101" s="43"/>
      <c r="AV101" s="43"/>
      <c r="AW101" s="43"/>
      <c r="AX101" s="25"/>
      <c r="AY101" s="193"/>
      <c r="AZ101" s="196"/>
      <c r="BA101" s="24"/>
      <c r="BB101" s="193"/>
      <c r="BC101" s="196"/>
      <c r="BE101" s="43"/>
      <c r="BF101" s="43"/>
      <c r="BG101" s="43"/>
      <c r="BH101" s="43"/>
      <c r="BJ101" s="193"/>
      <c r="BK101" s="196"/>
      <c r="BL101" s="24"/>
      <c r="BM101" s="193"/>
      <c r="BN101" s="196"/>
      <c r="BP101" s="197"/>
      <c r="BQ101" s="197"/>
      <c r="BR101" s="199"/>
      <c r="BS101" s="51"/>
      <c r="BT101" s="197"/>
      <c r="BU101" s="197"/>
      <c r="BV101" s="199"/>
      <c r="BW101" s="51"/>
      <c r="BX101" s="199"/>
    </row>
    <row r="102" spans="1:77" s="20" customFormat="1" ht="16" hidden="1" customHeight="1" thickBot="1" x14ac:dyDescent="0.25">
      <c r="A102" s="19"/>
      <c r="C102" s="201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E102" s="21" t="e">
        <f>AVERAGE(E102:I102)</f>
        <v>#DIV/0!</v>
      </c>
      <c r="AF102" s="22" t="e">
        <f>AVERAGE(J102:N102)</f>
        <v>#DIV/0!</v>
      </c>
      <c r="AG102" s="22" t="e">
        <f>AVERAGE(T102:X102)</f>
        <v>#DIV/0!</v>
      </c>
      <c r="AH102" s="22" t="e">
        <f>AVERAGE(O102:S102)</f>
        <v>#DIV/0!</v>
      </c>
      <c r="AI102" s="22" t="e">
        <f>AVERAGE(Y102:AC102)</f>
        <v>#DIV/0!</v>
      </c>
      <c r="AK102" s="18" t="e">
        <f>((AI102-AG102)*(1000/AE102))/AH102</f>
        <v>#DIV/0!</v>
      </c>
      <c r="AL102" s="193"/>
      <c r="AN102" s="193"/>
      <c r="AO102" s="196"/>
      <c r="AP102" s="24"/>
      <c r="AQ102" s="193"/>
      <c r="AR102" s="196"/>
      <c r="AT102" s="43"/>
      <c r="AU102" s="43"/>
      <c r="AV102" s="43"/>
      <c r="AW102" s="43"/>
      <c r="AX102" s="25"/>
      <c r="AY102" s="193"/>
      <c r="AZ102" s="196"/>
      <c r="BA102" s="24"/>
      <c r="BB102" s="193"/>
      <c r="BC102" s="196"/>
      <c r="BE102" s="43"/>
      <c r="BF102" s="43"/>
      <c r="BG102" s="43"/>
      <c r="BH102" s="43"/>
      <c r="BJ102" s="193"/>
      <c r="BK102" s="196"/>
      <c r="BL102" s="24"/>
      <c r="BM102" s="193"/>
      <c r="BN102" s="196"/>
      <c r="BP102" s="197"/>
      <c r="BQ102" s="197"/>
      <c r="BR102" s="200"/>
      <c r="BS102" s="51"/>
      <c r="BT102" s="197"/>
      <c r="BU102" s="197"/>
      <c r="BV102" s="200"/>
      <c r="BW102" s="51"/>
      <c r="BX102" s="200"/>
    </row>
    <row r="103" spans="1:77" s="20" customFormat="1" ht="16" hidden="1" customHeight="1" thickBot="1" x14ac:dyDescent="0.25">
      <c r="A103" s="19"/>
      <c r="C103" s="58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 s="40"/>
      <c r="AU103" s="40"/>
      <c r="AV103" s="40"/>
      <c r="AW103" s="40"/>
      <c r="AX103"/>
      <c r="AY103"/>
      <c r="AZ103"/>
      <c r="BA103"/>
      <c r="BB103"/>
      <c r="BC103"/>
      <c r="BD103"/>
      <c r="BE103" s="40"/>
      <c r="BF103" s="40"/>
      <c r="BG103" s="40"/>
      <c r="BH103" s="40"/>
      <c r="BI103"/>
      <c r="BJ103"/>
      <c r="BK103"/>
      <c r="BL103"/>
      <c r="BM103"/>
      <c r="BN103"/>
      <c r="BO103"/>
      <c r="BP103" s="52"/>
      <c r="BQ103" s="52"/>
      <c r="BR103" s="53"/>
      <c r="BS103" s="8"/>
      <c r="BT103" s="52"/>
      <c r="BU103" s="52"/>
      <c r="BV103" s="53"/>
      <c r="BW103" s="8"/>
      <c r="BX103" s="53"/>
      <c r="BY103"/>
    </row>
    <row r="104" spans="1:77" s="20" customFormat="1" ht="16" hidden="1" customHeight="1" x14ac:dyDescent="0.2">
      <c r="A104" s="19"/>
      <c r="B104" s="26" t="s">
        <v>161</v>
      </c>
      <c r="C104" s="194">
        <v>1497729</v>
      </c>
      <c r="D104" s="26"/>
      <c r="E104">
        <v>950</v>
      </c>
      <c r="F104">
        <v>634</v>
      </c>
      <c r="G104">
        <v>716</v>
      </c>
      <c r="H104">
        <v>810</v>
      </c>
      <c r="I104">
        <v>598</v>
      </c>
      <c r="J104">
        <v>0.76800000000000002</v>
      </c>
      <c r="K104">
        <v>0.73099999999999998</v>
      </c>
      <c r="L104">
        <v>0.749</v>
      </c>
      <c r="M104">
        <v>0.747</v>
      </c>
      <c r="N104">
        <v>0.72099999999999997</v>
      </c>
      <c r="O104">
        <v>0.6</v>
      </c>
      <c r="P104">
        <v>0.60099999999999998</v>
      </c>
      <c r="Q104">
        <v>0.59499999999999997</v>
      </c>
      <c r="R104">
        <v>0.59899999999999998</v>
      </c>
      <c r="S104">
        <v>0.621</v>
      </c>
      <c r="T104">
        <v>1.1950000000000001</v>
      </c>
      <c r="U104">
        <v>1.276</v>
      </c>
      <c r="V104">
        <v>1.2410000000000001</v>
      </c>
      <c r="W104">
        <v>1.2470000000000001</v>
      </c>
      <c r="X104">
        <v>1.2949999999999999</v>
      </c>
      <c r="Y104">
        <v>1.528</v>
      </c>
      <c r="Z104">
        <v>1.5029999999999999</v>
      </c>
      <c r="AA104">
        <v>1.5049999999999999</v>
      </c>
      <c r="AB104">
        <v>1.5189999999999999</v>
      </c>
      <c r="AC104">
        <v>1.4750000000000001</v>
      </c>
      <c r="AD104" s="26"/>
      <c r="AE104" s="28">
        <f>AVERAGE(E104:I104)</f>
        <v>741.6</v>
      </c>
      <c r="AF104" s="29">
        <f>AVERAGE(J104:N104)</f>
        <v>0.74320000000000008</v>
      </c>
      <c r="AG104" s="29">
        <f>AVERAGE(T104:X104)</f>
        <v>1.2508000000000001</v>
      </c>
      <c r="AH104" s="29">
        <f>AVERAGE(O104:S104)</f>
        <v>0.60319999999999996</v>
      </c>
      <c r="AI104" s="29">
        <f>AVERAGE(Y104:AC104)</f>
        <v>1.5059999999999998</v>
      </c>
      <c r="AJ104" s="26"/>
      <c r="AK104" s="30">
        <f>((AI104-AG104)*(1000/AE104))/AH104</f>
        <v>0.57049207534644364</v>
      </c>
      <c r="AL104" s="195">
        <f>MIN(AK104:AK106)</f>
        <v>0.22777213099377075</v>
      </c>
      <c r="AM104" s="26"/>
      <c r="AN104" s="195">
        <f>MAX(AH105:AH106)</f>
        <v>0.60919999999999996</v>
      </c>
      <c r="AO104" s="196">
        <f>AN108-AN104</f>
        <v>-4.2599999999999971E-2</v>
      </c>
      <c r="AP104" s="31"/>
      <c r="AQ104" s="195">
        <f>AVERAGE(AI105:AI106)</f>
        <v>1.5009999999999999</v>
      </c>
      <c r="AR104" s="196">
        <f>AQ104-AQ108</f>
        <v>-4.1500000000000092E-2</v>
      </c>
      <c r="AS104" s="26"/>
      <c r="AT104" s="41">
        <v>0.69799999999999995</v>
      </c>
      <c r="AU104" s="41">
        <v>1.585</v>
      </c>
      <c r="AV104" s="41">
        <v>0.72899999999999998</v>
      </c>
      <c r="AW104" s="41">
        <v>1.772</v>
      </c>
      <c r="AX104" s="32"/>
      <c r="AY104" s="195">
        <f>(MAX(AT104:AT106)+MAX(AV104:AV106))/2</f>
        <v>0.72449999999999992</v>
      </c>
      <c r="AZ104" s="196">
        <f>AY108-AY104</f>
        <v>-7.8999999999999959E-2</v>
      </c>
      <c r="BA104" s="31"/>
      <c r="BB104" s="195">
        <f>(MIN(AU104:AU106)+MIN(AW104:AW106))/2</f>
        <v>1.651</v>
      </c>
      <c r="BC104" s="196">
        <f>BB104-BB108</f>
        <v>-0.15599999999999992</v>
      </c>
      <c r="BD104" s="26"/>
      <c r="BE104" s="41">
        <v>0.61499999999999999</v>
      </c>
      <c r="BF104" s="41">
        <v>1.782</v>
      </c>
      <c r="BG104" s="41">
        <v>0.61799999999999999</v>
      </c>
      <c r="BH104" s="41">
        <v>1.986</v>
      </c>
      <c r="BI104" s="26"/>
      <c r="BJ104" s="195">
        <f>(MAX(BE104:BE106)+MAX(BG104:BG106))/2</f>
        <v>0.64300000000000002</v>
      </c>
      <c r="BK104" s="196">
        <f>BJ108-BJ104</f>
        <v>-5.5000000000000604E-3</v>
      </c>
      <c r="BL104" s="31"/>
      <c r="BM104" s="195">
        <f>(MIN(BF104:BF106)+MIN(BH104:BH106))/2</f>
        <v>1.839</v>
      </c>
      <c r="BN104" s="196">
        <f>BM104-BM108</f>
        <v>-2.3499999999999854E-2</v>
      </c>
      <c r="BO104" s="26"/>
      <c r="BP104" s="197">
        <f>AY104-AZ104</f>
        <v>0.80349999999999988</v>
      </c>
      <c r="BQ104" s="197">
        <f>BB104+BC104</f>
        <v>1.4950000000000001</v>
      </c>
      <c r="BR104" s="198">
        <f>BQ104-BP104</f>
        <v>0.69150000000000023</v>
      </c>
      <c r="BS104" s="50"/>
      <c r="BT104" s="197">
        <f>BJ104-BK104</f>
        <v>0.64850000000000008</v>
      </c>
      <c r="BU104" s="197">
        <f>BM104+BN104</f>
        <v>1.8155000000000001</v>
      </c>
      <c r="BV104" s="198">
        <f>BU104-BT104</f>
        <v>1.167</v>
      </c>
      <c r="BW104" s="50"/>
      <c r="BX104" s="198">
        <f>AVERAGE(BR104, BV104)</f>
        <v>0.92925000000000013</v>
      </c>
      <c r="BY104"/>
    </row>
    <row r="105" spans="1:77" s="20" customFormat="1" ht="16" hidden="1" customHeight="1" x14ac:dyDescent="0.2">
      <c r="A105" s="19"/>
      <c r="B105" s="26" t="s">
        <v>162</v>
      </c>
      <c r="C105" s="194"/>
      <c r="D105" s="26"/>
      <c r="E105">
        <v>1407</v>
      </c>
      <c r="F105">
        <v>772</v>
      </c>
      <c r="G105">
        <v>939</v>
      </c>
      <c r="H105">
        <v>1735</v>
      </c>
      <c r="I105">
        <v>726</v>
      </c>
      <c r="J105">
        <v>0.77100000000000002</v>
      </c>
      <c r="K105">
        <v>0.70699999999999996</v>
      </c>
      <c r="L105">
        <v>0.72699999999999998</v>
      </c>
      <c r="M105">
        <v>0.78500000000000003</v>
      </c>
      <c r="N105">
        <v>0.69599999999999995</v>
      </c>
      <c r="O105">
        <v>0.60199999999999998</v>
      </c>
      <c r="P105">
        <v>0.60299999999999998</v>
      </c>
      <c r="Q105">
        <v>0.6</v>
      </c>
      <c r="R105">
        <v>0.61499999999999999</v>
      </c>
      <c r="S105">
        <v>0.61799999999999999</v>
      </c>
      <c r="T105">
        <v>1.1890000000000001</v>
      </c>
      <c r="U105">
        <v>1.32</v>
      </c>
      <c r="V105">
        <v>1.2849999999999999</v>
      </c>
      <c r="W105">
        <v>1.165</v>
      </c>
      <c r="X105">
        <v>1.341</v>
      </c>
      <c r="Y105">
        <v>1.532</v>
      </c>
      <c r="Z105">
        <v>1.5109999999999999</v>
      </c>
      <c r="AA105">
        <v>1.508</v>
      </c>
      <c r="AB105">
        <v>1.474</v>
      </c>
      <c r="AC105">
        <v>1.502</v>
      </c>
      <c r="AD105" s="26"/>
      <c r="AE105" s="28">
        <f>AVERAGE(E105:I105)</f>
        <v>1115.8</v>
      </c>
      <c r="AF105" s="29">
        <f>AVERAGE(J105:N105)</f>
        <v>0.73719999999999997</v>
      </c>
      <c r="AG105" s="29">
        <f>AVERAGE(T105:X105)</f>
        <v>1.2600000000000002</v>
      </c>
      <c r="AH105" s="29">
        <f>AVERAGE(O105:S105)</f>
        <v>0.60759999999999992</v>
      </c>
      <c r="AI105" s="29">
        <f>AVERAGE(Y105:AC105)</f>
        <v>1.5054000000000001</v>
      </c>
      <c r="AJ105" s="26"/>
      <c r="AK105" s="30">
        <f>((AI105-AG105)*(1000/AE105))/AH105</f>
        <v>0.36196821500168541</v>
      </c>
      <c r="AL105" s="195"/>
      <c r="AM105" s="26"/>
      <c r="AN105" s="195"/>
      <c r="AO105" s="196"/>
      <c r="AP105" s="31"/>
      <c r="AQ105" s="195"/>
      <c r="AR105" s="196"/>
      <c r="AS105" s="26"/>
      <c r="AT105" s="41">
        <v>0.70399999999999996</v>
      </c>
      <c r="AU105" s="41">
        <v>1.5649999999999999</v>
      </c>
      <c r="AV105" s="41">
        <v>0.745</v>
      </c>
      <c r="AW105" s="41">
        <v>1.7370000000000001</v>
      </c>
      <c r="AX105" s="32"/>
      <c r="AY105" s="195"/>
      <c r="AZ105" s="196"/>
      <c r="BA105" s="31"/>
      <c r="BB105" s="195"/>
      <c r="BC105" s="196"/>
      <c r="BD105" s="26"/>
      <c r="BE105" s="41">
        <v>0.623</v>
      </c>
      <c r="BF105" s="41">
        <v>1.7569999999999999</v>
      </c>
      <c r="BG105" s="41">
        <v>0.65400000000000003</v>
      </c>
      <c r="BH105" s="41">
        <v>1.93</v>
      </c>
      <c r="BI105" s="26"/>
      <c r="BJ105" s="195"/>
      <c r="BK105" s="196"/>
      <c r="BL105" s="31"/>
      <c r="BM105" s="195"/>
      <c r="BN105" s="196"/>
      <c r="BO105" s="26"/>
      <c r="BP105" s="197"/>
      <c r="BQ105" s="197"/>
      <c r="BR105" s="199"/>
      <c r="BS105" s="50"/>
      <c r="BT105" s="197"/>
      <c r="BU105" s="197"/>
      <c r="BV105" s="199"/>
      <c r="BW105" s="50"/>
      <c r="BX105" s="199"/>
      <c r="BY105"/>
    </row>
    <row r="106" spans="1:77" s="20" customFormat="1" ht="16" hidden="1" customHeight="1" x14ac:dyDescent="0.2">
      <c r="A106" s="19"/>
      <c r="B106" s="26" t="s">
        <v>163</v>
      </c>
      <c r="C106" s="194"/>
      <c r="D106" s="26"/>
      <c r="E106">
        <v>1502</v>
      </c>
      <c r="F106">
        <v>944</v>
      </c>
      <c r="G106">
        <v>1848</v>
      </c>
      <c r="H106">
        <v>1517</v>
      </c>
      <c r="I106">
        <v>1021</v>
      </c>
      <c r="J106">
        <v>0.72499999999999998</v>
      </c>
      <c r="K106">
        <v>0.68</v>
      </c>
      <c r="L106">
        <v>0.754</v>
      </c>
      <c r="M106">
        <v>0.72599999999999998</v>
      </c>
      <c r="N106">
        <v>0.68200000000000005</v>
      </c>
      <c r="O106">
        <v>0.60399999999999998</v>
      </c>
      <c r="P106">
        <v>0.6</v>
      </c>
      <c r="Q106">
        <v>0.61199999999999999</v>
      </c>
      <c r="R106">
        <v>0.61199999999999999</v>
      </c>
      <c r="S106">
        <v>0.61799999999999999</v>
      </c>
      <c r="T106">
        <v>1.2809999999999999</v>
      </c>
      <c r="U106">
        <v>1.369</v>
      </c>
      <c r="V106">
        <v>1.2310000000000001</v>
      </c>
      <c r="W106">
        <v>1.29</v>
      </c>
      <c r="X106">
        <v>1.3640000000000001</v>
      </c>
      <c r="Y106">
        <v>1.5129999999999999</v>
      </c>
      <c r="Z106">
        <v>1.5169999999999999</v>
      </c>
      <c r="AA106">
        <v>1.504</v>
      </c>
      <c r="AB106">
        <v>1.47</v>
      </c>
      <c r="AC106">
        <v>1.4790000000000001</v>
      </c>
      <c r="AD106" s="26"/>
      <c r="AE106" s="28">
        <f>AVERAGE(E106:I106)</f>
        <v>1366.4</v>
      </c>
      <c r="AF106" s="29">
        <f>AVERAGE(J106:N106)</f>
        <v>0.71339999999999992</v>
      </c>
      <c r="AG106" s="29">
        <f>AVERAGE(T106:X106)</f>
        <v>1.3069999999999999</v>
      </c>
      <c r="AH106" s="29">
        <f>AVERAGE(O106:S106)</f>
        <v>0.60919999999999996</v>
      </c>
      <c r="AI106" s="29">
        <f>AVERAGE(Y106:AC106)</f>
        <v>1.4965999999999999</v>
      </c>
      <c r="AJ106" s="26"/>
      <c r="AK106" s="30">
        <f>((AI106-AG106)*(1000/AE106))/AH106</f>
        <v>0.22777213099377075</v>
      </c>
      <c r="AL106" s="195"/>
      <c r="AM106" s="26"/>
      <c r="AN106" s="195"/>
      <c r="AO106" s="196"/>
      <c r="AP106" s="31"/>
      <c r="AQ106" s="195"/>
      <c r="AR106" s="196"/>
      <c r="AS106" s="26"/>
      <c r="AT106" s="41">
        <v>0.70199999999999996</v>
      </c>
      <c r="AU106" s="41">
        <v>1.5720000000000001</v>
      </c>
      <c r="AV106" s="41">
        <v>0.72699999999999998</v>
      </c>
      <c r="AW106" s="41">
        <v>1.778</v>
      </c>
      <c r="AX106" s="32"/>
      <c r="AY106" s="195"/>
      <c r="AZ106" s="196"/>
      <c r="BA106" s="31"/>
      <c r="BB106" s="195"/>
      <c r="BC106" s="196"/>
      <c r="BD106" s="26"/>
      <c r="BE106" s="41">
        <v>0.63200000000000001</v>
      </c>
      <c r="BF106" s="41">
        <v>1.748</v>
      </c>
      <c r="BG106" s="41">
        <v>0.63900000000000001</v>
      </c>
      <c r="BH106" s="41">
        <v>1.956</v>
      </c>
      <c r="BI106" s="26"/>
      <c r="BJ106" s="195"/>
      <c r="BK106" s="196"/>
      <c r="BL106" s="31"/>
      <c r="BM106" s="195"/>
      <c r="BN106" s="196"/>
      <c r="BO106" s="26"/>
      <c r="BP106" s="197"/>
      <c r="BQ106" s="197"/>
      <c r="BR106" s="199"/>
      <c r="BS106" s="50"/>
      <c r="BT106" s="197"/>
      <c r="BU106" s="197"/>
      <c r="BV106" s="199"/>
      <c r="BW106" s="50"/>
      <c r="BX106" s="199"/>
      <c r="BY106"/>
    </row>
    <row r="107" spans="1:77" s="20" customFormat="1" ht="16" hidden="1" customHeight="1" x14ac:dyDescent="0.2">
      <c r="A107" s="19"/>
      <c r="B107"/>
      <c r="C107" s="55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 s="1"/>
      <c r="AF107" s="2"/>
      <c r="AG107" s="2"/>
      <c r="AH107" s="2"/>
      <c r="AI107" s="2"/>
      <c r="AJ107"/>
      <c r="AK107" s="18"/>
      <c r="AL107" s="4"/>
      <c r="AM107"/>
      <c r="AN107" s="4"/>
      <c r="AO107" s="196"/>
      <c r="AP107" s="5"/>
      <c r="AQ107" s="4"/>
      <c r="AR107" s="196"/>
      <c r="AS107"/>
      <c r="AT107" s="42"/>
      <c r="AU107" s="42"/>
      <c r="AV107" s="42"/>
      <c r="AW107" s="42"/>
      <c r="AX107" s="6"/>
      <c r="AY107" s="6"/>
      <c r="AZ107" s="196"/>
      <c r="BA107" s="5"/>
      <c r="BB107" s="6"/>
      <c r="BC107" s="196"/>
      <c r="BD107"/>
      <c r="BE107" s="42"/>
      <c r="BF107" s="42"/>
      <c r="BG107" s="42"/>
      <c r="BH107" s="42"/>
      <c r="BI107"/>
      <c r="BJ107" s="6"/>
      <c r="BK107" s="196"/>
      <c r="BL107" s="5"/>
      <c r="BM107" s="6"/>
      <c r="BN107" s="196"/>
      <c r="BO107"/>
      <c r="BP107" s="197"/>
      <c r="BQ107" s="197"/>
      <c r="BR107" s="199"/>
      <c r="BS107" s="8"/>
      <c r="BT107" s="197"/>
      <c r="BU107" s="197"/>
      <c r="BV107" s="199"/>
      <c r="BW107" s="8"/>
      <c r="BX107" s="199"/>
      <c r="BY107"/>
    </row>
    <row r="108" spans="1:77" s="20" customFormat="1" ht="16" hidden="1" customHeight="1" x14ac:dyDescent="0.2">
      <c r="A108" s="19"/>
      <c r="B108" s="20" t="s">
        <v>164</v>
      </c>
      <c r="C108" s="201">
        <v>1497729</v>
      </c>
      <c r="E108">
        <v>462</v>
      </c>
      <c r="F108">
        <v>663</v>
      </c>
      <c r="G108">
        <v>1123</v>
      </c>
      <c r="H108">
        <v>706</v>
      </c>
      <c r="I108">
        <v>707</v>
      </c>
      <c r="J108">
        <v>0.64700000000000002</v>
      </c>
      <c r="K108">
        <v>0.66200000000000003</v>
      </c>
      <c r="L108">
        <v>0.71</v>
      </c>
      <c r="M108">
        <v>0.66700000000000004</v>
      </c>
      <c r="N108">
        <v>0.67</v>
      </c>
      <c r="O108">
        <v>0.55100000000000005</v>
      </c>
      <c r="P108">
        <v>0.57499999999999996</v>
      </c>
      <c r="Q108">
        <v>0.55800000000000005</v>
      </c>
      <c r="R108">
        <v>0.54600000000000004</v>
      </c>
      <c r="S108">
        <v>0.58299999999999996</v>
      </c>
      <c r="T108">
        <v>1.42</v>
      </c>
      <c r="U108">
        <v>1.401</v>
      </c>
      <c r="V108">
        <v>1.321</v>
      </c>
      <c r="W108">
        <v>1.3959999999999999</v>
      </c>
      <c r="X108">
        <v>1.3859999999999999</v>
      </c>
      <c r="Y108">
        <v>1.599</v>
      </c>
      <c r="Z108">
        <v>1.53</v>
      </c>
      <c r="AA108">
        <v>1.556</v>
      </c>
      <c r="AB108">
        <v>1.556</v>
      </c>
      <c r="AC108">
        <v>1.5269999999999999</v>
      </c>
      <c r="AE108" s="21">
        <f>AVERAGE(E108:I108)</f>
        <v>732.2</v>
      </c>
      <c r="AF108" s="22">
        <f>AVERAGE(J108:N108)</f>
        <v>0.67120000000000002</v>
      </c>
      <c r="AG108" s="22">
        <f>AVERAGE(T108:X108)</f>
        <v>1.3847999999999998</v>
      </c>
      <c r="AH108" s="22">
        <f>AVERAGE(O108:S108)</f>
        <v>0.56259999999999999</v>
      </c>
      <c r="AI108" s="22">
        <f>AVERAGE(Y108:AC108)</f>
        <v>1.5536000000000001</v>
      </c>
      <c r="AK108" s="18">
        <f>((AI108-AG108)*(1000/AE108))/AH108</f>
        <v>0.409772670357405</v>
      </c>
      <c r="AL108" s="193">
        <f>MIN(AK108:AK110)</f>
        <v>0.12689401119463373</v>
      </c>
      <c r="AN108" s="193">
        <f>MAX(AH109:AH110)</f>
        <v>0.56659999999999999</v>
      </c>
      <c r="AO108" s="196"/>
      <c r="AP108" s="24"/>
      <c r="AQ108" s="193">
        <f>AVERAGE(AI109:AI110)</f>
        <v>1.5425</v>
      </c>
      <c r="AR108" s="196"/>
      <c r="AT108" s="43">
        <v>0.60799999999999998</v>
      </c>
      <c r="AU108" s="43">
        <v>1.734</v>
      </c>
      <c r="AV108" s="43">
        <v>0.63800000000000001</v>
      </c>
      <c r="AW108" s="43">
        <v>1.94</v>
      </c>
      <c r="AX108" s="25"/>
      <c r="AY108" s="193">
        <f>(MAX(AT108:AT110)+MAX(AV108:AV110))/2</f>
        <v>0.64549999999999996</v>
      </c>
      <c r="AZ108" s="196"/>
      <c r="BA108" s="24"/>
      <c r="BB108" s="193">
        <f>(MIN(AU108:AU110)+MIN(AW108:AW110))/2</f>
        <v>1.8069999999999999</v>
      </c>
      <c r="BC108" s="196"/>
      <c r="BE108" s="43">
        <v>0.58099999999999996</v>
      </c>
      <c r="BF108" s="43">
        <v>1.835</v>
      </c>
      <c r="BG108" s="43">
        <v>0.58599999999999997</v>
      </c>
      <c r="BH108" s="43">
        <v>2.024</v>
      </c>
      <c r="BJ108" s="193">
        <f>(MAX(BE108:BE110)+MAX(BG108:BG110))/2</f>
        <v>0.63749999999999996</v>
      </c>
      <c r="BK108" s="196"/>
      <c r="BL108" s="24"/>
      <c r="BM108" s="193">
        <f>(MIN(BF108:BF110)+MIN(BH108:BH110))/2</f>
        <v>1.8624999999999998</v>
      </c>
      <c r="BN108" s="196"/>
      <c r="BP108" s="197"/>
      <c r="BQ108" s="197"/>
      <c r="BR108" s="199"/>
      <c r="BS108" s="51"/>
      <c r="BT108" s="197"/>
      <c r="BU108" s="197"/>
      <c r="BV108" s="199"/>
      <c r="BW108" s="51"/>
      <c r="BX108" s="199"/>
    </row>
    <row r="109" spans="1:77" s="20" customFormat="1" ht="16" hidden="1" customHeight="1" x14ac:dyDescent="0.2">
      <c r="A109" s="19"/>
      <c r="B109" s="20" t="s">
        <v>165</v>
      </c>
      <c r="C109" s="201"/>
      <c r="E109">
        <v>634</v>
      </c>
      <c r="F109">
        <v>1495</v>
      </c>
      <c r="G109">
        <v>1183</v>
      </c>
      <c r="H109">
        <v>729</v>
      </c>
      <c r="I109">
        <v>623</v>
      </c>
      <c r="J109">
        <v>0.624</v>
      </c>
      <c r="K109">
        <v>0.68300000000000005</v>
      </c>
      <c r="L109">
        <v>0.67300000000000004</v>
      </c>
      <c r="M109">
        <v>0.63900000000000001</v>
      </c>
      <c r="N109">
        <v>0.61599999999999999</v>
      </c>
      <c r="O109">
        <v>0.55200000000000005</v>
      </c>
      <c r="P109">
        <v>0.59399999999999997</v>
      </c>
      <c r="Q109">
        <v>0.56599999999999995</v>
      </c>
      <c r="R109">
        <v>0.54300000000000004</v>
      </c>
      <c r="S109">
        <v>0.57799999999999996</v>
      </c>
      <c r="T109">
        <v>1.4530000000000001</v>
      </c>
      <c r="U109">
        <v>1.3640000000000001</v>
      </c>
      <c r="V109">
        <v>1.3839999999999999</v>
      </c>
      <c r="W109">
        <v>1.4410000000000001</v>
      </c>
      <c r="X109">
        <v>1.4690000000000001</v>
      </c>
      <c r="Y109">
        <v>1.58</v>
      </c>
      <c r="Z109">
        <v>1.5029999999999999</v>
      </c>
      <c r="AA109">
        <v>1.5349999999999999</v>
      </c>
      <c r="AB109">
        <v>1.55</v>
      </c>
      <c r="AC109">
        <v>1.5349999999999999</v>
      </c>
      <c r="AE109" s="21">
        <f>AVERAGE(E109:I109)</f>
        <v>932.8</v>
      </c>
      <c r="AF109" s="22">
        <f>AVERAGE(J109:N109)</f>
        <v>0.64700000000000002</v>
      </c>
      <c r="AG109" s="22">
        <f>AVERAGE(T109:X109)</f>
        <v>1.4222000000000001</v>
      </c>
      <c r="AH109" s="22">
        <f>AVERAGE(O109:S109)</f>
        <v>0.56659999999999999</v>
      </c>
      <c r="AI109" s="22">
        <f>AVERAGE(Y109:AC109)</f>
        <v>1.5406</v>
      </c>
      <c r="AK109" s="18">
        <f>((AI109-AG109)*(1000/AE109))/AH109</f>
        <v>0.22401989781059878</v>
      </c>
      <c r="AL109" s="193"/>
      <c r="AN109" s="193"/>
      <c r="AO109" s="196"/>
      <c r="AP109" s="24"/>
      <c r="AQ109" s="193"/>
      <c r="AR109" s="196"/>
      <c r="AT109" s="43">
        <v>0.625</v>
      </c>
      <c r="AU109" s="43">
        <v>1.718</v>
      </c>
      <c r="AV109" s="43">
        <v>0.66600000000000004</v>
      </c>
      <c r="AW109" s="43">
        <v>1.8979999999999999</v>
      </c>
      <c r="AX109" s="25"/>
      <c r="AY109" s="193"/>
      <c r="AZ109" s="196"/>
      <c r="BA109" s="24"/>
      <c r="BB109" s="193"/>
      <c r="BC109" s="196"/>
      <c r="BE109" s="43">
        <v>0.59499999999999997</v>
      </c>
      <c r="BF109" s="43">
        <v>1.8260000000000001</v>
      </c>
      <c r="BG109" s="43">
        <v>0.64700000000000002</v>
      </c>
      <c r="BH109" s="43">
        <v>1.9430000000000001</v>
      </c>
      <c r="BJ109" s="193"/>
      <c r="BK109" s="196"/>
      <c r="BL109" s="24"/>
      <c r="BM109" s="193"/>
      <c r="BN109" s="196"/>
      <c r="BP109" s="197"/>
      <c r="BQ109" s="197"/>
      <c r="BR109" s="199"/>
      <c r="BS109" s="51"/>
      <c r="BT109" s="197"/>
      <c r="BU109" s="197"/>
      <c r="BV109" s="199"/>
      <c r="BW109" s="51"/>
      <c r="BX109" s="199"/>
    </row>
    <row r="110" spans="1:77" s="20" customFormat="1" ht="16" hidden="1" customHeight="1" thickBot="1" x14ac:dyDescent="0.25">
      <c r="A110" s="19"/>
      <c r="B110" s="20" t="s">
        <v>166</v>
      </c>
      <c r="C110" s="201"/>
      <c r="E110">
        <v>1031</v>
      </c>
      <c r="F110">
        <v>1491</v>
      </c>
      <c r="G110">
        <v>1263</v>
      </c>
      <c r="H110">
        <v>1219</v>
      </c>
      <c r="I110">
        <v>623</v>
      </c>
      <c r="J110">
        <v>0.62</v>
      </c>
      <c r="K110">
        <v>0.63500000000000001</v>
      </c>
      <c r="L110">
        <v>0.63200000000000001</v>
      </c>
      <c r="M110">
        <v>0.629</v>
      </c>
      <c r="N110">
        <v>0.58399999999999996</v>
      </c>
      <c r="O110">
        <v>0.55600000000000005</v>
      </c>
      <c r="P110">
        <v>0.57899999999999996</v>
      </c>
      <c r="Q110">
        <v>0.56299999999999994</v>
      </c>
      <c r="R110">
        <v>0.54400000000000004</v>
      </c>
      <c r="S110">
        <v>0.57999999999999996</v>
      </c>
      <c r="T110">
        <v>1.458</v>
      </c>
      <c r="U110">
        <v>1.4419999999999999</v>
      </c>
      <c r="V110">
        <v>1.4490000000000001</v>
      </c>
      <c r="W110">
        <v>1.456</v>
      </c>
      <c r="X110">
        <v>1.514</v>
      </c>
      <c r="Y110">
        <v>1.5780000000000001</v>
      </c>
      <c r="Z110">
        <v>1.5249999999999999</v>
      </c>
      <c r="AA110">
        <v>1.544</v>
      </c>
      <c r="AB110">
        <v>1.5469999999999999</v>
      </c>
      <c r="AC110">
        <v>1.528</v>
      </c>
      <c r="AE110" s="21">
        <f>AVERAGE(E110:I110)</f>
        <v>1125.4000000000001</v>
      </c>
      <c r="AF110" s="22">
        <f>AVERAGE(J110:N110)</f>
        <v>0.62</v>
      </c>
      <c r="AG110" s="22">
        <f>AVERAGE(T110:X110)</f>
        <v>1.4638</v>
      </c>
      <c r="AH110" s="22">
        <f>AVERAGE(O110:S110)</f>
        <v>0.56440000000000001</v>
      </c>
      <c r="AI110" s="22">
        <f>AVERAGE(Y110:AC110)</f>
        <v>1.5444</v>
      </c>
      <c r="AK110" s="18">
        <f>((AI110-AG110)*(1000/AE110))/AH110</f>
        <v>0.12689401119463373</v>
      </c>
      <c r="AL110" s="193"/>
      <c r="AN110" s="193"/>
      <c r="AO110" s="196"/>
      <c r="AP110" s="24"/>
      <c r="AQ110" s="193"/>
      <c r="AR110" s="196"/>
      <c r="AT110" s="43">
        <v>0.625</v>
      </c>
      <c r="AU110" s="43">
        <v>1.716</v>
      </c>
      <c r="AV110" s="43">
        <v>0.66400000000000003</v>
      </c>
      <c r="AW110" s="43">
        <v>1.899</v>
      </c>
      <c r="AX110" s="25"/>
      <c r="AY110" s="193"/>
      <c r="AZ110" s="196"/>
      <c r="BA110" s="24"/>
      <c r="BB110" s="193"/>
      <c r="BC110" s="196"/>
      <c r="BE110" s="43">
        <v>0.60799999999999998</v>
      </c>
      <c r="BF110" s="43">
        <v>1.8049999999999999</v>
      </c>
      <c r="BG110" s="43">
        <v>0.66700000000000004</v>
      </c>
      <c r="BH110" s="43">
        <v>1.92</v>
      </c>
      <c r="BJ110" s="193"/>
      <c r="BK110" s="196"/>
      <c r="BL110" s="24"/>
      <c r="BM110" s="193"/>
      <c r="BN110" s="196"/>
      <c r="BP110" s="197"/>
      <c r="BQ110" s="197"/>
      <c r="BR110" s="200"/>
      <c r="BS110" s="51"/>
      <c r="BT110" s="197"/>
      <c r="BU110" s="197"/>
      <c r="BV110" s="200"/>
      <c r="BW110" s="51"/>
      <c r="BX110" s="200"/>
    </row>
    <row r="111" spans="1:77" ht="16" hidden="1" customHeight="1" x14ac:dyDescent="0.2">
      <c r="BT111" s="48"/>
      <c r="BU111" s="48"/>
      <c r="BV111" s="7"/>
    </row>
    <row r="112" spans="1:77" ht="16" customHeight="1" x14ac:dyDescent="0.2">
      <c r="BT112" s="48"/>
      <c r="BU112" s="48"/>
      <c r="BV112" s="7"/>
    </row>
    <row r="113" spans="1:76" ht="17" customHeight="1" thickBot="1" x14ac:dyDescent="0.25">
      <c r="AK113" s="202" t="s">
        <v>7</v>
      </c>
      <c r="AL113" s="202"/>
      <c r="AN113" s="13" t="s">
        <v>8</v>
      </c>
      <c r="AO113" s="13"/>
      <c r="AQ113" s="14" t="s">
        <v>9</v>
      </c>
      <c r="AR113" s="14"/>
      <c r="BP113" s="52"/>
      <c r="BQ113" s="52"/>
      <c r="BR113" s="53"/>
      <c r="BS113" s="8"/>
      <c r="BT113" s="52"/>
      <c r="BU113" s="52"/>
      <c r="BV113" s="53"/>
      <c r="BW113" s="8"/>
      <c r="BX113" s="53"/>
    </row>
    <row r="114" spans="1:76" ht="16" customHeight="1" x14ac:dyDescent="0.2">
      <c r="A114" s="16"/>
      <c r="B114" s="26" t="s">
        <v>138</v>
      </c>
      <c r="C114" s="194">
        <v>362561</v>
      </c>
      <c r="D114" s="27"/>
      <c r="E114">
        <v>118</v>
      </c>
      <c r="F114">
        <v>141</v>
      </c>
      <c r="G114">
        <v>142</v>
      </c>
      <c r="H114">
        <v>193</v>
      </c>
      <c r="I114">
        <v>100</v>
      </c>
      <c r="J114">
        <v>0.68100000000000005</v>
      </c>
      <c r="K114">
        <v>0.72399999999999998</v>
      </c>
      <c r="L114">
        <v>0.73899999999999999</v>
      </c>
      <c r="M114">
        <v>0.76400000000000001</v>
      </c>
      <c r="N114">
        <v>0.69799999999999995</v>
      </c>
      <c r="O114">
        <v>0.58099999999999996</v>
      </c>
      <c r="P114">
        <v>0.58499999999999996</v>
      </c>
      <c r="Q114">
        <v>0.57699999999999996</v>
      </c>
      <c r="R114">
        <v>0.60199999999999998</v>
      </c>
      <c r="S114">
        <v>0.59899999999999998</v>
      </c>
      <c r="T114">
        <v>1.361</v>
      </c>
      <c r="U114">
        <v>1.2869999999999999</v>
      </c>
      <c r="V114">
        <v>1.2589999999999999</v>
      </c>
      <c r="W114">
        <v>1.2070000000000001</v>
      </c>
      <c r="X114">
        <v>1.335</v>
      </c>
      <c r="Y114">
        <v>1.5509999999999999</v>
      </c>
      <c r="Z114">
        <v>1.583</v>
      </c>
      <c r="AA114">
        <v>1.55</v>
      </c>
      <c r="AB114">
        <v>1.5349999999999999</v>
      </c>
      <c r="AC114">
        <v>1.5549999999999999</v>
      </c>
      <c r="AD114" s="26"/>
      <c r="AE114" s="28">
        <f>AVERAGE(E114:I114)</f>
        <v>138.80000000000001</v>
      </c>
      <c r="AF114" s="29">
        <f>AVERAGE(J114:N114)</f>
        <v>0.72120000000000006</v>
      </c>
      <c r="AG114" s="29">
        <f>AVERAGE(T114:X114)</f>
        <v>1.2898000000000001</v>
      </c>
      <c r="AH114" s="29">
        <f>AVERAGE(O114:S114)</f>
        <v>0.58879999999999999</v>
      </c>
      <c r="AI114" s="29">
        <f>AVERAGE(Y114:AC114)</f>
        <v>1.5548</v>
      </c>
      <c r="AJ114" s="26"/>
      <c r="AK114" s="30">
        <f>((AI114-AG114)*(1000/AE114))/AH114</f>
        <v>3.2425643716326262</v>
      </c>
      <c r="AL114" s="195">
        <f>MIN(AK114:AK116)</f>
        <v>0.17585273196245763</v>
      </c>
      <c r="AM114" s="26"/>
      <c r="AN114" s="195">
        <f>MAX(AH115:AH116)</f>
        <v>0.62780000000000002</v>
      </c>
      <c r="AO114" s="196">
        <f>AN118-AN114</f>
        <v>-5.3999999999999937E-2</v>
      </c>
      <c r="AP114" s="31"/>
      <c r="AQ114" s="195">
        <f>AVERAGE(AI115:AI116)</f>
        <v>1.4729999999999999</v>
      </c>
      <c r="AR114" s="196">
        <f>AQ114-AQ118</f>
        <v>-7.0800000000000196E-2</v>
      </c>
      <c r="AS114" s="26"/>
      <c r="AT114" s="41">
        <v>0.68700000000000006</v>
      </c>
      <c r="AU114" s="41">
        <v>1.5920000000000001</v>
      </c>
      <c r="AV114" s="41">
        <v>0.73499999999999999</v>
      </c>
      <c r="AW114" s="41">
        <v>1.7190000000000001</v>
      </c>
      <c r="AX114" s="32"/>
      <c r="AY114" s="195">
        <f>(MAX(AT114:AT116)+MAX(AV114:AV116))/2</f>
        <v>0.76400000000000001</v>
      </c>
      <c r="AZ114" s="196">
        <f>AY118-AY114</f>
        <v>-7.8000000000000069E-2</v>
      </c>
      <c r="BA114" s="31"/>
      <c r="BB114" s="195">
        <f>(MIN(AU114:AU116)+MIN(AW114:AW116))/2</f>
        <v>1.5975000000000001</v>
      </c>
      <c r="BC114" s="196">
        <f>BB114-BB118</f>
        <v>-0.15199999999999991</v>
      </c>
      <c r="BD114" s="26"/>
      <c r="BE114" s="41">
        <v>0.68500000000000005</v>
      </c>
      <c r="BF114" s="41">
        <v>1.639</v>
      </c>
      <c r="BG114" s="41">
        <v>0.71199999999999997</v>
      </c>
      <c r="BH114" s="41">
        <v>1.7869999999999999</v>
      </c>
      <c r="BI114" s="26"/>
      <c r="BJ114" s="195">
        <f>(MAX(BE114:BE116)+MAX(BG114:BG116))/2</f>
        <v>0.70849999999999991</v>
      </c>
      <c r="BK114" s="196">
        <f>BJ118-BJ114</f>
        <v>-7.4999999999999956E-2</v>
      </c>
      <c r="BL114" s="31"/>
      <c r="BM114" s="195">
        <f>(MIN(BF114:BF116)+MIN(BH114:BH116))/2</f>
        <v>1.7069999999999999</v>
      </c>
      <c r="BN114" s="196">
        <f>BM114-BM118</f>
        <v>-0.13950000000000018</v>
      </c>
      <c r="BO114" s="26"/>
      <c r="BP114" s="197">
        <f>AY114-AZ114</f>
        <v>0.84200000000000008</v>
      </c>
      <c r="BQ114" s="197">
        <f>BB114+BC114</f>
        <v>1.4455000000000002</v>
      </c>
      <c r="BR114" s="198">
        <f>BQ114-BP114</f>
        <v>0.60350000000000015</v>
      </c>
      <c r="BS114" s="50"/>
      <c r="BT114" s="197">
        <f>BJ114-BK114</f>
        <v>0.78349999999999986</v>
      </c>
      <c r="BU114" s="197">
        <f>BM114+BN114</f>
        <v>1.5674999999999997</v>
      </c>
      <c r="BV114" s="198">
        <f>BU114-BT114</f>
        <v>0.78399999999999981</v>
      </c>
      <c r="BW114" s="50"/>
      <c r="BX114" s="198">
        <f>AVERAGE(BR114, BV114)</f>
        <v>0.69374999999999998</v>
      </c>
    </row>
    <row r="115" spans="1:76" ht="16" customHeight="1" x14ac:dyDescent="0.2">
      <c r="A115" s="16"/>
      <c r="B115" s="26" t="s">
        <v>139</v>
      </c>
      <c r="C115" s="194"/>
      <c r="D115" s="27"/>
      <c r="E115">
        <v>721</v>
      </c>
      <c r="F115">
        <v>627</v>
      </c>
      <c r="G115">
        <v>852</v>
      </c>
      <c r="H115">
        <v>797</v>
      </c>
      <c r="I115">
        <v>760</v>
      </c>
      <c r="J115">
        <v>0.75</v>
      </c>
      <c r="K115">
        <v>0.72799999999999998</v>
      </c>
      <c r="L115">
        <v>0.76900000000000002</v>
      </c>
      <c r="M115">
        <v>0.76600000000000001</v>
      </c>
      <c r="N115">
        <v>0.753</v>
      </c>
      <c r="O115">
        <v>0.60499999999999998</v>
      </c>
      <c r="P115">
        <v>0.627</v>
      </c>
      <c r="Q115">
        <v>0.63</v>
      </c>
      <c r="R115">
        <v>0.63700000000000001</v>
      </c>
      <c r="S115">
        <v>0.64</v>
      </c>
      <c r="T115">
        <v>1.23</v>
      </c>
      <c r="U115">
        <v>1.2789999999999999</v>
      </c>
      <c r="V115">
        <v>1.194</v>
      </c>
      <c r="W115">
        <v>1.202</v>
      </c>
      <c r="X115">
        <v>1.228</v>
      </c>
      <c r="Y115">
        <v>1.5249999999999999</v>
      </c>
      <c r="Z115">
        <v>1.462</v>
      </c>
      <c r="AA115">
        <v>1.45</v>
      </c>
      <c r="AB115">
        <v>1.4339999999999999</v>
      </c>
      <c r="AC115">
        <v>1.494</v>
      </c>
      <c r="AD115" s="26"/>
      <c r="AE115" s="28">
        <f>AVERAGE(E115:I115)</f>
        <v>751.4</v>
      </c>
      <c r="AF115" s="29">
        <f>AVERAGE(J115:N115)</f>
        <v>0.75319999999999998</v>
      </c>
      <c r="AG115" s="29">
        <f>AVERAGE(T115:X115)</f>
        <v>1.2265999999999999</v>
      </c>
      <c r="AH115" s="29">
        <f>AVERAGE(O115:S115)</f>
        <v>0.62780000000000002</v>
      </c>
      <c r="AI115" s="29">
        <f>AVERAGE(Y115:AC115)</f>
        <v>1.4730000000000001</v>
      </c>
      <c r="AJ115" s="26"/>
      <c r="AK115" s="30">
        <f>((AI115-AG115)*(1000/AE115))/AH115</f>
        <v>0.52233388616496146</v>
      </c>
      <c r="AL115" s="195"/>
      <c r="AM115" s="26"/>
      <c r="AN115" s="195"/>
      <c r="AO115" s="196"/>
      <c r="AP115" s="31"/>
      <c r="AQ115" s="195"/>
      <c r="AR115" s="196"/>
      <c r="AS115" s="26"/>
      <c r="AT115" s="41">
        <v>0.72499999999999998</v>
      </c>
      <c r="AU115" s="41">
        <v>1.516</v>
      </c>
      <c r="AV115" s="41">
        <v>0.74299999999999999</v>
      </c>
      <c r="AW115" s="41">
        <v>1.706</v>
      </c>
      <c r="AX115" s="32"/>
      <c r="AY115" s="195"/>
      <c r="AZ115" s="196"/>
      <c r="BA115" s="31"/>
      <c r="BB115" s="195"/>
      <c r="BC115" s="196"/>
      <c r="BD115" s="26"/>
      <c r="BE115" s="41">
        <v>0.69099999999999995</v>
      </c>
      <c r="BF115" s="41">
        <v>1.627</v>
      </c>
      <c r="BG115" s="41">
        <v>0.67300000000000004</v>
      </c>
      <c r="BH115" s="41">
        <v>1.8540000000000001</v>
      </c>
      <c r="BI115" s="26"/>
      <c r="BJ115" s="195"/>
      <c r="BK115" s="196"/>
      <c r="BL115" s="31"/>
      <c r="BM115" s="195"/>
      <c r="BN115" s="196"/>
      <c r="BO115" s="26"/>
      <c r="BP115" s="197"/>
      <c r="BQ115" s="197"/>
      <c r="BR115" s="199"/>
      <c r="BS115" s="50"/>
      <c r="BT115" s="197"/>
      <c r="BU115" s="197"/>
      <c r="BV115" s="199"/>
      <c r="BW115" s="50"/>
      <c r="BX115" s="199"/>
    </row>
    <row r="116" spans="1:76" ht="16" customHeight="1" x14ac:dyDescent="0.2">
      <c r="A116" s="16"/>
      <c r="B116" s="26" t="s">
        <v>140</v>
      </c>
      <c r="C116" s="194"/>
      <c r="D116" s="27"/>
      <c r="E116">
        <v>1444</v>
      </c>
      <c r="F116">
        <v>962</v>
      </c>
      <c r="G116">
        <v>906</v>
      </c>
      <c r="H116">
        <v>799</v>
      </c>
      <c r="I116">
        <v>701</v>
      </c>
      <c r="J116">
        <v>0.74299999999999999</v>
      </c>
      <c r="K116">
        <v>0.67300000000000004</v>
      </c>
      <c r="L116">
        <v>0.67600000000000005</v>
      </c>
      <c r="M116">
        <v>0.65900000000000003</v>
      </c>
      <c r="N116">
        <v>0.64</v>
      </c>
      <c r="O116">
        <v>0.59899999999999998</v>
      </c>
      <c r="P116">
        <v>0.63</v>
      </c>
      <c r="Q116">
        <v>0.61399999999999999</v>
      </c>
      <c r="R116">
        <v>0.626</v>
      </c>
      <c r="S116">
        <v>0.63900000000000001</v>
      </c>
      <c r="T116">
        <v>1.2430000000000001</v>
      </c>
      <c r="U116">
        <v>1.379</v>
      </c>
      <c r="V116">
        <v>1.3759999999999999</v>
      </c>
      <c r="W116">
        <v>1.4079999999999999</v>
      </c>
      <c r="X116">
        <v>1.4330000000000001</v>
      </c>
      <c r="Y116">
        <v>1.56</v>
      </c>
      <c r="Z116">
        <v>1.4510000000000001</v>
      </c>
      <c r="AA116">
        <v>1.4670000000000001</v>
      </c>
      <c r="AB116">
        <v>1.4379999999999999</v>
      </c>
      <c r="AC116">
        <v>1.4490000000000001</v>
      </c>
      <c r="AD116" s="26"/>
      <c r="AE116" s="28">
        <f>AVERAGE(E116:I116)</f>
        <v>962.4</v>
      </c>
      <c r="AF116" s="29">
        <f>AVERAGE(J116:N116)</f>
        <v>0.67820000000000014</v>
      </c>
      <c r="AG116" s="29">
        <f>AVERAGE(T116:X116)</f>
        <v>1.3677999999999999</v>
      </c>
      <c r="AH116" s="29">
        <f>AVERAGE(O116:S116)</f>
        <v>0.62159999999999993</v>
      </c>
      <c r="AI116" s="29">
        <f>AVERAGE(Y116:AC116)</f>
        <v>1.4729999999999999</v>
      </c>
      <c r="AJ116" s="26"/>
      <c r="AK116" s="30">
        <f>((AI116-AG116)*(1000/AE116))/AH116</f>
        <v>0.17585273196245763</v>
      </c>
      <c r="AL116" s="195"/>
      <c r="AM116" s="26"/>
      <c r="AN116" s="195"/>
      <c r="AO116" s="196"/>
      <c r="AP116" s="31"/>
      <c r="AQ116" s="195"/>
      <c r="AR116" s="196"/>
      <c r="AS116" s="26"/>
      <c r="AT116" s="41">
        <v>0.74</v>
      </c>
      <c r="AU116" s="41">
        <v>1.5209999999999999</v>
      </c>
      <c r="AV116" s="41">
        <v>0.78800000000000003</v>
      </c>
      <c r="AW116" s="41">
        <v>1.679</v>
      </c>
      <c r="AX116" s="32"/>
      <c r="AY116" s="195"/>
      <c r="AZ116" s="196"/>
      <c r="BA116" s="31"/>
      <c r="BB116" s="195"/>
      <c r="BC116" s="196"/>
      <c r="BD116" s="26"/>
      <c r="BE116" s="41">
        <v>0.70499999999999996</v>
      </c>
      <c r="BF116" s="41">
        <v>1.637</v>
      </c>
      <c r="BG116" s="41">
        <v>0.69899999999999995</v>
      </c>
      <c r="BH116" s="41">
        <v>1.857</v>
      </c>
      <c r="BI116" s="26"/>
      <c r="BJ116" s="195"/>
      <c r="BK116" s="196"/>
      <c r="BL116" s="31"/>
      <c r="BM116" s="195"/>
      <c r="BN116" s="196"/>
      <c r="BO116" s="26"/>
      <c r="BP116" s="197"/>
      <c r="BQ116" s="197"/>
      <c r="BR116" s="199"/>
      <c r="BS116" s="50"/>
      <c r="BT116" s="197"/>
      <c r="BU116" s="197"/>
      <c r="BV116" s="199"/>
      <c r="BW116" s="50"/>
      <c r="BX116" s="199"/>
    </row>
    <row r="117" spans="1:76" ht="7" customHeight="1" x14ac:dyDescent="0.2">
      <c r="A117" s="16"/>
      <c r="C117" s="55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E117" s="1"/>
      <c r="AF117" s="2"/>
      <c r="AG117" s="2"/>
      <c r="AH117" s="2"/>
      <c r="AI117" s="2"/>
      <c r="AK117" s="18"/>
      <c r="AL117" s="4"/>
      <c r="AN117" s="4"/>
      <c r="AO117" s="196"/>
      <c r="AP117" s="5"/>
      <c r="AQ117" s="4"/>
      <c r="AR117" s="196"/>
      <c r="AT117" s="42"/>
      <c r="AU117" s="42"/>
      <c r="AV117" s="42"/>
      <c r="AW117" s="42"/>
      <c r="AX117" s="6"/>
      <c r="AY117" s="6"/>
      <c r="AZ117" s="196"/>
      <c r="BA117" s="5"/>
      <c r="BB117" s="6"/>
      <c r="BC117" s="196"/>
      <c r="BE117" s="42"/>
      <c r="BF117" s="42"/>
      <c r="BG117" s="42"/>
      <c r="BH117" s="42"/>
      <c r="BJ117" s="6"/>
      <c r="BK117" s="196"/>
      <c r="BL117" s="5"/>
      <c r="BM117" s="6"/>
      <c r="BN117" s="196"/>
      <c r="BP117" s="197"/>
      <c r="BQ117" s="197"/>
      <c r="BR117" s="199"/>
      <c r="BS117" s="8"/>
      <c r="BT117" s="197"/>
      <c r="BU117" s="197"/>
      <c r="BV117" s="199"/>
      <c r="BW117" s="8"/>
      <c r="BX117" s="199"/>
    </row>
    <row r="118" spans="1:76" s="20" customFormat="1" ht="16" customHeight="1" x14ac:dyDescent="0.2">
      <c r="A118" s="19"/>
      <c r="B118" s="20" t="s">
        <v>141</v>
      </c>
      <c r="C118" s="201">
        <v>362561</v>
      </c>
      <c r="E118">
        <v>199</v>
      </c>
      <c r="F118">
        <v>231</v>
      </c>
      <c r="G118">
        <v>120</v>
      </c>
      <c r="H118">
        <v>190</v>
      </c>
      <c r="I118">
        <v>62</v>
      </c>
      <c r="J118">
        <v>0.64800000000000002</v>
      </c>
      <c r="K118">
        <v>0.69699999999999995</v>
      </c>
      <c r="L118">
        <v>0.64400000000000002</v>
      </c>
      <c r="M118">
        <v>0.68200000000000005</v>
      </c>
      <c r="N118">
        <v>0.59399999999999997</v>
      </c>
      <c r="O118">
        <v>0.53400000000000003</v>
      </c>
      <c r="P118">
        <v>0.55900000000000005</v>
      </c>
      <c r="Q118">
        <v>0.54300000000000004</v>
      </c>
      <c r="R118">
        <v>0.53</v>
      </c>
      <c r="S118">
        <v>0.55600000000000005</v>
      </c>
      <c r="T118">
        <v>1.415</v>
      </c>
      <c r="U118">
        <v>1.3380000000000001</v>
      </c>
      <c r="V118">
        <v>1.429</v>
      </c>
      <c r="W118">
        <v>1.37</v>
      </c>
      <c r="X118">
        <v>1.5</v>
      </c>
      <c r="Y118">
        <v>1.6870000000000001</v>
      </c>
      <c r="Z118">
        <v>1.587</v>
      </c>
      <c r="AA118">
        <v>1.69</v>
      </c>
      <c r="AB118">
        <v>1.647</v>
      </c>
      <c r="AC118">
        <v>1.583</v>
      </c>
      <c r="AE118" s="21">
        <f>AVERAGE(E118:I118)</f>
        <v>160.4</v>
      </c>
      <c r="AF118" s="22">
        <f>AVERAGE(J118:N118)</f>
        <v>0.65299999999999991</v>
      </c>
      <c r="AG118" s="22">
        <f>AVERAGE(T118:X118)</f>
        <v>1.4104000000000001</v>
      </c>
      <c r="AH118" s="22">
        <f>AVERAGE(O118:S118)</f>
        <v>0.54440000000000011</v>
      </c>
      <c r="AI118" s="22">
        <f>AVERAGE(Y118:AC118)</f>
        <v>1.6388000000000003</v>
      </c>
      <c r="AK118" s="18">
        <f>((AI118-AG118)*(1000/AE118))/AH118</f>
        <v>2.6156137943165612</v>
      </c>
      <c r="AL118" s="193">
        <f>MIN(AK118:AK120)</f>
        <v>0.10765732454563012</v>
      </c>
      <c r="AN118" s="193">
        <f>MAX(AH119:AH120)</f>
        <v>0.57380000000000009</v>
      </c>
      <c r="AO118" s="196"/>
      <c r="AP118" s="24"/>
      <c r="AQ118" s="193">
        <f>AVERAGE(AI119:AI120)</f>
        <v>1.5438000000000001</v>
      </c>
      <c r="AR118" s="196"/>
      <c r="AT118" s="43">
        <v>0.67300000000000004</v>
      </c>
      <c r="AU118" s="43">
        <v>1.635</v>
      </c>
      <c r="AV118" s="43">
        <v>0.67600000000000005</v>
      </c>
      <c r="AW118" s="43">
        <v>1.877</v>
      </c>
      <c r="AX118" s="25"/>
      <c r="AY118" s="193">
        <f>(MAX(AT118:AT120)+MAX(AV118:AV120))/2</f>
        <v>0.68599999999999994</v>
      </c>
      <c r="AZ118" s="196"/>
      <c r="BA118" s="24"/>
      <c r="BB118" s="193">
        <f>(MIN(AU118:AU120)+MIN(AW118:AW120))/2</f>
        <v>1.7495000000000001</v>
      </c>
      <c r="BC118" s="196"/>
      <c r="BE118" s="43">
        <v>0.60699999999999998</v>
      </c>
      <c r="BF118" s="43">
        <v>1.778</v>
      </c>
      <c r="BG118" s="43">
        <v>0.65700000000000003</v>
      </c>
      <c r="BH118" s="43">
        <v>1.915</v>
      </c>
      <c r="BJ118" s="193">
        <f>(MAX(BE118:BE120)+MAX(BG118:BG120))/2</f>
        <v>0.63349999999999995</v>
      </c>
      <c r="BK118" s="196"/>
      <c r="BL118" s="24"/>
      <c r="BM118" s="193">
        <f>(MIN(BF118:BF120)+MIN(BH118:BH120))/2</f>
        <v>1.8465</v>
      </c>
      <c r="BN118" s="196"/>
      <c r="BP118" s="197"/>
      <c r="BQ118" s="197"/>
      <c r="BR118" s="199"/>
      <c r="BS118" s="51"/>
      <c r="BT118" s="197"/>
      <c r="BU118" s="197"/>
      <c r="BV118" s="199"/>
      <c r="BW118" s="51"/>
      <c r="BX118" s="199"/>
    </row>
    <row r="119" spans="1:76" s="20" customFormat="1" ht="16" customHeight="1" x14ac:dyDescent="0.2">
      <c r="A119" s="19"/>
      <c r="B119" s="20" t="s">
        <v>142</v>
      </c>
      <c r="C119" s="201"/>
      <c r="E119">
        <v>659</v>
      </c>
      <c r="F119">
        <v>615</v>
      </c>
      <c r="G119">
        <v>675</v>
      </c>
      <c r="H119">
        <v>778</v>
      </c>
      <c r="I119">
        <v>369</v>
      </c>
      <c r="J119">
        <v>0.61899999999999999</v>
      </c>
      <c r="K119">
        <v>0.61099999999999999</v>
      </c>
      <c r="L119">
        <v>0.63700000000000001</v>
      </c>
      <c r="M119">
        <v>0.64100000000000001</v>
      </c>
      <c r="N119">
        <v>0.57999999999999996</v>
      </c>
      <c r="O119">
        <v>0.54900000000000004</v>
      </c>
      <c r="P119">
        <v>0.57099999999999995</v>
      </c>
      <c r="Q119">
        <v>0.56399999999999995</v>
      </c>
      <c r="R119">
        <v>0.54700000000000004</v>
      </c>
      <c r="S119">
        <v>0.56499999999999995</v>
      </c>
      <c r="T119">
        <v>1.46</v>
      </c>
      <c r="U119">
        <v>1.4770000000000001</v>
      </c>
      <c r="V119">
        <v>1.44</v>
      </c>
      <c r="W119">
        <v>1.4370000000000001</v>
      </c>
      <c r="X119">
        <v>1.518</v>
      </c>
      <c r="Y119">
        <v>1.5920000000000001</v>
      </c>
      <c r="Z119">
        <v>1.532</v>
      </c>
      <c r="AA119">
        <v>1.538</v>
      </c>
      <c r="AB119">
        <v>1.56</v>
      </c>
      <c r="AC119">
        <v>1.5509999999999999</v>
      </c>
      <c r="AE119" s="21">
        <f>AVERAGE(E119:I119)</f>
        <v>619.20000000000005</v>
      </c>
      <c r="AF119" s="22">
        <f>AVERAGE(J119:N119)</f>
        <v>0.61760000000000004</v>
      </c>
      <c r="AG119" s="22">
        <f>AVERAGE(T119:X119)</f>
        <v>1.4664000000000001</v>
      </c>
      <c r="AH119" s="22">
        <f>AVERAGE(O119:S119)</f>
        <v>0.55920000000000003</v>
      </c>
      <c r="AI119" s="22">
        <f>AVERAGE(Y119:AC119)</f>
        <v>1.5546</v>
      </c>
      <c r="AK119" s="18">
        <f>((AI119-AG119)*(1000/AE119))/AH119</f>
        <v>0.25472435705492846</v>
      </c>
      <c r="AL119" s="193"/>
      <c r="AN119" s="193"/>
      <c r="AO119" s="196"/>
      <c r="AP119" s="24"/>
      <c r="AQ119" s="193"/>
      <c r="AR119" s="196"/>
      <c r="AT119" s="43">
        <v>0.68</v>
      </c>
      <c r="AU119" s="43">
        <v>1.663</v>
      </c>
      <c r="AV119" s="43">
        <v>0.69</v>
      </c>
      <c r="AW119" s="43">
        <v>1.865</v>
      </c>
      <c r="AX119" s="25"/>
      <c r="AY119" s="193"/>
      <c r="AZ119" s="196"/>
      <c r="BA119" s="24"/>
      <c r="BB119" s="193"/>
      <c r="BC119" s="196"/>
      <c r="BE119" s="43">
        <v>0.55800000000000005</v>
      </c>
      <c r="BF119" s="43">
        <v>1.8440000000000001</v>
      </c>
      <c r="BG119" s="43">
        <v>0.65200000000000002</v>
      </c>
      <c r="BH119" s="43">
        <v>1.9690000000000001</v>
      </c>
      <c r="BJ119" s="193"/>
      <c r="BK119" s="196"/>
      <c r="BL119" s="24"/>
      <c r="BM119" s="193"/>
      <c r="BN119" s="196"/>
      <c r="BP119" s="197"/>
      <c r="BQ119" s="197"/>
      <c r="BR119" s="199"/>
      <c r="BS119" s="51"/>
      <c r="BT119" s="197"/>
      <c r="BU119" s="197"/>
      <c r="BV119" s="199"/>
      <c r="BW119" s="51"/>
      <c r="BX119" s="199"/>
    </row>
    <row r="120" spans="1:76" s="20" customFormat="1" ht="16" customHeight="1" thickBot="1" x14ac:dyDescent="0.25">
      <c r="A120" s="19"/>
      <c r="B120" s="20" t="s">
        <v>143</v>
      </c>
      <c r="C120" s="201"/>
      <c r="E120">
        <v>1983</v>
      </c>
      <c r="F120">
        <v>1936</v>
      </c>
      <c r="G120">
        <v>1147</v>
      </c>
      <c r="H120">
        <v>1975</v>
      </c>
      <c r="I120">
        <v>1393</v>
      </c>
      <c r="J120">
        <v>0.66300000000000003</v>
      </c>
      <c r="K120">
        <v>0.66</v>
      </c>
      <c r="L120">
        <v>0.6</v>
      </c>
      <c r="M120">
        <v>0.67800000000000005</v>
      </c>
      <c r="N120">
        <v>0.60799999999999998</v>
      </c>
      <c r="O120">
        <v>0.56499999999999995</v>
      </c>
      <c r="P120">
        <v>0.58799999999999997</v>
      </c>
      <c r="Q120">
        <v>0.56399999999999995</v>
      </c>
      <c r="R120">
        <v>0.57199999999999995</v>
      </c>
      <c r="S120">
        <v>0.57999999999999996</v>
      </c>
      <c r="T120">
        <v>1.391</v>
      </c>
      <c r="U120">
        <v>1.4019999999999999</v>
      </c>
      <c r="V120">
        <v>1.494</v>
      </c>
      <c r="W120">
        <v>1.3759999999999999</v>
      </c>
      <c r="X120">
        <v>1.4810000000000001</v>
      </c>
      <c r="Y120">
        <v>1.5649999999999999</v>
      </c>
      <c r="Z120">
        <v>1.51</v>
      </c>
      <c r="AA120">
        <v>1.534</v>
      </c>
      <c r="AB120">
        <v>1.5229999999999999</v>
      </c>
      <c r="AC120">
        <v>1.5329999999999999</v>
      </c>
      <c r="AE120" s="21">
        <f>AVERAGE(E120:I120)</f>
        <v>1686.8</v>
      </c>
      <c r="AF120" s="22">
        <f>AVERAGE(J120:N120)</f>
        <v>0.64180000000000004</v>
      </c>
      <c r="AG120" s="22">
        <f>AVERAGE(T120:X120)</f>
        <v>1.4288000000000001</v>
      </c>
      <c r="AH120" s="22">
        <f>AVERAGE(O120:S120)</f>
        <v>0.57380000000000009</v>
      </c>
      <c r="AI120" s="22">
        <f>AVERAGE(Y120:AC120)</f>
        <v>1.5329999999999999</v>
      </c>
      <c r="AK120" s="18">
        <f>((AI120-AG120)*(1000/AE120))/AH120</f>
        <v>0.10765732454563012</v>
      </c>
      <c r="AL120" s="193"/>
      <c r="AN120" s="193"/>
      <c r="AO120" s="196"/>
      <c r="AP120" s="24"/>
      <c r="AQ120" s="193"/>
      <c r="AR120" s="196"/>
      <c r="AT120" s="43">
        <v>0.67300000000000004</v>
      </c>
      <c r="AU120" s="43">
        <v>1.6639999999999999</v>
      </c>
      <c r="AV120" s="43">
        <v>0.69199999999999995</v>
      </c>
      <c r="AW120" s="43">
        <v>1.8640000000000001</v>
      </c>
      <c r="AX120" s="25"/>
      <c r="AY120" s="193"/>
      <c r="AZ120" s="196"/>
      <c r="BA120" s="24"/>
      <c r="BB120" s="193"/>
      <c r="BC120" s="196"/>
      <c r="BE120" s="43">
        <v>0.60799999999999998</v>
      </c>
      <c r="BF120" s="43">
        <v>1.8069999999999999</v>
      </c>
      <c r="BG120" s="43">
        <v>0.65900000000000003</v>
      </c>
      <c r="BH120" s="43">
        <v>1.9370000000000001</v>
      </c>
      <c r="BJ120" s="193"/>
      <c r="BK120" s="196"/>
      <c r="BL120" s="24"/>
      <c r="BM120" s="193"/>
      <c r="BN120" s="196"/>
      <c r="BP120" s="197"/>
      <c r="BQ120" s="197"/>
      <c r="BR120" s="200"/>
      <c r="BS120" s="51"/>
      <c r="BT120" s="197"/>
      <c r="BU120" s="197"/>
      <c r="BV120" s="200"/>
      <c r="BW120" s="51"/>
      <c r="BX120" s="200"/>
    </row>
    <row r="121" spans="1:76" ht="16" customHeight="1" thickBot="1" x14ac:dyDescent="0.25">
      <c r="A121" s="16"/>
      <c r="BP121" s="52"/>
      <c r="BQ121" s="52"/>
      <c r="BR121" s="53"/>
      <c r="BS121" s="8"/>
      <c r="BT121" s="52"/>
      <c r="BU121" s="52"/>
      <c r="BV121" s="53"/>
      <c r="BW121" s="8"/>
      <c r="BX121" s="53"/>
    </row>
    <row r="122" spans="1:76" ht="16" customHeight="1" x14ac:dyDescent="0.2">
      <c r="A122" s="16"/>
      <c r="B122" s="26" t="s">
        <v>144</v>
      </c>
      <c r="C122" s="194">
        <v>362561</v>
      </c>
      <c r="D122" s="26"/>
      <c r="E122">
        <v>144</v>
      </c>
      <c r="F122">
        <v>112</v>
      </c>
      <c r="G122">
        <v>206</v>
      </c>
      <c r="H122">
        <v>147</v>
      </c>
      <c r="I122">
        <v>91</v>
      </c>
      <c r="J122">
        <v>0.70199999999999996</v>
      </c>
      <c r="K122">
        <v>0.69599999999999995</v>
      </c>
      <c r="L122">
        <v>0.77100000000000002</v>
      </c>
      <c r="M122">
        <v>0.73399999999999999</v>
      </c>
      <c r="N122">
        <v>0.68899999999999995</v>
      </c>
      <c r="O122">
        <v>0.58299999999999996</v>
      </c>
      <c r="P122">
        <v>0.59099999999999997</v>
      </c>
      <c r="Q122">
        <v>0.58699999999999997</v>
      </c>
      <c r="R122">
        <v>0.59099999999999997</v>
      </c>
      <c r="S122">
        <v>0.60899999999999999</v>
      </c>
      <c r="T122">
        <v>1.325</v>
      </c>
      <c r="U122">
        <v>1.34</v>
      </c>
      <c r="V122">
        <v>1.1890000000000001</v>
      </c>
      <c r="W122">
        <v>1.272</v>
      </c>
      <c r="X122">
        <v>1.351</v>
      </c>
      <c r="Y122">
        <v>1.605</v>
      </c>
      <c r="Z122">
        <v>1.583</v>
      </c>
      <c r="AA122">
        <v>1.5940000000000001</v>
      </c>
      <c r="AB122">
        <v>1.5649999999999999</v>
      </c>
      <c r="AC122">
        <v>1.56</v>
      </c>
      <c r="AD122" s="26"/>
      <c r="AE122" s="28">
        <f>AVERAGE(E122:I122)</f>
        <v>140</v>
      </c>
      <c r="AF122" s="29">
        <f>AVERAGE(J122:N122)</f>
        <v>0.71840000000000004</v>
      </c>
      <c r="AG122" s="29">
        <f>AVERAGE(T122:X122)</f>
        <v>1.2954000000000001</v>
      </c>
      <c r="AH122" s="29">
        <f>AVERAGE(O122:S122)</f>
        <v>0.59219999999999995</v>
      </c>
      <c r="AI122" s="29">
        <f>AVERAGE(Y122:AC122)</f>
        <v>1.5813999999999999</v>
      </c>
      <c r="AJ122" s="26"/>
      <c r="AK122" s="30">
        <f>((AI122-AG122)*(1000/AE122))/AH122</f>
        <v>3.4496067930718373</v>
      </c>
      <c r="AL122" s="195">
        <f>MIN(AK122:AK124)</f>
        <v>0.18624457637769909</v>
      </c>
      <c r="AM122" s="26"/>
      <c r="AN122" s="195">
        <f>MAX(AH123:AH124)</f>
        <v>0.62680000000000002</v>
      </c>
      <c r="AO122" s="196">
        <f>AN126-AN122</f>
        <v>-5.5400000000000005E-2</v>
      </c>
      <c r="AP122" s="31"/>
      <c r="AQ122" s="195">
        <f>AVERAGE(AI123:AI124)</f>
        <v>1.4710000000000001</v>
      </c>
      <c r="AR122" s="196">
        <f>AQ122-AQ126</f>
        <v>-7.3099999999999943E-2</v>
      </c>
      <c r="AS122" s="26"/>
      <c r="AT122" s="41">
        <v>0.71</v>
      </c>
      <c r="AU122" s="41">
        <v>1.5529999999999999</v>
      </c>
      <c r="AV122" s="41">
        <v>0.75900000000000001</v>
      </c>
      <c r="AW122" s="41">
        <v>1.673</v>
      </c>
      <c r="AX122" s="32"/>
      <c r="AY122" s="195">
        <f>(MAX(AT122:AT124)+MAX(AV122:AV124))/2</f>
        <v>0.77049999999999996</v>
      </c>
      <c r="AZ122" s="196">
        <f>AY126-AY122</f>
        <v>-8.3499999999999908E-2</v>
      </c>
      <c r="BA122" s="31"/>
      <c r="BB122" s="195">
        <f>(MIN(AU122:AU124)+MIN(AW122:AW124))/2</f>
        <v>1.5649999999999999</v>
      </c>
      <c r="BC122" s="196">
        <f>BB122-BB126</f>
        <v>-0.18400000000000016</v>
      </c>
      <c r="BD122" s="26"/>
      <c r="BE122" s="41">
        <v>0.68799999999999994</v>
      </c>
      <c r="BF122" s="41">
        <v>1.637</v>
      </c>
      <c r="BG122" s="41">
        <v>0.72</v>
      </c>
      <c r="BH122" s="41">
        <v>1.788</v>
      </c>
      <c r="BI122" s="26"/>
      <c r="BJ122" s="195">
        <f>(MAX(BE122:BE124)+MAX(BG122:BG124))/2</f>
        <v>0.71350000000000002</v>
      </c>
      <c r="BK122" s="196">
        <f>BJ126-BJ122</f>
        <v>-7.4999999999999956E-2</v>
      </c>
      <c r="BL122" s="31"/>
      <c r="BM122" s="195">
        <f>(MIN(BF122:BF124)+MIN(BH122:BH124))/2</f>
        <v>1.7044999999999999</v>
      </c>
      <c r="BN122" s="196">
        <f>BM122-BM126</f>
        <v>-0.14450000000000007</v>
      </c>
      <c r="BO122" s="26"/>
      <c r="BP122" s="197">
        <f>AY122-AZ122</f>
        <v>0.85399999999999987</v>
      </c>
      <c r="BQ122" s="197">
        <f>BB122+BC122</f>
        <v>1.3809999999999998</v>
      </c>
      <c r="BR122" s="198">
        <f>BQ122-BP122</f>
        <v>0.52699999999999991</v>
      </c>
      <c r="BS122" s="50"/>
      <c r="BT122" s="197">
        <f>BJ122-BK122</f>
        <v>0.78849999999999998</v>
      </c>
      <c r="BU122" s="197">
        <f>BM122+BN122</f>
        <v>1.5599999999999998</v>
      </c>
      <c r="BV122" s="198">
        <f>BU122-BT122</f>
        <v>0.77149999999999985</v>
      </c>
      <c r="BW122" s="50"/>
      <c r="BX122" s="198">
        <f>AVERAGE(BR122, BV122)</f>
        <v>0.64924999999999988</v>
      </c>
    </row>
    <row r="123" spans="1:76" ht="16" customHeight="1" x14ac:dyDescent="0.2">
      <c r="A123" s="16"/>
      <c r="B123" s="26" t="s">
        <v>145</v>
      </c>
      <c r="C123" s="194"/>
      <c r="D123" s="26"/>
      <c r="E123">
        <v>834</v>
      </c>
      <c r="F123">
        <v>633</v>
      </c>
      <c r="G123">
        <v>661</v>
      </c>
      <c r="H123">
        <v>805</v>
      </c>
      <c r="I123">
        <v>367</v>
      </c>
      <c r="J123">
        <v>0.77500000000000002</v>
      </c>
      <c r="K123">
        <v>0.73099999999999998</v>
      </c>
      <c r="L123">
        <v>0.73799999999999999</v>
      </c>
      <c r="M123">
        <v>0.77300000000000002</v>
      </c>
      <c r="N123">
        <v>0.66900000000000004</v>
      </c>
      <c r="O123">
        <v>0.61299999999999999</v>
      </c>
      <c r="P123">
        <v>0.624</v>
      </c>
      <c r="Q123">
        <v>0.627</v>
      </c>
      <c r="R123">
        <v>0.63900000000000001</v>
      </c>
      <c r="S123">
        <v>0.63100000000000001</v>
      </c>
      <c r="T123">
        <v>1.175</v>
      </c>
      <c r="U123">
        <v>1.2729999999999999</v>
      </c>
      <c r="V123">
        <v>1.2609999999999999</v>
      </c>
      <c r="W123">
        <v>1.1890000000000001</v>
      </c>
      <c r="X123">
        <v>1.3859999999999999</v>
      </c>
      <c r="Y123">
        <v>1.5049999999999999</v>
      </c>
      <c r="Z123">
        <v>1.486</v>
      </c>
      <c r="AA123">
        <v>1.464</v>
      </c>
      <c r="AB123">
        <v>1.4319999999999999</v>
      </c>
      <c r="AC123">
        <v>1.482</v>
      </c>
      <c r="AD123" s="26"/>
      <c r="AE123" s="28">
        <f>AVERAGE(E123:I123)</f>
        <v>660</v>
      </c>
      <c r="AF123" s="29">
        <f>AVERAGE(J123:N123)</f>
        <v>0.73719999999999997</v>
      </c>
      <c r="AG123" s="29">
        <f>AVERAGE(T123:X123)</f>
        <v>1.2567999999999999</v>
      </c>
      <c r="AH123" s="29">
        <f>AVERAGE(O123:S123)</f>
        <v>0.62680000000000002</v>
      </c>
      <c r="AI123" s="29">
        <f>AVERAGE(Y123:AC123)</f>
        <v>1.4738000000000002</v>
      </c>
      <c r="AJ123" s="26"/>
      <c r="AK123" s="30">
        <f>((AI123-AG123)*(1000/AE123))/AH123</f>
        <v>0.52454990234186216</v>
      </c>
      <c r="AL123" s="195"/>
      <c r="AM123" s="26"/>
      <c r="AN123" s="195"/>
      <c r="AO123" s="196"/>
      <c r="AP123" s="31"/>
      <c r="AQ123" s="195"/>
      <c r="AR123" s="196"/>
      <c r="AS123" s="26"/>
      <c r="AT123" s="41">
        <v>0.74099999999999999</v>
      </c>
      <c r="AU123" s="41">
        <v>1.488</v>
      </c>
      <c r="AV123" s="41">
        <v>0.78</v>
      </c>
      <c r="AW123" s="41">
        <v>1.6419999999999999</v>
      </c>
      <c r="AX123" s="32"/>
      <c r="AY123" s="195"/>
      <c r="AZ123" s="196"/>
      <c r="BA123" s="31"/>
      <c r="BB123" s="195"/>
      <c r="BC123" s="196"/>
      <c r="BD123" s="26"/>
      <c r="BE123" s="41">
        <v>0.69499999999999995</v>
      </c>
      <c r="BF123" s="41">
        <v>1.621</v>
      </c>
      <c r="BG123" s="41">
        <v>0.68700000000000006</v>
      </c>
      <c r="BH123" s="41">
        <v>1.84</v>
      </c>
      <c r="BI123" s="26"/>
      <c r="BJ123" s="195"/>
      <c r="BK123" s="196"/>
      <c r="BL123" s="31"/>
      <c r="BM123" s="195"/>
      <c r="BN123" s="196"/>
      <c r="BO123" s="26"/>
      <c r="BP123" s="197"/>
      <c r="BQ123" s="197"/>
      <c r="BR123" s="199"/>
      <c r="BS123" s="50"/>
      <c r="BT123" s="197"/>
      <c r="BU123" s="197"/>
      <c r="BV123" s="199"/>
      <c r="BW123" s="50"/>
      <c r="BX123" s="199"/>
    </row>
    <row r="124" spans="1:76" ht="16" customHeight="1" x14ac:dyDescent="0.2">
      <c r="A124" s="16"/>
      <c r="B124" s="26" t="s">
        <v>146</v>
      </c>
      <c r="C124" s="194"/>
      <c r="D124" s="26"/>
      <c r="E124">
        <v>1074</v>
      </c>
      <c r="F124">
        <v>1122</v>
      </c>
      <c r="G124">
        <v>921</v>
      </c>
      <c r="H124">
        <v>1296</v>
      </c>
      <c r="I124">
        <v>393</v>
      </c>
      <c r="J124">
        <v>0.70499999999999996</v>
      </c>
      <c r="K124">
        <v>0.71</v>
      </c>
      <c r="L124">
        <v>0.67700000000000005</v>
      </c>
      <c r="M124">
        <v>0.72799999999999998</v>
      </c>
      <c r="N124">
        <v>0.59799999999999998</v>
      </c>
      <c r="O124">
        <v>0.59899999999999998</v>
      </c>
      <c r="P124">
        <v>0.63400000000000001</v>
      </c>
      <c r="Q124">
        <v>0.61399999999999999</v>
      </c>
      <c r="R124">
        <v>0.64100000000000001</v>
      </c>
      <c r="S124">
        <v>0.629</v>
      </c>
      <c r="T124">
        <v>1.3180000000000001</v>
      </c>
      <c r="U124">
        <v>1.3129999999999999</v>
      </c>
      <c r="V124">
        <v>1.3740000000000001</v>
      </c>
      <c r="W124">
        <v>1.284</v>
      </c>
      <c r="X124">
        <v>1.494</v>
      </c>
      <c r="Y124">
        <v>1.518</v>
      </c>
      <c r="Z124">
        <v>1.4730000000000001</v>
      </c>
      <c r="AA124">
        <v>1.4670000000000001</v>
      </c>
      <c r="AB124">
        <v>1.4239999999999999</v>
      </c>
      <c r="AC124">
        <v>1.4590000000000001</v>
      </c>
      <c r="AD124" s="26"/>
      <c r="AE124" s="28">
        <f>AVERAGE(E124:I124)</f>
        <v>961.2</v>
      </c>
      <c r="AF124" s="29">
        <f>AVERAGE(J124:N124)</f>
        <v>0.68359999999999999</v>
      </c>
      <c r="AG124" s="29">
        <f>AVERAGE(T124:X124)</f>
        <v>1.3566</v>
      </c>
      <c r="AH124" s="29">
        <f>AVERAGE(O124:S124)</f>
        <v>0.62339999999999995</v>
      </c>
      <c r="AI124" s="29">
        <f>AVERAGE(Y124:AC124)</f>
        <v>1.4681999999999999</v>
      </c>
      <c r="AJ124" s="26"/>
      <c r="AK124" s="30">
        <f>((AI124-AG124)*(1000/AE124))/AH124</f>
        <v>0.18624457637769909</v>
      </c>
      <c r="AL124" s="195"/>
      <c r="AM124" s="26"/>
      <c r="AN124" s="195"/>
      <c r="AO124" s="196"/>
      <c r="AP124" s="31"/>
      <c r="AQ124" s="195"/>
      <c r="AR124" s="196"/>
      <c r="AS124" s="26"/>
      <c r="AT124" s="41">
        <v>0.747</v>
      </c>
      <c r="AU124" s="41">
        <v>1.526</v>
      </c>
      <c r="AV124" s="41">
        <v>0.79400000000000004</v>
      </c>
      <c r="AW124" s="41">
        <v>1.6830000000000001</v>
      </c>
      <c r="AX124" s="32"/>
      <c r="AY124" s="195"/>
      <c r="AZ124" s="196"/>
      <c r="BA124" s="31"/>
      <c r="BB124" s="195"/>
      <c r="BC124" s="196"/>
      <c r="BD124" s="26"/>
      <c r="BE124" s="41">
        <v>0.70699999999999996</v>
      </c>
      <c r="BF124" s="41">
        <v>1.6459999999999999</v>
      </c>
      <c r="BG124" s="41">
        <v>0.72</v>
      </c>
      <c r="BH124" s="41">
        <v>1.823</v>
      </c>
      <c r="BI124" s="26"/>
      <c r="BJ124" s="195"/>
      <c r="BK124" s="196"/>
      <c r="BL124" s="31"/>
      <c r="BM124" s="195"/>
      <c r="BN124" s="196"/>
      <c r="BO124" s="26"/>
      <c r="BP124" s="197"/>
      <c r="BQ124" s="197"/>
      <c r="BR124" s="199"/>
      <c r="BS124" s="50"/>
      <c r="BT124" s="197"/>
      <c r="BU124" s="197"/>
      <c r="BV124" s="199"/>
      <c r="BW124" s="50"/>
      <c r="BX124" s="199"/>
    </row>
    <row r="125" spans="1:76" ht="7" customHeight="1" x14ac:dyDescent="0.2">
      <c r="A125" s="16"/>
      <c r="C125" s="55"/>
      <c r="AE125" s="1"/>
      <c r="AF125" s="2"/>
      <c r="AG125" s="2"/>
      <c r="AH125" s="2"/>
      <c r="AI125" s="2"/>
      <c r="AK125" s="18"/>
      <c r="AL125" s="4"/>
      <c r="AN125" s="4"/>
      <c r="AO125" s="196"/>
      <c r="AP125" s="5"/>
      <c r="AQ125" s="4"/>
      <c r="AR125" s="196"/>
      <c r="AT125" s="42"/>
      <c r="AU125" s="42"/>
      <c r="AV125" s="42"/>
      <c r="AW125" s="42"/>
      <c r="AX125" s="6"/>
      <c r="AY125" s="6"/>
      <c r="AZ125" s="196"/>
      <c r="BA125" s="5"/>
      <c r="BB125" s="6"/>
      <c r="BC125" s="196"/>
      <c r="BE125" s="42"/>
      <c r="BF125" s="42"/>
      <c r="BG125" s="42"/>
      <c r="BH125" s="42"/>
      <c r="BJ125" s="6"/>
      <c r="BK125" s="196"/>
      <c r="BL125" s="5"/>
      <c r="BM125" s="6"/>
      <c r="BN125" s="196"/>
      <c r="BP125" s="197"/>
      <c r="BQ125" s="197"/>
      <c r="BR125" s="199"/>
      <c r="BS125" s="8"/>
      <c r="BT125" s="197"/>
      <c r="BU125" s="197"/>
      <c r="BV125" s="199"/>
      <c r="BW125" s="8"/>
      <c r="BX125" s="199"/>
    </row>
    <row r="126" spans="1:76" s="20" customFormat="1" ht="16" customHeight="1" x14ac:dyDescent="0.2">
      <c r="A126" s="19"/>
      <c r="B126" s="20" t="s">
        <v>147</v>
      </c>
      <c r="C126" s="201">
        <v>362561</v>
      </c>
      <c r="E126">
        <v>233</v>
      </c>
      <c r="F126">
        <v>133</v>
      </c>
      <c r="G126">
        <v>109</v>
      </c>
      <c r="H126">
        <v>136</v>
      </c>
      <c r="I126">
        <v>67</v>
      </c>
      <c r="J126">
        <v>0.66300000000000003</v>
      </c>
      <c r="K126">
        <v>0.66100000000000003</v>
      </c>
      <c r="L126">
        <v>0.64</v>
      </c>
      <c r="M126">
        <v>0.65600000000000003</v>
      </c>
      <c r="N126">
        <v>0.59699999999999998</v>
      </c>
      <c r="O126">
        <v>0.54100000000000004</v>
      </c>
      <c r="P126">
        <v>0.55900000000000005</v>
      </c>
      <c r="Q126">
        <v>0.53600000000000003</v>
      </c>
      <c r="R126">
        <v>0.53700000000000003</v>
      </c>
      <c r="S126">
        <v>0.55300000000000005</v>
      </c>
      <c r="T126">
        <v>1.391</v>
      </c>
      <c r="U126">
        <v>1.4</v>
      </c>
      <c r="V126">
        <v>1.4359999999999999</v>
      </c>
      <c r="W126">
        <v>1.4119999999999999</v>
      </c>
      <c r="X126">
        <v>1.496</v>
      </c>
      <c r="Y126">
        <v>1.615</v>
      </c>
      <c r="Z126">
        <v>1.5609999999999999</v>
      </c>
      <c r="AA126">
        <v>1.605</v>
      </c>
      <c r="AB126">
        <v>1.623</v>
      </c>
      <c r="AC126">
        <v>1.605</v>
      </c>
      <c r="AE126" s="21">
        <f>AVERAGE(E126:I126)</f>
        <v>135.6</v>
      </c>
      <c r="AF126" s="22">
        <f>AVERAGE(J126:N126)</f>
        <v>0.64339999999999997</v>
      </c>
      <c r="AG126" s="22">
        <f>AVERAGE(T126:X126)</f>
        <v>1.427</v>
      </c>
      <c r="AH126" s="22">
        <f>AVERAGE(O126:S126)</f>
        <v>0.54520000000000002</v>
      </c>
      <c r="AI126" s="22">
        <f>AVERAGE(Y126:AC126)</f>
        <v>1.6018000000000001</v>
      </c>
      <c r="AK126" s="18">
        <f>((AI126-AG126)*(1000/AE126))/AH126</f>
        <v>2.3644268997115083</v>
      </c>
      <c r="AL126" s="193">
        <f>MIN(AK126:AK128)</f>
        <v>0.10859294110143392</v>
      </c>
      <c r="AN126" s="193">
        <f>MAX(AH127:AH128)</f>
        <v>0.57140000000000002</v>
      </c>
      <c r="AO126" s="196"/>
      <c r="AP126" s="24"/>
      <c r="AQ126" s="193">
        <f>AVERAGE(AI127:AI128)</f>
        <v>1.5441</v>
      </c>
      <c r="AR126" s="196"/>
      <c r="AT126" s="43">
        <v>0.67800000000000005</v>
      </c>
      <c r="AU126" s="43">
        <v>1.637</v>
      </c>
      <c r="AV126" s="43">
        <v>0.68600000000000005</v>
      </c>
      <c r="AW126" s="43">
        <v>1.865</v>
      </c>
      <c r="AX126" s="25"/>
      <c r="AY126" s="193">
        <f>(MAX(AT126:AT128)+MAX(AV126:AV128))/2</f>
        <v>0.68700000000000006</v>
      </c>
      <c r="AZ126" s="196"/>
      <c r="BA126" s="24"/>
      <c r="BB126" s="193">
        <f>(MIN(AU126:AU128)+MIN(AW126:AW128))/2</f>
        <v>1.7490000000000001</v>
      </c>
      <c r="BC126" s="196"/>
      <c r="BE126" s="43">
        <v>0.60799999999999998</v>
      </c>
      <c r="BF126" s="43">
        <v>1.786</v>
      </c>
      <c r="BG126" s="43">
        <v>0.66300000000000003</v>
      </c>
      <c r="BH126" s="43">
        <v>1.9119999999999999</v>
      </c>
      <c r="BJ126" s="193">
        <f>(MAX(BE126:BE128)+MAX(BG126:BG128))/2</f>
        <v>0.63850000000000007</v>
      </c>
      <c r="BK126" s="196"/>
      <c r="BL126" s="24"/>
      <c r="BM126" s="193">
        <f>(MIN(BF126:BF128)+MIN(BH126:BH128))/2</f>
        <v>1.849</v>
      </c>
      <c r="BN126" s="196"/>
      <c r="BP126" s="197"/>
      <c r="BQ126" s="197"/>
      <c r="BR126" s="199"/>
      <c r="BS126" s="51"/>
      <c r="BT126" s="197"/>
      <c r="BU126" s="197"/>
      <c r="BV126" s="199"/>
      <c r="BW126" s="51"/>
      <c r="BX126" s="199"/>
    </row>
    <row r="127" spans="1:76" s="20" customFormat="1" ht="16" customHeight="1" x14ac:dyDescent="0.2">
      <c r="A127" s="19"/>
      <c r="B127" s="20" t="s">
        <v>148</v>
      </c>
      <c r="C127" s="201"/>
      <c r="E127">
        <v>482</v>
      </c>
      <c r="F127">
        <v>662</v>
      </c>
      <c r="G127">
        <v>452</v>
      </c>
      <c r="H127">
        <v>533</v>
      </c>
      <c r="I127">
        <v>455</v>
      </c>
      <c r="J127">
        <v>0.59899999999999998</v>
      </c>
      <c r="K127">
        <v>0.61899999999999999</v>
      </c>
      <c r="L127">
        <v>0.59899999999999998</v>
      </c>
      <c r="M127">
        <v>0.61299999999999999</v>
      </c>
      <c r="N127">
        <v>0.59699999999999998</v>
      </c>
      <c r="O127">
        <v>0.54700000000000004</v>
      </c>
      <c r="P127">
        <v>0.57799999999999996</v>
      </c>
      <c r="Q127">
        <v>0.55600000000000005</v>
      </c>
      <c r="R127">
        <v>0.54500000000000004</v>
      </c>
      <c r="S127">
        <v>0.56899999999999995</v>
      </c>
      <c r="T127">
        <v>1.488</v>
      </c>
      <c r="U127">
        <v>1.466</v>
      </c>
      <c r="V127">
        <v>1.496</v>
      </c>
      <c r="W127">
        <v>1.4790000000000001</v>
      </c>
      <c r="X127">
        <v>1.4950000000000001</v>
      </c>
      <c r="Y127">
        <v>1.5920000000000001</v>
      </c>
      <c r="Z127">
        <v>1.5229999999999999</v>
      </c>
      <c r="AA127">
        <v>1.548</v>
      </c>
      <c r="AB127">
        <v>1.548</v>
      </c>
      <c r="AC127">
        <v>1.5389999999999999</v>
      </c>
      <c r="AE127" s="21">
        <f>AVERAGE(E127:I127)</f>
        <v>516.79999999999995</v>
      </c>
      <c r="AF127" s="22">
        <f>AVERAGE(J127:N127)</f>
        <v>0.60539999999999994</v>
      </c>
      <c r="AG127" s="22">
        <f>AVERAGE(T127:X127)</f>
        <v>1.4847999999999999</v>
      </c>
      <c r="AH127" s="22">
        <f>AVERAGE(O127:S127)</f>
        <v>0.55899999999999994</v>
      </c>
      <c r="AI127" s="22">
        <f>AVERAGE(Y127:AC127)</f>
        <v>1.55</v>
      </c>
      <c r="AK127" s="18">
        <f>((AI127-AG127)*(1000/AE127))/AH127</f>
        <v>0.2256905021682909</v>
      </c>
      <c r="AL127" s="193"/>
      <c r="AN127" s="193"/>
      <c r="AO127" s="196"/>
      <c r="AP127" s="24"/>
      <c r="AQ127" s="193"/>
      <c r="AR127" s="196"/>
      <c r="AT127" s="43">
        <v>0.67500000000000004</v>
      </c>
      <c r="AU127" s="43">
        <v>1.68</v>
      </c>
      <c r="AV127" s="43">
        <v>0.67800000000000005</v>
      </c>
      <c r="AW127" s="43">
        <v>1.887</v>
      </c>
      <c r="AX127" s="25"/>
      <c r="AY127" s="193"/>
      <c r="AZ127" s="196"/>
      <c r="BA127" s="24"/>
      <c r="BB127" s="193"/>
      <c r="BC127" s="196"/>
      <c r="BE127" s="43">
        <v>0.57599999999999996</v>
      </c>
      <c r="BF127" s="43">
        <v>1.863</v>
      </c>
      <c r="BG127" s="43">
        <v>0.65100000000000002</v>
      </c>
      <c r="BH127" s="43">
        <v>1.978</v>
      </c>
      <c r="BJ127" s="193"/>
      <c r="BK127" s="196"/>
      <c r="BL127" s="24"/>
      <c r="BM127" s="193"/>
      <c r="BN127" s="196"/>
      <c r="BP127" s="197"/>
      <c r="BQ127" s="197"/>
      <c r="BR127" s="199"/>
      <c r="BS127" s="51"/>
      <c r="BT127" s="197"/>
      <c r="BU127" s="197"/>
      <c r="BV127" s="199"/>
      <c r="BW127" s="51"/>
      <c r="BX127" s="199"/>
    </row>
    <row r="128" spans="1:76" s="20" customFormat="1" ht="16" customHeight="1" thickBot="1" x14ac:dyDescent="0.25">
      <c r="A128" s="19"/>
      <c r="B128" s="20" t="s">
        <v>149</v>
      </c>
      <c r="C128" s="201"/>
      <c r="E128">
        <v>1201</v>
      </c>
      <c r="F128">
        <v>1457</v>
      </c>
      <c r="G128">
        <v>1940</v>
      </c>
      <c r="H128">
        <v>1996</v>
      </c>
      <c r="I128">
        <v>1045</v>
      </c>
      <c r="J128">
        <v>0.60299999999999998</v>
      </c>
      <c r="K128">
        <v>0.61699999999999999</v>
      </c>
      <c r="L128">
        <v>0.67300000000000004</v>
      </c>
      <c r="M128">
        <v>0.68200000000000005</v>
      </c>
      <c r="N128">
        <v>0.58299999999999996</v>
      </c>
      <c r="O128">
        <v>0.54800000000000004</v>
      </c>
      <c r="P128">
        <v>0.57699999999999996</v>
      </c>
      <c r="Q128">
        <v>0.57899999999999996</v>
      </c>
      <c r="R128">
        <v>0.56999999999999995</v>
      </c>
      <c r="S128">
        <v>0.58299999999999996</v>
      </c>
      <c r="T128">
        <v>1.482</v>
      </c>
      <c r="U128">
        <v>1.4670000000000001</v>
      </c>
      <c r="V128">
        <v>1.383</v>
      </c>
      <c r="W128">
        <v>1.37</v>
      </c>
      <c r="X128">
        <v>1.5149999999999999</v>
      </c>
      <c r="Y128">
        <v>1.5880000000000001</v>
      </c>
      <c r="Z128">
        <v>1.5249999999999999</v>
      </c>
      <c r="AA128">
        <v>1.5329999999999999</v>
      </c>
      <c r="AB128">
        <v>1.5209999999999999</v>
      </c>
      <c r="AC128">
        <v>1.524</v>
      </c>
      <c r="AE128" s="21">
        <f>AVERAGE(E128:I128)</f>
        <v>1527.8</v>
      </c>
      <c r="AF128" s="22">
        <f>AVERAGE(J128:N128)</f>
        <v>0.63160000000000005</v>
      </c>
      <c r="AG128" s="22">
        <f>AVERAGE(T128:X128)</f>
        <v>1.4434</v>
      </c>
      <c r="AH128" s="22">
        <f>AVERAGE(O128:S128)</f>
        <v>0.57140000000000002</v>
      </c>
      <c r="AI128" s="22">
        <f>AVERAGE(Y128:AC128)</f>
        <v>1.5382</v>
      </c>
      <c r="AK128" s="18">
        <f>((AI128-AG128)*(1000/AE128))/AH128</f>
        <v>0.10859294110143392</v>
      </c>
      <c r="AL128" s="193"/>
      <c r="AN128" s="193"/>
      <c r="AO128" s="196"/>
      <c r="AP128" s="24"/>
      <c r="AQ128" s="193"/>
      <c r="AR128" s="196"/>
      <c r="AT128" s="43">
        <v>0.67400000000000004</v>
      </c>
      <c r="AU128" s="43">
        <v>1.6679999999999999</v>
      </c>
      <c r="AV128" s="43">
        <v>0.69599999999999995</v>
      </c>
      <c r="AW128" s="43">
        <v>1.861</v>
      </c>
      <c r="AX128" s="25"/>
      <c r="AY128" s="193"/>
      <c r="AZ128" s="196"/>
      <c r="BA128" s="24"/>
      <c r="BB128" s="193"/>
      <c r="BC128" s="196"/>
      <c r="BE128" s="43">
        <v>0.60799999999999998</v>
      </c>
      <c r="BF128" s="43">
        <v>1.8080000000000001</v>
      </c>
      <c r="BG128" s="43">
        <v>0.66900000000000004</v>
      </c>
      <c r="BH128" s="43">
        <v>1.9239999999999999</v>
      </c>
      <c r="BJ128" s="193"/>
      <c r="BK128" s="196"/>
      <c r="BL128" s="24"/>
      <c r="BM128" s="193"/>
      <c r="BN128" s="196"/>
      <c r="BP128" s="197"/>
      <c r="BQ128" s="197"/>
      <c r="BR128" s="200"/>
      <c r="BS128" s="51"/>
      <c r="BT128" s="197"/>
      <c r="BU128" s="197"/>
      <c r="BV128" s="200"/>
      <c r="BW128" s="51"/>
      <c r="BX128" s="200"/>
    </row>
    <row r="129" spans="1:76" ht="16" customHeight="1" thickBot="1" x14ac:dyDescent="0.25">
      <c r="A129" s="16"/>
      <c r="BP129" s="52"/>
      <c r="BQ129" s="52"/>
      <c r="BR129" s="53"/>
      <c r="BS129" s="8"/>
      <c r="BT129" s="52"/>
      <c r="BU129" s="52"/>
      <c r="BV129" s="53"/>
      <c r="BW129" s="8"/>
      <c r="BX129" s="53"/>
    </row>
    <row r="130" spans="1:76" ht="16" customHeight="1" x14ac:dyDescent="0.2">
      <c r="A130" s="16"/>
      <c r="B130" s="26" t="s">
        <v>150</v>
      </c>
      <c r="C130" s="194">
        <v>626753</v>
      </c>
      <c r="D130" s="26"/>
      <c r="E130">
        <v>79</v>
      </c>
      <c r="F130">
        <v>94</v>
      </c>
      <c r="G130">
        <v>136</v>
      </c>
      <c r="H130">
        <v>81</v>
      </c>
      <c r="I130">
        <v>89</v>
      </c>
      <c r="J130">
        <v>0.70499999999999996</v>
      </c>
      <c r="K130">
        <v>0.72699999999999998</v>
      </c>
      <c r="L130">
        <v>0.75600000000000001</v>
      </c>
      <c r="M130">
        <v>0.70399999999999996</v>
      </c>
      <c r="N130">
        <v>0.71799999999999997</v>
      </c>
      <c r="O130">
        <v>0.54500000000000004</v>
      </c>
      <c r="P130">
        <v>0.55500000000000005</v>
      </c>
      <c r="Q130">
        <v>0.58399999999999996</v>
      </c>
      <c r="R130">
        <v>0.57799999999999996</v>
      </c>
      <c r="S130">
        <v>0.58499999999999996</v>
      </c>
      <c r="T130">
        <v>1.319</v>
      </c>
      <c r="U130">
        <v>1.2809999999999999</v>
      </c>
      <c r="V130">
        <v>1.224</v>
      </c>
      <c r="W130">
        <v>1.331</v>
      </c>
      <c r="X130">
        <v>1.298</v>
      </c>
      <c r="Y130">
        <v>1.7290000000000001</v>
      </c>
      <c r="Z130">
        <v>1.7549999999999999</v>
      </c>
      <c r="AA130">
        <v>1.659</v>
      </c>
      <c r="AB130">
        <v>1.712</v>
      </c>
      <c r="AC130">
        <v>1.631</v>
      </c>
      <c r="AD130" s="26"/>
      <c r="AE130" s="28">
        <f>AVERAGE(E130:I130)</f>
        <v>95.8</v>
      </c>
      <c r="AF130" s="29">
        <f>AVERAGE(J130:N130)</f>
        <v>0.72199999999999986</v>
      </c>
      <c r="AG130" s="29">
        <f>AVERAGE(T130:X130)</f>
        <v>1.2906</v>
      </c>
      <c r="AH130" s="29">
        <f>AVERAGE(O130:S130)</f>
        <v>0.56940000000000002</v>
      </c>
      <c r="AI130" s="29">
        <f>AVERAGE(Y130:AC130)</f>
        <v>1.6971999999999998</v>
      </c>
      <c r="AJ130" s="26"/>
      <c r="AK130" s="30">
        <f>((AI130-AG130)*(1000/AE130))/AH130</f>
        <v>7.4539144233427379</v>
      </c>
      <c r="AL130" s="195">
        <f>MIN(AK130:AK132)</f>
        <v>0.3962671549422343</v>
      </c>
      <c r="AM130" s="26"/>
      <c r="AN130" s="195">
        <f>MAX(AH131:AH132)</f>
        <v>0.62160000000000004</v>
      </c>
      <c r="AO130" s="196">
        <f>AN134-AN130</f>
        <v>-4.7599999999999976E-2</v>
      </c>
      <c r="AP130" s="31"/>
      <c r="AQ130" s="195">
        <f>AVERAGE(AI131:AI132)</f>
        <v>1.5094000000000001</v>
      </c>
      <c r="AR130" s="196">
        <f>AQ130-AQ134</f>
        <v>-3.6499999999999977E-2</v>
      </c>
      <c r="AS130" s="26"/>
      <c r="AT130" s="41">
        <v>0.71499999999999997</v>
      </c>
      <c r="AU130" s="41">
        <v>1.5589999999999999</v>
      </c>
      <c r="AV130" s="41">
        <v>0.72899999999999998</v>
      </c>
      <c r="AW130" s="41">
        <v>1.732</v>
      </c>
      <c r="AX130" s="32"/>
      <c r="AY130" s="195">
        <f>(MAX(AT130:AT132)+MAX(AV130:AV132))/2</f>
        <v>0.76100000000000001</v>
      </c>
      <c r="AZ130" s="196">
        <f>AY134-AY130</f>
        <v>-8.0500000000000016E-2</v>
      </c>
      <c r="BA130" s="31"/>
      <c r="BB130" s="195">
        <f>(MIN(AU130:AU132)+MIN(AW130:AW132))/2</f>
        <v>1.5655000000000001</v>
      </c>
      <c r="BC130" s="196">
        <f>BB130-BB134</f>
        <v>-0.19199999999999995</v>
      </c>
      <c r="BD130" s="26"/>
      <c r="BE130" s="41">
        <v>0.628</v>
      </c>
      <c r="BF130" s="41">
        <v>1.7849999999999999</v>
      </c>
      <c r="BG130" s="41">
        <v>0.65</v>
      </c>
      <c r="BH130" s="41">
        <v>1.95</v>
      </c>
      <c r="BI130" s="26"/>
      <c r="BJ130" s="195">
        <f>(MAX(BE130:BE132)+MAX(BG130:BG132))/2</f>
        <v>0.71150000000000002</v>
      </c>
      <c r="BK130" s="196">
        <f>BJ134-BJ130</f>
        <v>-6.6500000000000004E-2</v>
      </c>
      <c r="BL130" s="31"/>
      <c r="BM130" s="195">
        <f>(MIN(BF130:BF132)+MIN(BH130:BH132))/2</f>
        <v>1.7075</v>
      </c>
      <c r="BN130" s="196">
        <f>BM130-BM134</f>
        <v>-0.1339999999999999</v>
      </c>
      <c r="BO130" s="26"/>
      <c r="BP130" s="197">
        <f>AY130-AZ130</f>
        <v>0.84150000000000003</v>
      </c>
      <c r="BQ130" s="197">
        <f>BB130+BC130</f>
        <v>1.3735000000000002</v>
      </c>
      <c r="BR130" s="198">
        <f>BQ130-BP130</f>
        <v>0.53200000000000014</v>
      </c>
      <c r="BS130" s="50"/>
      <c r="BT130" s="197">
        <f>BJ130-BK130</f>
        <v>0.77800000000000002</v>
      </c>
      <c r="BU130" s="197">
        <f>BM130+BN130</f>
        <v>1.5735000000000001</v>
      </c>
      <c r="BV130" s="198">
        <f>BU130-BT130</f>
        <v>0.7955000000000001</v>
      </c>
      <c r="BW130" s="50"/>
      <c r="BX130" s="198">
        <f>AVERAGE(BR130, BV130)</f>
        <v>0.66375000000000006</v>
      </c>
    </row>
    <row r="131" spans="1:76" ht="16" customHeight="1" x14ac:dyDescent="0.2">
      <c r="A131" s="16"/>
      <c r="B131" s="26" t="s">
        <v>151</v>
      </c>
      <c r="C131" s="194"/>
      <c r="D131" s="26"/>
      <c r="E131">
        <v>480</v>
      </c>
      <c r="F131">
        <v>517</v>
      </c>
      <c r="G131">
        <v>609</v>
      </c>
      <c r="H131">
        <v>632</v>
      </c>
      <c r="I131">
        <v>391</v>
      </c>
      <c r="J131">
        <v>0.76300000000000001</v>
      </c>
      <c r="K131">
        <v>0.77600000000000002</v>
      </c>
      <c r="L131">
        <v>0.79</v>
      </c>
      <c r="M131">
        <v>0.81100000000000005</v>
      </c>
      <c r="N131">
        <v>0.73899999999999999</v>
      </c>
      <c r="O131">
        <v>0.59599999999999997</v>
      </c>
      <c r="P131">
        <v>0.61799999999999999</v>
      </c>
      <c r="Q131">
        <v>0.61299999999999999</v>
      </c>
      <c r="R131">
        <v>0.629</v>
      </c>
      <c r="S131">
        <v>0.625</v>
      </c>
      <c r="T131">
        <v>1.202</v>
      </c>
      <c r="U131">
        <v>1.177</v>
      </c>
      <c r="V131">
        <v>1.1459999999999999</v>
      </c>
      <c r="W131">
        <v>1.0960000000000001</v>
      </c>
      <c r="X131">
        <v>1.2549999999999999</v>
      </c>
      <c r="Y131">
        <v>1.5860000000000001</v>
      </c>
      <c r="Z131">
        <v>1.4850000000000001</v>
      </c>
      <c r="AA131">
        <v>1.6020000000000001</v>
      </c>
      <c r="AB131">
        <v>1.486</v>
      </c>
      <c r="AC131">
        <v>1.5009999999999999</v>
      </c>
      <c r="AD131" s="26"/>
      <c r="AE131" s="28">
        <f>AVERAGE(E131:I131)</f>
        <v>525.79999999999995</v>
      </c>
      <c r="AF131" s="29">
        <f>AVERAGE(J131:N131)</f>
        <v>0.77580000000000005</v>
      </c>
      <c r="AG131" s="29">
        <f>AVERAGE(T131:X131)</f>
        <v>1.1752</v>
      </c>
      <c r="AH131" s="29">
        <f>AVERAGE(O131:S131)</f>
        <v>0.61619999999999997</v>
      </c>
      <c r="AI131" s="29">
        <f>AVERAGE(Y131:AC131)</f>
        <v>1.532</v>
      </c>
      <c r="AJ131" s="26"/>
      <c r="AK131" s="30">
        <f>((AI131-AG131)*(1000/AE131))/AH131</f>
        <v>1.1012415016440229</v>
      </c>
      <c r="AL131" s="195"/>
      <c r="AM131" s="26"/>
      <c r="AN131" s="195"/>
      <c r="AO131" s="196"/>
      <c r="AP131" s="31"/>
      <c r="AQ131" s="195"/>
      <c r="AR131" s="196"/>
      <c r="AS131" s="26"/>
      <c r="AT131" s="41">
        <v>0.73699999999999999</v>
      </c>
      <c r="AU131" s="41">
        <v>1.4810000000000001</v>
      </c>
      <c r="AV131" s="41">
        <v>0.746</v>
      </c>
      <c r="AW131" s="41">
        <v>1.69</v>
      </c>
      <c r="AX131" s="32"/>
      <c r="AY131" s="195"/>
      <c r="AZ131" s="196"/>
      <c r="BA131" s="31"/>
      <c r="BB131" s="195"/>
      <c r="BC131" s="196"/>
      <c r="BD131" s="26"/>
      <c r="BE131" s="41">
        <v>0.68400000000000005</v>
      </c>
      <c r="BF131" s="41">
        <v>1.64</v>
      </c>
      <c r="BG131" s="41">
        <v>0.69699999999999995</v>
      </c>
      <c r="BH131" s="41">
        <v>1.821</v>
      </c>
      <c r="BI131" s="26"/>
      <c r="BJ131" s="195"/>
      <c r="BK131" s="196"/>
      <c r="BL131" s="31"/>
      <c r="BM131" s="195"/>
      <c r="BN131" s="196"/>
      <c r="BO131" s="26"/>
      <c r="BP131" s="197"/>
      <c r="BQ131" s="197"/>
      <c r="BR131" s="199"/>
      <c r="BS131" s="50"/>
      <c r="BT131" s="197"/>
      <c r="BU131" s="197"/>
      <c r="BV131" s="199"/>
      <c r="BW131" s="50"/>
      <c r="BX131" s="199"/>
    </row>
    <row r="132" spans="1:76" ht="16" customHeight="1" x14ac:dyDescent="0.2">
      <c r="A132" s="16"/>
      <c r="B132" s="26" t="s">
        <v>152</v>
      </c>
      <c r="C132" s="194"/>
      <c r="D132" s="26"/>
      <c r="E132">
        <v>697</v>
      </c>
      <c r="F132">
        <v>709</v>
      </c>
      <c r="G132">
        <v>959</v>
      </c>
      <c r="H132">
        <v>682</v>
      </c>
      <c r="I132">
        <v>757</v>
      </c>
      <c r="J132">
        <v>0.71799999999999997</v>
      </c>
      <c r="K132">
        <v>0.70299999999999996</v>
      </c>
      <c r="L132">
        <v>0.75800000000000001</v>
      </c>
      <c r="M132">
        <v>0.69699999999999995</v>
      </c>
      <c r="N132">
        <v>0.70799999999999996</v>
      </c>
      <c r="O132">
        <v>0.60399999999999998</v>
      </c>
      <c r="P132">
        <v>0.627</v>
      </c>
      <c r="Q132">
        <v>0.61699999999999999</v>
      </c>
      <c r="R132">
        <v>0.624</v>
      </c>
      <c r="S132">
        <v>0.63600000000000001</v>
      </c>
      <c r="T132">
        <v>1.2929999999999999</v>
      </c>
      <c r="U132">
        <v>1.327</v>
      </c>
      <c r="V132">
        <v>1.218</v>
      </c>
      <c r="W132">
        <v>1.3420000000000001</v>
      </c>
      <c r="X132">
        <v>1.3169999999999999</v>
      </c>
      <c r="Y132">
        <v>1.5289999999999999</v>
      </c>
      <c r="Z132">
        <v>1.5069999999999999</v>
      </c>
      <c r="AA132">
        <v>1.49</v>
      </c>
      <c r="AB132">
        <v>1.4390000000000001</v>
      </c>
      <c r="AC132">
        <v>1.4690000000000001</v>
      </c>
      <c r="AD132" s="26"/>
      <c r="AE132" s="28">
        <f>AVERAGE(E132:I132)</f>
        <v>760.8</v>
      </c>
      <c r="AF132" s="29">
        <f>AVERAGE(J132:N132)</f>
        <v>0.71679999999999988</v>
      </c>
      <c r="AG132" s="29">
        <f>AVERAGE(T132:X132)</f>
        <v>1.2993999999999999</v>
      </c>
      <c r="AH132" s="29">
        <f>AVERAGE(O132:S132)</f>
        <v>0.62160000000000004</v>
      </c>
      <c r="AI132" s="29">
        <f>AVERAGE(Y132:AC132)</f>
        <v>1.4868000000000001</v>
      </c>
      <c r="AJ132" s="26"/>
      <c r="AK132" s="30">
        <f>((AI132-AG132)*(1000/AE132))/AH132</f>
        <v>0.3962671549422343</v>
      </c>
      <c r="AL132" s="195"/>
      <c r="AM132" s="26"/>
      <c r="AN132" s="195"/>
      <c r="AO132" s="196"/>
      <c r="AP132" s="31"/>
      <c r="AQ132" s="195"/>
      <c r="AR132" s="196"/>
      <c r="AS132" s="26"/>
      <c r="AT132" s="41">
        <v>0.749</v>
      </c>
      <c r="AU132" s="41">
        <v>1.476</v>
      </c>
      <c r="AV132" s="41">
        <v>0.77300000000000002</v>
      </c>
      <c r="AW132" s="41">
        <v>1.655</v>
      </c>
      <c r="AX132" s="32"/>
      <c r="AY132" s="195"/>
      <c r="AZ132" s="196"/>
      <c r="BA132" s="31"/>
      <c r="BB132" s="195"/>
      <c r="BC132" s="196"/>
      <c r="BD132" s="26"/>
      <c r="BE132" s="41">
        <v>0.70399999999999996</v>
      </c>
      <c r="BF132" s="41">
        <v>1.6160000000000001</v>
      </c>
      <c r="BG132" s="41">
        <v>0.71899999999999997</v>
      </c>
      <c r="BH132" s="41">
        <v>1.7989999999999999</v>
      </c>
      <c r="BI132" s="26"/>
      <c r="BJ132" s="195"/>
      <c r="BK132" s="196"/>
      <c r="BL132" s="31"/>
      <c r="BM132" s="195"/>
      <c r="BN132" s="196"/>
      <c r="BO132" s="26"/>
      <c r="BP132" s="197"/>
      <c r="BQ132" s="197"/>
      <c r="BR132" s="199"/>
      <c r="BS132" s="50"/>
      <c r="BT132" s="197"/>
      <c r="BU132" s="197"/>
      <c r="BV132" s="199"/>
      <c r="BW132" s="50"/>
      <c r="BX132" s="199"/>
    </row>
    <row r="133" spans="1:76" ht="7" customHeight="1" x14ac:dyDescent="0.2">
      <c r="A133" s="16"/>
      <c r="C133" s="55"/>
      <c r="AE133" s="1"/>
      <c r="AF133" s="2"/>
      <c r="AG133" s="2"/>
      <c r="AH133" s="2"/>
      <c r="AI133" s="2"/>
      <c r="AK133" s="18"/>
      <c r="AL133" s="4"/>
      <c r="AN133" s="4"/>
      <c r="AO133" s="196"/>
      <c r="AP133" s="5"/>
      <c r="AQ133" s="4"/>
      <c r="AR133" s="196"/>
      <c r="AT133" s="42"/>
      <c r="AU133" s="42"/>
      <c r="AV133" s="42"/>
      <c r="AW133" s="42"/>
      <c r="AX133" s="6"/>
      <c r="AY133" s="6"/>
      <c r="AZ133" s="196"/>
      <c r="BA133" s="5"/>
      <c r="BB133" s="6"/>
      <c r="BC133" s="196"/>
      <c r="BE133" s="42"/>
      <c r="BF133" s="42"/>
      <c r="BG133" s="42"/>
      <c r="BH133" s="42"/>
      <c r="BJ133" s="6"/>
      <c r="BK133" s="196"/>
      <c r="BL133" s="5"/>
      <c r="BM133" s="6"/>
      <c r="BN133" s="196"/>
      <c r="BP133" s="197"/>
      <c r="BQ133" s="197"/>
      <c r="BR133" s="199"/>
      <c r="BS133" s="8"/>
      <c r="BT133" s="197"/>
      <c r="BU133" s="197"/>
      <c r="BV133" s="199"/>
      <c r="BW133" s="8"/>
      <c r="BX133" s="199"/>
    </row>
    <row r="134" spans="1:76" s="20" customFormat="1" ht="16" customHeight="1" x14ac:dyDescent="0.2">
      <c r="A134" s="19"/>
      <c r="B134" s="20" t="s">
        <v>153</v>
      </c>
      <c r="C134" s="201">
        <v>626753</v>
      </c>
      <c r="E134">
        <v>146</v>
      </c>
      <c r="F134">
        <v>118</v>
      </c>
      <c r="G134">
        <v>124</v>
      </c>
      <c r="H134">
        <v>71</v>
      </c>
      <c r="I134">
        <v>55</v>
      </c>
      <c r="J134">
        <v>0.68100000000000005</v>
      </c>
      <c r="K134">
        <v>0.67</v>
      </c>
      <c r="L134">
        <v>0.65900000000000003</v>
      </c>
      <c r="M134">
        <v>0.64100000000000001</v>
      </c>
      <c r="N134">
        <v>0.60699999999999998</v>
      </c>
      <c r="O134">
        <v>0.54100000000000004</v>
      </c>
      <c r="P134">
        <v>0.56999999999999995</v>
      </c>
      <c r="Q134">
        <v>0.54400000000000004</v>
      </c>
      <c r="R134">
        <v>0.54</v>
      </c>
      <c r="S134">
        <v>0.55800000000000005</v>
      </c>
      <c r="T134">
        <v>1.361</v>
      </c>
      <c r="U134">
        <v>1.385</v>
      </c>
      <c r="V134">
        <v>1.4059999999999999</v>
      </c>
      <c r="W134">
        <v>1.4370000000000001</v>
      </c>
      <c r="X134">
        <v>1.482</v>
      </c>
      <c r="Y134">
        <v>1.641</v>
      </c>
      <c r="Z134">
        <v>1.57</v>
      </c>
      <c r="AA134">
        <v>1.6379999999999999</v>
      </c>
      <c r="AB134">
        <v>1.61</v>
      </c>
      <c r="AC134">
        <v>1.659</v>
      </c>
      <c r="AE134" s="21">
        <f>AVERAGE(E134:I134)</f>
        <v>102.8</v>
      </c>
      <c r="AF134" s="22">
        <f>AVERAGE(J134:N134)</f>
        <v>0.65159999999999996</v>
      </c>
      <c r="AG134" s="22">
        <f>AVERAGE(T134:X134)</f>
        <v>1.4142000000000001</v>
      </c>
      <c r="AH134" s="22">
        <f>AVERAGE(O134:S134)</f>
        <v>0.55059999999999998</v>
      </c>
      <c r="AI134" s="22">
        <f>AVERAGE(Y134:AC134)</f>
        <v>1.6236000000000002</v>
      </c>
      <c r="AK134" s="18">
        <f>((AI134-AG134)*(1000/AE134))/AH134</f>
        <v>3.6995368335356837</v>
      </c>
      <c r="AL134" s="193">
        <f>MIN(AK134:AK136)</f>
        <v>0.21659964769786408</v>
      </c>
      <c r="AN134" s="193">
        <f>MAX(AH135:AH136)</f>
        <v>0.57400000000000007</v>
      </c>
      <c r="AO134" s="196"/>
      <c r="AP134" s="24"/>
      <c r="AQ134" s="193">
        <f>AVERAGE(AI135:AI136)</f>
        <v>1.5459000000000001</v>
      </c>
      <c r="AR134" s="196"/>
      <c r="AT134" s="43">
        <v>0.66600000000000004</v>
      </c>
      <c r="AU134" s="43">
        <v>1.645</v>
      </c>
      <c r="AV134" s="43">
        <v>0.66800000000000004</v>
      </c>
      <c r="AW134" s="43">
        <v>1.8879999999999999</v>
      </c>
      <c r="AX134" s="25"/>
      <c r="AY134" s="193">
        <f>(MAX(AT134:AT136)+MAX(AV134:AV136))/2</f>
        <v>0.68049999999999999</v>
      </c>
      <c r="AZ134" s="196"/>
      <c r="BA134" s="24"/>
      <c r="BB134" s="193">
        <f>(MIN(AU134:AU136)+MIN(AW134:AW136))/2</f>
        <v>1.7575000000000001</v>
      </c>
      <c r="BC134" s="196"/>
      <c r="BE134" s="43">
        <v>0.59799999999999998</v>
      </c>
      <c r="BF134" s="43">
        <v>1.7909999999999999</v>
      </c>
      <c r="BG134" s="43">
        <v>0.629</v>
      </c>
      <c r="BH134" s="43">
        <v>1.9950000000000001</v>
      </c>
      <c r="BJ134" s="193">
        <f>(MAX(BE134:BE136)+MAX(BG134:BG136))/2</f>
        <v>0.64500000000000002</v>
      </c>
      <c r="BK134" s="196"/>
      <c r="BL134" s="24"/>
      <c r="BM134" s="193">
        <f>(MIN(BF134:BF136)+MIN(BH134:BH136))/2</f>
        <v>1.8414999999999999</v>
      </c>
      <c r="BN134" s="196"/>
      <c r="BP134" s="197"/>
      <c r="BQ134" s="197"/>
      <c r="BR134" s="199"/>
      <c r="BS134" s="51"/>
      <c r="BT134" s="197"/>
      <c r="BU134" s="197"/>
      <c r="BV134" s="199"/>
      <c r="BW134" s="51"/>
      <c r="BX134" s="199"/>
    </row>
    <row r="135" spans="1:76" s="20" customFormat="1" ht="16" customHeight="1" x14ac:dyDescent="0.2">
      <c r="A135" s="19"/>
      <c r="B135" s="20" t="s">
        <v>154</v>
      </c>
      <c r="C135" s="201"/>
      <c r="E135">
        <v>697</v>
      </c>
      <c r="F135">
        <v>665</v>
      </c>
      <c r="G135">
        <v>502</v>
      </c>
      <c r="H135">
        <v>574</v>
      </c>
      <c r="I135">
        <v>436</v>
      </c>
      <c r="J135">
        <v>0.69599999999999995</v>
      </c>
      <c r="K135">
        <v>0.66900000000000004</v>
      </c>
      <c r="L135">
        <v>0.63700000000000001</v>
      </c>
      <c r="M135">
        <v>0.66200000000000003</v>
      </c>
      <c r="N135">
        <v>0.64100000000000001</v>
      </c>
      <c r="O135">
        <v>0.56200000000000006</v>
      </c>
      <c r="P135">
        <v>0.59399999999999997</v>
      </c>
      <c r="Q135">
        <v>0.56799999999999995</v>
      </c>
      <c r="R135">
        <v>0.54700000000000004</v>
      </c>
      <c r="S135">
        <v>0.58299999999999996</v>
      </c>
      <c r="T135">
        <v>1.3340000000000001</v>
      </c>
      <c r="U135">
        <v>1.387</v>
      </c>
      <c r="V135">
        <v>1.4390000000000001</v>
      </c>
      <c r="W135">
        <v>1.403</v>
      </c>
      <c r="X135">
        <v>1.43</v>
      </c>
      <c r="Y135">
        <v>1.579</v>
      </c>
      <c r="Z135">
        <v>1.5029999999999999</v>
      </c>
      <c r="AA135">
        <v>1.5680000000000001</v>
      </c>
      <c r="AB135">
        <v>1.55</v>
      </c>
      <c r="AC135">
        <v>1.5329999999999999</v>
      </c>
      <c r="AE135" s="21">
        <f>AVERAGE(E135:I135)</f>
        <v>574.79999999999995</v>
      </c>
      <c r="AF135" s="22">
        <f>AVERAGE(J135:N135)</f>
        <v>0.66099999999999992</v>
      </c>
      <c r="AG135" s="22">
        <f>AVERAGE(T135:X135)</f>
        <v>1.3986000000000001</v>
      </c>
      <c r="AH135" s="22">
        <f>AVERAGE(O135:S135)</f>
        <v>0.57079999999999997</v>
      </c>
      <c r="AI135" s="22">
        <f>AVERAGE(Y135:AC135)</f>
        <v>1.5466000000000002</v>
      </c>
      <c r="AK135" s="18">
        <f>((AI135-AG135)*(1000/AE135))/AH135</f>
        <v>0.45108770656769115</v>
      </c>
      <c r="AL135" s="193"/>
      <c r="AN135" s="193"/>
      <c r="AO135" s="196"/>
      <c r="AP135" s="24"/>
      <c r="AQ135" s="193"/>
      <c r="AR135" s="196"/>
      <c r="AT135" s="43">
        <v>0.66900000000000004</v>
      </c>
      <c r="AU135" s="43">
        <v>1.65</v>
      </c>
      <c r="AV135" s="43">
        <v>0.67100000000000004</v>
      </c>
      <c r="AW135" s="43">
        <v>1.87</v>
      </c>
      <c r="AX135" s="25"/>
      <c r="AY135" s="193"/>
      <c r="AZ135" s="196"/>
      <c r="BA135" s="24"/>
      <c r="BB135" s="193"/>
      <c r="BC135" s="196"/>
      <c r="BE135" s="43">
        <v>0.61699999999999999</v>
      </c>
      <c r="BF135" s="43">
        <v>1.776</v>
      </c>
      <c r="BG135" s="43">
        <v>0.64</v>
      </c>
      <c r="BH135" s="43">
        <v>1.9379999999999999</v>
      </c>
      <c r="BJ135" s="193"/>
      <c r="BK135" s="196"/>
      <c r="BL135" s="24"/>
      <c r="BM135" s="193"/>
      <c r="BN135" s="196"/>
      <c r="BP135" s="197"/>
      <c r="BQ135" s="197"/>
      <c r="BR135" s="199"/>
      <c r="BS135" s="51"/>
      <c r="BT135" s="197"/>
      <c r="BU135" s="197"/>
      <c r="BV135" s="199"/>
      <c r="BW135" s="51"/>
      <c r="BX135" s="199"/>
    </row>
    <row r="136" spans="1:76" s="20" customFormat="1" ht="16" customHeight="1" thickBot="1" x14ac:dyDescent="0.25">
      <c r="A136" s="19"/>
      <c r="B136" s="20" t="s">
        <v>155</v>
      </c>
      <c r="C136" s="201"/>
      <c r="E136">
        <v>1242</v>
      </c>
      <c r="F136">
        <v>1459</v>
      </c>
      <c r="G136">
        <v>852</v>
      </c>
      <c r="H136">
        <v>1440</v>
      </c>
      <c r="I136">
        <v>589</v>
      </c>
      <c r="J136">
        <v>0.66700000000000004</v>
      </c>
      <c r="K136">
        <v>0.68300000000000005</v>
      </c>
      <c r="L136">
        <v>0.625</v>
      </c>
      <c r="M136">
        <v>0.70899999999999996</v>
      </c>
      <c r="N136">
        <v>0.58899999999999997</v>
      </c>
      <c r="O136">
        <v>0.56200000000000006</v>
      </c>
      <c r="P136">
        <v>0.59799999999999998</v>
      </c>
      <c r="Q136">
        <v>0.56399999999999995</v>
      </c>
      <c r="R136">
        <v>0.56399999999999995</v>
      </c>
      <c r="S136">
        <v>0.58199999999999996</v>
      </c>
      <c r="T136">
        <v>1.385</v>
      </c>
      <c r="U136">
        <v>1.3620000000000001</v>
      </c>
      <c r="V136">
        <v>1.4590000000000001</v>
      </c>
      <c r="W136">
        <v>1.32</v>
      </c>
      <c r="X136">
        <v>1.506</v>
      </c>
      <c r="Y136">
        <v>1.599</v>
      </c>
      <c r="Z136">
        <v>1.4970000000000001</v>
      </c>
      <c r="AA136">
        <v>1.5529999999999999</v>
      </c>
      <c r="AB136">
        <v>1.552</v>
      </c>
      <c r="AC136">
        <v>1.5249999999999999</v>
      </c>
      <c r="AE136" s="21">
        <f>AVERAGE(E136:I136)</f>
        <v>1116.4000000000001</v>
      </c>
      <c r="AF136" s="22">
        <f>AVERAGE(J136:N136)</f>
        <v>0.65460000000000007</v>
      </c>
      <c r="AG136" s="22">
        <f>AVERAGE(T136:X136)</f>
        <v>1.4064000000000001</v>
      </c>
      <c r="AH136" s="22">
        <f>AVERAGE(O136:S136)</f>
        <v>0.57400000000000007</v>
      </c>
      <c r="AI136" s="22">
        <f>AVERAGE(Y136:AC136)</f>
        <v>1.5452000000000001</v>
      </c>
      <c r="AK136" s="18">
        <f>((AI136-AG136)*(1000/AE136))/AH136</f>
        <v>0.21659964769786408</v>
      </c>
      <c r="AL136" s="193"/>
      <c r="AN136" s="193"/>
      <c r="AO136" s="196"/>
      <c r="AP136" s="24"/>
      <c r="AQ136" s="193"/>
      <c r="AR136" s="196"/>
      <c r="AT136" s="43">
        <v>0.67300000000000004</v>
      </c>
      <c r="AU136" s="43">
        <v>1.6519999999999999</v>
      </c>
      <c r="AV136" s="43">
        <v>0.68799999999999994</v>
      </c>
      <c r="AW136" s="43">
        <v>1.8740000000000001</v>
      </c>
      <c r="AX136" s="25"/>
      <c r="AY136" s="193"/>
      <c r="AZ136" s="196"/>
      <c r="BA136" s="24"/>
      <c r="BB136" s="193"/>
      <c r="BC136" s="196"/>
      <c r="BE136" s="43">
        <v>0.622</v>
      </c>
      <c r="BF136" s="43">
        <v>1.7689999999999999</v>
      </c>
      <c r="BG136" s="43">
        <v>0.66800000000000004</v>
      </c>
      <c r="BH136" s="43">
        <v>1.9139999999999999</v>
      </c>
      <c r="BJ136" s="193"/>
      <c r="BK136" s="196"/>
      <c r="BL136" s="24"/>
      <c r="BM136" s="193"/>
      <c r="BN136" s="196"/>
      <c r="BP136" s="197"/>
      <c r="BQ136" s="197"/>
      <c r="BR136" s="200"/>
      <c r="BS136" s="51"/>
      <c r="BT136" s="197"/>
      <c r="BU136" s="197"/>
      <c r="BV136" s="200"/>
      <c r="BW136" s="51"/>
      <c r="BX136" s="200"/>
    </row>
    <row r="137" spans="1:76" ht="16" customHeight="1" thickBot="1" x14ac:dyDescent="0.25">
      <c r="A137" s="16"/>
      <c r="BP137" s="52"/>
      <c r="BQ137" s="52"/>
      <c r="BR137" s="53"/>
      <c r="BS137" s="8"/>
      <c r="BT137" s="52"/>
      <c r="BU137" s="52"/>
      <c r="BV137" s="53"/>
      <c r="BW137" s="8"/>
      <c r="BX137" s="53"/>
    </row>
    <row r="138" spans="1:76" ht="16" customHeight="1" x14ac:dyDescent="0.2">
      <c r="A138" s="16"/>
      <c r="B138" s="26" t="s">
        <v>156</v>
      </c>
      <c r="C138" s="194">
        <v>626753</v>
      </c>
      <c r="D138" s="26"/>
      <c r="E138">
        <v>79</v>
      </c>
      <c r="F138">
        <v>85</v>
      </c>
      <c r="G138">
        <v>85</v>
      </c>
      <c r="H138">
        <v>89</v>
      </c>
      <c r="I138">
        <v>55</v>
      </c>
      <c r="J138">
        <v>0.71499999999999997</v>
      </c>
      <c r="K138">
        <v>0.72799999999999998</v>
      </c>
      <c r="L138">
        <v>0.72399999999999998</v>
      </c>
      <c r="M138">
        <v>0.71699999999999997</v>
      </c>
      <c r="N138">
        <v>0.66800000000000004</v>
      </c>
      <c r="O138">
        <v>0.55700000000000005</v>
      </c>
      <c r="P138">
        <v>0.56999999999999995</v>
      </c>
      <c r="Q138">
        <v>0.57399999999999995</v>
      </c>
      <c r="R138">
        <v>0.59299999999999997</v>
      </c>
      <c r="S138">
        <v>0.57699999999999996</v>
      </c>
      <c r="T138">
        <v>1.2989999999999999</v>
      </c>
      <c r="U138">
        <v>1.278</v>
      </c>
      <c r="V138">
        <v>1.2889999999999999</v>
      </c>
      <c r="W138">
        <v>1.3049999999999999</v>
      </c>
      <c r="X138">
        <v>1.3879999999999999</v>
      </c>
      <c r="Y138">
        <v>1.6950000000000001</v>
      </c>
      <c r="Z138">
        <v>1.59</v>
      </c>
      <c r="AA138">
        <v>1.587</v>
      </c>
      <c r="AB138">
        <v>1.6040000000000001</v>
      </c>
      <c r="AC138">
        <v>1.8120000000000001</v>
      </c>
      <c r="AD138" s="26"/>
      <c r="AE138" s="28">
        <f>AVERAGE(E138:I138)</f>
        <v>78.599999999999994</v>
      </c>
      <c r="AF138" s="29">
        <f>AVERAGE(J138:N138)</f>
        <v>0.71040000000000003</v>
      </c>
      <c r="AG138" s="29">
        <f>AVERAGE(T138:X138)</f>
        <v>1.3117999999999999</v>
      </c>
      <c r="AH138" s="29">
        <f>AVERAGE(O138:S138)</f>
        <v>0.57420000000000004</v>
      </c>
      <c r="AI138" s="29">
        <f>AVERAGE(Y138:AC138)</f>
        <v>1.6576</v>
      </c>
      <c r="AJ138" s="26"/>
      <c r="AK138" s="30">
        <f>((AI138-AG138)*(1000/AE138))/AH138</f>
        <v>7.6619489622911594</v>
      </c>
      <c r="AL138" s="195">
        <f>MIN(AK138:AK140)</f>
        <v>0.38215640682335522</v>
      </c>
      <c r="AM138" s="26"/>
      <c r="AN138" s="195">
        <f>MAX(AH139:AH140)</f>
        <v>0.61340000000000006</v>
      </c>
      <c r="AO138" s="196">
        <f>AN142-AN138</f>
        <v>-3.7600000000000189E-2</v>
      </c>
      <c r="AP138" s="31"/>
      <c r="AQ138" s="195">
        <f>AVERAGE(AI139:AI140)</f>
        <v>1.5203</v>
      </c>
      <c r="AR138" s="196">
        <f>AQ138-AQ142</f>
        <v>-2.3199999999999887E-2</v>
      </c>
      <c r="AS138" s="26"/>
      <c r="AT138" s="41">
        <v>0.73399999999999999</v>
      </c>
      <c r="AU138" s="41">
        <v>1.504</v>
      </c>
      <c r="AV138" s="41">
        <v>0.75700000000000001</v>
      </c>
      <c r="AW138" s="41">
        <v>1.645</v>
      </c>
      <c r="AX138" s="32"/>
      <c r="AY138" s="195">
        <f>(MAX(AT138:AT140)+MAX(AV138:AV140))/2</f>
        <v>0.75649999999999995</v>
      </c>
      <c r="AZ138" s="196">
        <f>AY142-AY138</f>
        <v>-5.2000000000000046E-2</v>
      </c>
      <c r="BA138" s="31"/>
      <c r="BB138" s="195">
        <f>(MIN(AU138:AU140)+MIN(AW138:AW140))/2</f>
        <v>1.5674999999999999</v>
      </c>
      <c r="BC138" s="196">
        <f>BB138-BB142</f>
        <v>-0.15799999999999992</v>
      </c>
      <c r="BD138" s="26"/>
      <c r="BE138" s="41">
        <v>0.63900000000000001</v>
      </c>
      <c r="BF138" s="41">
        <v>1.7410000000000001</v>
      </c>
      <c r="BG138" s="41">
        <v>0.66300000000000003</v>
      </c>
      <c r="BH138" s="41">
        <v>1.891</v>
      </c>
      <c r="BI138" s="26"/>
      <c r="BJ138" s="195">
        <f>(MAX(BE138:BE140)+MAX(BG138:BG140))/2</f>
        <v>0.70099999999999996</v>
      </c>
      <c r="BK138" s="196">
        <f>BJ142-BJ138</f>
        <v>-4.2999999999999927E-2</v>
      </c>
      <c r="BL138" s="31"/>
      <c r="BM138" s="195">
        <f>(MIN(BF138:BF140)+MIN(BH138:BH140))/2</f>
        <v>1.768</v>
      </c>
      <c r="BN138" s="196">
        <f>BM138-BM142</f>
        <v>-5.6499999999999995E-2</v>
      </c>
      <c r="BO138" s="26"/>
      <c r="BP138" s="197">
        <f>AY138-AZ138</f>
        <v>0.8085</v>
      </c>
      <c r="BQ138" s="197">
        <f>BB138+BC138</f>
        <v>1.4095</v>
      </c>
      <c r="BR138" s="198">
        <f>BQ138-BP138</f>
        <v>0.60099999999999998</v>
      </c>
      <c r="BS138" s="50"/>
      <c r="BT138" s="197">
        <f>BJ138-BK138</f>
        <v>0.74399999999999988</v>
      </c>
      <c r="BU138" s="197">
        <f>BM138+BN138</f>
        <v>1.7115</v>
      </c>
      <c r="BV138" s="198">
        <f>BU138-BT138</f>
        <v>0.96750000000000014</v>
      </c>
      <c r="BW138" s="50"/>
      <c r="BX138" s="198">
        <f>AVERAGE(BR138, BV138)</f>
        <v>0.78425000000000011</v>
      </c>
    </row>
    <row r="139" spans="1:76" ht="16" customHeight="1" x14ac:dyDescent="0.2">
      <c r="A139" s="16"/>
      <c r="B139" s="26" t="s">
        <v>157</v>
      </c>
      <c r="C139" s="194"/>
      <c r="D139" s="26"/>
      <c r="E139">
        <v>397</v>
      </c>
      <c r="F139">
        <v>304</v>
      </c>
      <c r="G139">
        <v>557</v>
      </c>
      <c r="H139">
        <v>395</v>
      </c>
      <c r="I139">
        <v>143</v>
      </c>
      <c r="J139">
        <v>0.749</v>
      </c>
      <c r="K139">
        <v>0.70699999999999996</v>
      </c>
      <c r="L139">
        <v>0.79400000000000004</v>
      </c>
      <c r="M139">
        <v>0.746</v>
      </c>
      <c r="N139">
        <v>0.63300000000000001</v>
      </c>
      <c r="O139">
        <v>0.59199999999999997</v>
      </c>
      <c r="P139">
        <v>0.61799999999999999</v>
      </c>
      <c r="Q139">
        <v>0.61799999999999999</v>
      </c>
      <c r="R139">
        <v>0.62</v>
      </c>
      <c r="S139">
        <v>0.61899999999999999</v>
      </c>
      <c r="T139">
        <v>1.2310000000000001</v>
      </c>
      <c r="U139">
        <v>1.32</v>
      </c>
      <c r="V139">
        <v>1.1359999999999999</v>
      </c>
      <c r="W139">
        <v>1.246</v>
      </c>
      <c r="X139">
        <v>1.444</v>
      </c>
      <c r="Y139">
        <v>1.571</v>
      </c>
      <c r="Z139">
        <v>1.478</v>
      </c>
      <c r="AA139">
        <v>1.518</v>
      </c>
      <c r="AB139">
        <v>1.5009999999999999</v>
      </c>
      <c r="AC139">
        <v>1.569</v>
      </c>
      <c r="AD139" s="26"/>
      <c r="AE139" s="28">
        <f>AVERAGE(E139:I139)</f>
        <v>359.2</v>
      </c>
      <c r="AF139" s="29">
        <f>AVERAGE(J139:N139)</f>
        <v>0.7258</v>
      </c>
      <c r="AG139" s="29">
        <f>AVERAGE(T139:X139)</f>
        <v>1.2753999999999999</v>
      </c>
      <c r="AH139" s="29">
        <f>AVERAGE(O139:S139)</f>
        <v>0.61340000000000006</v>
      </c>
      <c r="AI139" s="29">
        <f>AVERAGE(Y139:AC139)</f>
        <v>1.5273999999999999</v>
      </c>
      <c r="AJ139" s="26"/>
      <c r="AK139" s="30">
        <f>((AI139-AG139)*(1000/AE139))/AH139</f>
        <v>1.1437219107345018</v>
      </c>
      <c r="AL139" s="195"/>
      <c r="AM139" s="26"/>
      <c r="AN139" s="195"/>
      <c r="AO139" s="196"/>
      <c r="AP139" s="31"/>
      <c r="AQ139" s="195"/>
      <c r="AR139" s="196"/>
      <c r="AS139" s="26"/>
      <c r="AT139" s="41">
        <v>0.74</v>
      </c>
      <c r="AU139" s="41">
        <v>1.49</v>
      </c>
      <c r="AV139" s="41">
        <v>0.75900000000000001</v>
      </c>
      <c r="AW139" s="41">
        <v>1.675</v>
      </c>
      <c r="AX139" s="32"/>
      <c r="AY139" s="195"/>
      <c r="AZ139" s="196"/>
      <c r="BA139" s="31"/>
      <c r="BB139" s="195"/>
      <c r="BC139" s="196"/>
      <c r="BD139" s="26"/>
      <c r="BE139" s="41">
        <v>0.67500000000000004</v>
      </c>
      <c r="BF139" s="41">
        <v>1.6659999999999999</v>
      </c>
      <c r="BG139" s="41">
        <v>0.68400000000000005</v>
      </c>
      <c r="BH139" s="41">
        <v>1.87</v>
      </c>
      <c r="BI139" s="26"/>
      <c r="BJ139" s="195"/>
      <c r="BK139" s="196"/>
      <c r="BL139" s="31"/>
      <c r="BM139" s="195"/>
      <c r="BN139" s="196"/>
      <c r="BO139" s="26"/>
      <c r="BP139" s="197"/>
      <c r="BQ139" s="197"/>
      <c r="BR139" s="199"/>
      <c r="BS139" s="50"/>
      <c r="BT139" s="197"/>
      <c r="BU139" s="197"/>
      <c r="BV139" s="199"/>
      <c r="BW139" s="50"/>
      <c r="BX139" s="199"/>
    </row>
    <row r="140" spans="1:76" ht="16" customHeight="1" x14ac:dyDescent="0.2">
      <c r="A140" s="16"/>
      <c r="B140" s="26" t="s">
        <v>158</v>
      </c>
      <c r="C140" s="194"/>
      <c r="D140" s="26"/>
      <c r="E140">
        <v>615</v>
      </c>
      <c r="F140">
        <v>627</v>
      </c>
      <c r="G140">
        <v>809</v>
      </c>
      <c r="H140">
        <v>33</v>
      </c>
      <c r="I140">
        <v>538</v>
      </c>
      <c r="J140">
        <v>0.70399999999999996</v>
      </c>
      <c r="K140">
        <v>0.69899999999999995</v>
      </c>
      <c r="L140">
        <v>0.745</v>
      </c>
      <c r="M140">
        <v>0.441</v>
      </c>
      <c r="N140">
        <v>0.67</v>
      </c>
      <c r="O140">
        <v>0.60099999999999998</v>
      </c>
      <c r="P140">
        <v>0.63200000000000001</v>
      </c>
      <c r="Q140">
        <v>0.622</v>
      </c>
      <c r="R140">
        <v>0.49099999999999999</v>
      </c>
      <c r="S140">
        <v>0.63300000000000001</v>
      </c>
      <c r="T140">
        <v>1.32</v>
      </c>
      <c r="U140">
        <v>1.3340000000000001</v>
      </c>
      <c r="V140">
        <v>1.2470000000000001</v>
      </c>
      <c r="W140">
        <v>1.6830000000000001</v>
      </c>
      <c r="X140">
        <v>1.385</v>
      </c>
      <c r="Y140">
        <v>1.514</v>
      </c>
      <c r="Z140">
        <v>1.4690000000000001</v>
      </c>
      <c r="AA140">
        <v>1.4690000000000001</v>
      </c>
      <c r="AB140">
        <v>1.61</v>
      </c>
      <c r="AC140">
        <v>1.504</v>
      </c>
      <c r="AD140" s="26"/>
      <c r="AE140" s="28">
        <f>AVERAGE(E140:I140)</f>
        <v>524.4</v>
      </c>
      <c r="AF140" s="29">
        <f>AVERAGE(J140:N140)</f>
        <v>0.65179999999999993</v>
      </c>
      <c r="AG140" s="29">
        <f>AVERAGE(T140:X140)</f>
        <v>1.3937999999999999</v>
      </c>
      <c r="AH140" s="29">
        <f>AVERAGE(O140:S140)</f>
        <v>0.5958</v>
      </c>
      <c r="AI140" s="29">
        <f>AVERAGE(Y140:AC140)</f>
        <v>1.5132000000000001</v>
      </c>
      <c r="AJ140" s="26"/>
      <c r="AK140" s="30">
        <f>((AI140-AG140)*(1000/AE140))/AH140</f>
        <v>0.38215640682335522</v>
      </c>
      <c r="AL140" s="195"/>
      <c r="AM140" s="26"/>
      <c r="AN140" s="195"/>
      <c r="AO140" s="196"/>
      <c r="AP140" s="31"/>
      <c r="AQ140" s="195"/>
      <c r="AR140" s="196"/>
      <c r="AS140" s="26"/>
      <c r="AT140" s="41">
        <v>0.745</v>
      </c>
      <c r="AU140" s="41">
        <v>1.5209999999999999</v>
      </c>
      <c r="AV140" s="41">
        <v>0.76800000000000002</v>
      </c>
      <c r="AW140" s="41">
        <v>1.72</v>
      </c>
      <c r="AX140" s="32"/>
      <c r="AY140" s="195"/>
      <c r="AZ140" s="196"/>
      <c r="BA140" s="31"/>
      <c r="BB140" s="195"/>
      <c r="BC140" s="196"/>
      <c r="BD140" s="26"/>
      <c r="BE140" s="41">
        <v>0.69299999999999995</v>
      </c>
      <c r="BF140" s="41">
        <v>1.6679999999999999</v>
      </c>
      <c r="BG140" s="41">
        <v>0.70899999999999996</v>
      </c>
      <c r="BH140" s="41">
        <v>1.87</v>
      </c>
      <c r="BI140" s="26"/>
      <c r="BJ140" s="195"/>
      <c r="BK140" s="196"/>
      <c r="BL140" s="31"/>
      <c r="BM140" s="195"/>
      <c r="BN140" s="196"/>
      <c r="BO140" s="26"/>
      <c r="BP140" s="197"/>
      <c r="BQ140" s="197"/>
      <c r="BR140" s="199"/>
      <c r="BS140" s="50"/>
      <c r="BT140" s="197"/>
      <c r="BU140" s="197"/>
      <c r="BV140" s="199"/>
      <c r="BW140" s="50"/>
      <c r="BX140" s="199"/>
    </row>
    <row r="141" spans="1:76" ht="7" customHeight="1" x14ac:dyDescent="0.2">
      <c r="A141" s="16"/>
      <c r="C141" s="55"/>
      <c r="AE141" s="1"/>
      <c r="AF141" s="2"/>
      <c r="AG141" s="2"/>
      <c r="AH141" s="2"/>
      <c r="AI141" s="2"/>
      <c r="AK141" s="18"/>
      <c r="AL141" s="4"/>
      <c r="AN141" s="4"/>
      <c r="AO141" s="196"/>
      <c r="AP141" s="5"/>
      <c r="AQ141" s="4"/>
      <c r="AR141" s="196"/>
      <c r="AT141" s="42"/>
      <c r="AU141" s="42"/>
      <c r="AV141" s="42"/>
      <c r="AW141" s="42"/>
      <c r="AX141" s="6"/>
      <c r="AY141" s="6"/>
      <c r="AZ141" s="196"/>
      <c r="BA141" s="5"/>
      <c r="BB141" s="6"/>
      <c r="BC141" s="196"/>
      <c r="BE141" s="42"/>
      <c r="BF141" s="42"/>
      <c r="BG141" s="42"/>
      <c r="BH141" s="42"/>
      <c r="BJ141" s="6"/>
      <c r="BK141" s="196"/>
      <c r="BL141" s="5"/>
      <c r="BM141" s="6"/>
      <c r="BN141" s="196"/>
      <c r="BP141" s="197"/>
      <c r="BQ141" s="197"/>
      <c r="BR141" s="199"/>
      <c r="BS141" s="8"/>
      <c r="BT141" s="197"/>
      <c r="BU141" s="197"/>
      <c r="BV141" s="199"/>
      <c r="BW141" s="8"/>
      <c r="BX141" s="199"/>
    </row>
    <row r="142" spans="1:76" s="20" customFormat="1" ht="16" customHeight="1" x14ac:dyDescent="0.2">
      <c r="A142" s="19"/>
      <c r="B142" s="20" t="s">
        <v>159</v>
      </c>
      <c r="C142" s="201">
        <v>626753</v>
      </c>
      <c r="E142">
        <v>236</v>
      </c>
      <c r="F142">
        <v>166</v>
      </c>
      <c r="G142">
        <v>173</v>
      </c>
      <c r="H142">
        <v>58</v>
      </c>
      <c r="I142">
        <v>55</v>
      </c>
      <c r="J142">
        <v>0.73899999999999999</v>
      </c>
      <c r="K142">
        <v>0.71099999999999997</v>
      </c>
      <c r="L142">
        <v>0.69599999999999995</v>
      </c>
      <c r="M142">
        <v>0.63</v>
      </c>
      <c r="N142">
        <v>0.61</v>
      </c>
      <c r="O142">
        <v>0.54500000000000004</v>
      </c>
      <c r="P142">
        <v>0.57599999999999996</v>
      </c>
      <c r="Q142">
        <v>0.54</v>
      </c>
      <c r="R142">
        <v>0.53400000000000003</v>
      </c>
      <c r="S142">
        <v>0.56299999999999994</v>
      </c>
      <c r="T142">
        <v>1.252</v>
      </c>
      <c r="U142">
        <v>1.3129999999999999</v>
      </c>
      <c r="V142">
        <v>1.34</v>
      </c>
      <c r="W142">
        <v>1.4550000000000001</v>
      </c>
      <c r="X142">
        <v>1.4770000000000001</v>
      </c>
      <c r="Y142">
        <v>1.792</v>
      </c>
      <c r="Z142">
        <v>1.575</v>
      </c>
      <c r="AA142">
        <v>1.617</v>
      </c>
      <c r="AB142">
        <v>1.59</v>
      </c>
      <c r="AC142">
        <v>1.6020000000000001</v>
      </c>
      <c r="AE142" s="21">
        <f>AVERAGE(E142:I142)</f>
        <v>137.6</v>
      </c>
      <c r="AF142" s="22">
        <f>AVERAGE(J142:N142)</f>
        <v>0.67719999999999991</v>
      </c>
      <c r="AG142" s="22">
        <f>AVERAGE(T142:X142)</f>
        <v>1.3674000000000002</v>
      </c>
      <c r="AH142" s="22">
        <f>AVERAGE(O142:S142)</f>
        <v>0.55159999999999998</v>
      </c>
      <c r="AI142" s="22">
        <f>AVERAGE(Y142:AC142)</f>
        <v>1.6352</v>
      </c>
      <c r="AK142" s="18">
        <f>((AI142-AG142)*(1000/AE142))/AH142</f>
        <v>3.5283193078907846</v>
      </c>
      <c r="AL142" s="193">
        <f>MIN(AK142:AK144)</f>
        <v>0.21219246091974808</v>
      </c>
      <c r="AN142" s="193">
        <f>MAX(AH143:AH144)</f>
        <v>0.57579999999999987</v>
      </c>
      <c r="AO142" s="196"/>
      <c r="AP142" s="24"/>
      <c r="AQ142" s="193">
        <f>AVERAGE(AI143:AI144)</f>
        <v>1.5434999999999999</v>
      </c>
      <c r="AR142" s="196"/>
      <c r="AT142" s="43">
        <v>0.67300000000000004</v>
      </c>
      <c r="AU142" s="43">
        <v>1.6279999999999999</v>
      </c>
      <c r="AV142" s="43">
        <v>0.69799999999999995</v>
      </c>
      <c r="AW142" s="43">
        <v>1.823</v>
      </c>
      <c r="AX142" s="25"/>
      <c r="AY142" s="193">
        <f>(MAX(AT142:AT144)+MAX(AV142:AV144))/2</f>
        <v>0.7044999999999999</v>
      </c>
      <c r="AZ142" s="196"/>
      <c r="BA142" s="24"/>
      <c r="BB142" s="193">
        <f>(MIN(AU142:AU144)+MIN(AW142:AW144))/2</f>
        <v>1.7254999999999998</v>
      </c>
      <c r="BC142" s="196"/>
      <c r="BE142" s="43">
        <v>0.59899999999999998</v>
      </c>
      <c r="BF142" s="43">
        <v>1.788</v>
      </c>
      <c r="BG142" s="43">
        <v>0.66700000000000004</v>
      </c>
      <c r="BH142" s="43">
        <v>1.883</v>
      </c>
      <c r="BJ142" s="193">
        <f>(MAX(BE142:BE144)+MAX(BG142:BG144))/2</f>
        <v>0.65800000000000003</v>
      </c>
      <c r="BK142" s="196"/>
      <c r="BL142" s="24"/>
      <c r="BM142" s="193">
        <f>(MIN(BF142:BF144)+MIN(BH142:BH144))/2</f>
        <v>1.8245</v>
      </c>
      <c r="BN142" s="196"/>
      <c r="BP142" s="197"/>
      <c r="BQ142" s="197"/>
      <c r="BR142" s="199"/>
      <c r="BS142" s="51"/>
      <c r="BT142" s="197"/>
      <c r="BU142" s="197"/>
      <c r="BV142" s="199"/>
      <c r="BW142" s="51"/>
      <c r="BX142" s="199"/>
    </row>
    <row r="143" spans="1:76" s="20" customFormat="1" ht="16" customHeight="1" x14ac:dyDescent="0.2">
      <c r="A143" s="19"/>
      <c r="B143" s="20" t="s">
        <v>160</v>
      </c>
      <c r="C143" s="201"/>
      <c r="E143">
        <v>761</v>
      </c>
      <c r="F143">
        <v>615</v>
      </c>
      <c r="G143">
        <v>501</v>
      </c>
      <c r="H143">
        <v>891</v>
      </c>
      <c r="I143">
        <v>490</v>
      </c>
      <c r="J143">
        <v>0.70599999999999996</v>
      </c>
      <c r="K143">
        <v>0.66600000000000004</v>
      </c>
      <c r="L143">
        <v>0.65700000000000003</v>
      </c>
      <c r="M143">
        <v>0.72499999999999998</v>
      </c>
      <c r="N143">
        <v>0.65500000000000003</v>
      </c>
      <c r="O143">
        <v>0.56499999999999995</v>
      </c>
      <c r="P143">
        <v>0.59399999999999997</v>
      </c>
      <c r="Q143">
        <v>0.56999999999999995</v>
      </c>
      <c r="R143">
        <v>0.56299999999999994</v>
      </c>
      <c r="S143">
        <v>0.58699999999999997</v>
      </c>
      <c r="T143">
        <v>1.3169999999999999</v>
      </c>
      <c r="U143">
        <v>1.3919999999999999</v>
      </c>
      <c r="V143">
        <v>1.409</v>
      </c>
      <c r="W143">
        <v>1.2889999999999999</v>
      </c>
      <c r="X143">
        <v>1.409</v>
      </c>
      <c r="Y143">
        <v>1.5860000000000001</v>
      </c>
      <c r="Z143">
        <v>1.502</v>
      </c>
      <c r="AA143">
        <v>1.5549999999999999</v>
      </c>
      <c r="AB143">
        <v>1.5580000000000001</v>
      </c>
      <c r="AC143">
        <v>1.5389999999999999</v>
      </c>
      <c r="AE143" s="21">
        <f>AVERAGE(E143:I143)</f>
        <v>651.6</v>
      </c>
      <c r="AF143" s="22">
        <f>AVERAGE(J143:N143)</f>
        <v>0.68179999999999996</v>
      </c>
      <c r="AG143" s="22">
        <f>AVERAGE(T143:X143)</f>
        <v>1.3631999999999997</v>
      </c>
      <c r="AH143" s="22">
        <f>AVERAGE(O143:S143)</f>
        <v>0.57579999999999987</v>
      </c>
      <c r="AI143" s="22">
        <f>AVERAGE(Y143:AC143)</f>
        <v>1.5479999999999998</v>
      </c>
      <c r="AK143" s="18">
        <f>((AI143-AG143)*(1000/AE143))/AH143</f>
        <v>0.49254876072812809</v>
      </c>
      <c r="AL143" s="193"/>
      <c r="AN143" s="193"/>
      <c r="AO143" s="196"/>
      <c r="AP143" s="24"/>
      <c r="AQ143" s="193"/>
      <c r="AR143" s="196"/>
      <c r="AT143" s="43">
        <v>0.67200000000000004</v>
      </c>
      <c r="AU143" s="43">
        <v>1.635</v>
      </c>
      <c r="AV143" s="43">
        <v>0.69099999999999995</v>
      </c>
      <c r="AW143" s="43">
        <v>1.827</v>
      </c>
      <c r="AX143" s="25"/>
      <c r="AY143" s="193"/>
      <c r="AZ143" s="196"/>
      <c r="BA143" s="24"/>
      <c r="BB143" s="193"/>
      <c r="BC143" s="196"/>
      <c r="BE143" s="43">
        <v>0.60599999999999998</v>
      </c>
      <c r="BF143" s="43">
        <v>1.7869999999999999</v>
      </c>
      <c r="BG143" s="43">
        <v>0.63500000000000001</v>
      </c>
      <c r="BH143" s="43">
        <v>1.9350000000000001</v>
      </c>
      <c r="BJ143" s="193"/>
      <c r="BK143" s="196"/>
      <c r="BL143" s="24"/>
      <c r="BM143" s="193"/>
      <c r="BN143" s="196"/>
      <c r="BP143" s="197"/>
      <c r="BQ143" s="197"/>
      <c r="BR143" s="199"/>
      <c r="BS143" s="51"/>
      <c r="BT143" s="197"/>
      <c r="BU143" s="197"/>
      <c r="BV143" s="199"/>
      <c r="BW143" s="51"/>
      <c r="BX143" s="199"/>
    </row>
    <row r="144" spans="1:76" s="20" customFormat="1" ht="16" customHeight="1" thickBot="1" x14ac:dyDescent="0.25">
      <c r="A144" s="19"/>
      <c r="B144" s="20" t="s">
        <v>159</v>
      </c>
      <c r="C144" s="201"/>
      <c r="E144">
        <v>1192</v>
      </c>
      <c r="F144">
        <v>1220</v>
      </c>
      <c r="G144">
        <v>677</v>
      </c>
      <c r="H144">
        <v>1647</v>
      </c>
      <c r="I144">
        <v>601</v>
      </c>
      <c r="J144">
        <v>0.66600000000000004</v>
      </c>
      <c r="K144">
        <v>0.67300000000000004</v>
      </c>
      <c r="L144">
        <v>0.60199999999999998</v>
      </c>
      <c r="M144">
        <v>0.72699999999999998</v>
      </c>
      <c r="N144">
        <v>0.59099999999999997</v>
      </c>
      <c r="O144">
        <v>0.56799999999999995</v>
      </c>
      <c r="P144">
        <v>0.59699999999999998</v>
      </c>
      <c r="Q144">
        <v>0.55200000000000005</v>
      </c>
      <c r="R144">
        <v>0.56799999999999995</v>
      </c>
      <c r="S144">
        <v>0.57599999999999996</v>
      </c>
      <c r="T144">
        <v>1.3859999999999999</v>
      </c>
      <c r="U144">
        <v>1.38</v>
      </c>
      <c r="V144">
        <v>1.492</v>
      </c>
      <c r="W144">
        <v>1.2849999999999999</v>
      </c>
      <c r="X144">
        <v>1.504</v>
      </c>
      <c r="Y144">
        <v>1.57</v>
      </c>
      <c r="Z144">
        <v>1.5109999999999999</v>
      </c>
      <c r="AA144">
        <v>1.554</v>
      </c>
      <c r="AB144">
        <v>1.53</v>
      </c>
      <c r="AC144">
        <v>1.53</v>
      </c>
      <c r="AE144" s="21">
        <f>AVERAGE(E144:I144)</f>
        <v>1067.4000000000001</v>
      </c>
      <c r="AF144" s="22">
        <f>AVERAGE(J144:N144)</f>
        <v>0.65179999999999993</v>
      </c>
      <c r="AG144" s="22">
        <f>AVERAGE(T144:X144)</f>
        <v>1.4094000000000002</v>
      </c>
      <c r="AH144" s="22">
        <f>AVERAGE(O144:S144)</f>
        <v>0.57220000000000004</v>
      </c>
      <c r="AI144" s="22">
        <f>AVERAGE(Y144:AC144)</f>
        <v>1.5390000000000001</v>
      </c>
      <c r="AK144" s="18">
        <f>((AI144-AG144)*(1000/AE144))/AH144</f>
        <v>0.21219246091974808</v>
      </c>
      <c r="AL144" s="193"/>
      <c r="AN144" s="193"/>
      <c r="AO144" s="196"/>
      <c r="AP144" s="24"/>
      <c r="AQ144" s="193"/>
      <c r="AR144" s="196"/>
      <c r="AT144" s="43">
        <v>0.69199999999999995</v>
      </c>
      <c r="AU144" s="43">
        <v>1.637</v>
      </c>
      <c r="AV144" s="43">
        <v>0.71699999999999997</v>
      </c>
      <c r="AW144" s="43">
        <v>1.843</v>
      </c>
      <c r="AX144" s="25"/>
      <c r="AY144" s="193"/>
      <c r="AZ144" s="196"/>
      <c r="BA144" s="24"/>
      <c r="BB144" s="193"/>
      <c r="BC144" s="196"/>
      <c r="BE144" s="43">
        <v>0.63600000000000001</v>
      </c>
      <c r="BF144" s="43">
        <v>1.766</v>
      </c>
      <c r="BG144" s="43">
        <v>0.68</v>
      </c>
      <c r="BH144" s="43">
        <v>1.893</v>
      </c>
      <c r="BJ144" s="193"/>
      <c r="BK144" s="196"/>
      <c r="BL144" s="24"/>
      <c r="BM144" s="193"/>
      <c r="BN144" s="196"/>
      <c r="BP144" s="197"/>
      <c r="BQ144" s="197"/>
      <c r="BR144" s="200"/>
      <c r="BS144" s="51"/>
      <c r="BT144" s="197"/>
      <c r="BU144" s="197"/>
      <c r="BV144" s="200"/>
      <c r="BW144" s="51"/>
      <c r="BX144" s="200"/>
    </row>
    <row r="145" spans="1:76" s="20" customFormat="1" ht="16" customHeight="1" x14ac:dyDescent="0.2">
      <c r="C145" s="56"/>
      <c r="AE145" s="21"/>
      <c r="AF145" s="22"/>
      <c r="AG145" s="22"/>
      <c r="AH145" s="22"/>
      <c r="AI145" s="22"/>
      <c r="AK145" s="18"/>
      <c r="AL145" s="23"/>
      <c r="AN145" s="23"/>
      <c r="AO145" s="5"/>
      <c r="AP145" s="24"/>
      <c r="AQ145" s="23"/>
      <c r="AR145" s="5"/>
      <c r="AT145" s="43"/>
      <c r="AU145" s="43"/>
      <c r="AV145" s="43"/>
      <c r="AW145" s="43"/>
      <c r="AX145" s="25"/>
      <c r="AY145" s="23"/>
      <c r="AZ145" s="5"/>
      <c r="BA145" s="24"/>
      <c r="BB145" s="23"/>
      <c r="BC145" s="5"/>
      <c r="BE145" s="43"/>
      <c r="BF145" s="43"/>
      <c r="BG145" s="43"/>
      <c r="BH145" s="43"/>
      <c r="BJ145" s="23"/>
      <c r="BK145" s="5"/>
      <c r="BL145" s="24"/>
      <c r="BM145" s="23"/>
      <c r="BN145" s="5"/>
      <c r="BP145" s="5"/>
      <c r="BQ145" s="5"/>
      <c r="BR145" s="4"/>
      <c r="BS145" s="51"/>
      <c r="BT145" s="5"/>
      <c r="BU145" s="5"/>
      <c r="BV145" s="4"/>
      <c r="BW145" s="51"/>
      <c r="BX145" s="4"/>
    </row>
    <row r="146" spans="1:76" ht="17" hidden="1" customHeight="1" thickBot="1" x14ac:dyDescent="0.25">
      <c r="AK146" s="202" t="s">
        <v>7</v>
      </c>
      <c r="AL146" s="202"/>
      <c r="AN146" s="13" t="s">
        <v>8</v>
      </c>
      <c r="AO146" s="13"/>
      <c r="AQ146" s="14" t="s">
        <v>9</v>
      </c>
      <c r="AR146" s="14"/>
      <c r="BP146" s="52"/>
      <c r="BQ146" s="52"/>
      <c r="BR146" s="53"/>
      <c r="BS146" s="8"/>
      <c r="BT146" s="52"/>
      <c r="BU146" s="52"/>
      <c r="BV146" s="53"/>
      <c r="BW146" s="8"/>
      <c r="BX146" s="53"/>
    </row>
    <row r="147" spans="1:76" ht="16" hidden="1" customHeight="1" x14ac:dyDescent="0.2">
      <c r="A147" s="16"/>
      <c r="B147" s="26" t="s">
        <v>12</v>
      </c>
      <c r="C147" s="194">
        <v>584385</v>
      </c>
      <c r="D147" s="27"/>
      <c r="E147">
        <v>1287</v>
      </c>
      <c r="F147">
        <v>1249</v>
      </c>
      <c r="G147">
        <v>1634</v>
      </c>
      <c r="H147">
        <v>1715</v>
      </c>
      <c r="I147">
        <v>1294</v>
      </c>
      <c r="J147">
        <v>0.67100000000000004</v>
      </c>
      <c r="K147">
        <v>0.66100000000000003</v>
      </c>
      <c r="L147">
        <v>0.68300000000000005</v>
      </c>
      <c r="M147">
        <v>0.68200000000000005</v>
      </c>
      <c r="N147">
        <v>0.66200000000000003</v>
      </c>
      <c r="O147">
        <v>0.58899999999999997</v>
      </c>
      <c r="P147">
        <v>0.60899999999999999</v>
      </c>
      <c r="Q147">
        <v>0.59899999999999998</v>
      </c>
      <c r="R147">
        <v>0.6</v>
      </c>
      <c r="S147">
        <v>0.623</v>
      </c>
      <c r="T147">
        <v>1.38</v>
      </c>
      <c r="U147">
        <v>1.401</v>
      </c>
      <c r="V147">
        <v>1.3640000000000001</v>
      </c>
      <c r="W147">
        <v>1.37</v>
      </c>
      <c r="X147">
        <v>1.397</v>
      </c>
      <c r="Y147">
        <v>1.5329999999999999</v>
      </c>
      <c r="Z147">
        <v>1.512</v>
      </c>
      <c r="AA147">
        <v>1.498</v>
      </c>
      <c r="AB147">
        <v>1.476</v>
      </c>
      <c r="AC147">
        <v>1.468</v>
      </c>
      <c r="AD147" s="26"/>
      <c r="AE147" s="28">
        <f>AVERAGE(E147:I147)</f>
        <v>1435.8</v>
      </c>
      <c r="AF147" s="29">
        <f>AVERAGE(J147:N147)</f>
        <v>0.67179999999999995</v>
      </c>
      <c r="AG147" s="29">
        <f>AVERAGE(T147:X147)</f>
        <v>1.3824000000000001</v>
      </c>
      <c r="AH147" s="29">
        <f>AVERAGE(O147:S147)</f>
        <v>0.60399999999999987</v>
      </c>
      <c r="AI147" s="29">
        <f>AVERAGE(Y147:AC147)</f>
        <v>1.4974000000000001</v>
      </c>
      <c r="AJ147" s="26"/>
      <c r="AK147" s="30">
        <f>((AI147-AG147)*(1000/AE147))/AH147</f>
        <v>0.13260715349866103</v>
      </c>
      <c r="AL147" s="195">
        <f>MIN(AK147:AK149)</f>
        <v>9.5194300073174129E-2</v>
      </c>
      <c r="AM147" s="26"/>
      <c r="AN147" s="195">
        <f>MAX(AH148:AH149)</f>
        <v>0.6038</v>
      </c>
      <c r="AO147" s="196">
        <f>AN151-AN147</f>
        <v>-5.1999999999999935E-2</v>
      </c>
      <c r="AP147" s="31"/>
      <c r="AQ147" s="195">
        <f>AVERAGE(AI148:AI149)</f>
        <v>1.4986999999999999</v>
      </c>
      <c r="AR147" s="196">
        <f>AQ147-AQ151</f>
        <v>-6.0000000000000053E-2</v>
      </c>
      <c r="AS147" s="26"/>
      <c r="AT147" s="41">
        <v>0.69199999999999995</v>
      </c>
      <c r="AU147" s="41">
        <v>1.623</v>
      </c>
      <c r="AV147" s="41">
        <v>0.68400000000000005</v>
      </c>
      <c r="AW147" s="41">
        <v>1.8460000000000001</v>
      </c>
      <c r="AX147" s="32"/>
      <c r="AY147" s="195">
        <f>(MAX(AT147:AT149)+MAX(AV147:AV149))/2</f>
        <v>0.68799999999999994</v>
      </c>
      <c r="AZ147" s="196">
        <f>AY151-AY147</f>
        <v>-6.8500000000000005E-2</v>
      </c>
      <c r="BA147" s="31"/>
      <c r="BB147" s="195">
        <f>(MIN(AU147:AU149)+MIN(AW147:AW149))/2</f>
        <v>1.73</v>
      </c>
      <c r="BC147" s="196">
        <f>BB147-BB151</f>
        <v>-0.11750000000000016</v>
      </c>
      <c r="BD147" s="26"/>
      <c r="BE147" s="41">
        <v>0.64</v>
      </c>
      <c r="BF147" s="41">
        <v>1.754</v>
      </c>
      <c r="BG147" s="41">
        <v>0.61799999999999999</v>
      </c>
      <c r="BH147" s="41">
        <v>1.982</v>
      </c>
      <c r="BI147" s="26"/>
      <c r="BJ147" s="195">
        <f>(MAX(BE147:BE149)+MAX(BG147:BG149))/2</f>
        <v>0.63050000000000006</v>
      </c>
      <c r="BK147" s="196">
        <f>BJ151-BJ147</f>
        <v>-2.5500000000000078E-2</v>
      </c>
      <c r="BL147" s="31"/>
      <c r="BM147" s="195">
        <f>(MIN(BF147:BF149)+MIN(BH147:BH149))/2</f>
        <v>1.863</v>
      </c>
      <c r="BN147" s="196">
        <f>BM147-BM151</f>
        <v>-6.4500000000000002E-2</v>
      </c>
      <c r="BO147" s="26"/>
      <c r="BP147" s="197">
        <f>AY147-AZ147</f>
        <v>0.75649999999999995</v>
      </c>
      <c r="BQ147" s="197">
        <f>BB147+BC147</f>
        <v>1.6124999999999998</v>
      </c>
      <c r="BR147" s="198">
        <f>BQ147-BP147</f>
        <v>0.85599999999999987</v>
      </c>
      <c r="BS147" s="50"/>
      <c r="BT147" s="197">
        <f>BJ147-BK147</f>
        <v>0.65600000000000014</v>
      </c>
      <c r="BU147" s="197">
        <f>BM147+BN147</f>
        <v>1.7985</v>
      </c>
      <c r="BV147" s="198">
        <f>BU147-BT147</f>
        <v>1.1424999999999998</v>
      </c>
      <c r="BW147" s="50"/>
      <c r="BX147" s="198">
        <f>AVERAGE(BR147, BV147)</f>
        <v>0.99924999999999986</v>
      </c>
    </row>
    <row r="148" spans="1:76" ht="16" hidden="1" customHeight="1" x14ac:dyDescent="0.2">
      <c r="A148" s="16"/>
      <c r="B148" s="26" t="s">
        <v>36</v>
      </c>
      <c r="C148" s="194"/>
      <c r="D148" s="27"/>
      <c r="E148">
        <v>1455</v>
      </c>
      <c r="F148">
        <v>1483</v>
      </c>
      <c r="G148">
        <v>1795</v>
      </c>
      <c r="H148">
        <v>1715</v>
      </c>
      <c r="I148">
        <v>1604</v>
      </c>
      <c r="J148">
        <v>0.67300000000000004</v>
      </c>
      <c r="K148">
        <v>0.65600000000000003</v>
      </c>
      <c r="L148">
        <v>0.68700000000000006</v>
      </c>
      <c r="M148">
        <v>0.66900000000000004</v>
      </c>
      <c r="N148">
        <v>0.66900000000000004</v>
      </c>
      <c r="O148">
        <v>0.58599999999999997</v>
      </c>
      <c r="P148">
        <v>0.60899999999999999</v>
      </c>
      <c r="Q148">
        <v>0.60099999999999998</v>
      </c>
      <c r="R148">
        <v>0.59599999999999997</v>
      </c>
      <c r="S148">
        <v>0.627</v>
      </c>
      <c r="T148">
        <v>1.377</v>
      </c>
      <c r="U148">
        <v>1.409</v>
      </c>
      <c r="V148">
        <v>1.36</v>
      </c>
      <c r="W148">
        <v>1.393</v>
      </c>
      <c r="X148">
        <v>1.387</v>
      </c>
      <c r="Y148">
        <v>1.536</v>
      </c>
      <c r="Z148">
        <v>1.5029999999999999</v>
      </c>
      <c r="AA148">
        <v>1.488</v>
      </c>
      <c r="AB148">
        <v>1.48</v>
      </c>
      <c r="AC148">
        <v>1.5169999999999999</v>
      </c>
      <c r="AD148" s="26"/>
      <c r="AE148" s="28">
        <f>AVERAGE(E148:I148)</f>
        <v>1610.4</v>
      </c>
      <c r="AF148" s="29">
        <f>AVERAGE(J148:N148)</f>
        <v>0.67080000000000006</v>
      </c>
      <c r="AG148" s="29">
        <f>AVERAGE(T148:X148)</f>
        <v>1.3852</v>
      </c>
      <c r="AH148" s="29">
        <f>AVERAGE(O148:S148)</f>
        <v>0.6038</v>
      </c>
      <c r="AI148" s="29">
        <f>AVERAGE(Y148:AC148)</f>
        <v>1.5047999999999999</v>
      </c>
      <c r="AJ148" s="26"/>
      <c r="AK148" s="30">
        <f>((AI148-AG148)*(1000/AE148))/AH148</f>
        <v>0.12299977275894816</v>
      </c>
      <c r="AL148" s="195"/>
      <c r="AM148" s="26"/>
      <c r="AN148" s="195"/>
      <c r="AO148" s="196"/>
      <c r="AP148" s="31"/>
      <c r="AQ148" s="195"/>
      <c r="AR148" s="196"/>
      <c r="AS148" s="26"/>
      <c r="AT148" s="41">
        <v>0.69</v>
      </c>
      <c r="AU148" s="41">
        <v>1.615</v>
      </c>
      <c r="AV148" s="41">
        <v>0.68</v>
      </c>
      <c r="AW148" s="41">
        <v>1.845</v>
      </c>
      <c r="AX148" s="32"/>
      <c r="AY148" s="195"/>
      <c r="AZ148" s="196"/>
      <c r="BA148" s="31"/>
      <c r="BB148" s="195"/>
      <c r="BC148" s="196"/>
      <c r="BD148" s="26"/>
      <c r="BE148" s="41">
        <v>0.63900000000000001</v>
      </c>
      <c r="BF148" s="41">
        <v>1.744</v>
      </c>
      <c r="BG148" s="41">
        <v>0.61</v>
      </c>
      <c r="BH148" s="41">
        <v>1.9850000000000001</v>
      </c>
      <c r="BI148" s="26"/>
      <c r="BJ148" s="195"/>
      <c r="BK148" s="196"/>
      <c r="BL148" s="31"/>
      <c r="BM148" s="195"/>
      <c r="BN148" s="196"/>
      <c r="BO148" s="26"/>
      <c r="BP148" s="197"/>
      <c r="BQ148" s="197"/>
      <c r="BR148" s="199"/>
      <c r="BS148" s="50"/>
      <c r="BT148" s="197"/>
      <c r="BU148" s="197"/>
      <c r="BV148" s="199"/>
      <c r="BW148" s="50"/>
      <c r="BX148" s="199"/>
    </row>
    <row r="149" spans="1:76" ht="16" hidden="1" customHeight="1" x14ac:dyDescent="0.2">
      <c r="A149" s="16"/>
      <c r="B149" s="26" t="s">
        <v>52</v>
      </c>
      <c r="C149" s="194"/>
      <c r="D149" s="27"/>
      <c r="E149">
        <v>1612</v>
      </c>
      <c r="F149">
        <v>1590</v>
      </c>
      <c r="G149">
        <v>1589</v>
      </c>
      <c r="H149">
        <v>1715</v>
      </c>
      <c r="I149">
        <v>1690</v>
      </c>
      <c r="J149">
        <v>0.66800000000000004</v>
      </c>
      <c r="K149">
        <v>0.66</v>
      </c>
      <c r="L149">
        <v>0.66200000000000003</v>
      </c>
      <c r="M149">
        <v>0.66100000000000003</v>
      </c>
      <c r="N149">
        <v>0.66200000000000003</v>
      </c>
      <c r="O149">
        <v>0.58699999999999997</v>
      </c>
      <c r="P149">
        <v>0.60899999999999999</v>
      </c>
      <c r="Q149">
        <v>0.59599999999999997</v>
      </c>
      <c r="R149">
        <v>0.59399999999999997</v>
      </c>
      <c r="S149">
        <v>0.626</v>
      </c>
      <c r="T149">
        <v>1.3839999999999999</v>
      </c>
      <c r="U149">
        <v>1.4039999999999999</v>
      </c>
      <c r="V149">
        <v>1.401</v>
      </c>
      <c r="W149">
        <v>1.4059999999999999</v>
      </c>
      <c r="X149">
        <v>1.3979999999999999</v>
      </c>
      <c r="Y149">
        <v>1.5429999999999999</v>
      </c>
      <c r="Z149">
        <v>1.4850000000000001</v>
      </c>
      <c r="AA149">
        <v>1.4910000000000001</v>
      </c>
      <c r="AB149">
        <v>1.484</v>
      </c>
      <c r="AC149">
        <v>1.46</v>
      </c>
      <c r="AD149" s="26"/>
      <c r="AE149" s="28">
        <f>AVERAGE(E149:I149)</f>
        <v>1639.2</v>
      </c>
      <c r="AF149" s="29">
        <f>AVERAGE(J149:N149)</f>
        <v>0.66260000000000008</v>
      </c>
      <c r="AG149" s="29">
        <f>AVERAGE(T149:X149)</f>
        <v>1.3985999999999998</v>
      </c>
      <c r="AH149" s="29">
        <f>AVERAGE(O149:S149)</f>
        <v>0.60239999999999994</v>
      </c>
      <c r="AI149" s="29">
        <f>AVERAGE(Y149:AC149)</f>
        <v>1.4925999999999999</v>
      </c>
      <c r="AJ149" s="26"/>
      <c r="AK149" s="30">
        <f>((AI149-AG149)*(1000/AE149))/AH149</f>
        <v>9.5194300073174129E-2</v>
      </c>
      <c r="AL149" s="195"/>
      <c r="AM149" s="26"/>
      <c r="AN149" s="195"/>
      <c r="AO149" s="196"/>
      <c r="AP149" s="31"/>
      <c r="AQ149" s="195"/>
      <c r="AR149" s="196"/>
      <c r="AS149" s="26"/>
      <c r="AT149" s="41">
        <v>0.68400000000000005</v>
      </c>
      <c r="AU149" s="41">
        <v>1.6339999999999999</v>
      </c>
      <c r="AV149" s="41">
        <v>0.67100000000000004</v>
      </c>
      <c r="AW149" s="41">
        <v>1.857</v>
      </c>
      <c r="AX149" s="32"/>
      <c r="AY149" s="195"/>
      <c r="AZ149" s="196"/>
      <c r="BA149" s="31"/>
      <c r="BB149" s="195"/>
      <c r="BC149" s="196"/>
      <c r="BD149" s="26"/>
      <c r="BE149" s="41">
        <v>0.64300000000000002</v>
      </c>
      <c r="BF149" s="41">
        <v>1.7490000000000001</v>
      </c>
      <c r="BG149" s="41">
        <v>0.61299999999999999</v>
      </c>
      <c r="BH149" s="41">
        <v>1.988</v>
      </c>
      <c r="BI149" s="26"/>
      <c r="BJ149" s="195"/>
      <c r="BK149" s="196"/>
      <c r="BL149" s="31"/>
      <c r="BM149" s="195"/>
      <c r="BN149" s="196"/>
      <c r="BO149" s="26"/>
      <c r="BP149" s="197"/>
      <c r="BQ149" s="197"/>
      <c r="BR149" s="199"/>
      <c r="BS149" s="50"/>
      <c r="BT149" s="197"/>
      <c r="BU149" s="197"/>
      <c r="BV149" s="199"/>
      <c r="BW149" s="50"/>
      <c r="BX149" s="199"/>
    </row>
    <row r="150" spans="1:76" ht="7" hidden="1" customHeight="1" x14ac:dyDescent="0.2">
      <c r="A150" s="16"/>
      <c r="C150" s="55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E150" s="1"/>
      <c r="AF150" s="2"/>
      <c r="AG150" s="2"/>
      <c r="AH150" s="2"/>
      <c r="AI150" s="2"/>
      <c r="AK150" s="18"/>
      <c r="AL150" s="4"/>
      <c r="AN150" s="4"/>
      <c r="AO150" s="196"/>
      <c r="AP150" s="5"/>
      <c r="AQ150" s="4"/>
      <c r="AR150" s="196"/>
      <c r="AT150" s="42"/>
      <c r="AU150" s="42"/>
      <c r="AV150" s="42"/>
      <c r="AW150" s="42"/>
      <c r="AX150" s="6"/>
      <c r="AY150" s="6"/>
      <c r="AZ150" s="196"/>
      <c r="BA150" s="5"/>
      <c r="BB150" s="6"/>
      <c r="BC150" s="196"/>
      <c r="BE150" s="42"/>
      <c r="BF150" s="42"/>
      <c r="BG150" s="42"/>
      <c r="BH150" s="42"/>
      <c r="BJ150" s="6"/>
      <c r="BK150" s="196"/>
      <c r="BL150" s="5"/>
      <c r="BM150" s="6"/>
      <c r="BN150" s="196"/>
      <c r="BP150" s="197"/>
      <c r="BQ150" s="197"/>
      <c r="BR150" s="199"/>
      <c r="BS150" s="8"/>
      <c r="BT150" s="197"/>
      <c r="BU150" s="197"/>
      <c r="BV150" s="199"/>
      <c r="BW150" s="8"/>
      <c r="BX150" s="199"/>
    </row>
    <row r="151" spans="1:76" s="20" customFormat="1" ht="16" hidden="1" customHeight="1" x14ac:dyDescent="0.2">
      <c r="A151" s="19"/>
      <c r="B151" s="20" t="s">
        <v>13</v>
      </c>
      <c r="C151" s="201">
        <v>584385</v>
      </c>
      <c r="E151" s="20">
        <v>1548</v>
      </c>
      <c r="F151" s="20">
        <v>1281</v>
      </c>
      <c r="G151" s="20">
        <v>989</v>
      </c>
      <c r="H151" s="20">
        <v>1383</v>
      </c>
      <c r="I151" s="20">
        <v>1152</v>
      </c>
      <c r="J151" s="20">
        <v>0.60499999999999998</v>
      </c>
      <c r="K151" s="20">
        <v>0.58799999999999997</v>
      </c>
      <c r="L151" s="20">
        <v>0.59299999999999997</v>
      </c>
      <c r="M151" s="20">
        <v>0.60399999999999998</v>
      </c>
      <c r="N151" s="20">
        <v>0.59099999999999997</v>
      </c>
      <c r="O151" s="20">
        <v>0.54800000000000004</v>
      </c>
      <c r="P151" s="20">
        <v>0.56299999999999994</v>
      </c>
      <c r="Q151" s="20">
        <v>0.54</v>
      </c>
      <c r="R151" s="20">
        <v>0.53</v>
      </c>
      <c r="S151" s="20">
        <v>0.57599999999999996</v>
      </c>
      <c r="T151" s="20">
        <v>1.482</v>
      </c>
      <c r="U151" s="20">
        <v>1.51</v>
      </c>
      <c r="V151" s="20">
        <v>1.5049999999999999</v>
      </c>
      <c r="W151" s="20">
        <v>1.4930000000000001</v>
      </c>
      <c r="X151" s="20">
        <v>1.504</v>
      </c>
      <c r="Y151" s="20">
        <v>1.585</v>
      </c>
      <c r="Z151" s="20">
        <v>1.542</v>
      </c>
      <c r="AA151" s="20">
        <v>1.5629999999999999</v>
      </c>
      <c r="AB151" s="20">
        <v>1.5649999999999999</v>
      </c>
      <c r="AC151" s="20">
        <v>1.5309999999999999</v>
      </c>
      <c r="AE151" s="21">
        <f>AVERAGE(E151:I151)</f>
        <v>1270.5999999999999</v>
      </c>
      <c r="AF151" s="22">
        <f>AVERAGE(J151:N151)</f>
        <v>0.59619999999999995</v>
      </c>
      <c r="AG151" s="22">
        <f>AVERAGE(T151:X151)</f>
        <v>1.4987999999999999</v>
      </c>
      <c r="AH151" s="22">
        <f>AVERAGE(O151:S151)</f>
        <v>0.5514</v>
      </c>
      <c r="AI151" s="22">
        <f>AVERAGE(Y151:AC151)</f>
        <v>1.5571999999999997</v>
      </c>
      <c r="AK151" s="18">
        <f>((AI151-AG151)*(1000/AE151))/AH151</f>
        <v>8.3356070699878396E-2</v>
      </c>
      <c r="AL151" s="193">
        <f>MIN(AK151:AK153)</f>
        <v>5.8407913330193309E-2</v>
      </c>
      <c r="AN151" s="193">
        <f>MAX(AH152:AH153)</f>
        <v>0.55180000000000007</v>
      </c>
      <c r="AO151" s="196"/>
      <c r="AP151" s="24"/>
      <c r="AQ151" s="193">
        <f>AVERAGE(AI152:AI153)</f>
        <v>1.5587</v>
      </c>
      <c r="AR151" s="196"/>
      <c r="AT151" s="43">
        <v>0.60799999999999998</v>
      </c>
      <c r="AU151" s="43">
        <v>1.7569999999999999</v>
      </c>
      <c r="AV151" s="43">
        <v>0.62</v>
      </c>
      <c r="AW151" s="43">
        <v>1.966</v>
      </c>
      <c r="AX151" s="25"/>
      <c r="AY151" s="193">
        <f>(MAX(AT151:AT153)+MAX(AV151:AV153))/2</f>
        <v>0.61949999999999994</v>
      </c>
      <c r="AZ151" s="196"/>
      <c r="BA151" s="24"/>
      <c r="BB151" s="193">
        <f>(MIN(AU151:AU153)+MIN(AW151:AW153))/2</f>
        <v>1.8475000000000001</v>
      </c>
      <c r="BC151" s="196"/>
      <c r="BE151" s="43">
        <v>0.58399999999999996</v>
      </c>
      <c r="BF151" s="43">
        <v>1.857</v>
      </c>
      <c r="BG151" s="43">
        <v>0.60599999999999998</v>
      </c>
      <c r="BH151" s="43">
        <v>2.036</v>
      </c>
      <c r="BJ151" s="193">
        <f>(MAX(BE151:BE153)+MAX(BG151:BG153))/2</f>
        <v>0.60499999999999998</v>
      </c>
      <c r="BK151" s="196"/>
      <c r="BL151" s="24"/>
      <c r="BM151" s="193">
        <f>(MIN(BF151:BF153)+MIN(BH151:BH153))/2</f>
        <v>1.9275</v>
      </c>
      <c r="BN151" s="196"/>
      <c r="BP151" s="197"/>
      <c r="BQ151" s="197"/>
      <c r="BR151" s="199"/>
      <c r="BS151" s="51"/>
      <c r="BT151" s="197"/>
      <c r="BU151" s="197"/>
      <c r="BV151" s="199"/>
      <c r="BW151" s="51"/>
      <c r="BX151" s="199"/>
    </row>
    <row r="152" spans="1:76" s="20" customFormat="1" ht="16" hidden="1" customHeight="1" x14ac:dyDescent="0.2">
      <c r="A152" s="19"/>
      <c r="B152" s="20" t="s">
        <v>37</v>
      </c>
      <c r="C152" s="201"/>
      <c r="E152" s="20">
        <v>1253</v>
      </c>
      <c r="F152" s="20">
        <v>1281</v>
      </c>
      <c r="G152" s="20">
        <v>989</v>
      </c>
      <c r="H152" s="20">
        <v>1046</v>
      </c>
      <c r="I152" s="20">
        <v>1152</v>
      </c>
      <c r="J152" s="20">
        <v>0.59099999999999997</v>
      </c>
      <c r="K152" s="20">
        <v>0.58299999999999996</v>
      </c>
      <c r="L152" s="20">
        <v>0.58399999999999996</v>
      </c>
      <c r="M152" s="20">
        <v>0.58899999999999997</v>
      </c>
      <c r="N152" s="20">
        <v>0.58199999999999996</v>
      </c>
      <c r="O152" s="20">
        <v>0.54700000000000004</v>
      </c>
      <c r="P152" s="20">
        <v>0.56499999999999995</v>
      </c>
      <c r="Q152" s="20">
        <v>0.54400000000000004</v>
      </c>
      <c r="R152" s="20">
        <v>0.52400000000000002</v>
      </c>
      <c r="S152" s="20">
        <v>0.57899999999999996</v>
      </c>
      <c r="T152" s="20">
        <v>1.4990000000000001</v>
      </c>
      <c r="U152" s="20">
        <v>1.516</v>
      </c>
      <c r="V152" s="20">
        <v>1.516</v>
      </c>
      <c r="W152" s="20">
        <v>1.514</v>
      </c>
      <c r="X152" s="20">
        <v>1.516</v>
      </c>
      <c r="Y152" s="20">
        <v>1.589</v>
      </c>
      <c r="Z152" s="20">
        <v>1.5409999999999999</v>
      </c>
      <c r="AA152" s="20">
        <v>1.5589999999999999</v>
      </c>
      <c r="AB152" s="20">
        <v>1.569</v>
      </c>
      <c r="AC152" s="20">
        <v>1.5269999999999999</v>
      </c>
      <c r="AE152" s="21">
        <f>AVERAGE(E152:I152)</f>
        <v>1144.2</v>
      </c>
      <c r="AF152" s="22">
        <f>AVERAGE(J152:N152)</f>
        <v>0.58579999999999999</v>
      </c>
      <c r="AG152" s="22">
        <f>AVERAGE(T152:X152)</f>
        <v>1.5122000000000002</v>
      </c>
      <c r="AH152" s="22">
        <f>AVERAGE(O152:S152)</f>
        <v>0.55180000000000007</v>
      </c>
      <c r="AI152" s="22">
        <f>AVERAGE(Y152:AC152)</f>
        <v>1.5569999999999999</v>
      </c>
      <c r="AK152" s="18">
        <f>((AI152-AG152)*(1000/AE152))/AH152</f>
        <v>7.095685766035302E-2</v>
      </c>
      <c r="AL152" s="193"/>
      <c r="AN152" s="193"/>
      <c r="AO152" s="196"/>
      <c r="AP152" s="24"/>
      <c r="AQ152" s="193"/>
      <c r="AR152" s="196"/>
      <c r="AT152" s="43">
        <v>0.61099999999999999</v>
      </c>
      <c r="AU152" s="43">
        <v>1.7490000000000001</v>
      </c>
      <c r="AV152" s="43">
        <v>0.61899999999999999</v>
      </c>
      <c r="AW152" s="43">
        <v>1.96</v>
      </c>
      <c r="AX152" s="25"/>
      <c r="AY152" s="193"/>
      <c r="AZ152" s="196"/>
      <c r="BA152" s="24"/>
      <c r="BB152" s="193"/>
      <c r="BC152" s="196"/>
      <c r="BE152" s="43">
        <v>0.58899999999999997</v>
      </c>
      <c r="BF152" s="43">
        <v>1.8480000000000001</v>
      </c>
      <c r="BG152" s="43">
        <v>0.60799999999999998</v>
      </c>
      <c r="BH152" s="43">
        <v>2.0270000000000001</v>
      </c>
      <c r="BJ152" s="193"/>
      <c r="BK152" s="196"/>
      <c r="BL152" s="24"/>
      <c r="BM152" s="193"/>
      <c r="BN152" s="196"/>
      <c r="BP152" s="197"/>
      <c r="BQ152" s="197"/>
      <c r="BR152" s="199"/>
      <c r="BS152" s="51"/>
      <c r="BT152" s="197"/>
      <c r="BU152" s="197"/>
      <c r="BV152" s="199"/>
      <c r="BW152" s="51"/>
      <c r="BX152" s="199"/>
    </row>
    <row r="153" spans="1:76" s="20" customFormat="1" ht="16" hidden="1" customHeight="1" thickBot="1" x14ac:dyDescent="0.25">
      <c r="A153" s="19"/>
      <c r="B153" s="20" t="s">
        <v>53</v>
      </c>
      <c r="C153" s="201"/>
      <c r="E153" s="20">
        <v>1253</v>
      </c>
      <c r="F153" s="20">
        <v>1281</v>
      </c>
      <c r="G153" s="20">
        <v>989</v>
      </c>
      <c r="H153" s="20">
        <v>1383</v>
      </c>
      <c r="I153" s="20">
        <v>884</v>
      </c>
      <c r="J153" s="20">
        <v>0.58399999999999996</v>
      </c>
      <c r="K153" s="20">
        <v>0.57599999999999996</v>
      </c>
      <c r="L153" s="20">
        <v>0.57699999999999996</v>
      </c>
      <c r="M153" s="20">
        <v>0.58499999999999996</v>
      </c>
      <c r="N153" s="20">
        <v>0.56599999999999995</v>
      </c>
      <c r="O153" s="20">
        <v>0.54400000000000004</v>
      </c>
      <c r="P153" s="20">
        <v>0.56200000000000006</v>
      </c>
      <c r="Q153" s="20">
        <v>0.54500000000000004</v>
      </c>
      <c r="R153" s="20">
        <v>0.52300000000000002</v>
      </c>
      <c r="S153" s="20">
        <v>0.57599999999999996</v>
      </c>
      <c r="T153" s="20">
        <v>1.508</v>
      </c>
      <c r="U153" s="20">
        <v>1.526</v>
      </c>
      <c r="V153" s="20">
        <v>1.526</v>
      </c>
      <c r="W153" s="20">
        <v>1.5189999999999999</v>
      </c>
      <c r="X153" s="20">
        <v>1.5369999999999999</v>
      </c>
      <c r="Y153" s="20">
        <v>1.595</v>
      </c>
      <c r="Z153" s="20">
        <v>1.546</v>
      </c>
      <c r="AA153" s="20">
        <v>1.5580000000000001</v>
      </c>
      <c r="AB153" s="20">
        <v>1.571</v>
      </c>
      <c r="AC153" s="20">
        <v>1.532</v>
      </c>
      <c r="AE153" s="21">
        <f>AVERAGE(E153:I153)</f>
        <v>1158</v>
      </c>
      <c r="AF153" s="22">
        <f>AVERAGE(J153:N153)</f>
        <v>0.5776</v>
      </c>
      <c r="AG153" s="22">
        <f>AVERAGE(T153:X153)</f>
        <v>1.5231999999999999</v>
      </c>
      <c r="AH153" s="22">
        <f>AVERAGE(O153:S153)</f>
        <v>0.55000000000000004</v>
      </c>
      <c r="AI153" s="22">
        <f>AVERAGE(Y153:AC153)</f>
        <v>1.5604</v>
      </c>
      <c r="AK153" s="18">
        <f>((AI153-AG153)*(1000/AE153))/AH153</f>
        <v>5.8407913330193309E-2</v>
      </c>
      <c r="AL153" s="193"/>
      <c r="AN153" s="193"/>
      <c r="AO153" s="196"/>
      <c r="AP153" s="24"/>
      <c r="AQ153" s="193"/>
      <c r="AR153" s="196"/>
      <c r="AT153" s="43">
        <v>0.61599999999999999</v>
      </c>
      <c r="AU153" s="43">
        <v>1.742</v>
      </c>
      <c r="AV153" s="43">
        <v>0.623</v>
      </c>
      <c r="AW153" s="43">
        <v>1.9530000000000001</v>
      </c>
      <c r="AX153" s="25"/>
      <c r="AY153" s="193"/>
      <c r="AZ153" s="196"/>
      <c r="BA153" s="24"/>
      <c r="BB153" s="193"/>
      <c r="BC153" s="196"/>
      <c r="BE153" s="43">
        <v>0.59399999999999997</v>
      </c>
      <c r="BF153" s="43">
        <v>1.8420000000000001</v>
      </c>
      <c r="BG153" s="43">
        <v>0.61599999999999999</v>
      </c>
      <c r="BH153" s="43">
        <v>2.0129999999999999</v>
      </c>
      <c r="BJ153" s="193"/>
      <c r="BK153" s="196"/>
      <c r="BL153" s="24"/>
      <c r="BM153" s="193"/>
      <c r="BN153" s="196"/>
      <c r="BP153" s="197"/>
      <c r="BQ153" s="197"/>
      <c r="BR153" s="200"/>
      <c r="BS153" s="51"/>
      <c r="BT153" s="197"/>
      <c r="BU153" s="197"/>
      <c r="BV153" s="200"/>
      <c r="BW153" s="51"/>
      <c r="BX153" s="200"/>
    </row>
    <row r="154" spans="1:76" ht="16" hidden="1" customHeight="1" thickBot="1" x14ac:dyDescent="0.25">
      <c r="A154" s="16"/>
      <c r="BP154" s="52"/>
      <c r="BQ154" s="52"/>
      <c r="BR154" s="53"/>
      <c r="BS154" s="8"/>
      <c r="BT154" s="52"/>
      <c r="BU154" s="52"/>
      <c r="BV154" s="53"/>
      <c r="BW154" s="8"/>
      <c r="BX154" s="53"/>
    </row>
    <row r="155" spans="1:76" ht="16" hidden="1" customHeight="1" x14ac:dyDescent="0.2">
      <c r="A155" s="16"/>
      <c r="B155" s="26" t="s">
        <v>18</v>
      </c>
      <c r="C155" s="194">
        <v>584385</v>
      </c>
      <c r="D155" s="26"/>
      <c r="E155">
        <v>910</v>
      </c>
      <c r="F155">
        <v>1143</v>
      </c>
      <c r="G155">
        <v>1077</v>
      </c>
      <c r="H155">
        <v>1156</v>
      </c>
      <c r="I155">
        <v>759</v>
      </c>
      <c r="J155">
        <v>0.71899999999999997</v>
      </c>
      <c r="K155">
        <v>0.74</v>
      </c>
      <c r="L155">
        <v>0.73799999999999999</v>
      </c>
      <c r="M155">
        <v>0.73699999999999999</v>
      </c>
      <c r="N155">
        <v>0.70099999999999996</v>
      </c>
      <c r="O155">
        <v>0.59299999999999997</v>
      </c>
      <c r="P155">
        <v>0.61</v>
      </c>
      <c r="Q155">
        <v>0.60299999999999998</v>
      </c>
      <c r="R155">
        <v>0.59599999999999997</v>
      </c>
      <c r="S155">
        <v>0.60899999999999999</v>
      </c>
      <c r="T155">
        <v>1.296</v>
      </c>
      <c r="U155">
        <v>1.2589999999999999</v>
      </c>
      <c r="V155">
        <v>1.2649999999999999</v>
      </c>
      <c r="W155">
        <v>1.268</v>
      </c>
      <c r="X155">
        <v>1.3320000000000001</v>
      </c>
      <c r="Y155">
        <v>1.5329999999999999</v>
      </c>
      <c r="Z155">
        <v>1.4930000000000001</v>
      </c>
      <c r="AA155">
        <v>1.522</v>
      </c>
      <c r="AB155">
        <v>1.506</v>
      </c>
      <c r="AC155">
        <v>1.5329999999999999</v>
      </c>
      <c r="AD155" s="26"/>
      <c r="AE155" s="28">
        <f>AVERAGE(E155:I155)</f>
        <v>1009</v>
      </c>
      <c r="AF155" s="29">
        <f>AVERAGE(J155:N155)</f>
        <v>0.72700000000000009</v>
      </c>
      <c r="AG155" s="29">
        <f>AVERAGE(T155:X155)</f>
        <v>1.2839999999999998</v>
      </c>
      <c r="AH155" s="29">
        <f>AVERAGE(O155:S155)</f>
        <v>0.60219999999999996</v>
      </c>
      <c r="AI155" s="29">
        <f>AVERAGE(Y155:AC155)</f>
        <v>1.5173999999999999</v>
      </c>
      <c r="AJ155" s="26"/>
      <c r="AK155" s="30">
        <f>((AI155-AG155)*(1000/AE155))/AH155</f>
        <v>0.38412178141660308</v>
      </c>
      <c r="AL155" s="195">
        <f>MIN(AK155:AK157)</f>
        <v>0.13785823678648393</v>
      </c>
      <c r="AM155" s="26"/>
      <c r="AN155" s="195">
        <f>MAX(AH156:AH157)</f>
        <v>0.61020000000000008</v>
      </c>
      <c r="AO155" s="196">
        <f>AN159-AN155</f>
        <v>-4.9800000000000066E-2</v>
      </c>
      <c r="AP155" s="31"/>
      <c r="AQ155" s="195">
        <f>AVERAGE(AI156:AI157)</f>
        <v>1.4954000000000001</v>
      </c>
      <c r="AR155" s="196">
        <f>AQ155-AQ159</f>
        <v>-5.6299999999999795E-2</v>
      </c>
      <c r="AS155" s="26"/>
      <c r="AT155" s="41">
        <v>0.72299999999999998</v>
      </c>
      <c r="AU155" s="41">
        <v>1.544</v>
      </c>
      <c r="AV155" s="41">
        <v>0.76500000000000001</v>
      </c>
      <c r="AW155" s="41">
        <v>1.7250000000000001</v>
      </c>
      <c r="AX155" s="32"/>
      <c r="AY155" s="195">
        <f>(MAX(AT155:AT157)+MAX(AV155:AV157))/2</f>
        <v>0.74399999999999999</v>
      </c>
      <c r="AZ155" s="196">
        <f>AY159-AY155</f>
        <v>-7.7499999999999902E-2</v>
      </c>
      <c r="BA155" s="31"/>
      <c r="BB155" s="195">
        <f>(MIN(AU155:AU157)+MIN(AW155:AW157))/2</f>
        <v>1.6345000000000001</v>
      </c>
      <c r="BC155" s="196">
        <f>BB155-BB159</f>
        <v>-0.15349999999999975</v>
      </c>
      <c r="BD155" s="26"/>
      <c r="BE155" s="41">
        <v>0.63200000000000001</v>
      </c>
      <c r="BF155" s="41">
        <v>1.742</v>
      </c>
      <c r="BG155" s="41">
        <v>0.63</v>
      </c>
      <c r="BH155" s="41">
        <v>1.9570000000000001</v>
      </c>
      <c r="BI155" s="26"/>
      <c r="BJ155" s="195">
        <f>(MAX(BE155:BE157)+MAX(BG155:BG157))/2</f>
        <v>0.63149999999999995</v>
      </c>
      <c r="BK155" s="196">
        <f>BJ159-BJ155</f>
        <v>1.6000000000000014E-2</v>
      </c>
      <c r="BL155" s="31"/>
      <c r="BM155" s="195">
        <f>(MIN(BF155:BF157)+MIN(BH155:BH157))/2</f>
        <v>1.8494999999999999</v>
      </c>
      <c r="BN155" s="196">
        <f>BM155-BM159</f>
        <v>-1.5000000000000124E-2</v>
      </c>
      <c r="BO155" s="26"/>
      <c r="BP155" s="197">
        <f>AY155-AZ155</f>
        <v>0.8214999999999999</v>
      </c>
      <c r="BQ155" s="197">
        <f>BB155+BC155</f>
        <v>1.4810000000000003</v>
      </c>
      <c r="BR155" s="198">
        <f>BQ155-BP155</f>
        <v>0.65950000000000042</v>
      </c>
      <c r="BS155" s="50"/>
      <c r="BT155" s="197">
        <f>BJ155-BK155</f>
        <v>0.61549999999999994</v>
      </c>
      <c r="BU155" s="197">
        <f>BM155+BN155</f>
        <v>1.8344999999999998</v>
      </c>
      <c r="BV155" s="198">
        <f>BU155-BT155</f>
        <v>1.2189999999999999</v>
      </c>
      <c r="BW155" s="50"/>
      <c r="BX155" s="198">
        <f>AVERAGE(BR155, BV155)</f>
        <v>0.93925000000000014</v>
      </c>
    </row>
    <row r="156" spans="1:76" ht="16" hidden="1" customHeight="1" x14ac:dyDescent="0.2">
      <c r="A156" s="16"/>
      <c r="B156" s="26" t="s">
        <v>51</v>
      </c>
      <c r="C156" s="194"/>
      <c r="D156" s="26"/>
      <c r="E156">
        <v>1494</v>
      </c>
      <c r="F156">
        <v>1593</v>
      </c>
      <c r="G156">
        <v>1543</v>
      </c>
      <c r="H156">
        <v>1924</v>
      </c>
      <c r="I156">
        <v>1257</v>
      </c>
      <c r="J156">
        <v>0.72899999999999998</v>
      </c>
      <c r="K156">
        <v>0.73199999999999998</v>
      </c>
      <c r="L156">
        <v>0.72899999999999998</v>
      </c>
      <c r="M156">
        <v>0.74</v>
      </c>
      <c r="N156">
        <v>0.70299999999999996</v>
      </c>
      <c r="O156">
        <v>0.60699999999999998</v>
      </c>
      <c r="P156">
        <v>0.61299999999999999</v>
      </c>
      <c r="Q156">
        <v>0.60499999999999998</v>
      </c>
      <c r="R156">
        <v>0.60699999999999998</v>
      </c>
      <c r="S156">
        <v>0.61799999999999999</v>
      </c>
      <c r="T156">
        <v>1.2769999999999999</v>
      </c>
      <c r="U156">
        <v>1.274</v>
      </c>
      <c r="V156">
        <v>1.282</v>
      </c>
      <c r="W156">
        <v>1.262</v>
      </c>
      <c r="X156">
        <v>1.329</v>
      </c>
      <c r="Y156">
        <v>1.5549999999999999</v>
      </c>
      <c r="Z156">
        <v>1.484</v>
      </c>
      <c r="AA156">
        <v>1.526</v>
      </c>
      <c r="AB156">
        <v>1.482</v>
      </c>
      <c r="AC156">
        <v>1.474</v>
      </c>
      <c r="AD156" s="26"/>
      <c r="AE156" s="28">
        <f>AVERAGE(E156:I156)</f>
        <v>1562.2</v>
      </c>
      <c r="AF156" s="29">
        <f>AVERAGE(J156:N156)</f>
        <v>0.72659999999999991</v>
      </c>
      <c r="AG156" s="29">
        <f>AVERAGE(T156:X156)</f>
        <v>1.2848000000000002</v>
      </c>
      <c r="AH156" s="29">
        <f>AVERAGE(O156:S156)</f>
        <v>0.61</v>
      </c>
      <c r="AI156" s="29">
        <f>AVERAGE(Y156:AC156)</f>
        <v>1.5042</v>
      </c>
      <c r="AJ156" s="26"/>
      <c r="AK156" s="30">
        <f>((AI156-AG156)*(1000/AE156))/AH156</f>
        <v>0.23023436893326124</v>
      </c>
      <c r="AL156" s="195"/>
      <c r="AM156" s="26"/>
      <c r="AN156" s="195"/>
      <c r="AO156" s="196"/>
      <c r="AP156" s="31"/>
      <c r="AQ156" s="195"/>
      <c r="AR156" s="196"/>
      <c r="AS156" s="26"/>
      <c r="AT156" s="41">
        <v>0.71099999999999997</v>
      </c>
      <c r="AU156" s="41">
        <v>1.5680000000000001</v>
      </c>
      <c r="AV156" s="41">
        <v>0.752</v>
      </c>
      <c r="AW156" s="41">
        <v>1.76</v>
      </c>
      <c r="AX156" s="32"/>
      <c r="AY156" s="195"/>
      <c r="AZ156" s="196"/>
      <c r="BA156" s="31"/>
      <c r="BB156" s="195"/>
      <c r="BC156" s="196"/>
      <c r="BD156" s="26"/>
      <c r="BE156" s="41">
        <v>0.63300000000000001</v>
      </c>
      <c r="BF156" s="41">
        <v>1.7430000000000001</v>
      </c>
      <c r="BG156" s="41">
        <v>0.629</v>
      </c>
      <c r="BH156" s="41">
        <v>1.9710000000000001</v>
      </c>
      <c r="BI156" s="26"/>
      <c r="BJ156" s="195"/>
      <c r="BK156" s="196"/>
      <c r="BL156" s="31"/>
      <c r="BM156" s="195"/>
      <c r="BN156" s="196"/>
      <c r="BO156" s="26"/>
      <c r="BP156" s="197"/>
      <c r="BQ156" s="197"/>
      <c r="BR156" s="199"/>
      <c r="BS156" s="50"/>
      <c r="BT156" s="197"/>
      <c r="BU156" s="197"/>
      <c r="BV156" s="199"/>
      <c r="BW156" s="50"/>
      <c r="BX156" s="199"/>
    </row>
    <row r="157" spans="1:76" ht="16" hidden="1" customHeight="1" x14ac:dyDescent="0.2">
      <c r="A157" s="16"/>
      <c r="B157" s="26" t="s">
        <v>54</v>
      </c>
      <c r="C157" s="194"/>
      <c r="D157" s="26"/>
      <c r="E157">
        <v>1761</v>
      </c>
      <c r="F157">
        <v>1793</v>
      </c>
      <c r="G157">
        <v>1561</v>
      </c>
      <c r="H157">
        <v>1780</v>
      </c>
      <c r="I157">
        <v>1462</v>
      </c>
      <c r="J157">
        <v>0.69899999999999995</v>
      </c>
      <c r="K157">
        <v>0.70099999999999996</v>
      </c>
      <c r="L157">
        <v>0.69299999999999995</v>
      </c>
      <c r="M157">
        <v>0.69799999999999995</v>
      </c>
      <c r="N157">
        <v>0.67600000000000005</v>
      </c>
      <c r="O157">
        <v>0.60499999999999998</v>
      </c>
      <c r="P157">
        <v>0.61399999999999999</v>
      </c>
      <c r="Q157">
        <v>0.60099999999999998</v>
      </c>
      <c r="R157">
        <v>0.60399999999999998</v>
      </c>
      <c r="S157">
        <v>0.627</v>
      </c>
      <c r="T157">
        <v>1.33</v>
      </c>
      <c r="U157">
        <v>1.333</v>
      </c>
      <c r="V157">
        <v>1.349</v>
      </c>
      <c r="W157">
        <v>1.3420000000000001</v>
      </c>
      <c r="X157">
        <v>1.3759999999999999</v>
      </c>
      <c r="Y157">
        <v>1.5269999999999999</v>
      </c>
      <c r="Z157">
        <v>1.4790000000000001</v>
      </c>
      <c r="AA157">
        <v>1.4850000000000001</v>
      </c>
      <c r="AB157">
        <v>1.47</v>
      </c>
      <c r="AC157">
        <v>1.472</v>
      </c>
      <c r="AD157" s="26"/>
      <c r="AE157" s="28">
        <f>AVERAGE(E157:I157)</f>
        <v>1671.4</v>
      </c>
      <c r="AF157" s="29">
        <f>AVERAGE(J157:N157)</f>
        <v>0.69340000000000002</v>
      </c>
      <c r="AG157" s="29">
        <f>AVERAGE(T157:X157)</f>
        <v>1.3460000000000001</v>
      </c>
      <c r="AH157" s="29">
        <f>AVERAGE(O157:S157)</f>
        <v>0.61020000000000008</v>
      </c>
      <c r="AI157" s="29">
        <f>AVERAGE(Y157:AC157)</f>
        <v>1.4865999999999999</v>
      </c>
      <c r="AJ157" s="26"/>
      <c r="AK157" s="30">
        <f>((AI157-AG157)*(1000/AE157))/AH157</f>
        <v>0.13785823678648393</v>
      </c>
      <c r="AL157" s="195"/>
      <c r="AM157" s="26"/>
      <c r="AN157" s="195"/>
      <c r="AO157" s="196"/>
      <c r="AP157" s="31"/>
      <c r="AQ157" s="195"/>
      <c r="AR157" s="196"/>
      <c r="AS157" s="26"/>
      <c r="AT157" s="41">
        <v>0.71599999999999997</v>
      </c>
      <c r="AU157" s="41">
        <v>1.5720000000000001</v>
      </c>
      <c r="AV157" s="41">
        <v>0.75600000000000001</v>
      </c>
      <c r="AW157" s="41">
        <v>1.77</v>
      </c>
      <c r="AX157" s="32"/>
      <c r="AY157" s="195"/>
      <c r="AZ157" s="196"/>
      <c r="BA157" s="31"/>
      <c r="BB157" s="195"/>
      <c r="BC157" s="196"/>
      <c r="BD157" s="26"/>
      <c r="BE157" s="41">
        <v>0.61899999999999999</v>
      </c>
      <c r="BF157" s="41">
        <v>1.774</v>
      </c>
      <c r="BG157" s="41">
        <v>0.622</v>
      </c>
      <c r="BH157" s="41">
        <v>1.994</v>
      </c>
      <c r="BI157" s="26"/>
      <c r="BJ157" s="195"/>
      <c r="BK157" s="196"/>
      <c r="BL157" s="31"/>
      <c r="BM157" s="195"/>
      <c r="BN157" s="196"/>
      <c r="BO157" s="26"/>
      <c r="BP157" s="197"/>
      <c r="BQ157" s="197"/>
      <c r="BR157" s="199"/>
      <c r="BS157" s="50"/>
      <c r="BT157" s="197"/>
      <c r="BU157" s="197"/>
      <c r="BV157" s="199"/>
      <c r="BW157" s="50"/>
      <c r="BX157" s="199"/>
    </row>
    <row r="158" spans="1:76" ht="7" hidden="1" customHeight="1" x14ac:dyDescent="0.2">
      <c r="A158" s="16"/>
      <c r="C158" s="55"/>
      <c r="AE158" s="1"/>
      <c r="AF158" s="2"/>
      <c r="AG158" s="2"/>
      <c r="AH158" s="2"/>
      <c r="AI158" s="2"/>
      <c r="AK158" s="18"/>
      <c r="AL158" s="4"/>
      <c r="AN158" s="4"/>
      <c r="AO158" s="196"/>
      <c r="AP158" s="5"/>
      <c r="AQ158" s="4"/>
      <c r="AR158" s="196"/>
      <c r="AT158" s="42"/>
      <c r="AU158" s="42"/>
      <c r="AV158" s="42"/>
      <c r="AW158" s="42"/>
      <c r="AX158" s="6"/>
      <c r="AY158" s="6"/>
      <c r="AZ158" s="196"/>
      <c r="BA158" s="5"/>
      <c r="BB158" s="6"/>
      <c r="BC158" s="196"/>
      <c r="BE158" s="42"/>
      <c r="BF158" s="42"/>
      <c r="BG158" s="42"/>
      <c r="BH158" s="42"/>
      <c r="BJ158" s="6"/>
      <c r="BK158" s="196"/>
      <c r="BL158" s="5"/>
      <c r="BM158" s="6"/>
      <c r="BN158" s="196"/>
      <c r="BP158" s="197"/>
      <c r="BQ158" s="197"/>
      <c r="BR158" s="199"/>
      <c r="BS158" s="8"/>
      <c r="BT158" s="197"/>
      <c r="BU158" s="197"/>
      <c r="BV158" s="199"/>
      <c r="BW158" s="8"/>
      <c r="BX158" s="199"/>
    </row>
    <row r="159" spans="1:76" s="20" customFormat="1" ht="16" hidden="1" customHeight="1" x14ac:dyDescent="0.2">
      <c r="A159" s="19"/>
      <c r="B159" s="20" t="s">
        <v>19</v>
      </c>
      <c r="C159" s="201">
        <v>584385</v>
      </c>
      <c r="E159" s="20">
        <v>801</v>
      </c>
      <c r="F159" s="20">
        <v>879</v>
      </c>
      <c r="G159" s="20">
        <v>1098</v>
      </c>
      <c r="H159" s="20">
        <v>736</v>
      </c>
      <c r="I159" s="20">
        <v>495</v>
      </c>
      <c r="J159" s="20">
        <v>0.64600000000000002</v>
      </c>
      <c r="K159" s="20">
        <v>0.64300000000000002</v>
      </c>
      <c r="L159" s="20">
        <v>0.66700000000000004</v>
      </c>
      <c r="M159" s="20">
        <v>0.64500000000000002</v>
      </c>
      <c r="N159" s="20">
        <v>0.61499999999999999</v>
      </c>
      <c r="O159" s="20">
        <v>0.55600000000000005</v>
      </c>
      <c r="P159" s="20">
        <v>0.56699999999999995</v>
      </c>
      <c r="Q159" s="20">
        <v>0.55400000000000005</v>
      </c>
      <c r="R159" s="20">
        <v>0.53400000000000003</v>
      </c>
      <c r="S159" s="20">
        <v>0.57899999999999996</v>
      </c>
      <c r="T159" s="20">
        <v>1.421</v>
      </c>
      <c r="U159" s="20">
        <v>1.43</v>
      </c>
      <c r="V159" s="20">
        <v>1.395</v>
      </c>
      <c r="W159" s="20">
        <v>1.4330000000000001</v>
      </c>
      <c r="X159" s="20">
        <v>1.472</v>
      </c>
      <c r="Y159" s="20">
        <v>1.579</v>
      </c>
      <c r="Z159" s="20">
        <v>1.55</v>
      </c>
      <c r="AA159" s="20">
        <v>1.5549999999999999</v>
      </c>
      <c r="AB159" s="20">
        <v>1.5649999999999999</v>
      </c>
      <c r="AC159" s="20">
        <v>1.526</v>
      </c>
      <c r="AE159" s="21">
        <f>AVERAGE(E159:I159)</f>
        <v>801.8</v>
      </c>
      <c r="AF159" s="22">
        <f>AVERAGE(J159:N159)</f>
        <v>0.64319999999999999</v>
      </c>
      <c r="AG159" s="22">
        <f>AVERAGE(T159:X159)</f>
        <v>1.4301999999999999</v>
      </c>
      <c r="AH159" s="22">
        <f>AVERAGE(O159:S159)</f>
        <v>0.55800000000000005</v>
      </c>
      <c r="AI159" s="22">
        <f>AVERAGE(Y159:AC159)</f>
        <v>1.5550000000000002</v>
      </c>
      <c r="AK159" s="18">
        <f>((AI159-AG159)*(1000/AE159))/AH159</f>
        <v>0.27894227236030811</v>
      </c>
      <c r="AL159" s="193">
        <f>MIN(AK159:AK161)</f>
        <v>8.1679988108571078E-2</v>
      </c>
      <c r="AN159" s="193">
        <f>MAX(AH160:AH161)</f>
        <v>0.56040000000000001</v>
      </c>
      <c r="AO159" s="196"/>
      <c r="AP159" s="24"/>
      <c r="AQ159" s="193">
        <f>AVERAGE(AI160:AI161)</f>
        <v>1.5516999999999999</v>
      </c>
      <c r="AR159" s="196"/>
      <c r="AT159" s="43">
        <v>0.64</v>
      </c>
      <c r="AU159" s="43">
        <v>1.696</v>
      </c>
      <c r="AV159" s="43">
        <v>0.67700000000000005</v>
      </c>
      <c r="AW159" s="43">
        <v>1.8959999999999999</v>
      </c>
      <c r="AX159" s="25"/>
      <c r="AY159" s="193">
        <f>(MAX(AT159:AT161)+MAX(AV159:AV161))/2</f>
        <v>0.66650000000000009</v>
      </c>
      <c r="AZ159" s="196"/>
      <c r="BA159" s="24"/>
      <c r="BB159" s="193">
        <f>(MIN(AU159:AU161)+MIN(AW159:AW161))/2</f>
        <v>1.7879999999999998</v>
      </c>
      <c r="BC159" s="196"/>
      <c r="BE159" s="43">
        <v>0.61</v>
      </c>
      <c r="BF159" s="43">
        <v>1.7989999999999999</v>
      </c>
      <c r="BG159" s="43">
        <v>0.65300000000000002</v>
      </c>
      <c r="BH159" s="43">
        <v>1.948</v>
      </c>
      <c r="BJ159" s="193">
        <f>(MAX(BE159:BE161)+MAX(BG159:BG161))/2</f>
        <v>0.64749999999999996</v>
      </c>
      <c r="BK159" s="196"/>
      <c r="BL159" s="24"/>
      <c r="BM159" s="193">
        <f>(MIN(BF159:BF161)+MIN(BH159:BH161))/2</f>
        <v>1.8645</v>
      </c>
      <c r="BN159" s="196"/>
      <c r="BP159" s="197"/>
      <c r="BQ159" s="197"/>
      <c r="BR159" s="199"/>
      <c r="BS159" s="51"/>
      <c r="BT159" s="197"/>
      <c r="BU159" s="197"/>
      <c r="BV159" s="199"/>
      <c r="BW159" s="51"/>
      <c r="BX159" s="199"/>
    </row>
    <row r="160" spans="1:76" s="20" customFormat="1" ht="16" hidden="1" customHeight="1" x14ac:dyDescent="0.2">
      <c r="A160" s="19"/>
      <c r="B160" s="20" t="s">
        <v>38</v>
      </c>
      <c r="C160" s="201"/>
      <c r="E160" s="20">
        <v>996</v>
      </c>
      <c r="F160" s="20">
        <v>889</v>
      </c>
      <c r="G160" s="20">
        <v>1149</v>
      </c>
      <c r="H160" s="20">
        <v>1332</v>
      </c>
      <c r="I160" s="20">
        <v>745</v>
      </c>
      <c r="J160" s="20">
        <v>0.625</v>
      </c>
      <c r="K160" s="20">
        <v>0.61099999999999999</v>
      </c>
      <c r="L160" s="20">
        <v>0.628</v>
      </c>
      <c r="M160" s="20">
        <v>0.63800000000000001</v>
      </c>
      <c r="N160" s="20">
        <v>0.59899999999999998</v>
      </c>
      <c r="O160" s="20">
        <v>0.55600000000000005</v>
      </c>
      <c r="P160" s="20">
        <v>0.56999999999999995</v>
      </c>
      <c r="Q160" s="20">
        <v>0.56100000000000005</v>
      </c>
      <c r="R160" s="20">
        <v>0.53900000000000003</v>
      </c>
      <c r="S160" s="20">
        <v>0.57599999999999996</v>
      </c>
      <c r="T160" s="20">
        <v>1.452</v>
      </c>
      <c r="U160" s="20">
        <v>1.478</v>
      </c>
      <c r="V160" s="20">
        <v>1.4550000000000001</v>
      </c>
      <c r="W160" s="20">
        <v>1.4430000000000001</v>
      </c>
      <c r="X160" s="20">
        <v>1.4930000000000001</v>
      </c>
      <c r="Y160" s="20">
        <v>1.5740000000000001</v>
      </c>
      <c r="Z160" s="20">
        <v>1.534</v>
      </c>
      <c r="AA160" s="20">
        <v>1.5369999999999999</v>
      </c>
      <c r="AB160" s="20">
        <v>1.5529999999999999</v>
      </c>
      <c r="AC160" s="20">
        <v>1.5429999999999999</v>
      </c>
      <c r="AE160" s="21">
        <f>AVERAGE(E160:I160)</f>
        <v>1022.2</v>
      </c>
      <c r="AF160" s="22">
        <f>AVERAGE(J160:N160)</f>
        <v>0.62019999999999997</v>
      </c>
      <c r="AG160" s="22">
        <f>AVERAGE(T160:X160)</f>
        <v>1.4641999999999999</v>
      </c>
      <c r="AH160" s="22">
        <f>AVERAGE(O160:S160)</f>
        <v>0.56040000000000001</v>
      </c>
      <c r="AI160" s="22">
        <f>AVERAGE(Y160:AC160)</f>
        <v>1.5482</v>
      </c>
      <c r="AK160" s="18">
        <f>((AI160-AG160)*(1000/AE160))/AH160</f>
        <v>0.14663757935711583</v>
      </c>
      <c r="AL160" s="193"/>
      <c r="AN160" s="193"/>
      <c r="AO160" s="196"/>
      <c r="AP160" s="24"/>
      <c r="AQ160" s="193"/>
      <c r="AR160" s="196"/>
      <c r="AT160" s="43">
        <v>0.64600000000000002</v>
      </c>
      <c r="AU160" s="43">
        <v>1.6970000000000001</v>
      </c>
      <c r="AV160" s="43">
        <v>0.68700000000000006</v>
      </c>
      <c r="AW160" s="43">
        <v>1.88</v>
      </c>
      <c r="AX160" s="25"/>
      <c r="AY160" s="193"/>
      <c r="AZ160" s="196"/>
      <c r="BA160" s="24"/>
      <c r="BB160" s="193"/>
      <c r="BC160" s="196"/>
      <c r="BE160" s="43">
        <v>0.624</v>
      </c>
      <c r="BF160" s="43">
        <v>1.7989999999999999</v>
      </c>
      <c r="BG160" s="43">
        <v>0.67100000000000004</v>
      </c>
      <c r="BH160" s="43">
        <v>1.93</v>
      </c>
      <c r="BJ160" s="193"/>
      <c r="BK160" s="196"/>
      <c r="BL160" s="24"/>
      <c r="BM160" s="193"/>
      <c r="BN160" s="196"/>
      <c r="BP160" s="197"/>
      <c r="BQ160" s="197"/>
      <c r="BR160" s="199"/>
      <c r="BS160" s="51"/>
      <c r="BT160" s="197"/>
      <c r="BU160" s="197"/>
      <c r="BV160" s="199"/>
      <c r="BW160" s="51"/>
      <c r="BX160" s="199"/>
    </row>
    <row r="161" spans="1:76" s="20" customFormat="1" ht="16" hidden="1" customHeight="1" thickBot="1" x14ac:dyDescent="0.25">
      <c r="A161" s="19"/>
      <c r="B161" s="20" t="s">
        <v>55</v>
      </c>
      <c r="C161" s="201"/>
      <c r="E161" s="20">
        <v>1085</v>
      </c>
      <c r="F161" s="20">
        <v>1255</v>
      </c>
      <c r="G161" s="20">
        <v>1082</v>
      </c>
      <c r="H161" s="20">
        <v>814</v>
      </c>
      <c r="I161" s="20">
        <v>670</v>
      </c>
      <c r="J161" s="20">
        <v>0.59299999999999997</v>
      </c>
      <c r="K161" s="20">
        <v>0.59699999999999998</v>
      </c>
      <c r="L161" s="20">
        <v>0.59599999999999997</v>
      </c>
      <c r="M161" s="20">
        <v>0.58299999999999996</v>
      </c>
      <c r="N161" s="20">
        <v>0.56499999999999995</v>
      </c>
      <c r="O161" s="20">
        <v>0.54900000000000004</v>
      </c>
      <c r="P161" s="20">
        <v>0.56899999999999995</v>
      </c>
      <c r="Q161" s="20">
        <v>0.54700000000000004</v>
      </c>
      <c r="R161" s="20">
        <v>0.53</v>
      </c>
      <c r="S161" s="20">
        <v>0.57499999999999996</v>
      </c>
      <c r="T161" s="20">
        <v>1.4970000000000001</v>
      </c>
      <c r="U161" s="20">
        <v>1.496</v>
      </c>
      <c r="V161" s="20">
        <v>1.5009999999999999</v>
      </c>
      <c r="W161" s="20">
        <v>1.5209999999999999</v>
      </c>
      <c r="X161" s="20">
        <v>1.5389999999999999</v>
      </c>
      <c r="Y161" s="20">
        <v>1.585</v>
      </c>
      <c r="Z161" s="20">
        <v>1.5369999999999999</v>
      </c>
      <c r="AA161" s="20">
        <v>1.554</v>
      </c>
      <c r="AB161" s="20">
        <v>1.5609999999999999</v>
      </c>
      <c r="AC161" s="20">
        <v>1.5389999999999999</v>
      </c>
      <c r="AE161" s="21">
        <f>AVERAGE(E161:I161)</f>
        <v>981.2</v>
      </c>
      <c r="AF161" s="22">
        <f>AVERAGE(J161:N161)</f>
        <v>0.58679999999999999</v>
      </c>
      <c r="AG161" s="22">
        <f>AVERAGE(T161:X161)</f>
        <v>1.5107999999999999</v>
      </c>
      <c r="AH161" s="22">
        <f>AVERAGE(O161:S161)</f>
        <v>0.55400000000000005</v>
      </c>
      <c r="AI161" s="22">
        <f>AVERAGE(Y161:AC161)</f>
        <v>1.5551999999999999</v>
      </c>
      <c r="AK161" s="18">
        <f>((AI161-AG161)*(1000/AE161))/AH161</f>
        <v>8.1679988108571078E-2</v>
      </c>
      <c r="AL161" s="193"/>
      <c r="AN161" s="193"/>
      <c r="AO161" s="196"/>
      <c r="AP161" s="24"/>
      <c r="AQ161" s="193"/>
      <c r="AR161" s="196"/>
      <c r="AT161" s="43">
        <v>0.629</v>
      </c>
      <c r="AU161" s="43">
        <v>1.7210000000000001</v>
      </c>
      <c r="AV161" s="43">
        <v>0.67200000000000004</v>
      </c>
      <c r="AW161" s="43">
        <v>1.9079999999999999</v>
      </c>
      <c r="AX161" s="25"/>
      <c r="AY161" s="193"/>
      <c r="AZ161" s="196"/>
      <c r="BA161" s="24"/>
      <c r="BB161" s="193"/>
      <c r="BC161" s="196"/>
      <c r="BE161" s="43">
        <v>0.61499999999999999</v>
      </c>
      <c r="BF161" s="43">
        <v>1.8120000000000001</v>
      </c>
      <c r="BG161" s="43">
        <v>0.66800000000000004</v>
      </c>
      <c r="BH161" s="43">
        <v>1.95</v>
      </c>
      <c r="BJ161" s="193"/>
      <c r="BK161" s="196"/>
      <c r="BL161" s="24"/>
      <c r="BM161" s="193"/>
      <c r="BN161" s="196"/>
      <c r="BP161" s="197"/>
      <c r="BQ161" s="197"/>
      <c r="BR161" s="200"/>
      <c r="BS161" s="51"/>
      <c r="BT161" s="197"/>
      <c r="BU161" s="197"/>
      <c r="BV161" s="200"/>
      <c r="BW161" s="51"/>
      <c r="BX161" s="200"/>
    </row>
    <row r="162" spans="1:76" ht="16" hidden="1" customHeight="1" thickBot="1" x14ac:dyDescent="0.25">
      <c r="A162" s="16"/>
      <c r="BP162" s="52"/>
      <c r="BQ162" s="52"/>
      <c r="BR162" s="53"/>
      <c r="BS162" s="8"/>
      <c r="BT162" s="52"/>
      <c r="BU162" s="52"/>
      <c r="BV162" s="53"/>
      <c r="BW162" s="8"/>
      <c r="BX162" s="53"/>
    </row>
    <row r="163" spans="1:76" ht="16" hidden="1" customHeight="1" x14ac:dyDescent="0.2">
      <c r="A163" s="16"/>
      <c r="B163" s="26" t="s">
        <v>24</v>
      </c>
      <c r="C163" s="194">
        <v>1045185</v>
      </c>
      <c r="D163" s="26"/>
      <c r="E163">
        <v>903</v>
      </c>
      <c r="F163">
        <v>674</v>
      </c>
      <c r="G163">
        <v>775</v>
      </c>
      <c r="H163">
        <v>798</v>
      </c>
      <c r="I163">
        <v>683</v>
      </c>
      <c r="J163">
        <v>0.73199999999999998</v>
      </c>
      <c r="K163">
        <v>0.69399999999999995</v>
      </c>
      <c r="L163">
        <v>0.70599999999999996</v>
      </c>
      <c r="M163">
        <v>0.71299999999999997</v>
      </c>
      <c r="N163">
        <v>0.69299999999999995</v>
      </c>
      <c r="O163">
        <v>0.6</v>
      </c>
      <c r="P163">
        <v>0.61</v>
      </c>
      <c r="Q163">
        <v>0.60099999999999998</v>
      </c>
      <c r="R163">
        <v>0.59699999999999998</v>
      </c>
      <c r="S163">
        <v>0.621</v>
      </c>
      <c r="T163">
        <v>1.2669999999999999</v>
      </c>
      <c r="U163">
        <v>1.3440000000000001</v>
      </c>
      <c r="V163">
        <v>1.3240000000000001</v>
      </c>
      <c r="W163">
        <v>1.3149999999999999</v>
      </c>
      <c r="X163">
        <v>1.345</v>
      </c>
      <c r="Y163">
        <v>1.524</v>
      </c>
      <c r="Z163">
        <v>1.4830000000000001</v>
      </c>
      <c r="AA163">
        <v>1.496</v>
      </c>
      <c r="AB163">
        <v>1.4890000000000001</v>
      </c>
      <c r="AC163">
        <v>1.484</v>
      </c>
      <c r="AD163" s="26"/>
      <c r="AE163" s="28">
        <f>AVERAGE(E163:I163)</f>
        <v>766.6</v>
      </c>
      <c r="AF163" s="29">
        <f>AVERAGE(J163:N163)</f>
        <v>0.70760000000000001</v>
      </c>
      <c r="AG163" s="29">
        <f>AVERAGE(T163:X163)</f>
        <v>1.319</v>
      </c>
      <c r="AH163" s="29">
        <f>AVERAGE(O163:S163)</f>
        <v>0.60580000000000001</v>
      </c>
      <c r="AI163" s="29">
        <f>AVERAGE(Y163:AC163)</f>
        <v>1.4952000000000001</v>
      </c>
      <c r="AJ163" s="26"/>
      <c r="AK163" s="30">
        <f>((AI163-AG163)*(1000/AE163))/AH163</f>
        <v>0.37940916733511904</v>
      </c>
      <c r="AL163" s="195">
        <f>MIN(AK163:AK165)</f>
        <v>0.31524990154584132</v>
      </c>
      <c r="AM163" s="26"/>
      <c r="AN163" s="195">
        <f>MAX(AH164:AH165)</f>
        <v>0.60719999999999996</v>
      </c>
      <c r="AO163" s="196">
        <f>AN167-AN163</f>
        <v>-4.259999999999986E-2</v>
      </c>
      <c r="AP163" s="31"/>
      <c r="AQ163" s="195">
        <f>AVERAGE(AI164:AI165)</f>
        <v>1.4981</v>
      </c>
      <c r="AR163" s="196">
        <f>AQ163-AQ167</f>
        <v>-4.8599999999999977E-2</v>
      </c>
      <c r="AS163" s="26"/>
      <c r="AT163" s="41">
        <v>0.69699999999999995</v>
      </c>
      <c r="AU163" s="41">
        <v>1.5940000000000001</v>
      </c>
      <c r="AV163" s="41">
        <v>0.68600000000000005</v>
      </c>
      <c r="AW163" s="41">
        <v>1.83</v>
      </c>
      <c r="AX163" s="32"/>
      <c r="AY163" s="195">
        <f>(MAX(AT163:AT165)+MAX(AV163:AV165))/2</f>
        <v>0.6915</v>
      </c>
      <c r="AZ163" s="196">
        <f>AY167-AY163</f>
        <v>-6.6500000000000004E-2</v>
      </c>
      <c r="BA163" s="31"/>
      <c r="BB163" s="195">
        <f>(MIN(AU163:AU165)+MIN(AW163:AW165))/2</f>
        <v>1.7110000000000001</v>
      </c>
      <c r="BC163" s="196">
        <f>BB163-BB167</f>
        <v>-0.11849999999999983</v>
      </c>
      <c r="BD163" s="26"/>
      <c r="BE163" s="41">
        <v>0.63900000000000001</v>
      </c>
      <c r="BF163" s="41">
        <v>1.746</v>
      </c>
      <c r="BG163" s="41">
        <v>0.65100000000000002</v>
      </c>
      <c r="BH163" s="41">
        <v>1.911</v>
      </c>
      <c r="BI163" s="26"/>
      <c r="BJ163" s="195">
        <f>(MAX(BE163:BE165)+MAX(BG163:BG165))/2</f>
        <v>0.65200000000000002</v>
      </c>
      <c r="BK163" s="196">
        <f>BJ167-BJ163</f>
        <v>-2.300000000000002E-2</v>
      </c>
      <c r="BL163" s="31"/>
      <c r="BM163" s="195">
        <f>(MIN(BF163:BF165)+MIN(BH163:BH165))/2</f>
        <v>1.8180000000000001</v>
      </c>
      <c r="BN163" s="196">
        <f>BM163-BM167</f>
        <v>-6.0499999999999998E-2</v>
      </c>
      <c r="BO163" s="26"/>
      <c r="BP163" s="197">
        <f>AY163-AZ163</f>
        <v>0.75800000000000001</v>
      </c>
      <c r="BQ163" s="197">
        <f>BB163+BC163</f>
        <v>1.5925000000000002</v>
      </c>
      <c r="BR163" s="198">
        <f>BQ163-BP163</f>
        <v>0.83450000000000024</v>
      </c>
      <c r="BS163" s="50"/>
      <c r="BT163" s="197">
        <f>BJ163-BK163</f>
        <v>0.67500000000000004</v>
      </c>
      <c r="BU163" s="197">
        <f>BM163+BN163</f>
        <v>1.7575000000000001</v>
      </c>
      <c r="BV163" s="198">
        <f>BU163-BT163</f>
        <v>1.0825</v>
      </c>
      <c r="BW163" s="50"/>
      <c r="BX163" s="198">
        <f>AVERAGE(BR163, BV163)</f>
        <v>0.95850000000000013</v>
      </c>
    </row>
    <row r="164" spans="1:76" ht="16" hidden="1" customHeight="1" x14ac:dyDescent="0.2">
      <c r="A164" s="16"/>
      <c r="B164" s="26" t="s">
        <v>39</v>
      </c>
      <c r="C164" s="194"/>
      <c r="D164" s="26"/>
      <c r="E164">
        <v>997</v>
      </c>
      <c r="F164">
        <v>674</v>
      </c>
      <c r="G164">
        <v>1019</v>
      </c>
      <c r="H164">
        <v>893</v>
      </c>
      <c r="I164">
        <v>670</v>
      </c>
      <c r="J164">
        <v>0.72899999999999998</v>
      </c>
      <c r="K164">
        <v>0.67800000000000005</v>
      </c>
      <c r="L164">
        <v>0.73799999999999999</v>
      </c>
      <c r="M164">
        <v>0.70899999999999996</v>
      </c>
      <c r="N164">
        <v>0.67300000000000004</v>
      </c>
      <c r="O164">
        <v>0.6</v>
      </c>
      <c r="P164">
        <v>0.61</v>
      </c>
      <c r="Q164">
        <v>0.60799999999999998</v>
      </c>
      <c r="R164">
        <v>0.59899999999999998</v>
      </c>
      <c r="S164">
        <v>0.61899999999999999</v>
      </c>
      <c r="T164">
        <v>1.272</v>
      </c>
      <c r="U164">
        <v>1.3720000000000001</v>
      </c>
      <c r="V164">
        <v>1.262</v>
      </c>
      <c r="W164">
        <v>1.321</v>
      </c>
      <c r="X164">
        <v>1.379</v>
      </c>
      <c r="Y164">
        <v>1.522</v>
      </c>
      <c r="Z164">
        <v>1.49</v>
      </c>
      <c r="AA164">
        <v>1.49</v>
      </c>
      <c r="AB164">
        <v>1.4810000000000001</v>
      </c>
      <c r="AC164">
        <v>1.4910000000000001</v>
      </c>
      <c r="AD164" s="26"/>
      <c r="AE164" s="28">
        <f>AVERAGE(E164:I164)</f>
        <v>850.6</v>
      </c>
      <c r="AF164" s="29">
        <f>AVERAGE(J164:N164)</f>
        <v>0.70540000000000003</v>
      </c>
      <c r="AG164" s="29">
        <f>AVERAGE(T164:X164)</f>
        <v>1.3211999999999999</v>
      </c>
      <c r="AH164" s="29">
        <f>AVERAGE(O164:S164)</f>
        <v>0.60719999999999996</v>
      </c>
      <c r="AI164" s="29">
        <f>AVERAGE(Y164:AC164)</f>
        <v>1.4948000000000001</v>
      </c>
      <c r="AJ164" s="26"/>
      <c r="AK164" s="30">
        <f>((AI164-AG164)*(1000/AE164))/AH164</f>
        <v>0.33611862602140602</v>
      </c>
      <c r="AL164" s="195"/>
      <c r="AM164" s="26"/>
      <c r="AN164" s="195"/>
      <c r="AO164" s="196"/>
      <c r="AP164" s="31"/>
      <c r="AQ164" s="195"/>
      <c r="AR164" s="196"/>
      <c r="AS164" s="26"/>
      <c r="AT164" s="41">
        <v>0.69199999999999995</v>
      </c>
      <c r="AU164" s="41">
        <v>1.605</v>
      </c>
      <c r="AV164" s="41">
        <v>0.68100000000000005</v>
      </c>
      <c r="AW164" s="41">
        <v>1.8280000000000001</v>
      </c>
      <c r="AX164" s="32"/>
      <c r="AY164" s="195"/>
      <c r="AZ164" s="196"/>
      <c r="BA164" s="31"/>
      <c r="BB164" s="195"/>
      <c r="BC164" s="196"/>
      <c r="BD164" s="26"/>
      <c r="BE164" s="41">
        <v>0.64800000000000002</v>
      </c>
      <c r="BF164" s="41">
        <v>1.736</v>
      </c>
      <c r="BG164" s="41">
        <v>0.65400000000000003</v>
      </c>
      <c r="BH164" s="41">
        <v>1.9159999999999999</v>
      </c>
      <c r="BI164" s="26"/>
      <c r="BJ164" s="195"/>
      <c r="BK164" s="196"/>
      <c r="BL164" s="31"/>
      <c r="BM164" s="195"/>
      <c r="BN164" s="196"/>
      <c r="BO164" s="26"/>
      <c r="BP164" s="197"/>
      <c r="BQ164" s="197"/>
      <c r="BR164" s="199"/>
      <c r="BS164" s="50"/>
      <c r="BT164" s="197"/>
      <c r="BU164" s="197"/>
      <c r="BV164" s="199"/>
      <c r="BW164" s="50"/>
      <c r="BX164" s="199"/>
    </row>
    <row r="165" spans="1:76" ht="16" hidden="1" customHeight="1" x14ac:dyDescent="0.2">
      <c r="A165" s="16"/>
      <c r="B165" s="26" t="s">
        <v>56</v>
      </c>
      <c r="C165" s="194"/>
      <c r="D165" s="26"/>
      <c r="E165">
        <v>997</v>
      </c>
      <c r="F165">
        <v>815</v>
      </c>
      <c r="G165">
        <v>1228</v>
      </c>
      <c r="H165">
        <v>932</v>
      </c>
      <c r="I165">
        <v>727</v>
      </c>
      <c r="J165">
        <v>0.72</v>
      </c>
      <c r="K165">
        <v>0.68600000000000005</v>
      </c>
      <c r="L165">
        <v>0.74</v>
      </c>
      <c r="M165">
        <v>0.70499999999999996</v>
      </c>
      <c r="N165">
        <v>0.67500000000000004</v>
      </c>
      <c r="O165">
        <v>0.6</v>
      </c>
      <c r="P165">
        <v>0.60699999999999998</v>
      </c>
      <c r="Q165">
        <v>0.61</v>
      </c>
      <c r="R165">
        <v>0.59299999999999997</v>
      </c>
      <c r="S165">
        <v>0.621</v>
      </c>
      <c r="T165">
        <v>1.2909999999999999</v>
      </c>
      <c r="U165">
        <v>1.357</v>
      </c>
      <c r="V165">
        <v>1.2569999999999999</v>
      </c>
      <c r="W165">
        <v>1.329</v>
      </c>
      <c r="X165">
        <v>1.375</v>
      </c>
      <c r="Y165">
        <v>1.5229999999999999</v>
      </c>
      <c r="Z165">
        <v>1.4910000000000001</v>
      </c>
      <c r="AA165">
        <v>1.488</v>
      </c>
      <c r="AB165">
        <v>1.5</v>
      </c>
      <c r="AC165">
        <v>1.5049999999999999</v>
      </c>
      <c r="AD165" s="26"/>
      <c r="AE165" s="28">
        <f>AVERAGE(E165:I165)</f>
        <v>939.8</v>
      </c>
      <c r="AF165" s="29">
        <f>AVERAGE(J165:N165)</f>
        <v>0.70519999999999994</v>
      </c>
      <c r="AG165" s="29">
        <f>AVERAGE(T165:X165)</f>
        <v>1.3217999999999999</v>
      </c>
      <c r="AH165" s="29">
        <f>AVERAGE(O165:S165)</f>
        <v>0.60619999999999996</v>
      </c>
      <c r="AI165" s="29">
        <f>AVERAGE(Y165:AC165)</f>
        <v>1.5014000000000001</v>
      </c>
      <c r="AJ165" s="26"/>
      <c r="AK165" s="30">
        <f>((AI165-AG165)*(1000/AE165))/AH165</f>
        <v>0.31524990154584132</v>
      </c>
      <c r="AL165" s="195"/>
      <c r="AM165" s="26"/>
      <c r="AN165" s="195"/>
      <c r="AO165" s="196"/>
      <c r="AP165" s="31"/>
      <c r="AQ165" s="195"/>
      <c r="AR165" s="196"/>
      <c r="AS165" s="26"/>
      <c r="AT165" s="41">
        <v>0.68200000000000005</v>
      </c>
      <c r="AU165" s="41">
        <v>1.613</v>
      </c>
      <c r="AV165" s="41">
        <v>0.66900000000000004</v>
      </c>
      <c r="AW165" s="41">
        <v>1.843</v>
      </c>
      <c r="AX165" s="32"/>
      <c r="AY165" s="195"/>
      <c r="AZ165" s="196"/>
      <c r="BA165" s="31"/>
      <c r="BB165" s="195"/>
      <c r="BC165" s="196"/>
      <c r="BD165" s="26"/>
      <c r="BE165" s="41">
        <v>0.64300000000000002</v>
      </c>
      <c r="BF165" s="41">
        <v>1.7350000000000001</v>
      </c>
      <c r="BG165" s="41">
        <v>0.65600000000000003</v>
      </c>
      <c r="BH165" s="41">
        <v>1.901</v>
      </c>
      <c r="BI165" s="26"/>
      <c r="BJ165" s="195"/>
      <c r="BK165" s="196"/>
      <c r="BL165" s="31"/>
      <c r="BM165" s="195"/>
      <c r="BN165" s="196"/>
      <c r="BO165" s="26"/>
      <c r="BP165" s="197"/>
      <c r="BQ165" s="197"/>
      <c r="BR165" s="199"/>
      <c r="BS165" s="50"/>
      <c r="BT165" s="197"/>
      <c r="BU165" s="197"/>
      <c r="BV165" s="199"/>
      <c r="BW165" s="50"/>
      <c r="BX165" s="199"/>
    </row>
    <row r="166" spans="1:76" ht="7" hidden="1" customHeight="1" x14ac:dyDescent="0.2">
      <c r="A166" s="16"/>
      <c r="C166" s="55"/>
      <c r="AE166" s="1"/>
      <c r="AF166" s="2"/>
      <c r="AG166" s="2"/>
      <c r="AH166" s="2"/>
      <c r="AI166" s="2"/>
      <c r="AK166" s="18"/>
      <c r="AL166" s="4"/>
      <c r="AN166" s="4"/>
      <c r="AO166" s="196"/>
      <c r="AP166" s="5"/>
      <c r="AQ166" s="4"/>
      <c r="AR166" s="196"/>
      <c r="AT166" s="42"/>
      <c r="AU166" s="42"/>
      <c r="AV166" s="42"/>
      <c r="AW166" s="42"/>
      <c r="AX166" s="6"/>
      <c r="AY166" s="6"/>
      <c r="AZ166" s="196"/>
      <c r="BA166" s="5"/>
      <c r="BB166" s="6"/>
      <c r="BC166" s="196"/>
      <c r="BE166" s="42"/>
      <c r="BF166" s="42"/>
      <c r="BG166" s="42"/>
      <c r="BH166" s="42"/>
      <c r="BJ166" s="6"/>
      <c r="BK166" s="196"/>
      <c r="BL166" s="5"/>
      <c r="BM166" s="6"/>
      <c r="BN166" s="196"/>
      <c r="BP166" s="197"/>
      <c r="BQ166" s="197"/>
      <c r="BR166" s="199"/>
      <c r="BS166" s="8"/>
      <c r="BT166" s="197"/>
      <c r="BU166" s="197"/>
      <c r="BV166" s="199"/>
      <c r="BW166" s="8"/>
      <c r="BX166" s="199"/>
    </row>
    <row r="167" spans="1:76" s="20" customFormat="1" ht="16" hidden="1" customHeight="1" x14ac:dyDescent="0.2">
      <c r="A167" s="19"/>
      <c r="B167" s="20" t="s">
        <v>25</v>
      </c>
      <c r="C167" s="201">
        <v>1045185</v>
      </c>
      <c r="E167" s="20">
        <v>691</v>
      </c>
      <c r="F167" s="20">
        <v>856</v>
      </c>
      <c r="G167" s="20">
        <v>1047</v>
      </c>
      <c r="H167" s="20">
        <v>754</v>
      </c>
      <c r="I167" s="20">
        <v>683</v>
      </c>
      <c r="J167" s="20">
        <v>0.63800000000000001</v>
      </c>
      <c r="K167" s="20">
        <v>0.63400000000000001</v>
      </c>
      <c r="L167" s="20">
        <v>0.65900000000000003</v>
      </c>
      <c r="M167" s="20">
        <v>0.64300000000000002</v>
      </c>
      <c r="N167" s="20">
        <v>0.63300000000000001</v>
      </c>
      <c r="O167" s="20">
        <v>0.55400000000000005</v>
      </c>
      <c r="P167" s="20">
        <v>0.58599999999999997</v>
      </c>
      <c r="Q167" s="20">
        <v>0.56100000000000005</v>
      </c>
      <c r="R167" s="20">
        <v>0.54100000000000004</v>
      </c>
      <c r="S167" s="20">
        <v>0.58399999999999996</v>
      </c>
      <c r="T167" s="20">
        <v>1.4330000000000001</v>
      </c>
      <c r="U167" s="20">
        <v>1.4430000000000001</v>
      </c>
      <c r="V167" s="20">
        <v>1.407</v>
      </c>
      <c r="W167" s="20">
        <v>1.4350000000000001</v>
      </c>
      <c r="X167" s="20">
        <v>1.4450000000000001</v>
      </c>
      <c r="Y167" s="20">
        <v>1.58</v>
      </c>
      <c r="Z167" s="20">
        <v>1.512</v>
      </c>
      <c r="AA167" s="20">
        <v>1.5449999999999999</v>
      </c>
      <c r="AB167" s="20">
        <v>1.552</v>
      </c>
      <c r="AC167" s="20">
        <v>1.5189999999999999</v>
      </c>
      <c r="AE167" s="21">
        <f>AVERAGE(E167:I167)</f>
        <v>806.2</v>
      </c>
      <c r="AF167" s="22">
        <f>AVERAGE(J167:N167)</f>
        <v>0.64139999999999997</v>
      </c>
      <c r="AG167" s="22">
        <f>AVERAGE(T167:X167)</f>
        <v>1.4326000000000001</v>
      </c>
      <c r="AH167" s="22">
        <f>AVERAGE(O167:S167)</f>
        <v>0.56520000000000004</v>
      </c>
      <c r="AI167" s="22">
        <f>AVERAGE(Y167:AC167)</f>
        <v>1.5416000000000001</v>
      </c>
      <c r="AK167" s="18">
        <f>((AI167-AG167)*(1000/AE167))/AH167</f>
        <v>0.23921122271960593</v>
      </c>
      <c r="AL167" s="193">
        <f>MIN(AK167:AK169)</f>
        <v>0.1711637317326386</v>
      </c>
      <c r="AN167" s="193">
        <f>MAX(AH168:AH169)</f>
        <v>0.5646000000000001</v>
      </c>
      <c r="AO167" s="196"/>
      <c r="AP167" s="24"/>
      <c r="AQ167" s="193">
        <f>AVERAGE(AI168:AI169)</f>
        <v>1.5467</v>
      </c>
      <c r="AR167" s="196"/>
      <c r="AT167" s="43">
        <v>0.626</v>
      </c>
      <c r="AU167" s="43">
        <v>1.7230000000000001</v>
      </c>
      <c r="AV167" s="43">
        <v>0.621</v>
      </c>
      <c r="AW167" s="43">
        <v>1.9450000000000001</v>
      </c>
      <c r="AX167" s="25"/>
      <c r="AY167" s="193">
        <f>(MAX(AT167:AT169)+MAX(AV167:AV169))/2</f>
        <v>0.625</v>
      </c>
      <c r="AZ167" s="196"/>
      <c r="BA167" s="24"/>
      <c r="BB167" s="193">
        <f>(MIN(AU167:AU169)+MIN(AW167:AW169))/2</f>
        <v>1.8294999999999999</v>
      </c>
      <c r="BC167" s="196"/>
      <c r="BE167" s="43">
        <v>0.60799999999999998</v>
      </c>
      <c r="BF167" s="43">
        <v>1.8140000000000001</v>
      </c>
      <c r="BG167" s="43">
        <v>0.626</v>
      </c>
      <c r="BH167" s="43">
        <v>1.98</v>
      </c>
      <c r="BJ167" s="193">
        <f>(MAX(BE167:BE169)+MAX(BG167:BG169))/2</f>
        <v>0.629</v>
      </c>
      <c r="BK167" s="196"/>
      <c r="BL167" s="24"/>
      <c r="BM167" s="193">
        <f>(MIN(BF167:BF169)+MIN(BH167:BH169))/2</f>
        <v>1.8785000000000001</v>
      </c>
      <c r="BN167" s="196"/>
      <c r="BP167" s="197"/>
      <c r="BQ167" s="197"/>
      <c r="BR167" s="199"/>
      <c r="BS167" s="51"/>
      <c r="BT167" s="197"/>
      <c r="BU167" s="197"/>
      <c r="BV167" s="199"/>
      <c r="BW167" s="51"/>
      <c r="BX167" s="199"/>
    </row>
    <row r="168" spans="1:76" s="20" customFormat="1" ht="16" hidden="1" customHeight="1" x14ac:dyDescent="0.2">
      <c r="A168" s="19"/>
      <c r="B168" s="20" t="s">
        <v>40</v>
      </c>
      <c r="C168" s="201"/>
      <c r="E168" s="20">
        <v>691</v>
      </c>
      <c r="F168" s="20">
        <v>856</v>
      </c>
      <c r="G168" s="20">
        <v>1262</v>
      </c>
      <c r="H168" s="20">
        <v>857</v>
      </c>
      <c r="I168" s="20">
        <v>521</v>
      </c>
      <c r="J168" s="20">
        <v>0.626</v>
      </c>
      <c r="K168" s="20">
        <v>0.621</v>
      </c>
      <c r="L168" s="20">
        <v>0.65600000000000003</v>
      </c>
      <c r="M168" s="20">
        <v>0.63100000000000001</v>
      </c>
      <c r="N168" s="20">
        <v>0.6</v>
      </c>
      <c r="O168" s="20">
        <v>0.55400000000000005</v>
      </c>
      <c r="P168" s="20">
        <v>0.58599999999999997</v>
      </c>
      <c r="Q168" s="20">
        <v>0.56000000000000005</v>
      </c>
      <c r="R168" s="20">
        <v>0.53900000000000003</v>
      </c>
      <c r="S168" s="20">
        <v>0.58399999999999996</v>
      </c>
      <c r="T168" s="20">
        <v>1.45</v>
      </c>
      <c r="U168" s="20">
        <v>1.4630000000000001</v>
      </c>
      <c r="V168" s="20">
        <v>1.411</v>
      </c>
      <c r="W168" s="20">
        <v>1.452</v>
      </c>
      <c r="X168" s="20">
        <v>1.492</v>
      </c>
      <c r="Y168" s="20">
        <v>1.5780000000000001</v>
      </c>
      <c r="Z168" s="20">
        <v>1.514</v>
      </c>
      <c r="AA168" s="20">
        <v>1.5580000000000001</v>
      </c>
      <c r="AB168" s="20">
        <v>1.554</v>
      </c>
      <c r="AC168" s="20">
        <v>1.524</v>
      </c>
      <c r="AE168" s="21">
        <f>AVERAGE(E168:I168)</f>
        <v>837.4</v>
      </c>
      <c r="AF168" s="22">
        <f>AVERAGE(J168:N168)</f>
        <v>0.62680000000000002</v>
      </c>
      <c r="AG168" s="22">
        <f>AVERAGE(T168:X168)</f>
        <v>1.4536</v>
      </c>
      <c r="AH168" s="22">
        <f>AVERAGE(O168:S168)</f>
        <v>0.5646000000000001</v>
      </c>
      <c r="AI168" s="22">
        <f>AVERAGE(Y168:AC168)</f>
        <v>1.5456000000000001</v>
      </c>
      <c r="AK168" s="18">
        <f>((AI168-AG168)*(1000/AE168))/AH168</f>
        <v>0.19458707818280388</v>
      </c>
      <c r="AL168" s="193"/>
      <c r="AN168" s="193"/>
      <c r="AO168" s="196"/>
      <c r="AP168" s="24"/>
      <c r="AQ168" s="193"/>
      <c r="AR168" s="196"/>
      <c r="AT168" s="43">
        <v>0.629</v>
      </c>
      <c r="AU168" s="43">
        <v>1.714</v>
      </c>
      <c r="AV168" s="43">
        <v>0.61899999999999999</v>
      </c>
      <c r="AW168" s="43">
        <v>1.948</v>
      </c>
      <c r="AX168" s="25"/>
      <c r="AY168" s="193"/>
      <c r="AZ168" s="196"/>
      <c r="BA168" s="24"/>
      <c r="BB168" s="193"/>
      <c r="BC168" s="196"/>
      <c r="BE168" s="43">
        <v>0.61399999999999999</v>
      </c>
      <c r="BF168" s="43">
        <v>1.8</v>
      </c>
      <c r="BG168" s="43">
        <v>0.64400000000000002</v>
      </c>
      <c r="BH168" s="43">
        <v>1.9570000000000001</v>
      </c>
      <c r="BJ168" s="193"/>
      <c r="BK168" s="196"/>
      <c r="BL168" s="24"/>
      <c r="BM168" s="193"/>
      <c r="BN168" s="196"/>
      <c r="BP168" s="197"/>
      <c r="BQ168" s="197"/>
      <c r="BR168" s="199"/>
      <c r="BS168" s="51"/>
      <c r="BT168" s="197"/>
      <c r="BU168" s="197"/>
      <c r="BV168" s="199"/>
      <c r="BW168" s="51"/>
      <c r="BX168" s="199"/>
    </row>
    <row r="169" spans="1:76" s="20" customFormat="1" ht="16" hidden="1" customHeight="1" thickBot="1" x14ac:dyDescent="0.25">
      <c r="A169" s="19"/>
      <c r="B169" s="20" t="s">
        <v>57</v>
      </c>
      <c r="C169" s="201"/>
      <c r="E169" s="20">
        <v>781</v>
      </c>
      <c r="F169" s="20">
        <v>856</v>
      </c>
      <c r="G169" s="20">
        <v>894</v>
      </c>
      <c r="H169" s="20">
        <v>754</v>
      </c>
      <c r="I169" s="20">
        <v>793</v>
      </c>
      <c r="J169" s="20">
        <v>0.61699999999999999</v>
      </c>
      <c r="K169" s="20">
        <v>0.61</v>
      </c>
      <c r="L169" s="20">
        <v>0.621</v>
      </c>
      <c r="M169" s="20">
        <v>0.61899999999999999</v>
      </c>
      <c r="N169" s="20">
        <v>0.61499999999999999</v>
      </c>
      <c r="O169" s="20">
        <v>0.55300000000000005</v>
      </c>
      <c r="P169" s="20">
        <v>0.57999999999999996</v>
      </c>
      <c r="Q169" s="20">
        <v>0.55600000000000005</v>
      </c>
      <c r="R169" s="20">
        <v>0.53200000000000003</v>
      </c>
      <c r="S169" s="20">
        <v>0.58699999999999997</v>
      </c>
      <c r="T169" s="20">
        <v>1.4630000000000001</v>
      </c>
      <c r="U169" s="20">
        <v>1.478</v>
      </c>
      <c r="V169" s="20">
        <v>1.4650000000000001</v>
      </c>
      <c r="W169" s="20">
        <v>1.47</v>
      </c>
      <c r="X169" s="20">
        <v>1.4710000000000001</v>
      </c>
      <c r="Y169" s="20">
        <v>1.581</v>
      </c>
      <c r="Z169" s="20">
        <v>1.5249999999999999</v>
      </c>
      <c r="AA169" s="20">
        <v>1.544</v>
      </c>
      <c r="AB169" s="20">
        <v>1.5660000000000001</v>
      </c>
      <c r="AC169" s="20">
        <v>1.5229999999999999</v>
      </c>
      <c r="AE169" s="21">
        <f>AVERAGE(E169:I169)</f>
        <v>815.6</v>
      </c>
      <c r="AF169" s="22">
        <f>AVERAGE(J169:N169)</f>
        <v>0.61639999999999995</v>
      </c>
      <c r="AG169" s="22">
        <f>AVERAGE(T169:X169)</f>
        <v>1.4693999999999998</v>
      </c>
      <c r="AH169" s="22">
        <f>AVERAGE(O169:S169)</f>
        <v>0.56159999999999999</v>
      </c>
      <c r="AI169" s="22">
        <f>AVERAGE(Y169:AC169)</f>
        <v>1.5478000000000001</v>
      </c>
      <c r="AK169" s="18">
        <f>((AI169-AG169)*(1000/AE169))/AH169</f>
        <v>0.1711637317326386</v>
      </c>
      <c r="AL169" s="193"/>
      <c r="AN169" s="193"/>
      <c r="AO169" s="196"/>
      <c r="AP169" s="24"/>
      <c r="AQ169" s="193"/>
      <c r="AR169" s="196"/>
      <c r="AT169" s="43">
        <v>0.624</v>
      </c>
      <c r="AU169" s="43">
        <v>1.7250000000000001</v>
      </c>
      <c r="AV169" s="43">
        <v>0.61599999999999999</v>
      </c>
      <c r="AW169" s="43">
        <v>1.948</v>
      </c>
      <c r="AX169" s="25"/>
      <c r="AY169" s="193"/>
      <c r="AZ169" s="196"/>
      <c r="BA169" s="24"/>
      <c r="BB169" s="193"/>
      <c r="BC169" s="196"/>
      <c r="BE169" s="43">
        <v>0.60799999999999998</v>
      </c>
      <c r="BF169" s="43">
        <v>1.8160000000000001</v>
      </c>
      <c r="BG169" s="43">
        <v>0.61499999999999999</v>
      </c>
      <c r="BH169" s="43">
        <v>1.9990000000000001</v>
      </c>
      <c r="BJ169" s="193"/>
      <c r="BK169" s="196"/>
      <c r="BL169" s="24"/>
      <c r="BM169" s="193"/>
      <c r="BN169" s="196"/>
      <c r="BP169" s="197"/>
      <c r="BQ169" s="197"/>
      <c r="BR169" s="200"/>
      <c r="BS169" s="51"/>
      <c r="BT169" s="197"/>
      <c r="BU169" s="197"/>
      <c r="BV169" s="200"/>
      <c r="BW169" s="51"/>
      <c r="BX169" s="200"/>
    </row>
    <row r="170" spans="1:76" ht="16" hidden="1" customHeight="1" thickBot="1" x14ac:dyDescent="0.25">
      <c r="A170" s="16"/>
      <c r="BP170" s="52"/>
      <c r="BQ170" s="52"/>
      <c r="BR170" s="53"/>
      <c r="BS170" s="8"/>
      <c r="BT170" s="52"/>
      <c r="BU170" s="52"/>
      <c r="BV170" s="53"/>
      <c r="BW170" s="8"/>
      <c r="BX170" s="53"/>
    </row>
    <row r="171" spans="1:76" ht="16" hidden="1" customHeight="1" x14ac:dyDescent="0.2">
      <c r="A171" s="16"/>
      <c r="B171" s="26" t="s">
        <v>30</v>
      </c>
      <c r="C171" s="194">
        <v>1045185</v>
      </c>
      <c r="D171" s="26"/>
      <c r="E171">
        <v>1214</v>
      </c>
      <c r="F171">
        <v>907</v>
      </c>
      <c r="G171">
        <v>1047</v>
      </c>
      <c r="H171">
        <v>1111</v>
      </c>
      <c r="I171">
        <v>837</v>
      </c>
      <c r="J171">
        <v>0.76100000000000001</v>
      </c>
      <c r="K171">
        <v>0.74</v>
      </c>
      <c r="L171">
        <v>0.752</v>
      </c>
      <c r="M171">
        <v>0.749</v>
      </c>
      <c r="N171">
        <v>0.72899999999999998</v>
      </c>
      <c r="O171">
        <v>0.59499999999999997</v>
      </c>
      <c r="P171">
        <v>0.6</v>
      </c>
      <c r="Q171">
        <v>0.60399999999999998</v>
      </c>
      <c r="R171">
        <v>0.60099999999999998</v>
      </c>
      <c r="S171">
        <v>0.61899999999999999</v>
      </c>
      <c r="T171">
        <v>1.21</v>
      </c>
      <c r="U171">
        <v>1.2589999999999999</v>
      </c>
      <c r="V171">
        <v>1.236</v>
      </c>
      <c r="W171">
        <v>1.2470000000000001</v>
      </c>
      <c r="X171">
        <v>1.28</v>
      </c>
      <c r="Y171">
        <v>1.532</v>
      </c>
      <c r="Z171">
        <v>1.5580000000000001</v>
      </c>
      <c r="AA171">
        <v>1.492</v>
      </c>
      <c r="AB171">
        <v>1.5209999999999999</v>
      </c>
      <c r="AC171">
        <v>1.488</v>
      </c>
      <c r="AD171" s="26"/>
      <c r="AE171" s="28">
        <f>AVERAGE(E171:I171)</f>
        <v>1023.2</v>
      </c>
      <c r="AF171" s="29">
        <f>AVERAGE(J171:N171)</f>
        <v>0.74620000000000009</v>
      </c>
      <c r="AG171" s="29">
        <f>AVERAGE(T171:X171)</f>
        <v>1.2464</v>
      </c>
      <c r="AH171" s="29">
        <f>AVERAGE(O171:S171)</f>
        <v>0.6038</v>
      </c>
      <c r="AI171" s="29">
        <f>AVERAGE(Y171:AC171)</f>
        <v>1.5181999999999998</v>
      </c>
      <c r="AJ171" s="26"/>
      <c r="AK171" s="30">
        <f>((AI171-AG171)*(1000/AE171))/AH171</f>
        <v>0.43994239247341732</v>
      </c>
      <c r="AL171" s="195">
        <f>MIN(AK171:AK173)</f>
        <v>0.16081184062266332</v>
      </c>
      <c r="AM171" s="26"/>
      <c r="AN171" s="195">
        <f>MAX(AH172:AH173)</f>
        <v>0.61519999999999997</v>
      </c>
      <c r="AO171" s="196">
        <f>AN175-AN171</f>
        <v>-5.2400000000000002E-2</v>
      </c>
      <c r="AP171" s="31"/>
      <c r="AQ171" s="195">
        <f>AVERAGE(AI172:AI173)</f>
        <v>1.4964999999999997</v>
      </c>
      <c r="AR171" s="196">
        <f>AQ171-AQ175</f>
        <v>-4.9000000000000377E-2</v>
      </c>
      <c r="AS171" s="26"/>
      <c r="AT171" s="41">
        <v>0.73099999999999998</v>
      </c>
      <c r="AU171" s="41">
        <v>1.5209999999999999</v>
      </c>
      <c r="AV171" s="41">
        <v>0.755</v>
      </c>
      <c r="AW171" s="41">
        <v>1.7370000000000001</v>
      </c>
      <c r="AX171" s="32"/>
      <c r="AY171" s="195">
        <f>(MAX(AT171:AT173)+MAX(AV171:AV173))/2</f>
        <v>0.74399999999999999</v>
      </c>
      <c r="AZ171" s="196">
        <f>AY175-AY171</f>
        <v>-0.10149999999999992</v>
      </c>
      <c r="BA171" s="31"/>
      <c r="BB171" s="195">
        <f>(MIN(AU171:AU173)+MIN(AW171:AW173))/2</f>
        <v>1.629</v>
      </c>
      <c r="BC171" s="196">
        <f>BB171-BB175</f>
        <v>-0.19050000000000011</v>
      </c>
      <c r="BD171" s="26"/>
      <c r="BE171" s="41">
        <v>0.64800000000000002</v>
      </c>
      <c r="BF171" s="41">
        <v>1.716</v>
      </c>
      <c r="BG171" s="41">
        <v>0.628</v>
      </c>
      <c r="BH171" s="41">
        <v>1.966</v>
      </c>
      <c r="BI171" s="26"/>
      <c r="BJ171" s="195">
        <f>(MAX(BE171:BE173)+MAX(BG171:BG173))/2</f>
        <v>0.63800000000000001</v>
      </c>
      <c r="BK171" s="196">
        <f>BJ175-BJ171</f>
        <v>2.5000000000000577E-3</v>
      </c>
      <c r="BL171" s="31"/>
      <c r="BM171" s="195">
        <f>(MIN(BF171:BF173)+MIN(BH171:BH173))/2</f>
        <v>1.841</v>
      </c>
      <c r="BN171" s="196">
        <f>BM171-BM175</f>
        <v>-3.8000000000000034E-2</v>
      </c>
      <c r="BO171" s="26"/>
      <c r="BP171" s="197">
        <f>AY171-AZ171</f>
        <v>0.84549999999999992</v>
      </c>
      <c r="BQ171" s="197">
        <f>BB171+BC171</f>
        <v>1.4384999999999999</v>
      </c>
      <c r="BR171" s="198">
        <f>BQ171-BP171</f>
        <v>0.59299999999999997</v>
      </c>
      <c r="BS171" s="50"/>
      <c r="BT171" s="197">
        <f>BJ171-BK171</f>
        <v>0.63549999999999995</v>
      </c>
      <c r="BU171" s="197">
        <f>BM171+BN171</f>
        <v>1.8029999999999999</v>
      </c>
      <c r="BV171" s="198">
        <f>BU171-BT171</f>
        <v>1.1675</v>
      </c>
      <c r="BW171" s="50"/>
      <c r="BX171" s="198">
        <f>AVERAGE(BR171, BV171)</f>
        <v>0.88024999999999998</v>
      </c>
    </row>
    <row r="172" spans="1:76" ht="16" hidden="1" customHeight="1" x14ac:dyDescent="0.2">
      <c r="A172" s="16"/>
      <c r="B172" s="26" t="s">
        <v>41</v>
      </c>
      <c r="C172" s="194"/>
      <c r="D172" s="26"/>
      <c r="E172">
        <v>1415</v>
      </c>
      <c r="F172">
        <v>907</v>
      </c>
      <c r="G172">
        <v>1418</v>
      </c>
      <c r="H172">
        <v>1772</v>
      </c>
      <c r="I172">
        <v>1125</v>
      </c>
      <c r="J172">
        <v>0.73399999999999999</v>
      </c>
      <c r="K172">
        <v>0.69699999999999995</v>
      </c>
      <c r="L172">
        <v>0.73799999999999999</v>
      </c>
      <c r="M172">
        <v>0.747</v>
      </c>
      <c r="N172">
        <v>0.71599999999999997</v>
      </c>
      <c r="O172">
        <v>0.60499999999999998</v>
      </c>
      <c r="P172">
        <v>0.59799999999999998</v>
      </c>
      <c r="Q172">
        <v>0.60499999999999998</v>
      </c>
      <c r="R172">
        <v>0.61599999999999999</v>
      </c>
      <c r="S172">
        <v>0.621</v>
      </c>
      <c r="T172">
        <v>1.264</v>
      </c>
      <c r="U172">
        <v>1.34</v>
      </c>
      <c r="V172">
        <v>1.2629999999999999</v>
      </c>
      <c r="W172">
        <v>1.2470000000000001</v>
      </c>
      <c r="X172">
        <v>1.304</v>
      </c>
      <c r="Y172">
        <v>1.548</v>
      </c>
      <c r="Z172">
        <v>1.51</v>
      </c>
      <c r="AA172">
        <v>1.5289999999999999</v>
      </c>
      <c r="AB172">
        <v>1.464</v>
      </c>
      <c r="AC172">
        <v>1.4730000000000001</v>
      </c>
      <c r="AD172" s="26"/>
      <c r="AE172" s="28">
        <f>AVERAGE(E172:I172)</f>
        <v>1327.4</v>
      </c>
      <c r="AF172" s="29">
        <f>AVERAGE(J172:N172)</f>
        <v>0.72639999999999993</v>
      </c>
      <c r="AG172" s="29">
        <f>AVERAGE(T172:X172)</f>
        <v>1.2836000000000001</v>
      </c>
      <c r="AH172" s="29">
        <f>AVERAGE(O172:S172)</f>
        <v>0.60899999999999999</v>
      </c>
      <c r="AI172" s="29">
        <f>AVERAGE(Y172:AC172)</f>
        <v>1.5047999999999999</v>
      </c>
      <c r="AJ172" s="26"/>
      <c r="AK172" s="30">
        <f>((AI172-AG172)*(1000/AE172))/AH172</f>
        <v>0.27363145306960779</v>
      </c>
      <c r="AL172" s="195"/>
      <c r="AM172" s="26"/>
      <c r="AN172" s="195"/>
      <c r="AO172" s="196"/>
      <c r="AP172" s="31"/>
      <c r="AQ172" s="195"/>
      <c r="AR172" s="196"/>
      <c r="AS172" s="26"/>
      <c r="AT172" s="41">
        <v>0.72799999999999998</v>
      </c>
      <c r="AU172" s="41">
        <v>1.53</v>
      </c>
      <c r="AV172" s="41">
        <v>0.75700000000000001</v>
      </c>
      <c r="AW172" s="41">
        <v>1.7410000000000001</v>
      </c>
      <c r="AX172" s="32"/>
      <c r="AY172" s="195"/>
      <c r="AZ172" s="196"/>
      <c r="BA172" s="31"/>
      <c r="BB172" s="195"/>
      <c r="BC172" s="196"/>
      <c r="BD172" s="26"/>
      <c r="BE172" s="41">
        <v>0.64600000000000002</v>
      </c>
      <c r="BF172" s="41">
        <v>1.7230000000000001</v>
      </c>
      <c r="BG172" s="41">
        <v>0.626</v>
      </c>
      <c r="BH172" s="41">
        <v>1.9770000000000001</v>
      </c>
      <c r="BI172" s="26"/>
      <c r="BJ172" s="195"/>
      <c r="BK172" s="196"/>
      <c r="BL172" s="31"/>
      <c r="BM172" s="195"/>
      <c r="BN172" s="196"/>
      <c r="BO172" s="26"/>
      <c r="BP172" s="197"/>
      <c r="BQ172" s="197"/>
      <c r="BR172" s="199"/>
      <c r="BS172" s="50"/>
      <c r="BT172" s="197"/>
      <c r="BU172" s="197"/>
      <c r="BV172" s="199"/>
      <c r="BW172" s="50"/>
      <c r="BX172" s="199"/>
    </row>
    <row r="173" spans="1:76" ht="16" hidden="1" customHeight="1" x14ac:dyDescent="0.2">
      <c r="A173" s="16"/>
      <c r="B173" s="26" t="s">
        <v>58</v>
      </c>
      <c r="C173" s="194"/>
      <c r="D173" s="26"/>
      <c r="E173">
        <v>1569</v>
      </c>
      <c r="F173">
        <v>1995</v>
      </c>
      <c r="G173">
        <v>1612</v>
      </c>
      <c r="H173">
        <v>1721</v>
      </c>
      <c r="I173">
        <v>1432</v>
      </c>
      <c r="J173">
        <v>0.70499999999999996</v>
      </c>
      <c r="K173">
        <v>0.71699999999999997</v>
      </c>
      <c r="L173">
        <v>0.70699999999999996</v>
      </c>
      <c r="M173">
        <v>0.70699999999999996</v>
      </c>
      <c r="N173">
        <v>0.69199999999999995</v>
      </c>
      <c r="O173">
        <v>0.60699999999999998</v>
      </c>
      <c r="P173">
        <v>0.61899999999999999</v>
      </c>
      <c r="Q173">
        <v>0.60699999999999998</v>
      </c>
      <c r="R173">
        <v>0.61399999999999999</v>
      </c>
      <c r="S173">
        <v>0.629</v>
      </c>
      <c r="T173">
        <v>1.32</v>
      </c>
      <c r="U173">
        <v>1.3009999999999999</v>
      </c>
      <c r="V173">
        <v>1.3240000000000001</v>
      </c>
      <c r="W173">
        <v>1.3240000000000001</v>
      </c>
      <c r="X173">
        <v>1.3480000000000001</v>
      </c>
      <c r="Y173">
        <v>1.5069999999999999</v>
      </c>
      <c r="Z173">
        <v>1.516</v>
      </c>
      <c r="AA173">
        <v>1.488</v>
      </c>
      <c r="AB173">
        <v>1.4630000000000001</v>
      </c>
      <c r="AC173">
        <v>1.4670000000000001</v>
      </c>
      <c r="AD173" s="26"/>
      <c r="AE173" s="28">
        <f>AVERAGE(E173:I173)</f>
        <v>1665.8</v>
      </c>
      <c r="AF173" s="29">
        <f>AVERAGE(J173:N173)</f>
        <v>0.70559999999999989</v>
      </c>
      <c r="AG173" s="29">
        <f>AVERAGE(T173:X173)</f>
        <v>1.3233999999999999</v>
      </c>
      <c r="AH173" s="29">
        <f>AVERAGE(O173:S173)</f>
        <v>0.61519999999999997</v>
      </c>
      <c r="AI173" s="29">
        <f>AVERAGE(Y173:AC173)</f>
        <v>1.4881999999999997</v>
      </c>
      <c r="AJ173" s="26"/>
      <c r="AK173" s="30">
        <f>((AI173-AG173)*(1000/AE173))/AH173</f>
        <v>0.16081184062266332</v>
      </c>
      <c r="AL173" s="195"/>
      <c r="AM173" s="26"/>
      <c r="AN173" s="195"/>
      <c r="AO173" s="196"/>
      <c r="AP173" s="31"/>
      <c r="AQ173" s="195"/>
      <c r="AR173" s="196"/>
      <c r="AS173" s="26"/>
      <c r="AT173" s="41">
        <v>0.71699999999999997</v>
      </c>
      <c r="AU173" s="41">
        <v>1.5589999999999999</v>
      </c>
      <c r="AV173" s="41">
        <v>0.72699999999999998</v>
      </c>
      <c r="AW173" s="41">
        <v>1.804</v>
      </c>
      <c r="AX173" s="32"/>
      <c r="AY173" s="195"/>
      <c r="AZ173" s="196"/>
      <c r="BA173" s="31"/>
      <c r="BB173" s="195"/>
      <c r="BC173" s="196"/>
      <c r="BD173" s="26"/>
      <c r="BE173" s="41">
        <v>0.625</v>
      </c>
      <c r="BF173" s="41">
        <v>1.7649999999999999</v>
      </c>
      <c r="BG173" s="41">
        <v>0.56899999999999995</v>
      </c>
      <c r="BH173" s="41">
        <v>2.0670000000000002</v>
      </c>
      <c r="BI173" s="26"/>
      <c r="BJ173" s="195"/>
      <c r="BK173" s="196"/>
      <c r="BL173" s="31"/>
      <c r="BM173" s="195"/>
      <c r="BN173" s="196"/>
      <c r="BO173" s="26"/>
      <c r="BP173" s="197"/>
      <c r="BQ173" s="197"/>
      <c r="BR173" s="199"/>
      <c r="BS173" s="50"/>
      <c r="BT173" s="197"/>
      <c r="BU173" s="197"/>
      <c r="BV173" s="199"/>
      <c r="BW173" s="50"/>
      <c r="BX173" s="199"/>
    </row>
    <row r="174" spans="1:76" ht="7" hidden="1" customHeight="1" x14ac:dyDescent="0.2">
      <c r="A174" s="16"/>
      <c r="C174" s="55"/>
      <c r="AE174" s="1"/>
      <c r="AF174" s="2"/>
      <c r="AG174" s="2"/>
      <c r="AH174" s="2"/>
      <c r="AI174" s="2"/>
      <c r="AK174" s="18"/>
      <c r="AL174" s="4"/>
      <c r="AN174" s="4"/>
      <c r="AO174" s="196"/>
      <c r="AP174" s="5"/>
      <c r="AQ174" s="4"/>
      <c r="AR174" s="196"/>
      <c r="AT174" s="42"/>
      <c r="AU174" s="42"/>
      <c r="AV174" s="42"/>
      <c r="AW174" s="42"/>
      <c r="AX174" s="6"/>
      <c r="AY174" s="6"/>
      <c r="AZ174" s="196"/>
      <c r="BA174" s="5"/>
      <c r="BB174" s="6"/>
      <c r="BC174" s="196"/>
      <c r="BE174" s="42"/>
      <c r="BF174" s="42"/>
      <c r="BG174" s="42"/>
      <c r="BH174" s="42"/>
      <c r="BJ174" s="6"/>
      <c r="BK174" s="196"/>
      <c r="BL174" s="5"/>
      <c r="BM174" s="6"/>
      <c r="BN174" s="196"/>
      <c r="BP174" s="197"/>
      <c r="BQ174" s="197"/>
      <c r="BR174" s="199"/>
      <c r="BS174" s="8"/>
      <c r="BT174" s="197"/>
      <c r="BU174" s="197"/>
      <c r="BV174" s="199"/>
      <c r="BW174" s="8"/>
      <c r="BX174" s="199"/>
    </row>
    <row r="175" spans="1:76" s="20" customFormat="1" ht="16" hidden="1" customHeight="1" x14ac:dyDescent="0.2">
      <c r="A175" s="19"/>
      <c r="B175" s="20" t="s">
        <v>31</v>
      </c>
      <c r="C175" s="201">
        <v>1045185</v>
      </c>
      <c r="E175" s="20">
        <v>645</v>
      </c>
      <c r="F175" s="20">
        <v>758</v>
      </c>
      <c r="G175" s="20">
        <v>812</v>
      </c>
      <c r="H175" s="20">
        <v>690</v>
      </c>
      <c r="I175" s="20">
        <v>581</v>
      </c>
      <c r="J175" s="20">
        <v>0.64600000000000002</v>
      </c>
      <c r="K175" s="20">
        <v>0.64500000000000002</v>
      </c>
      <c r="L175" s="20">
        <v>0.65700000000000003</v>
      </c>
      <c r="M175" s="20">
        <v>0.64800000000000002</v>
      </c>
      <c r="N175" s="20">
        <v>0.63500000000000001</v>
      </c>
      <c r="O175" s="20">
        <v>0.55200000000000005</v>
      </c>
      <c r="P175" s="20">
        <v>0.56200000000000006</v>
      </c>
      <c r="Q175" s="20">
        <v>0.54900000000000004</v>
      </c>
      <c r="R175" s="20">
        <v>0.54600000000000004</v>
      </c>
      <c r="S175" s="20">
        <v>0.57099999999999995</v>
      </c>
      <c r="T175" s="20">
        <v>1.421</v>
      </c>
      <c r="U175" s="20">
        <v>1.4279999999999999</v>
      </c>
      <c r="V175" s="20">
        <v>1.411</v>
      </c>
      <c r="W175" s="20">
        <v>1.4279999999999999</v>
      </c>
      <c r="X175" s="20">
        <v>1.4419999999999999</v>
      </c>
      <c r="Y175" s="20">
        <v>1.589</v>
      </c>
      <c r="Z175" s="20">
        <v>1.5580000000000001</v>
      </c>
      <c r="AA175" s="20">
        <v>1.5569999999999999</v>
      </c>
      <c r="AB175" s="20">
        <v>1.544</v>
      </c>
      <c r="AC175" s="20">
        <v>1.546</v>
      </c>
      <c r="AE175" s="21">
        <f>AVERAGE(E175:I175)</f>
        <v>697.2</v>
      </c>
      <c r="AF175" s="22">
        <f>AVERAGE(J175:N175)</f>
        <v>0.6462</v>
      </c>
      <c r="AG175" s="22">
        <f>AVERAGE(T175:X175)</f>
        <v>1.4259999999999999</v>
      </c>
      <c r="AH175" s="22">
        <f>AVERAGE(O175:S175)</f>
        <v>0.55600000000000005</v>
      </c>
      <c r="AI175" s="22">
        <f>AVERAGE(Y175:AC175)</f>
        <v>1.5588000000000002</v>
      </c>
      <c r="AK175" s="18">
        <f>((AI175-AG175)*(1000/AE175))/AH175</f>
        <v>0.34258307639602664</v>
      </c>
      <c r="AL175" s="193">
        <f>MIN(AK175:AK177)</f>
        <v>8.586058967937131E-2</v>
      </c>
      <c r="AN175" s="193">
        <f>MAX(AH176:AH177)</f>
        <v>0.56279999999999997</v>
      </c>
      <c r="AO175" s="196"/>
      <c r="AP175" s="24"/>
      <c r="AQ175" s="193">
        <f>AVERAGE(AI176:AI177)</f>
        <v>1.5455000000000001</v>
      </c>
      <c r="AR175" s="196"/>
      <c r="AT175" s="43">
        <v>0.61899999999999999</v>
      </c>
      <c r="AU175" s="43">
        <v>1.724</v>
      </c>
      <c r="AV175" s="43">
        <v>0.66300000000000003</v>
      </c>
      <c r="AW175" s="43">
        <v>1.915</v>
      </c>
      <c r="AX175" s="25"/>
      <c r="AY175" s="193">
        <f>(MAX(AT175:AT177)+MAX(AV175:AV177))/2</f>
        <v>0.64250000000000007</v>
      </c>
      <c r="AZ175" s="196"/>
      <c r="BA175" s="24"/>
      <c r="BB175" s="193">
        <f>(MIN(AU175:AU177)+MIN(AW175:AW177))/2</f>
        <v>1.8195000000000001</v>
      </c>
      <c r="BC175" s="196"/>
      <c r="BE175" s="43">
        <v>0.59199999999999997</v>
      </c>
      <c r="BF175" s="43">
        <v>1.82</v>
      </c>
      <c r="BG175" s="43">
        <v>0.64200000000000002</v>
      </c>
      <c r="BH175" s="43">
        <v>1.9610000000000001</v>
      </c>
      <c r="BJ175" s="193">
        <f>(MAX(BE175:BE177)+MAX(BG175:BG177))/2</f>
        <v>0.64050000000000007</v>
      </c>
      <c r="BK175" s="196"/>
      <c r="BL175" s="24"/>
      <c r="BM175" s="193">
        <f>(MIN(BF175:BF177)+MIN(BH175:BH177))/2</f>
        <v>1.879</v>
      </c>
      <c r="BN175" s="196"/>
      <c r="BP175" s="197"/>
      <c r="BQ175" s="197"/>
      <c r="BR175" s="199"/>
      <c r="BS175" s="51"/>
      <c r="BT175" s="197"/>
      <c r="BU175" s="197"/>
      <c r="BV175" s="199"/>
      <c r="BW175" s="51"/>
      <c r="BX175" s="199"/>
    </row>
    <row r="176" spans="1:76" s="20" customFormat="1" ht="16" hidden="1" customHeight="1" x14ac:dyDescent="0.2">
      <c r="A176" s="19"/>
      <c r="B176" s="20" t="s">
        <v>42</v>
      </c>
      <c r="C176" s="201"/>
      <c r="E176" s="20">
        <v>756</v>
      </c>
      <c r="F176" s="20">
        <v>1410</v>
      </c>
      <c r="G176" s="20">
        <v>1109</v>
      </c>
      <c r="H176" s="20">
        <v>754</v>
      </c>
      <c r="I176" s="20">
        <v>573</v>
      </c>
      <c r="J176" s="20">
        <v>0.61899999999999999</v>
      </c>
      <c r="K176" s="20">
        <v>0.64700000000000002</v>
      </c>
      <c r="L176" s="20">
        <v>0.63900000000000001</v>
      </c>
      <c r="M176" s="20">
        <v>0.61799999999999999</v>
      </c>
      <c r="N176" s="20">
        <v>0.59699999999999998</v>
      </c>
      <c r="O176" s="20">
        <v>0.55600000000000005</v>
      </c>
      <c r="P176" s="20">
        <v>0.57899999999999996</v>
      </c>
      <c r="Q176" s="20">
        <v>0.55800000000000005</v>
      </c>
      <c r="R176" s="20">
        <v>0.54600000000000004</v>
      </c>
      <c r="S176" s="20">
        <v>0.57499999999999996</v>
      </c>
      <c r="T176" s="20">
        <v>1.462</v>
      </c>
      <c r="U176" s="20">
        <v>1.4239999999999999</v>
      </c>
      <c r="V176" s="20">
        <v>1.4379999999999999</v>
      </c>
      <c r="W176" s="20">
        <v>1.472</v>
      </c>
      <c r="X176" s="20">
        <v>1.4970000000000001</v>
      </c>
      <c r="Y176" s="20">
        <v>1.577</v>
      </c>
      <c r="Z176" s="20">
        <v>1.5289999999999999</v>
      </c>
      <c r="AA176" s="20">
        <v>1.5429999999999999</v>
      </c>
      <c r="AB176" s="20">
        <v>1.5429999999999999</v>
      </c>
      <c r="AC176" s="20">
        <v>1.534</v>
      </c>
      <c r="AE176" s="21">
        <f>AVERAGE(E176:I176)</f>
        <v>920.4</v>
      </c>
      <c r="AF176" s="22">
        <f>AVERAGE(J176:N176)</f>
        <v>0.624</v>
      </c>
      <c r="AG176" s="22">
        <f>AVERAGE(T176:X176)</f>
        <v>1.4585999999999999</v>
      </c>
      <c r="AH176" s="22">
        <f>AVERAGE(O176:S176)</f>
        <v>0.56279999999999997</v>
      </c>
      <c r="AI176" s="22">
        <f>AVERAGE(Y176:AC176)</f>
        <v>1.5451999999999999</v>
      </c>
      <c r="AK176" s="18">
        <f>((AI176-AG176)*(1000/AE176))/AH176</f>
        <v>0.16718110570880623</v>
      </c>
      <c r="AL176" s="193"/>
      <c r="AN176" s="193"/>
      <c r="AO176" s="196"/>
      <c r="AP176" s="24"/>
      <c r="AQ176" s="193"/>
      <c r="AR176" s="196"/>
      <c r="AT176" s="43">
        <v>0.61799999999999999</v>
      </c>
      <c r="AU176" s="43">
        <v>1.7310000000000001</v>
      </c>
      <c r="AV176" s="43">
        <v>0.65200000000000002</v>
      </c>
      <c r="AW176" s="43">
        <v>1.931</v>
      </c>
      <c r="AX176" s="25"/>
      <c r="AY176" s="193"/>
      <c r="AZ176" s="196"/>
      <c r="BA176" s="24"/>
      <c r="BB176" s="193"/>
      <c r="BC176" s="196"/>
      <c r="BE176" s="43">
        <v>0.6</v>
      </c>
      <c r="BF176" s="43">
        <v>1.8180000000000001</v>
      </c>
      <c r="BG176" s="43">
        <v>0.64700000000000002</v>
      </c>
      <c r="BH176" s="43">
        <v>1.9530000000000001</v>
      </c>
      <c r="BJ176" s="193"/>
      <c r="BK176" s="196"/>
      <c r="BL176" s="24"/>
      <c r="BM176" s="193"/>
      <c r="BN176" s="196"/>
      <c r="BP176" s="197"/>
      <c r="BQ176" s="197"/>
      <c r="BR176" s="199"/>
      <c r="BS176" s="51"/>
      <c r="BT176" s="197"/>
      <c r="BU176" s="197"/>
      <c r="BV176" s="199"/>
      <c r="BW176" s="51"/>
      <c r="BX176" s="199"/>
    </row>
    <row r="177" spans="1:76" s="20" customFormat="1" ht="16" hidden="1" customHeight="1" thickBot="1" x14ac:dyDescent="0.25">
      <c r="A177" s="19"/>
      <c r="B177" s="20" t="s">
        <v>31</v>
      </c>
      <c r="C177" s="201"/>
      <c r="E177" s="20">
        <v>1219</v>
      </c>
      <c r="F177" s="20">
        <v>1777</v>
      </c>
      <c r="G177" s="20">
        <v>1276</v>
      </c>
      <c r="H177" s="20">
        <v>799</v>
      </c>
      <c r="I177" s="20">
        <v>690</v>
      </c>
      <c r="J177" s="20">
        <v>0.61099999999999999</v>
      </c>
      <c r="K177" s="20">
        <v>0.626</v>
      </c>
      <c r="L177" s="20">
        <v>0.61099999999999999</v>
      </c>
      <c r="M177" s="20">
        <v>0.58699999999999997</v>
      </c>
      <c r="N177" s="20">
        <v>0.57199999999999995</v>
      </c>
      <c r="O177" s="20">
        <v>0.55700000000000005</v>
      </c>
      <c r="P177" s="20">
        <v>0.57899999999999996</v>
      </c>
      <c r="Q177" s="20">
        <v>0.55300000000000005</v>
      </c>
      <c r="R177" s="20">
        <v>0.53500000000000003</v>
      </c>
      <c r="S177" s="20">
        <v>0.57599999999999996</v>
      </c>
      <c r="T177" s="20">
        <v>1.472</v>
      </c>
      <c r="U177" s="20">
        <v>1.4570000000000001</v>
      </c>
      <c r="V177" s="20">
        <v>1.4790000000000001</v>
      </c>
      <c r="W177" s="20">
        <v>1.5149999999999999</v>
      </c>
      <c r="X177" s="20">
        <v>1.5289999999999999</v>
      </c>
      <c r="Y177" s="20">
        <v>1.5740000000000001</v>
      </c>
      <c r="Z177" s="20">
        <v>1.522</v>
      </c>
      <c r="AA177" s="20">
        <v>1.548</v>
      </c>
      <c r="AB177" s="20">
        <v>1.5549999999999999</v>
      </c>
      <c r="AC177" s="20">
        <v>1.53</v>
      </c>
      <c r="AE177" s="21">
        <f>AVERAGE(E177:I177)</f>
        <v>1152.2</v>
      </c>
      <c r="AF177" s="22">
        <f>AVERAGE(J177:N177)</f>
        <v>0.60140000000000005</v>
      </c>
      <c r="AG177" s="22">
        <f>AVERAGE(T177:X177)</f>
        <v>1.4903999999999999</v>
      </c>
      <c r="AH177" s="22">
        <f>AVERAGE(O177:S177)</f>
        <v>0.56000000000000005</v>
      </c>
      <c r="AI177" s="22">
        <f>AVERAGE(Y177:AC177)</f>
        <v>1.5458000000000001</v>
      </c>
      <c r="AK177" s="18">
        <f>((AI177-AG177)*(1000/AE177))/AH177</f>
        <v>8.586058967937131E-2</v>
      </c>
      <c r="AL177" s="193"/>
      <c r="AN177" s="193"/>
      <c r="AO177" s="196"/>
      <c r="AP177" s="24"/>
      <c r="AQ177" s="193"/>
      <c r="AR177" s="196"/>
      <c r="AT177" s="43">
        <v>0.622</v>
      </c>
      <c r="AU177" s="43">
        <v>1.732</v>
      </c>
      <c r="AV177" s="43">
        <v>0.65900000000000003</v>
      </c>
      <c r="AW177" s="43">
        <v>1.9239999999999999</v>
      </c>
      <c r="AX177" s="25"/>
      <c r="AY177" s="193"/>
      <c r="AZ177" s="196"/>
      <c r="BA177" s="24"/>
      <c r="BB177" s="193"/>
      <c r="BC177" s="196"/>
      <c r="BE177" s="43">
        <v>0.61</v>
      </c>
      <c r="BF177" s="43">
        <v>1.82</v>
      </c>
      <c r="BG177" s="43">
        <v>0.67100000000000004</v>
      </c>
      <c r="BH177" s="43">
        <v>1.94</v>
      </c>
      <c r="BJ177" s="193"/>
      <c r="BK177" s="196"/>
      <c r="BL177" s="24"/>
      <c r="BM177" s="193"/>
      <c r="BN177" s="196"/>
      <c r="BP177" s="197"/>
      <c r="BQ177" s="197"/>
      <c r="BR177" s="200"/>
      <c r="BS177" s="51"/>
      <c r="BT177" s="197"/>
      <c r="BU177" s="197"/>
      <c r="BV177" s="200"/>
      <c r="BW177" s="51"/>
      <c r="BX177" s="200"/>
    </row>
    <row r="178" spans="1:76" s="20" customFormat="1" ht="16" hidden="1" customHeight="1" x14ac:dyDescent="0.2">
      <c r="C178" s="56"/>
      <c r="AE178" s="21"/>
      <c r="AF178" s="22"/>
      <c r="AG178" s="22"/>
      <c r="AH178" s="22"/>
      <c r="AI178" s="22"/>
      <c r="AK178" s="18"/>
      <c r="AL178" s="23"/>
      <c r="AN178" s="23"/>
      <c r="AO178" s="5"/>
      <c r="AP178" s="24"/>
      <c r="AQ178" s="23"/>
      <c r="AR178" s="5"/>
      <c r="AT178" s="43"/>
      <c r="AU178" s="43"/>
      <c r="AV178" s="43"/>
      <c r="AW178" s="43"/>
      <c r="AX178" s="25"/>
      <c r="AY178" s="23"/>
      <c r="AZ178" s="5"/>
      <c r="BA178" s="24"/>
      <c r="BB178" s="23"/>
      <c r="BC178" s="5"/>
      <c r="BE178" s="43"/>
      <c r="BF178" s="43"/>
      <c r="BG178" s="43"/>
      <c r="BH178" s="43"/>
      <c r="BJ178" s="23"/>
      <c r="BK178" s="5"/>
      <c r="BL178" s="24"/>
      <c r="BM178" s="23"/>
      <c r="BN178" s="5"/>
      <c r="BP178" s="5"/>
      <c r="BQ178" s="5"/>
      <c r="BR178" s="4"/>
      <c r="BS178" s="51"/>
      <c r="BT178" s="5"/>
      <c r="BU178" s="5"/>
      <c r="BV178" s="4"/>
      <c r="BW178" s="51"/>
      <c r="BX178" s="4"/>
    </row>
    <row r="179" spans="1:76" ht="17" hidden="1" customHeight="1" thickBot="1" x14ac:dyDescent="0.25">
      <c r="AK179" s="202" t="s">
        <v>7</v>
      </c>
      <c r="AL179" s="202"/>
      <c r="AN179" s="13" t="s">
        <v>8</v>
      </c>
      <c r="AO179" s="13"/>
      <c r="AQ179" s="14" t="s">
        <v>9</v>
      </c>
      <c r="AR179" s="14"/>
      <c r="BP179" s="52"/>
      <c r="BQ179" s="52"/>
      <c r="BR179" s="53"/>
      <c r="BS179" s="8"/>
      <c r="BT179" s="52"/>
      <c r="BU179" s="52"/>
      <c r="BV179" s="53"/>
      <c r="BW179" s="8"/>
      <c r="BX179" s="53"/>
    </row>
    <row r="180" spans="1:76" ht="16" hidden="1" customHeight="1" x14ac:dyDescent="0.2">
      <c r="A180" s="47"/>
      <c r="B180" s="33" t="s">
        <v>14</v>
      </c>
      <c r="C180" s="214">
        <v>592834</v>
      </c>
      <c r="D180" s="33"/>
      <c r="E180">
        <v>1860</v>
      </c>
      <c r="F180">
        <v>1309</v>
      </c>
      <c r="G180">
        <v>1877</v>
      </c>
      <c r="H180">
        <v>1568</v>
      </c>
      <c r="I180">
        <v>1492</v>
      </c>
      <c r="J180">
        <v>0.69399999999999995</v>
      </c>
      <c r="K180">
        <v>0.66700000000000004</v>
      </c>
      <c r="L180">
        <v>0.69399999999999995</v>
      </c>
      <c r="M180">
        <v>0.67200000000000004</v>
      </c>
      <c r="N180">
        <v>0.67500000000000004</v>
      </c>
      <c r="O180">
        <v>0.58899999999999997</v>
      </c>
      <c r="P180">
        <v>0.60199999999999998</v>
      </c>
      <c r="Q180">
        <v>0.59899999999999998</v>
      </c>
      <c r="R180">
        <v>0.59</v>
      </c>
      <c r="S180">
        <v>0.621</v>
      </c>
      <c r="T180">
        <v>1.34</v>
      </c>
      <c r="U180">
        <v>1.393</v>
      </c>
      <c r="V180">
        <v>1.347</v>
      </c>
      <c r="W180">
        <v>1.387</v>
      </c>
      <c r="X180">
        <v>1.377</v>
      </c>
      <c r="Y180">
        <v>1.54</v>
      </c>
      <c r="Z180">
        <v>1.4930000000000001</v>
      </c>
      <c r="AA180">
        <v>1.488</v>
      </c>
      <c r="AB180">
        <v>1.506</v>
      </c>
      <c r="AC180">
        <v>1.4690000000000001</v>
      </c>
      <c r="AD180" s="33"/>
      <c r="AE180" s="34">
        <f>AVERAGE(E180:I180)</f>
        <v>1621.2</v>
      </c>
      <c r="AF180" s="35">
        <f>AVERAGE(J180:N180)</f>
        <v>0.6804</v>
      </c>
      <c r="AG180" s="35">
        <f>AVERAGE(T180:X180)</f>
        <v>1.3688</v>
      </c>
      <c r="AH180" s="35">
        <f>AVERAGE(O180:S180)</f>
        <v>0.60019999999999996</v>
      </c>
      <c r="AI180" s="35">
        <f>AVERAGE(Y180:AC180)</f>
        <v>1.4992000000000003</v>
      </c>
      <c r="AJ180" s="33"/>
      <c r="AK180" s="36">
        <f>((AI180-AG180)*(1000/AE180))/AH180</f>
        <v>0.134012406260172</v>
      </c>
      <c r="AL180" s="205">
        <f>MIN(AK180:AK182)</f>
        <v>5.2334746702029471E-2</v>
      </c>
      <c r="AM180" s="33"/>
      <c r="AN180" s="205">
        <f>MAX(AH181:AH182)</f>
        <v>0.59040000000000004</v>
      </c>
      <c r="AO180" s="196">
        <f>AN184-AN180</f>
        <v>-4.159999999999997E-2</v>
      </c>
      <c r="AP180" s="37"/>
      <c r="AQ180" s="205">
        <f>AVERAGE(AI181:AI182)</f>
        <v>1.5234999999999999</v>
      </c>
      <c r="AR180" s="196">
        <f>AQ180-AQ184</f>
        <v>-4.4000000000000039E-2</v>
      </c>
      <c r="AS180" s="33"/>
      <c r="AT180" s="44">
        <v>0.68799999999999994</v>
      </c>
      <c r="AU180" s="44">
        <v>1.6120000000000001</v>
      </c>
      <c r="AV180" s="44">
        <v>0.68100000000000005</v>
      </c>
      <c r="AW180" s="44">
        <v>1.8440000000000001</v>
      </c>
      <c r="AX180" s="38"/>
      <c r="AY180" s="205">
        <f>(MAX(AT180:AT182)+MAX(AV180:AV182))/2</f>
        <v>0.6845</v>
      </c>
      <c r="AZ180" s="196">
        <f>AY184-AY180</f>
        <v>-7.1500000000000008E-2</v>
      </c>
      <c r="BA180" s="37"/>
      <c r="BB180" s="205">
        <f>(MIN(AU180:AU182)+MIN(AW180:AW182))/2</f>
        <v>1.7280000000000002</v>
      </c>
      <c r="BC180" s="196">
        <f>BB180-BB184</f>
        <v>-0.1339999999999999</v>
      </c>
      <c r="BD180" s="33"/>
      <c r="BE180" s="44">
        <v>0.64200000000000002</v>
      </c>
      <c r="BF180" s="44">
        <v>1.736</v>
      </c>
      <c r="BG180" s="44">
        <v>0.61899999999999999</v>
      </c>
      <c r="BH180" s="44">
        <v>1.974</v>
      </c>
      <c r="BI180" s="33"/>
      <c r="BJ180" s="205">
        <f>(MAX(BE180:BE182)+MAX(BG180:BG182))/2</f>
        <v>0.63050000000000006</v>
      </c>
      <c r="BK180" s="196">
        <f>BJ184-BJ180</f>
        <v>-2.8000000000000025E-2</v>
      </c>
      <c r="BL180" s="37"/>
      <c r="BM180" s="205">
        <f>(MIN(BF180:BF182)+MIN(BH180:BH182))/2</f>
        <v>1.855</v>
      </c>
      <c r="BN180" s="196">
        <f>BM180-BM184</f>
        <v>-7.4000000000000066E-2</v>
      </c>
      <c r="BO180" s="33"/>
      <c r="BP180" s="197">
        <f>AY180-AZ180</f>
        <v>0.75600000000000001</v>
      </c>
      <c r="BQ180" s="197">
        <f>BB180+BC180</f>
        <v>1.5940000000000003</v>
      </c>
      <c r="BR180" s="198">
        <f>BQ180-BP180</f>
        <v>0.8380000000000003</v>
      </c>
      <c r="BS180" s="54"/>
      <c r="BT180" s="197">
        <f>BJ180-BK180</f>
        <v>0.65850000000000009</v>
      </c>
      <c r="BU180" s="197">
        <f>BM180+BN180</f>
        <v>1.7809999999999999</v>
      </c>
      <c r="BV180" s="198">
        <f>BU180-BT180</f>
        <v>1.1224999999999998</v>
      </c>
      <c r="BW180" s="54"/>
      <c r="BX180" s="198">
        <f>AVERAGE(BR180, BV180)</f>
        <v>0.98025000000000007</v>
      </c>
    </row>
    <row r="181" spans="1:76" ht="16" hidden="1" customHeight="1" x14ac:dyDescent="0.2">
      <c r="A181" s="47"/>
      <c r="B181" s="33" t="s">
        <v>67</v>
      </c>
      <c r="C181" s="214"/>
      <c r="D181" s="33"/>
      <c r="E181">
        <v>1933</v>
      </c>
      <c r="F181">
        <v>1566</v>
      </c>
      <c r="G181">
        <v>1667</v>
      </c>
      <c r="H181">
        <v>1936</v>
      </c>
      <c r="I181">
        <v>1621</v>
      </c>
      <c r="J181">
        <v>0.65100000000000002</v>
      </c>
      <c r="K181">
        <v>0.63500000000000001</v>
      </c>
      <c r="L181">
        <v>0.64400000000000002</v>
      </c>
      <c r="M181">
        <v>0.63800000000000001</v>
      </c>
      <c r="N181">
        <v>0.63200000000000001</v>
      </c>
      <c r="O181">
        <v>0.58099999999999996</v>
      </c>
      <c r="P181">
        <v>0.59799999999999998</v>
      </c>
      <c r="Q181">
        <v>0.57899999999999996</v>
      </c>
      <c r="R181">
        <v>0.58199999999999996</v>
      </c>
      <c r="S181">
        <v>0.61199999999999999</v>
      </c>
      <c r="T181">
        <v>1.411</v>
      </c>
      <c r="U181">
        <v>1.4430000000000001</v>
      </c>
      <c r="V181">
        <v>1.429</v>
      </c>
      <c r="W181">
        <v>1.4419999999999999</v>
      </c>
      <c r="X181">
        <v>1.4470000000000001</v>
      </c>
      <c r="Y181">
        <v>1.542</v>
      </c>
      <c r="Z181">
        <v>1.496</v>
      </c>
      <c r="AA181">
        <v>1.5169999999999999</v>
      </c>
      <c r="AB181">
        <v>1.5149999999999999</v>
      </c>
      <c r="AC181">
        <v>1.4850000000000001</v>
      </c>
      <c r="AD181" s="33"/>
      <c r="AE181" s="34">
        <f>AVERAGE(E181:I181)</f>
        <v>1744.6</v>
      </c>
      <c r="AF181" s="35">
        <f>AVERAGE(J181:N181)</f>
        <v>0.64</v>
      </c>
      <c r="AG181" s="35">
        <f>AVERAGE(T181:X181)</f>
        <v>1.4344000000000001</v>
      </c>
      <c r="AH181" s="35">
        <f>AVERAGE(O181:S181)</f>
        <v>0.59040000000000004</v>
      </c>
      <c r="AI181" s="35">
        <f>AVERAGE(Y181:AC181)</f>
        <v>1.5109999999999999</v>
      </c>
      <c r="AJ181" s="33"/>
      <c r="AK181" s="36">
        <f>((AI181-AG181)*(1000/AE181))/AH181</f>
        <v>7.4368077166957411E-2</v>
      </c>
      <c r="AL181" s="205"/>
      <c r="AM181" s="33"/>
      <c r="AN181" s="205"/>
      <c r="AO181" s="196"/>
      <c r="AP181" s="37"/>
      <c r="AQ181" s="205"/>
      <c r="AR181" s="196"/>
      <c r="AS181" s="33"/>
      <c r="AT181" s="44">
        <v>0.67100000000000004</v>
      </c>
      <c r="AU181" s="44">
        <v>1.6619999999999999</v>
      </c>
      <c r="AV181" s="44">
        <v>0.66800000000000004</v>
      </c>
      <c r="AW181" s="44">
        <v>1.8819999999999999</v>
      </c>
      <c r="AX181" s="38"/>
      <c r="AY181" s="205"/>
      <c r="AZ181" s="196"/>
      <c r="BA181" s="37"/>
      <c r="BB181" s="205"/>
      <c r="BC181" s="196"/>
      <c r="BD181" s="33"/>
      <c r="BE181" s="44">
        <v>0.63200000000000001</v>
      </c>
      <c r="BF181" s="44">
        <v>1.776</v>
      </c>
      <c r="BG181" s="44">
        <v>0.60899999999999999</v>
      </c>
      <c r="BH181" s="44">
        <v>2.0179999999999998</v>
      </c>
      <c r="BI181" s="33"/>
      <c r="BJ181" s="205"/>
      <c r="BK181" s="196"/>
      <c r="BL181" s="37"/>
      <c r="BM181" s="205"/>
      <c r="BN181" s="196"/>
      <c r="BO181" s="33"/>
      <c r="BP181" s="197"/>
      <c r="BQ181" s="197"/>
      <c r="BR181" s="199"/>
      <c r="BS181" s="54"/>
      <c r="BT181" s="197"/>
      <c r="BU181" s="197"/>
      <c r="BV181" s="199"/>
      <c r="BW181" s="54"/>
      <c r="BX181" s="199"/>
    </row>
    <row r="182" spans="1:76" ht="16" hidden="1" customHeight="1" x14ac:dyDescent="0.2">
      <c r="A182" s="47"/>
      <c r="B182" s="33" t="s">
        <v>73</v>
      </c>
      <c r="C182" s="214"/>
      <c r="D182" s="33"/>
      <c r="E182">
        <v>1799</v>
      </c>
      <c r="F182">
        <v>1995</v>
      </c>
      <c r="G182">
        <v>1837</v>
      </c>
      <c r="H182">
        <v>1918</v>
      </c>
      <c r="I182">
        <v>1935</v>
      </c>
      <c r="J182">
        <v>0.61499999999999999</v>
      </c>
      <c r="K182">
        <v>0.61</v>
      </c>
      <c r="L182">
        <v>0.61699999999999999</v>
      </c>
      <c r="M182">
        <v>0.60299999999999998</v>
      </c>
      <c r="N182">
        <v>0.60599999999999998</v>
      </c>
      <c r="O182">
        <v>0.56200000000000006</v>
      </c>
      <c r="P182">
        <v>0.58299999999999996</v>
      </c>
      <c r="Q182">
        <v>0.56599999999999995</v>
      </c>
      <c r="R182">
        <v>0.55900000000000005</v>
      </c>
      <c r="S182">
        <v>0.60099999999999998</v>
      </c>
      <c r="T182">
        <v>1.466</v>
      </c>
      <c r="U182">
        <v>1.4790000000000001</v>
      </c>
      <c r="V182">
        <v>1.47</v>
      </c>
      <c r="W182">
        <v>1.4950000000000001</v>
      </c>
      <c r="X182">
        <v>1.4850000000000001</v>
      </c>
      <c r="Y182">
        <v>1.5740000000000001</v>
      </c>
      <c r="Z182">
        <v>1.5249999999999999</v>
      </c>
      <c r="AA182">
        <v>1.5369999999999999</v>
      </c>
      <c r="AB182">
        <v>1.5289999999999999</v>
      </c>
      <c r="AC182">
        <v>1.5149999999999999</v>
      </c>
      <c r="AD182" s="33"/>
      <c r="AE182" s="34">
        <f>AVERAGE(E182:I182)</f>
        <v>1896.8</v>
      </c>
      <c r="AF182" s="35">
        <f>AVERAGE(J182:N182)</f>
        <v>0.61020000000000008</v>
      </c>
      <c r="AG182" s="35">
        <f>AVERAGE(T182:X182)</f>
        <v>1.4790000000000001</v>
      </c>
      <c r="AH182" s="35">
        <f>AVERAGE(O182:S182)</f>
        <v>0.57420000000000004</v>
      </c>
      <c r="AI182" s="35">
        <f>AVERAGE(Y182:AC182)</f>
        <v>1.536</v>
      </c>
      <c r="AJ182" s="33"/>
      <c r="AK182" s="36">
        <f>((AI182-AG182)*(1000/AE182))/AH182</f>
        <v>5.2334746702029471E-2</v>
      </c>
      <c r="AL182" s="205"/>
      <c r="AM182" s="33"/>
      <c r="AN182" s="205"/>
      <c r="AO182" s="196"/>
      <c r="AP182" s="37"/>
      <c r="AQ182" s="205"/>
      <c r="AR182" s="196"/>
      <c r="AS182" s="33"/>
      <c r="AT182" s="44">
        <v>0.65400000000000003</v>
      </c>
      <c r="AU182" s="44">
        <v>1.7110000000000001</v>
      </c>
      <c r="AV182" s="44">
        <v>0.64900000000000002</v>
      </c>
      <c r="AW182" s="44">
        <v>1.9259999999999999</v>
      </c>
      <c r="AX182" s="38"/>
      <c r="AY182" s="205"/>
      <c r="AZ182" s="196"/>
      <c r="BA182" s="37"/>
      <c r="BB182" s="205"/>
      <c r="BC182" s="196"/>
      <c r="BD182" s="33"/>
      <c r="BE182" s="44">
        <v>0.61199999999999999</v>
      </c>
      <c r="BF182" s="44">
        <v>1.8260000000000001</v>
      </c>
      <c r="BG182" s="44">
        <v>0.59099999999999997</v>
      </c>
      <c r="BH182" s="44">
        <v>2.0609999999999999</v>
      </c>
      <c r="BI182" s="33"/>
      <c r="BJ182" s="205"/>
      <c r="BK182" s="196"/>
      <c r="BL182" s="37"/>
      <c r="BM182" s="205"/>
      <c r="BN182" s="196"/>
      <c r="BO182" s="33"/>
      <c r="BP182" s="197"/>
      <c r="BQ182" s="197"/>
      <c r="BR182" s="199"/>
      <c r="BS182" s="54"/>
      <c r="BT182" s="197"/>
      <c r="BU182" s="197"/>
      <c r="BV182" s="199"/>
      <c r="BW182" s="54"/>
      <c r="BX182" s="199"/>
    </row>
    <row r="183" spans="1:76" ht="7" hidden="1" customHeight="1" x14ac:dyDescent="0.2">
      <c r="A183" s="47"/>
      <c r="C183" s="55"/>
      <c r="AE183" s="1"/>
      <c r="AF183" s="2"/>
      <c r="AG183" s="2"/>
      <c r="AH183" s="2"/>
      <c r="AI183" s="2"/>
      <c r="AK183" s="18"/>
      <c r="AL183" s="4"/>
      <c r="AN183" s="4"/>
      <c r="AO183" s="196"/>
      <c r="AP183" s="5"/>
      <c r="AQ183" s="4"/>
      <c r="AR183" s="196"/>
      <c r="AT183" s="42"/>
      <c r="AU183" s="42"/>
      <c r="AV183" s="42"/>
      <c r="AW183" s="42"/>
      <c r="AX183" s="6"/>
      <c r="AY183" s="6"/>
      <c r="AZ183" s="196"/>
      <c r="BA183" s="5"/>
      <c r="BB183" s="6"/>
      <c r="BC183" s="196"/>
      <c r="BE183" s="42"/>
      <c r="BF183" s="42"/>
      <c r="BG183" s="42"/>
      <c r="BH183" s="42"/>
      <c r="BJ183" s="6"/>
      <c r="BK183" s="196"/>
      <c r="BL183" s="5"/>
      <c r="BM183" s="6"/>
      <c r="BN183" s="196"/>
      <c r="BP183" s="197"/>
      <c r="BQ183" s="197"/>
      <c r="BR183" s="199"/>
      <c r="BS183" s="8"/>
      <c r="BT183" s="197"/>
      <c r="BU183" s="197"/>
      <c r="BV183" s="199"/>
      <c r="BW183" s="8"/>
      <c r="BX183" s="199"/>
    </row>
    <row r="184" spans="1:76" ht="16" hidden="1" customHeight="1" x14ac:dyDescent="0.2">
      <c r="A184" s="47"/>
      <c r="B184" t="s">
        <v>15</v>
      </c>
      <c r="C184" s="194">
        <v>592834</v>
      </c>
      <c r="E184">
        <v>1311</v>
      </c>
      <c r="F184">
        <v>1359</v>
      </c>
      <c r="G184">
        <v>1291</v>
      </c>
      <c r="H184">
        <v>1237</v>
      </c>
      <c r="I184">
        <v>761</v>
      </c>
      <c r="J184">
        <v>0.60299999999999998</v>
      </c>
      <c r="K184">
        <v>0.59799999999999998</v>
      </c>
      <c r="L184">
        <v>0.60499999999999998</v>
      </c>
      <c r="M184">
        <v>0.60499999999999998</v>
      </c>
      <c r="N184">
        <v>0.58199999999999996</v>
      </c>
      <c r="O184">
        <v>0.54700000000000004</v>
      </c>
      <c r="P184">
        <v>0.56599999999999995</v>
      </c>
      <c r="Q184">
        <v>0.54600000000000004</v>
      </c>
      <c r="R184">
        <v>0.52900000000000003</v>
      </c>
      <c r="S184">
        <v>0.57599999999999996</v>
      </c>
      <c r="T184">
        <v>1.484</v>
      </c>
      <c r="U184">
        <v>1.496</v>
      </c>
      <c r="V184">
        <v>1.488</v>
      </c>
      <c r="W184">
        <v>1.4910000000000001</v>
      </c>
      <c r="X184">
        <v>1.5169999999999999</v>
      </c>
      <c r="Y184">
        <v>1.585</v>
      </c>
      <c r="Z184">
        <v>1.54</v>
      </c>
      <c r="AA184">
        <v>1.556</v>
      </c>
      <c r="AB184">
        <v>1.5660000000000001</v>
      </c>
      <c r="AC184">
        <v>1.5309999999999999</v>
      </c>
      <c r="AE184" s="1">
        <f>AVERAGE(E184:I184)</f>
        <v>1191.8</v>
      </c>
      <c r="AF184" s="2">
        <f>AVERAGE(J184:N184)</f>
        <v>0.59860000000000002</v>
      </c>
      <c r="AG184" s="2">
        <f>AVERAGE(T184:X184)</f>
        <v>1.4951999999999999</v>
      </c>
      <c r="AH184" s="2">
        <f>AVERAGE(O184:S184)</f>
        <v>0.55280000000000007</v>
      </c>
      <c r="AI184" s="2">
        <f>AVERAGE(Y184:AC184)</f>
        <v>1.5555999999999999</v>
      </c>
      <c r="AK184" s="18">
        <f>((AI184-AG184)*(1000/AE184))/AH184</f>
        <v>9.1678082915358186E-2</v>
      </c>
      <c r="AL184" s="195">
        <f>MIN(AK184:AK186)</f>
        <v>2.8530929283091928E-2</v>
      </c>
      <c r="AN184" s="195">
        <f>MAX(AH185:AH186)</f>
        <v>0.54880000000000007</v>
      </c>
      <c r="AO184" s="196"/>
      <c r="AP184" s="5"/>
      <c r="AQ184" s="195">
        <f>AVERAGE(AI185:AI186)</f>
        <v>1.5674999999999999</v>
      </c>
      <c r="AR184" s="196"/>
      <c r="AT184" s="42">
        <v>0.60099999999999998</v>
      </c>
      <c r="AU184" s="42">
        <v>1.7669999999999999</v>
      </c>
      <c r="AV184" s="42">
        <v>0.625</v>
      </c>
      <c r="AW184" s="42">
        <v>1.9610000000000001</v>
      </c>
      <c r="AX184" s="6"/>
      <c r="AY184" s="195">
        <f>(MAX(AT184:AT186)+MAX(AV184:AV186))/2</f>
        <v>0.61299999999999999</v>
      </c>
      <c r="AZ184" s="196"/>
      <c r="BA184" s="5"/>
      <c r="BB184" s="195">
        <f>(MIN(AU184:AU186)+MIN(AW184:AW186))/2</f>
        <v>1.8620000000000001</v>
      </c>
      <c r="BC184" s="196"/>
      <c r="BE184" s="42">
        <v>0.58299999999999996</v>
      </c>
      <c r="BF184" s="42">
        <v>1.857</v>
      </c>
      <c r="BG184" s="42">
        <v>0.61699999999999999</v>
      </c>
      <c r="BH184" s="42">
        <v>2.0110000000000001</v>
      </c>
      <c r="BJ184" s="195">
        <f>(MAX(BE184:BE186)+MAX(BG184:BG186))/2</f>
        <v>0.60250000000000004</v>
      </c>
      <c r="BK184" s="196"/>
      <c r="BL184" s="5"/>
      <c r="BM184" s="195">
        <f>(MIN(BF184:BF186)+MIN(BH184:BH186))/2</f>
        <v>1.929</v>
      </c>
      <c r="BN184" s="196"/>
      <c r="BP184" s="197"/>
      <c r="BQ184" s="197"/>
      <c r="BR184" s="199"/>
      <c r="BS184" s="8"/>
      <c r="BT184" s="197"/>
      <c r="BU184" s="197"/>
      <c r="BV184" s="199"/>
      <c r="BW184" s="8"/>
      <c r="BX184" s="199"/>
    </row>
    <row r="185" spans="1:76" ht="16" hidden="1" customHeight="1" x14ac:dyDescent="0.2">
      <c r="A185" s="47"/>
      <c r="B185" t="s">
        <v>68</v>
      </c>
      <c r="C185" s="194"/>
      <c r="E185">
        <v>1991</v>
      </c>
      <c r="F185">
        <v>1536</v>
      </c>
      <c r="G185">
        <v>1327</v>
      </c>
      <c r="H185">
        <v>1739</v>
      </c>
      <c r="I185">
        <v>890</v>
      </c>
      <c r="J185">
        <v>0.59299999999999997</v>
      </c>
      <c r="K185">
        <v>0.57799999999999996</v>
      </c>
      <c r="L185">
        <v>0.58599999999999997</v>
      </c>
      <c r="M185">
        <v>0.59799999999999998</v>
      </c>
      <c r="N185">
        <v>0.56100000000000005</v>
      </c>
      <c r="O185">
        <v>0.54800000000000004</v>
      </c>
      <c r="P185">
        <v>0.55800000000000005</v>
      </c>
      <c r="Q185">
        <v>0.53700000000000003</v>
      </c>
      <c r="R185">
        <v>0.52700000000000002</v>
      </c>
      <c r="S185">
        <v>0.57399999999999995</v>
      </c>
      <c r="T185">
        <v>1.4970000000000001</v>
      </c>
      <c r="U185">
        <v>1.524</v>
      </c>
      <c r="V185">
        <v>1.5149999999999999</v>
      </c>
      <c r="W185">
        <v>1.5029999999999999</v>
      </c>
      <c r="X185">
        <v>1.544</v>
      </c>
      <c r="Y185">
        <v>1.5880000000000001</v>
      </c>
      <c r="Z185">
        <v>1.552</v>
      </c>
      <c r="AA185">
        <v>1.5649999999999999</v>
      </c>
      <c r="AB185">
        <v>1.5660000000000001</v>
      </c>
      <c r="AC185">
        <v>1.5329999999999999</v>
      </c>
      <c r="AE185" s="1">
        <f>AVERAGE(E185:I185)</f>
        <v>1496.6</v>
      </c>
      <c r="AF185" s="2">
        <f>AVERAGE(J185:N185)</f>
        <v>0.58319999999999994</v>
      </c>
      <c r="AG185" s="2">
        <f>AVERAGE(T185:X185)</f>
        <v>1.5165999999999999</v>
      </c>
      <c r="AH185" s="2">
        <f>AVERAGE(O185:S185)</f>
        <v>0.54880000000000007</v>
      </c>
      <c r="AI185" s="2">
        <f>AVERAGE(Y185:AC185)</f>
        <v>1.5608</v>
      </c>
      <c r="AK185" s="18">
        <f>((AI185-AG185)*(1000/AE185))/AH185</f>
        <v>5.3814886142311315E-2</v>
      </c>
      <c r="AL185" s="195"/>
      <c r="AN185" s="195"/>
      <c r="AO185" s="196"/>
      <c r="AP185" s="5"/>
      <c r="AQ185" s="195"/>
      <c r="AR185" s="196"/>
      <c r="AT185" s="42">
        <v>0.59799999999999998</v>
      </c>
      <c r="AU185" s="42">
        <v>1.7629999999999999</v>
      </c>
      <c r="AV185" s="42">
        <v>0.60299999999999998</v>
      </c>
      <c r="AW185" s="42">
        <v>1.9830000000000001</v>
      </c>
      <c r="AX185" s="6"/>
      <c r="AY185" s="195"/>
      <c r="AZ185" s="196"/>
      <c r="BA185" s="5"/>
      <c r="BB185" s="195"/>
      <c r="BC185" s="196"/>
      <c r="BE185" s="42">
        <v>0.58799999999999997</v>
      </c>
      <c r="BF185" s="42">
        <v>1.847</v>
      </c>
      <c r="BG185" s="42">
        <v>0.60699999999999998</v>
      </c>
      <c r="BH185" s="42">
        <v>2.02</v>
      </c>
      <c r="BJ185" s="195"/>
      <c r="BK185" s="196"/>
      <c r="BL185" s="5"/>
      <c r="BM185" s="195"/>
      <c r="BN185" s="196"/>
      <c r="BP185" s="197"/>
      <c r="BQ185" s="197"/>
      <c r="BR185" s="199"/>
      <c r="BS185" s="8"/>
      <c r="BT185" s="197"/>
      <c r="BU185" s="197"/>
      <c r="BV185" s="199"/>
      <c r="BW185" s="8"/>
      <c r="BX185" s="199"/>
    </row>
    <row r="186" spans="1:76" ht="16" hidden="1" customHeight="1" thickBot="1" x14ac:dyDescent="0.25">
      <c r="A186" s="47"/>
      <c r="B186" t="s">
        <v>74</v>
      </c>
      <c r="C186" s="194"/>
      <c r="E186">
        <v>1773</v>
      </c>
      <c r="F186">
        <v>1868</v>
      </c>
      <c r="G186">
        <v>1477</v>
      </c>
      <c r="H186">
        <v>1515</v>
      </c>
      <c r="I186">
        <v>995</v>
      </c>
      <c r="J186">
        <v>0.56299999999999994</v>
      </c>
      <c r="K186">
        <v>0.55800000000000005</v>
      </c>
      <c r="L186">
        <v>0.56100000000000005</v>
      </c>
      <c r="M186">
        <v>0.56499999999999995</v>
      </c>
      <c r="N186">
        <v>0.53200000000000003</v>
      </c>
      <c r="O186">
        <v>0.53500000000000003</v>
      </c>
      <c r="P186">
        <v>0.54900000000000004</v>
      </c>
      <c r="Q186">
        <v>0.52700000000000002</v>
      </c>
      <c r="R186">
        <v>0.51200000000000001</v>
      </c>
      <c r="S186">
        <v>0.56499999999999995</v>
      </c>
      <c r="T186">
        <v>1.536</v>
      </c>
      <c r="U186">
        <v>1.548</v>
      </c>
      <c r="V186">
        <v>1.5469999999999999</v>
      </c>
      <c r="W186">
        <v>1.5449999999999999</v>
      </c>
      <c r="X186">
        <v>1.5780000000000001</v>
      </c>
      <c r="Y186">
        <v>1.6</v>
      </c>
      <c r="Z186">
        <v>1.5609999999999999</v>
      </c>
      <c r="AA186">
        <v>1.58</v>
      </c>
      <c r="AB186">
        <v>1.583</v>
      </c>
      <c r="AC186">
        <v>1.5469999999999999</v>
      </c>
      <c r="AE186" s="1">
        <f>AVERAGE(E186:I186)</f>
        <v>1525.6</v>
      </c>
      <c r="AF186" s="2">
        <f>AVERAGE(J186:N186)</f>
        <v>0.55579999999999996</v>
      </c>
      <c r="AG186" s="2">
        <f>AVERAGE(T186:X186)</f>
        <v>1.5508000000000002</v>
      </c>
      <c r="AH186" s="2">
        <f>AVERAGE(O186:S186)</f>
        <v>0.53760000000000008</v>
      </c>
      <c r="AI186" s="2">
        <f>AVERAGE(Y186:AC186)</f>
        <v>1.5741999999999998</v>
      </c>
      <c r="AK186" s="18">
        <f>((AI186-AG186)*(1000/AE186))/AH186</f>
        <v>2.8530929283091928E-2</v>
      </c>
      <c r="AL186" s="195"/>
      <c r="AN186" s="195"/>
      <c r="AO186" s="196"/>
      <c r="AP186" s="5"/>
      <c r="AQ186" s="195"/>
      <c r="AR186" s="196"/>
      <c r="AT186" s="42">
        <v>0.58199999999999996</v>
      </c>
      <c r="AU186" s="42">
        <v>1.798</v>
      </c>
      <c r="AV186" s="42">
        <v>0.58499999999999996</v>
      </c>
      <c r="AW186" s="42">
        <v>2.0129999999999999</v>
      </c>
      <c r="AX186" s="6"/>
      <c r="AY186" s="195"/>
      <c r="AZ186" s="196"/>
      <c r="BA186" s="5"/>
      <c r="BB186" s="195"/>
      <c r="BC186" s="196"/>
      <c r="BE186" s="42">
        <v>0.58099999999999996</v>
      </c>
      <c r="BF186" s="42">
        <v>1.8740000000000001</v>
      </c>
      <c r="BG186" s="42">
        <v>0.59599999999999997</v>
      </c>
      <c r="BH186" s="42">
        <v>2.06</v>
      </c>
      <c r="BJ186" s="195"/>
      <c r="BK186" s="196"/>
      <c r="BL186" s="5"/>
      <c r="BM186" s="195"/>
      <c r="BN186" s="196"/>
      <c r="BP186" s="197"/>
      <c r="BQ186" s="197"/>
      <c r="BR186" s="200"/>
      <c r="BS186" s="8"/>
      <c r="BT186" s="197"/>
      <c r="BU186" s="197"/>
      <c r="BV186" s="200"/>
      <c r="BW186" s="8"/>
      <c r="BX186" s="200"/>
    </row>
    <row r="187" spans="1:76" ht="16" hidden="1" customHeight="1" thickBot="1" x14ac:dyDescent="0.25">
      <c r="A187" s="47"/>
      <c r="BP187" s="52"/>
      <c r="BQ187" s="52"/>
      <c r="BR187" s="53"/>
      <c r="BS187" s="8"/>
      <c r="BT187" s="52"/>
      <c r="BU187" s="52"/>
      <c r="BV187" s="53"/>
      <c r="BW187" s="8"/>
      <c r="BX187" s="53"/>
    </row>
    <row r="188" spans="1:76" ht="16" hidden="1" customHeight="1" x14ac:dyDescent="0.2">
      <c r="A188" s="47"/>
      <c r="B188" s="33" t="s">
        <v>20</v>
      </c>
      <c r="C188" s="214">
        <v>592834</v>
      </c>
      <c r="D188" s="33"/>
      <c r="E188">
        <v>930</v>
      </c>
      <c r="F188">
        <v>1004</v>
      </c>
      <c r="G188">
        <v>731</v>
      </c>
      <c r="H188">
        <v>1218</v>
      </c>
      <c r="I188">
        <v>999</v>
      </c>
      <c r="J188">
        <v>0.72099999999999997</v>
      </c>
      <c r="K188">
        <v>0.72799999999999998</v>
      </c>
      <c r="L188">
        <v>0.69399999999999995</v>
      </c>
      <c r="M188">
        <v>0.74199999999999999</v>
      </c>
      <c r="N188">
        <v>0.72799999999999998</v>
      </c>
      <c r="O188">
        <v>0.59899999999999998</v>
      </c>
      <c r="P188">
        <v>0.60599999999999998</v>
      </c>
      <c r="Q188">
        <v>0.59099999999999997</v>
      </c>
      <c r="R188">
        <v>0.59899999999999998</v>
      </c>
      <c r="S188">
        <v>0.61099999999999999</v>
      </c>
      <c r="T188">
        <v>1.292</v>
      </c>
      <c r="U188">
        <v>1.282</v>
      </c>
      <c r="V188">
        <v>1.347</v>
      </c>
      <c r="W188">
        <v>1.26</v>
      </c>
      <c r="X188">
        <v>1.2809999999999999</v>
      </c>
      <c r="Y188">
        <v>1.5209999999999999</v>
      </c>
      <c r="Z188">
        <v>1.534</v>
      </c>
      <c r="AA188">
        <v>1.518</v>
      </c>
      <c r="AB188">
        <v>1.583</v>
      </c>
      <c r="AC188">
        <v>1.508</v>
      </c>
      <c r="AD188" s="33"/>
      <c r="AE188" s="34">
        <f>AVERAGE(E188:I188)</f>
        <v>976.4</v>
      </c>
      <c r="AF188" s="35">
        <f>AVERAGE(J188:N188)</f>
        <v>0.72259999999999991</v>
      </c>
      <c r="AG188" s="35">
        <f>AVERAGE(T188:X188)</f>
        <v>1.2924</v>
      </c>
      <c r="AH188" s="35">
        <f>AVERAGE(O188:S188)</f>
        <v>0.60120000000000007</v>
      </c>
      <c r="AI188" s="35">
        <f>AVERAGE(Y188:AC188)</f>
        <v>1.5327999999999999</v>
      </c>
      <c r="AJ188" s="33"/>
      <c r="AK188" s="36">
        <f>((AI188-AG188)*(1000/AE188))/AH188</f>
        <v>0.40953188529400292</v>
      </c>
      <c r="AL188" s="205">
        <f>MIN(AK188:AK190)</f>
        <v>0.13747482587367538</v>
      </c>
      <c r="AM188" s="33"/>
      <c r="AN188" s="205">
        <f>MAX(AH189:AH190)</f>
        <v>0.58319999999999994</v>
      </c>
      <c r="AO188" s="196">
        <f>AN192-AN188</f>
        <v>-3.819999999999979E-2</v>
      </c>
      <c r="AP188" s="37"/>
      <c r="AQ188" s="205">
        <f>AVERAGE(AI189:AI190)</f>
        <v>1.5576999999999996</v>
      </c>
      <c r="AR188" s="196">
        <f>AQ188-AQ192</f>
        <v>-2.2700000000000387E-2</v>
      </c>
      <c r="AS188" s="33"/>
      <c r="AT188" s="44">
        <v>0.73099999999999998</v>
      </c>
      <c r="AU188" s="44">
        <v>1.53</v>
      </c>
      <c r="AV188" s="44">
        <v>0.747</v>
      </c>
      <c r="AW188" s="44">
        <v>1.7829999999999999</v>
      </c>
      <c r="AX188" s="38"/>
      <c r="AY188" s="205">
        <f>(MAX(AT188:AT190)+MAX(AV188:AV190))/2</f>
        <v>0.73899999999999999</v>
      </c>
      <c r="AZ188" s="196">
        <f>AY192-AY188</f>
        <v>-7.8499999999999903E-2</v>
      </c>
      <c r="BA188" s="37"/>
      <c r="BB188" s="205">
        <f>(MIN(AU188:AU190)+MIN(AW188:AW190))/2</f>
        <v>1.6564999999999999</v>
      </c>
      <c r="BC188" s="196">
        <f>BB188-BB192</f>
        <v>-0.15250000000000008</v>
      </c>
      <c r="BD188" s="33"/>
      <c r="BE188" s="44">
        <v>0.623</v>
      </c>
      <c r="BF188" s="44">
        <v>1.7609999999999999</v>
      </c>
      <c r="BG188" s="44">
        <v>0.59699999999999998</v>
      </c>
      <c r="BH188" s="44">
        <v>2.0390000000000001</v>
      </c>
      <c r="BI188" s="33"/>
      <c r="BJ188" s="205">
        <f>(MAX(BE188:BE190)+MAX(BG188:BG190))/2</f>
        <v>0.61</v>
      </c>
      <c r="BK188" s="196">
        <f>BJ192-BJ188</f>
        <v>1.0000000000000009E-2</v>
      </c>
      <c r="BL188" s="37"/>
      <c r="BM188" s="205">
        <f>(MIN(BF188:BF190)+MIN(BH188:BH190))/2</f>
        <v>1.9</v>
      </c>
      <c r="BN188" s="196">
        <f>BM188-BM192</f>
        <v>1.4999999999998348E-3</v>
      </c>
      <c r="BO188" s="33"/>
      <c r="BP188" s="197">
        <f>AY188-AZ188</f>
        <v>0.81749999999999989</v>
      </c>
      <c r="BQ188" s="197">
        <f>BB188+BC188</f>
        <v>1.5039999999999998</v>
      </c>
      <c r="BR188" s="198">
        <f>BQ188-BP188</f>
        <v>0.68649999999999989</v>
      </c>
      <c r="BS188" s="54"/>
      <c r="BT188" s="197">
        <f>BJ188-BK188</f>
        <v>0.6</v>
      </c>
      <c r="BU188" s="197">
        <f>BM188+BN188</f>
        <v>1.9014999999999997</v>
      </c>
      <c r="BV188" s="198">
        <f>BU188-BT188</f>
        <v>1.3014999999999999</v>
      </c>
      <c r="BW188" s="54"/>
      <c r="BX188" s="198">
        <f>AVERAGE(BR188, BV188)</f>
        <v>0.99399999999999988</v>
      </c>
    </row>
    <row r="189" spans="1:76" ht="16" hidden="1" customHeight="1" x14ac:dyDescent="0.2">
      <c r="A189" s="47"/>
      <c r="B189" s="33" t="s">
        <v>69</v>
      </c>
      <c r="C189" s="214"/>
      <c r="D189" s="33"/>
      <c r="E189">
        <v>1211</v>
      </c>
      <c r="F189">
        <v>958</v>
      </c>
      <c r="G189">
        <v>1109</v>
      </c>
      <c r="H189">
        <v>1462</v>
      </c>
      <c r="I189">
        <v>1380</v>
      </c>
      <c r="J189">
        <v>0.67300000000000004</v>
      </c>
      <c r="K189">
        <v>0.65200000000000002</v>
      </c>
      <c r="L189">
        <v>0.66400000000000003</v>
      </c>
      <c r="M189">
        <v>0.68</v>
      </c>
      <c r="N189">
        <v>0.67800000000000005</v>
      </c>
      <c r="O189">
        <v>0.58099999999999996</v>
      </c>
      <c r="P189">
        <v>0.57499999999999996</v>
      </c>
      <c r="Q189">
        <v>0.57699999999999996</v>
      </c>
      <c r="R189">
        <v>0.58499999999999996</v>
      </c>
      <c r="S189">
        <v>0.59799999999999998</v>
      </c>
      <c r="T189">
        <v>1.3759999999999999</v>
      </c>
      <c r="U189">
        <v>1.417</v>
      </c>
      <c r="V189">
        <v>1.399</v>
      </c>
      <c r="W189">
        <v>1.375</v>
      </c>
      <c r="X189">
        <v>1.373</v>
      </c>
      <c r="Y189">
        <v>1.5449999999999999</v>
      </c>
      <c r="Z189">
        <v>1.528</v>
      </c>
      <c r="AA189">
        <v>1.5209999999999999</v>
      </c>
      <c r="AB189">
        <v>1.4970000000000001</v>
      </c>
      <c r="AC189">
        <v>1.504</v>
      </c>
      <c r="AD189" s="33"/>
      <c r="AE189" s="34">
        <f>AVERAGE(E189:I189)</f>
        <v>1224</v>
      </c>
      <c r="AF189" s="35">
        <f>AVERAGE(J189:N189)</f>
        <v>0.66940000000000011</v>
      </c>
      <c r="AG189" s="35">
        <f>AVERAGE(T189:X189)</f>
        <v>1.3880000000000001</v>
      </c>
      <c r="AH189" s="35">
        <f>AVERAGE(O189:S189)</f>
        <v>0.58319999999999994</v>
      </c>
      <c r="AI189" s="35">
        <f>AVERAGE(Y189:AC189)</f>
        <v>1.5189999999999997</v>
      </c>
      <c r="AJ189" s="33"/>
      <c r="AK189" s="36">
        <f>((AI189-AG189)*(1000/AE189))/AH189</f>
        <v>0.18351533571819156</v>
      </c>
      <c r="AL189" s="205"/>
      <c r="AM189" s="33"/>
      <c r="AN189" s="205"/>
      <c r="AO189" s="196"/>
      <c r="AP189" s="37"/>
      <c r="AQ189" s="205"/>
      <c r="AR189" s="196"/>
      <c r="AS189" s="33"/>
      <c r="AT189" s="44">
        <v>0.69899999999999995</v>
      </c>
      <c r="AU189" s="44">
        <v>1.617</v>
      </c>
      <c r="AV189" s="44">
        <v>0.74399999999999999</v>
      </c>
      <c r="AW189" s="44">
        <v>1.7909999999999999</v>
      </c>
      <c r="AX189" s="38"/>
      <c r="AY189" s="205"/>
      <c r="AZ189" s="196"/>
      <c r="BA189" s="37"/>
      <c r="BB189" s="205"/>
      <c r="BC189" s="196"/>
      <c r="BD189" s="33"/>
      <c r="BE189" s="44">
        <v>0.58299999999999996</v>
      </c>
      <c r="BF189" s="44">
        <v>1.837</v>
      </c>
      <c r="BG189" s="44">
        <v>0.57099999999999995</v>
      </c>
      <c r="BH189" s="44">
        <v>2.0619999999999998</v>
      </c>
      <c r="BI189" s="33"/>
      <c r="BJ189" s="205"/>
      <c r="BK189" s="196"/>
      <c r="BL189" s="37"/>
      <c r="BM189" s="205"/>
      <c r="BN189" s="196"/>
      <c r="BO189" s="33"/>
      <c r="BP189" s="197"/>
      <c r="BQ189" s="197"/>
      <c r="BR189" s="199"/>
      <c r="BS189" s="54"/>
      <c r="BT189" s="197"/>
      <c r="BU189" s="197"/>
      <c r="BV189" s="199"/>
      <c r="BW189" s="54"/>
      <c r="BX189" s="199"/>
    </row>
    <row r="190" spans="1:76" ht="16" hidden="1" customHeight="1" x14ac:dyDescent="0.2">
      <c r="A190" s="47"/>
      <c r="B190" s="33" t="s">
        <v>75</v>
      </c>
      <c r="C190" s="214"/>
      <c r="D190" s="33"/>
      <c r="E190">
        <v>661</v>
      </c>
      <c r="F190">
        <v>437</v>
      </c>
      <c r="G190">
        <v>535</v>
      </c>
      <c r="H190">
        <v>1693</v>
      </c>
      <c r="I190">
        <v>399</v>
      </c>
      <c r="J190">
        <v>0.56699999999999995</v>
      </c>
      <c r="K190">
        <v>0.53600000000000003</v>
      </c>
      <c r="L190">
        <v>0.55100000000000005</v>
      </c>
      <c r="M190">
        <v>0.628</v>
      </c>
      <c r="N190">
        <v>0.52700000000000002</v>
      </c>
      <c r="O190">
        <v>0.53200000000000003</v>
      </c>
      <c r="P190">
        <v>0.52400000000000002</v>
      </c>
      <c r="Q190">
        <v>0.52700000000000002</v>
      </c>
      <c r="R190">
        <v>0.53200000000000003</v>
      </c>
      <c r="S190">
        <v>0.53100000000000003</v>
      </c>
      <c r="T190">
        <v>1.532</v>
      </c>
      <c r="U190">
        <v>1.575</v>
      </c>
      <c r="V190">
        <v>1.56</v>
      </c>
      <c r="W190">
        <v>1.4590000000000001</v>
      </c>
      <c r="X190">
        <v>1.585</v>
      </c>
      <c r="Y190">
        <v>1.613</v>
      </c>
      <c r="Z190">
        <v>1.601</v>
      </c>
      <c r="AA190">
        <v>1.6020000000000001</v>
      </c>
      <c r="AB190">
        <v>1.579</v>
      </c>
      <c r="AC190">
        <v>1.587</v>
      </c>
      <c r="AD190" s="33"/>
      <c r="AE190" s="34">
        <f>AVERAGE(E190:I190)</f>
        <v>745</v>
      </c>
      <c r="AF190" s="35">
        <f>AVERAGE(J190:N190)</f>
        <v>0.56180000000000008</v>
      </c>
      <c r="AG190" s="35">
        <f>AVERAGE(T190:X190)</f>
        <v>1.5421999999999998</v>
      </c>
      <c r="AH190" s="35">
        <f>AVERAGE(O190:S190)</f>
        <v>0.52920000000000011</v>
      </c>
      <c r="AI190" s="35">
        <f>AVERAGE(Y190:AC190)</f>
        <v>1.5963999999999998</v>
      </c>
      <c r="AJ190" s="33"/>
      <c r="AK190" s="36">
        <f>((AI190-AG190)*(1000/AE190))/AH190</f>
        <v>0.13747482587367538</v>
      </c>
      <c r="AL190" s="205"/>
      <c r="AM190" s="33"/>
      <c r="AN190" s="205"/>
      <c r="AO190" s="196"/>
      <c r="AP190" s="37"/>
      <c r="AQ190" s="205"/>
      <c r="AR190" s="196"/>
      <c r="AS190" s="33"/>
      <c r="AT190" s="44">
        <v>0.63800000000000001</v>
      </c>
      <c r="AU190" s="44">
        <v>1.7609999999999999</v>
      </c>
      <c r="AV190" s="44">
        <v>0.68799999999999994</v>
      </c>
      <c r="AW190" s="44">
        <v>1.9279999999999999</v>
      </c>
      <c r="AX190" s="38"/>
      <c r="AY190" s="205"/>
      <c r="AZ190" s="196"/>
      <c r="BA190" s="37"/>
      <c r="BB190" s="205"/>
      <c r="BC190" s="196"/>
      <c r="BD190" s="33"/>
      <c r="BE190" s="44">
        <v>0.56299999999999994</v>
      </c>
      <c r="BF190" s="44">
        <v>1.8919999999999999</v>
      </c>
      <c r="BG190" s="44">
        <v>0.56399999999999995</v>
      </c>
      <c r="BH190" s="44">
        <v>2.1019999999999999</v>
      </c>
      <c r="BI190" s="33"/>
      <c r="BJ190" s="205"/>
      <c r="BK190" s="196"/>
      <c r="BL190" s="37"/>
      <c r="BM190" s="205"/>
      <c r="BN190" s="196"/>
      <c r="BO190" s="33"/>
      <c r="BP190" s="197"/>
      <c r="BQ190" s="197"/>
      <c r="BR190" s="199"/>
      <c r="BS190" s="54"/>
      <c r="BT190" s="197"/>
      <c r="BU190" s="197"/>
      <c r="BV190" s="199"/>
      <c r="BW190" s="54"/>
      <c r="BX190" s="199"/>
    </row>
    <row r="191" spans="1:76" ht="7" hidden="1" customHeight="1" x14ac:dyDescent="0.2">
      <c r="A191" s="47"/>
      <c r="C191" s="55"/>
      <c r="AE191" s="1"/>
      <c r="AF191" s="2"/>
      <c r="AG191" s="2"/>
      <c r="AH191" s="2"/>
      <c r="AI191" s="2"/>
      <c r="AK191" s="18"/>
      <c r="AL191" s="4"/>
      <c r="AN191" s="4"/>
      <c r="AO191" s="196"/>
      <c r="AP191" s="5"/>
      <c r="AQ191" s="4"/>
      <c r="AR191" s="196"/>
      <c r="AT191" s="42"/>
      <c r="AU191" s="42"/>
      <c r="AV191" s="42"/>
      <c r="AW191" s="42"/>
      <c r="AX191" s="6"/>
      <c r="AY191" s="6"/>
      <c r="AZ191" s="196"/>
      <c r="BA191" s="5"/>
      <c r="BB191" s="6"/>
      <c r="BC191" s="196"/>
      <c r="BE191" s="42"/>
      <c r="BF191" s="42"/>
      <c r="BG191" s="42"/>
      <c r="BH191" s="42"/>
      <c r="BJ191" s="6"/>
      <c r="BK191" s="196"/>
      <c r="BL191" s="5"/>
      <c r="BM191" s="6"/>
      <c r="BN191" s="196"/>
      <c r="BP191" s="197"/>
      <c r="BQ191" s="197"/>
      <c r="BR191" s="199"/>
      <c r="BS191" s="8"/>
      <c r="BT191" s="197"/>
      <c r="BU191" s="197"/>
      <c r="BV191" s="199"/>
      <c r="BW191" s="8"/>
      <c r="BX191" s="199"/>
    </row>
    <row r="192" spans="1:76" ht="16" hidden="1" customHeight="1" x14ac:dyDescent="0.2">
      <c r="A192" s="47"/>
      <c r="B192" t="s">
        <v>21</v>
      </c>
      <c r="C192" s="194">
        <v>592834</v>
      </c>
      <c r="E192">
        <v>595</v>
      </c>
      <c r="F192">
        <v>1358</v>
      </c>
      <c r="G192">
        <v>643</v>
      </c>
      <c r="H192">
        <v>851</v>
      </c>
      <c r="I192">
        <v>496</v>
      </c>
      <c r="J192">
        <v>0.629</v>
      </c>
      <c r="K192">
        <v>0.66100000000000003</v>
      </c>
      <c r="L192">
        <v>0.63700000000000001</v>
      </c>
      <c r="M192">
        <v>0.64500000000000002</v>
      </c>
      <c r="N192">
        <v>0.60899999999999999</v>
      </c>
      <c r="O192">
        <v>0.54400000000000004</v>
      </c>
      <c r="P192">
        <v>0.57099999999999995</v>
      </c>
      <c r="Q192">
        <v>0.54</v>
      </c>
      <c r="R192">
        <v>0.54400000000000004</v>
      </c>
      <c r="S192">
        <v>0.57399999999999995</v>
      </c>
      <c r="T192">
        <v>1.446</v>
      </c>
      <c r="U192">
        <v>1.403</v>
      </c>
      <c r="V192">
        <v>1.4430000000000001</v>
      </c>
      <c r="W192">
        <v>1.4330000000000001</v>
      </c>
      <c r="X192">
        <v>1.48</v>
      </c>
      <c r="Y192">
        <v>1.591</v>
      </c>
      <c r="Z192">
        <v>1.55</v>
      </c>
      <c r="AA192">
        <v>1.5660000000000001</v>
      </c>
      <c r="AB192">
        <v>1.5489999999999999</v>
      </c>
      <c r="AC192">
        <v>1.5329999999999999</v>
      </c>
      <c r="AE192" s="1">
        <f>AVERAGE(E192:I192)</f>
        <v>788.6</v>
      </c>
      <c r="AF192" s="2">
        <f>AVERAGE(J192:N192)</f>
        <v>0.63619999999999999</v>
      </c>
      <c r="AG192" s="2">
        <f>AVERAGE(T192:X192)</f>
        <v>1.4410000000000001</v>
      </c>
      <c r="AH192" s="2">
        <f>AVERAGE(O192:S192)</f>
        <v>0.55459999999999998</v>
      </c>
      <c r="AI192" s="2">
        <f>AVERAGE(Y192:AC192)</f>
        <v>1.5577999999999999</v>
      </c>
      <c r="AK192" s="18">
        <f>((AI192-AG192)*(1000/AE192))/AH192</f>
        <v>0.26705837667468191</v>
      </c>
      <c r="AL192" s="195">
        <f>MIN(AK192:AK194)</f>
        <v>3.7344166010299398E-2</v>
      </c>
      <c r="AN192" s="195">
        <f>MAX(AH193:AH194)</f>
        <v>0.54500000000000015</v>
      </c>
      <c r="AO192" s="196"/>
      <c r="AP192" s="5"/>
      <c r="AQ192" s="195">
        <f>AVERAGE(AI193:AI194)</f>
        <v>1.5804</v>
      </c>
      <c r="AR192" s="196"/>
      <c r="AT192" s="42">
        <v>0.63400000000000001</v>
      </c>
      <c r="AU192" s="42">
        <v>1.71</v>
      </c>
      <c r="AV192" s="42">
        <v>0.66300000000000003</v>
      </c>
      <c r="AW192" s="42">
        <v>1.9079999999999999</v>
      </c>
      <c r="AX192" s="6"/>
      <c r="AY192" s="195">
        <f>(MAX(AT192:AT194)+MAX(AV192:AV194))/2</f>
        <v>0.66050000000000009</v>
      </c>
      <c r="AZ192" s="196"/>
      <c r="BA192" s="5"/>
      <c r="BB192" s="195">
        <f>(MIN(AU192:AU194)+MIN(AW192:AW194))/2</f>
        <v>1.8089999999999999</v>
      </c>
      <c r="BC192" s="196"/>
      <c r="BE192" s="42">
        <v>0.60699999999999998</v>
      </c>
      <c r="BF192" s="42">
        <v>1.8120000000000001</v>
      </c>
      <c r="BG192" s="42">
        <v>0.63300000000000001</v>
      </c>
      <c r="BH192" s="42">
        <v>1.9850000000000001</v>
      </c>
      <c r="BJ192" s="195">
        <f>(MAX(BE192:BE194)+MAX(BG192:BG194))/2</f>
        <v>0.62</v>
      </c>
      <c r="BK192" s="196"/>
      <c r="BL192" s="5"/>
      <c r="BM192" s="195">
        <f>(MIN(BF192:BF194)+MIN(BH192:BH194))/2</f>
        <v>1.8985000000000001</v>
      </c>
      <c r="BN192" s="196"/>
      <c r="BP192" s="197"/>
      <c r="BQ192" s="197"/>
      <c r="BR192" s="199"/>
      <c r="BS192" s="8"/>
      <c r="BT192" s="197"/>
      <c r="BU192" s="197"/>
      <c r="BV192" s="199"/>
      <c r="BW192" s="8"/>
      <c r="BX192" s="199"/>
    </row>
    <row r="193" spans="1:76" ht="16" hidden="1" customHeight="1" x14ac:dyDescent="0.2">
      <c r="A193" s="47"/>
      <c r="B193" t="s">
        <v>70</v>
      </c>
      <c r="C193" s="194"/>
      <c r="E193">
        <v>1157</v>
      </c>
      <c r="F193">
        <v>1437</v>
      </c>
      <c r="G193">
        <v>1389</v>
      </c>
      <c r="H193">
        <v>885</v>
      </c>
      <c r="I193">
        <v>893</v>
      </c>
      <c r="J193">
        <v>0.58699999999999997</v>
      </c>
      <c r="K193">
        <v>0.59099999999999997</v>
      </c>
      <c r="L193">
        <v>0.59699999999999998</v>
      </c>
      <c r="M193">
        <v>0.57199999999999995</v>
      </c>
      <c r="N193">
        <v>0.57099999999999995</v>
      </c>
      <c r="O193">
        <v>0.54500000000000004</v>
      </c>
      <c r="P193">
        <v>0.55400000000000005</v>
      </c>
      <c r="Q193">
        <v>0.53800000000000003</v>
      </c>
      <c r="R193">
        <v>0.52400000000000002</v>
      </c>
      <c r="S193">
        <v>0.56399999999999995</v>
      </c>
      <c r="T193">
        <v>1.506</v>
      </c>
      <c r="U193">
        <v>1.5049999999999999</v>
      </c>
      <c r="V193">
        <v>1.4990000000000001</v>
      </c>
      <c r="W193">
        <v>1.5349999999999999</v>
      </c>
      <c r="X193">
        <v>1.53</v>
      </c>
      <c r="Y193">
        <v>1.5920000000000001</v>
      </c>
      <c r="Z193">
        <v>1.554</v>
      </c>
      <c r="AA193">
        <v>1.5760000000000001</v>
      </c>
      <c r="AB193">
        <v>1.571</v>
      </c>
      <c r="AC193">
        <v>1.5469999999999999</v>
      </c>
      <c r="AE193" s="1">
        <f>AVERAGE(E193:I193)</f>
        <v>1152.2</v>
      </c>
      <c r="AF193" s="2">
        <f>AVERAGE(J193:N193)</f>
        <v>0.58360000000000001</v>
      </c>
      <c r="AG193" s="2">
        <f>AVERAGE(T193:X193)</f>
        <v>1.5150000000000001</v>
      </c>
      <c r="AH193" s="2">
        <f>AVERAGE(O193:S193)</f>
        <v>0.54500000000000015</v>
      </c>
      <c r="AI193" s="2">
        <f>AVERAGE(Y193:AC193)</f>
        <v>1.5679999999999998</v>
      </c>
      <c r="AK193" s="18">
        <f>((AI193-AG193)*(1000/AE193))/AH193</f>
        <v>8.4401758741553368E-2</v>
      </c>
      <c r="AL193" s="195"/>
      <c r="AN193" s="195"/>
      <c r="AO193" s="196"/>
      <c r="AP193" s="5"/>
      <c r="AQ193" s="195"/>
      <c r="AR193" s="196"/>
      <c r="AT193" s="42">
        <v>0.62</v>
      </c>
      <c r="AU193" s="42">
        <v>1.748</v>
      </c>
      <c r="AV193" s="42">
        <v>0.68700000000000006</v>
      </c>
      <c r="AW193" s="42">
        <v>1.9139999999999999</v>
      </c>
      <c r="AX193" s="6"/>
      <c r="AY193" s="195"/>
      <c r="AZ193" s="196"/>
      <c r="BA193" s="5"/>
      <c r="BB193" s="195"/>
      <c r="BC193" s="196"/>
      <c r="BE193" s="42">
        <v>0.57499999999999996</v>
      </c>
      <c r="BF193" s="42">
        <v>1.879</v>
      </c>
      <c r="BG193" s="42">
        <v>0.61299999999999999</v>
      </c>
      <c r="BH193" s="42">
        <v>2.0379999999999998</v>
      </c>
      <c r="BJ193" s="195"/>
      <c r="BK193" s="196"/>
      <c r="BL193" s="5"/>
      <c r="BM193" s="195"/>
      <c r="BN193" s="196"/>
      <c r="BP193" s="197"/>
      <c r="BQ193" s="197"/>
      <c r="BR193" s="199"/>
      <c r="BS193" s="8"/>
      <c r="BT193" s="197"/>
      <c r="BU193" s="197"/>
      <c r="BV193" s="199"/>
      <c r="BW193" s="8"/>
      <c r="BX193" s="199"/>
    </row>
    <row r="194" spans="1:76" ht="16" hidden="1" customHeight="1" thickBot="1" x14ac:dyDescent="0.25">
      <c r="A194" s="47"/>
      <c r="B194" t="s">
        <v>76</v>
      </c>
      <c r="C194" s="194"/>
      <c r="E194">
        <v>1815</v>
      </c>
      <c r="F194">
        <v>1385</v>
      </c>
      <c r="G194">
        <v>1601</v>
      </c>
      <c r="H194">
        <v>1488</v>
      </c>
      <c r="I194">
        <v>1469</v>
      </c>
      <c r="J194">
        <v>0.55300000000000005</v>
      </c>
      <c r="K194">
        <v>0.53800000000000003</v>
      </c>
      <c r="L194">
        <v>0.55100000000000005</v>
      </c>
      <c r="M194">
        <v>0.54900000000000004</v>
      </c>
      <c r="N194">
        <v>0.54200000000000004</v>
      </c>
      <c r="O194">
        <v>0.53</v>
      </c>
      <c r="P194">
        <v>0.51800000000000002</v>
      </c>
      <c r="Q194">
        <v>0.51700000000000002</v>
      </c>
      <c r="R194">
        <v>0.49399999999999999</v>
      </c>
      <c r="S194">
        <v>0.54700000000000004</v>
      </c>
      <c r="T194">
        <v>1.5489999999999999</v>
      </c>
      <c r="U194">
        <v>1.573</v>
      </c>
      <c r="V194">
        <v>1.5589999999999999</v>
      </c>
      <c r="W194">
        <v>1.5649999999999999</v>
      </c>
      <c r="X194">
        <v>1.5669999999999999</v>
      </c>
      <c r="Y194">
        <v>1.607</v>
      </c>
      <c r="Z194">
        <v>1.597</v>
      </c>
      <c r="AA194">
        <v>1.589</v>
      </c>
      <c r="AB194">
        <v>1.601</v>
      </c>
      <c r="AC194">
        <v>1.57</v>
      </c>
      <c r="AE194" s="1">
        <f>AVERAGE(E194:I194)</f>
        <v>1551.6</v>
      </c>
      <c r="AF194" s="2">
        <f>AVERAGE(J194:N194)</f>
        <v>0.54660000000000009</v>
      </c>
      <c r="AG194" s="2">
        <f>AVERAGE(T194:X194)</f>
        <v>1.5626000000000002</v>
      </c>
      <c r="AH194" s="2">
        <f>AVERAGE(O194:S194)</f>
        <v>0.52120000000000011</v>
      </c>
      <c r="AI194" s="2">
        <f>AVERAGE(Y194:AC194)</f>
        <v>1.5928</v>
      </c>
      <c r="AK194" s="18">
        <f>((AI194-AG194)*(1000/AE194))/AH194</f>
        <v>3.7344166010299398E-2</v>
      </c>
      <c r="AL194" s="195"/>
      <c r="AN194" s="195"/>
      <c r="AO194" s="196"/>
      <c r="AP194" s="5"/>
      <c r="AQ194" s="195"/>
      <c r="AR194" s="196"/>
      <c r="AT194" s="42">
        <v>0.57799999999999996</v>
      </c>
      <c r="AU194" s="42">
        <v>1.8009999999999999</v>
      </c>
      <c r="AV194" s="42">
        <v>0.64400000000000002</v>
      </c>
      <c r="AW194" s="42">
        <v>1.982</v>
      </c>
      <c r="AX194" s="6"/>
      <c r="AY194" s="195"/>
      <c r="AZ194" s="196"/>
      <c r="BA194" s="5"/>
      <c r="BB194" s="195"/>
      <c r="BC194" s="196"/>
      <c r="BE194" s="42">
        <v>0.55200000000000005</v>
      </c>
      <c r="BF194" s="42">
        <v>1.8919999999999999</v>
      </c>
      <c r="BG194" s="42">
        <v>0.59099999999999997</v>
      </c>
      <c r="BH194" s="42">
        <v>2.0659999999999998</v>
      </c>
      <c r="BJ194" s="195"/>
      <c r="BK194" s="196"/>
      <c r="BL194" s="5"/>
      <c r="BM194" s="195"/>
      <c r="BN194" s="196"/>
      <c r="BP194" s="197"/>
      <c r="BQ194" s="197"/>
      <c r="BR194" s="200"/>
      <c r="BS194" s="8"/>
      <c r="BT194" s="197"/>
      <c r="BU194" s="197"/>
      <c r="BV194" s="200"/>
      <c r="BW194" s="8"/>
      <c r="BX194" s="200"/>
    </row>
    <row r="195" spans="1:76" ht="16" hidden="1" customHeight="1" thickBot="1" x14ac:dyDescent="0.25">
      <c r="A195" s="47"/>
      <c r="BP195" s="52"/>
      <c r="BQ195" s="52"/>
      <c r="BR195" s="53"/>
      <c r="BS195" s="8"/>
      <c r="BT195" s="52"/>
      <c r="BU195" s="52"/>
      <c r="BV195" s="53"/>
      <c r="BW195" s="8"/>
      <c r="BX195" s="53"/>
    </row>
    <row r="196" spans="1:76" ht="16" hidden="1" customHeight="1" x14ac:dyDescent="0.2">
      <c r="A196" s="47"/>
      <c r="B196" s="33" t="s">
        <v>26</v>
      </c>
      <c r="C196" s="214">
        <v>1062019</v>
      </c>
      <c r="D196" s="33"/>
      <c r="E196">
        <v>787</v>
      </c>
      <c r="F196">
        <v>633</v>
      </c>
      <c r="G196">
        <v>803</v>
      </c>
      <c r="H196">
        <v>1016</v>
      </c>
      <c r="I196">
        <v>506</v>
      </c>
      <c r="J196">
        <v>0.70599999999999996</v>
      </c>
      <c r="K196">
        <v>0.68100000000000005</v>
      </c>
      <c r="L196">
        <v>0.71799999999999997</v>
      </c>
      <c r="M196">
        <v>0.747</v>
      </c>
      <c r="N196">
        <v>0.65400000000000003</v>
      </c>
      <c r="O196">
        <v>0.59599999999999997</v>
      </c>
      <c r="P196">
        <v>0.60599999999999998</v>
      </c>
      <c r="Q196">
        <v>0.60099999999999998</v>
      </c>
      <c r="R196">
        <v>0.59799999999999998</v>
      </c>
      <c r="S196">
        <v>0.61599999999999999</v>
      </c>
      <c r="T196">
        <v>1.3169999999999999</v>
      </c>
      <c r="U196">
        <v>1.367</v>
      </c>
      <c r="V196">
        <v>1.3009999999999999</v>
      </c>
      <c r="W196">
        <v>1.2470000000000001</v>
      </c>
      <c r="X196">
        <v>1.41</v>
      </c>
      <c r="Y196">
        <v>1.534</v>
      </c>
      <c r="Z196">
        <v>1.498</v>
      </c>
      <c r="AA196">
        <v>1.502</v>
      </c>
      <c r="AB196">
        <v>1.528</v>
      </c>
      <c r="AC196">
        <v>1.49</v>
      </c>
      <c r="AD196" s="33"/>
      <c r="AE196" s="34">
        <f>AVERAGE(E196:I196)</f>
        <v>749</v>
      </c>
      <c r="AF196" s="35">
        <f>AVERAGE(J196:N196)</f>
        <v>0.70119999999999993</v>
      </c>
      <c r="AG196" s="35">
        <f>AVERAGE(T196:X196)</f>
        <v>1.3284</v>
      </c>
      <c r="AH196" s="35">
        <f>AVERAGE(O196:S196)</f>
        <v>0.60339999999999994</v>
      </c>
      <c r="AI196" s="35">
        <f>AVERAGE(Y196:AC196)</f>
        <v>1.5104</v>
      </c>
      <c r="AJ196" s="33"/>
      <c r="AK196" s="36">
        <f>((AI196-AG196)*(1000/AE196))/AH196</f>
        <v>0.40270244316474546</v>
      </c>
      <c r="AL196" s="205">
        <f>MIN(AK196:AK198)</f>
        <v>0.1433927666363963</v>
      </c>
      <c r="AM196" s="33"/>
      <c r="AN196" s="205">
        <f>MAX(AH197:AH198)</f>
        <v>0.60019999999999996</v>
      </c>
      <c r="AO196" s="196">
        <f>AN200-AN196</f>
        <v>-4.2999999999999927E-2</v>
      </c>
      <c r="AP196" s="37"/>
      <c r="AQ196" s="205">
        <f>AVERAGE(AI197:AI198)</f>
        <v>1.5050000000000001</v>
      </c>
      <c r="AR196" s="196">
        <f>AQ196-AQ200</f>
        <v>-5.1299999999999679E-2</v>
      </c>
      <c r="AS196" s="33"/>
      <c r="AT196" s="44">
        <v>0.68600000000000005</v>
      </c>
      <c r="AU196" s="44">
        <v>1.615</v>
      </c>
      <c r="AV196" s="44">
        <v>0.67300000000000004</v>
      </c>
      <c r="AW196" s="44">
        <v>1.853</v>
      </c>
      <c r="AX196" s="38"/>
      <c r="AY196" s="205">
        <f>(MAX(AT196:AT198)+MAX(AV196:AV198))/2</f>
        <v>0.67949999999999999</v>
      </c>
      <c r="AZ196" s="196">
        <f>AY200-AY196</f>
        <v>-7.2500000000000009E-2</v>
      </c>
      <c r="BA196" s="37"/>
      <c r="BB196" s="205">
        <f>(MIN(AU196:AU198)+MIN(AW196:AW198))/2</f>
        <v>1.734</v>
      </c>
      <c r="BC196" s="196">
        <f>BB196-BB200</f>
        <v>-0.125</v>
      </c>
      <c r="BD196" s="33"/>
      <c r="BE196" s="44">
        <v>0.63</v>
      </c>
      <c r="BF196" s="44">
        <v>1.766</v>
      </c>
      <c r="BG196" s="44">
        <v>0.63300000000000001</v>
      </c>
      <c r="BH196" s="44">
        <v>1.9430000000000001</v>
      </c>
      <c r="BI196" s="33"/>
      <c r="BJ196" s="205">
        <f>(MAX(BE196:BE198)+MAX(BG196:BG198))/2</f>
        <v>0.63700000000000001</v>
      </c>
      <c r="BK196" s="196">
        <f>BJ200-BJ196</f>
        <v>-3.3000000000000029E-2</v>
      </c>
      <c r="BL196" s="37"/>
      <c r="BM196" s="205">
        <f>(MIN(BF196:BF198)+MIN(BH196:BH198))/2</f>
        <v>1.8465</v>
      </c>
      <c r="BN196" s="196">
        <f>BM196-BM200</f>
        <v>-6.4999999999999947E-2</v>
      </c>
      <c r="BO196" s="33"/>
      <c r="BP196" s="197">
        <f>AY196-AZ196</f>
        <v>0.752</v>
      </c>
      <c r="BQ196" s="197">
        <f>BB196+BC196</f>
        <v>1.609</v>
      </c>
      <c r="BR196" s="198">
        <f>BQ196-BP196</f>
        <v>0.85699999999999998</v>
      </c>
      <c r="BS196" s="54"/>
      <c r="BT196" s="197">
        <f>BJ196-BK196</f>
        <v>0.67</v>
      </c>
      <c r="BU196" s="197">
        <f>BM196+BN196</f>
        <v>1.7815000000000001</v>
      </c>
      <c r="BV196" s="198">
        <f>BU196-BT196</f>
        <v>1.1114999999999999</v>
      </c>
      <c r="BW196" s="54"/>
      <c r="BX196" s="198">
        <f>AVERAGE(BR196, BV196)</f>
        <v>0.98424999999999996</v>
      </c>
    </row>
    <row r="197" spans="1:76" ht="16" hidden="1" customHeight="1" x14ac:dyDescent="0.2">
      <c r="A197" s="47"/>
      <c r="B197" s="33" t="s">
        <v>71</v>
      </c>
      <c r="C197" s="214"/>
      <c r="D197" s="33"/>
      <c r="E197">
        <v>985</v>
      </c>
      <c r="F197">
        <v>808</v>
      </c>
      <c r="G197">
        <v>1108</v>
      </c>
      <c r="H197">
        <v>994</v>
      </c>
      <c r="I197">
        <v>771</v>
      </c>
      <c r="J197">
        <v>0.67400000000000004</v>
      </c>
      <c r="K197">
        <v>0.65800000000000003</v>
      </c>
      <c r="L197">
        <v>0.69199999999999995</v>
      </c>
      <c r="M197">
        <v>0.67200000000000004</v>
      </c>
      <c r="N197">
        <v>0.65200000000000002</v>
      </c>
      <c r="O197">
        <v>0.58699999999999997</v>
      </c>
      <c r="P197">
        <v>0.60799999999999998</v>
      </c>
      <c r="Q197">
        <v>0.59499999999999997</v>
      </c>
      <c r="R197">
        <v>0.59299999999999997</v>
      </c>
      <c r="S197">
        <v>0.61799999999999999</v>
      </c>
      <c r="T197">
        <v>1.3740000000000001</v>
      </c>
      <c r="U197">
        <v>1.4059999999999999</v>
      </c>
      <c r="V197">
        <v>1.3480000000000001</v>
      </c>
      <c r="W197">
        <v>1.387</v>
      </c>
      <c r="X197">
        <v>1.413</v>
      </c>
      <c r="Y197">
        <v>1.538</v>
      </c>
      <c r="Z197">
        <v>1.4910000000000001</v>
      </c>
      <c r="AA197">
        <v>1.5169999999999999</v>
      </c>
      <c r="AB197">
        <v>1.49</v>
      </c>
      <c r="AC197">
        <v>1.474</v>
      </c>
      <c r="AD197" s="33"/>
      <c r="AE197" s="34">
        <f>AVERAGE(E197:I197)</f>
        <v>933.2</v>
      </c>
      <c r="AF197" s="35">
        <f>AVERAGE(J197:N197)</f>
        <v>0.66960000000000008</v>
      </c>
      <c r="AG197" s="35">
        <f>AVERAGE(T197:X197)</f>
        <v>1.3856000000000002</v>
      </c>
      <c r="AH197" s="35">
        <f>AVERAGE(O197:S197)</f>
        <v>0.60019999999999996</v>
      </c>
      <c r="AI197" s="35">
        <f>AVERAGE(Y197:AC197)</f>
        <v>1.502</v>
      </c>
      <c r="AJ197" s="33"/>
      <c r="AK197" s="36">
        <f>((AI197-AG197)*(1000/AE197))/AH197</f>
        <v>0.207817568454464</v>
      </c>
      <c r="AL197" s="205"/>
      <c r="AM197" s="33"/>
      <c r="AN197" s="205"/>
      <c r="AO197" s="196"/>
      <c r="AP197" s="37"/>
      <c r="AQ197" s="205"/>
      <c r="AR197" s="196"/>
      <c r="AS197" s="33"/>
      <c r="AT197" s="44">
        <v>0.67800000000000005</v>
      </c>
      <c r="AU197" s="44">
        <v>1.641</v>
      </c>
      <c r="AV197" s="44">
        <v>0.66</v>
      </c>
      <c r="AW197" s="44">
        <v>1.8759999999999999</v>
      </c>
      <c r="AX197" s="38"/>
      <c r="AY197" s="205"/>
      <c r="AZ197" s="196"/>
      <c r="BA197" s="37"/>
      <c r="BB197" s="205"/>
      <c r="BC197" s="196"/>
      <c r="BD197" s="33"/>
      <c r="BE197" s="44">
        <v>0.63100000000000001</v>
      </c>
      <c r="BF197" s="44">
        <v>1.7749999999999999</v>
      </c>
      <c r="BG197" s="44">
        <v>0.61899999999999999</v>
      </c>
      <c r="BH197" s="44">
        <v>1.9810000000000001</v>
      </c>
      <c r="BI197" s="33"/>
      <c r="BJ197" s="205"/>
      <c r="BK197" s="196"/>
      <c r="BL197" s="37"/>
      <c r="BM197" s="205"/>
      <c r="BN197" s="196"/>
      <c r="BO197" s="33"/>
      <c r="BP197" s="197"/>
      <c r="BQ197" s="197"/>
      <c r="BR197" s="199"/>
      <c r="BS197" s="54"/>
      <c r="BT197" s="197"/>
      <c r="BU197" s="197"/>
      <c r="BV197" s="199"/>
      <c r="BW197" s="54"/>
      <c r="BX197" s="199"/>
    </row>
    <row r="198" spans="1:76" ht="16" hidden="1" customHeight="1" x14ac:dyDescent="0.2">
      <c r="A198" s="47"/>
      <c r="B198" s="33" t="s">
        <v>77</v>
      </c>
      <c r="C198" s="214"/>
      <c r="D198" s="33"/>
      <c r="E198">
        <v>1201</v>
      </c>
      <c r="F198">
        <v>913</v>
      </c>
      <c r="G198">
        <v>1457</v>
      </c>
      <c r="H198">
        <v>1357</v>
      </c>
      <c r="I198">
        <v>1260</v>
      </c>
      <c r="J198">
        <v>0.66100000000000003</v>
      </c>
      <c r="K198">
        <v>0.629</v>
      </c>
      <c r="L198">
        <v>0.68</v>
      </c>
      <c r="M198">
        <v>0.67</v>
      </c>
      <c r="N198">
        <v>0.65500000000000003</v>
      </c>
      <c r="O198">
        <v>0.57799999999999996</v>
      </c>
      <c r="P198">
        <v>0.59199999999999997</v>
      </c>
      <c r="Q198">
        <v>0.58599999999999997</v>
      </c>
      <c r="R198">
        <v>0.58799999999999997</v>
      </c>
      <c r="S198">
        <v>0.62</v>
      </c>
      <c r="T198">
        <v>1.395</v>
      </c>
      <c r="U198">
        <v>1.4510000000000001</v>
      </c>
      <c r="V198">
        <v>1.37</v>
      </c>
      <c r="W198">
        <v>1.389</v>
      </c>
      <c r="X198">
        <v>1.409</v>
      </c>
      <c r="Y198">
        <v>1.548</v>
      </c>
      <c r="Z198">
        <v>1.506</v>
      </c>
      <c r="AA198">
        <v>1.514</v>
      </c>
      <c r="AB198">
        <v>1.5009999999999999</v>
      </c>
      <c r="AC198">
        <v>1.4710000000000001</v>
      </c>
      <c r="AD198" s="33"/>
      <c r="AE198" s="34">
        <f>AVERAGE(E198:I198)</f>
        <v>1237.5999999999999</v>
      </c>
      <c r="AF198" s="35">
        <f>AVERAGE(J198:N198)</f>
        <v>0.65900000000000003</v>
      </c>
      <c r="AG198" s="35">
        <f>AVERAGE(T198:X198)</f>
        <v>1.4028</v>
      </c>
      <c r="AH198" s="35">
        <f>AVERAGE(O198:S198)</f>
        <v>0.59279999999999999</v>
      </c>
      <c r="AI198" s="35">
        <f>AVERAGE(Y198:AC198)</f>
        <v>1.5080000000000002</v>
      </c>
      <c r="AJ198" s="33"/>
      <c r="AK198" s="36">
        <f>((AI198-AG198)*(1000/AE198))/AH198</f>
        <v>0.1433927666363963</v>
      </c>
      <c r="AL198" s="205"/>
      <c r="AM198" s="33"/>
      <c r="AN198" s="205"/>
      <c r="AO198" s="196"/>
      <c r="AP198" s="37"/>
      <c r="AQ198" s="205"/>
      <c r="AR198" s="196"/>
      <c r="AS198" s="33"/>
      <c r="AT198" s="44">
        <v>0.68100000000000005</v>
      </c>
      <c r="AU198" s="44">
        <v>1.63</v>
      </c>
      <c r="AV198" s="44">
        <v>0.67100000000000004</v>
      </c>
      <c r="AW198" s="44">
        <v>1.863</v>
      </c>
      <c r="AX198" s="38"/>
      <c r="AY198" s="205"/>
      <c r="AZ198" s="196"/>
      <c r="BA198" s="37"/>
      <c r="BB198" s="205"/>
      <c r="BC198" s="196"/>
      <c r="BD198" s="33"/>
      <c r="BE198" s="44">
        <v>0.64100000000000001</v>
      </c>
      <c r="BF198" s="44">
        <v>1.75</v>
      </c>
      <c r="BG198" s="44">
        <v>0.61399999999999999</v>
      </c>
      <c r="BH198" s="44">
        <v>1.992</v>
      </c>
      <c r="BI198" s="33"/>
      <c r="BJ198" s="205"/>
      <c r="BK198" s="196"/>
      <c r="BL198" s="37"/>
      <c r="BM198" s="205"/>
      <c r="BN198" s="196"/>
      <c r="BO198" s="33"/>
      <c r="BP198" s="197"/>
      <c r="BQ198" s="197"/>
      <c r="BR198" s="199"/>
      <c r="BS198" s="54"/>
      <c r="BT198" s="197"/>
      <c r="BU198" s="197"/>
      <c r="BV198" s="199"/>
      <c r="BW198" s="54"/>
      <c r="BX198" s="199"/>
    </row>
    <row r="199" spans="1:76" ht="7" hidden="1" customHeight="1" x14ac:dyDescent="0.2">
      <c r="A199" s="47"/>
      <c r="C199" s="55"/>
      <c r="AE199" s="1"/>
      <c r="AF199" s="2"/>
      <c r="AG199" s="2"/>
      <c r="AH199" s="2"/>
      <c r="AI199" s="2"/>
      <c r="AK199" s="18"/>
      <c r="AL199" s="4"/>
      <c r="AN199" s="4"/>
      <c r="AO199" s="196"/>
      <c r="AP199" s="5"/>
      <c r="AQ199" s="4"/>
      <c r="AR199" s="196"/>
      <c r="AT199" s="42"/>
      <c r="AU199" s="42"/>
      <c r="AV199" s="42"/>
      <c r="AW199" s="42"/>
      <c r="AX199" s="6"/>
      <c r="AY199" s="6"/>
      <c r="AZ199" s="196"/>
      <c r="BA199" s="5"/>
      <c r="BB199" s="6"/>
      <c r="BC199" s="196"/>
      <c r="BE199" s="42"/>
      <c r="BF199" s="42"/>
      <c r="BG199" s="42"/>
      <c r="BH199" s="42"/>
      <c r="BJ199" s="6"/>
      <c r="BK199" s="196"/>
      <c r="BL199" s="5"/>
      <c r="BM199" s="6"/>
      <c r="BN199" s="196"/>
      <c r="BP199" s="197"/>
      <c r="BQ199" s="197"/>
      <c r="BR199" s="199"/>
      <c r="BS199" s="8"/>
      <c r="BT199" s="197"/>
      <c r="BU199" s="197"/>
      <c r="BV199" s="199"/>
      <c r="BW199" s="8"/>
      <c r="BX199" s="199"/>
    </row>
    <row r="200" spans="1:76" ht="16" hidden="1" customHeight="1" x14ac:dyDescent="0.2">
      <c r="A200" s="47"/>
      <c r="B200" t="s">
        <v>27</v>
      </c>
      <c r="C200" s="194">
        <v>1062019</v>
      </c>
      <c r="E200">
        <v>629</v>
      </c>
      <c r="F200">
        <v>1004</v>
      </c>
      <c r="G200">
        <v>1014</v>
      </c>
      <c r="H200">
        <v>744</v>
      </c>
      <c r="I200">
        <v>633</v>
      </c>
      <c r="J200">
        <v>0.625</v>
      </c>
      <c r="K200">
        <v>0.65300000000000002</v>
      </c>
      <c r="L200">
        <v>0.65</v>
      </c>
      <c r="M200">
        <v>0.63600000000000001</v>
      </c>
      <c r="N200">
        <v>0.61799999999999999</v>
      </c>
      <c r="O200">
        <v>0.55200000000000005</v>
      </c>
      <c r="P200">
        <v>0.58099999999999996</v>
      </c>
      <c r="Q200">
        <v>0.55900000000000005</v>
      </c>
      <c r="R200">
        <v>0.54100000000000004</v>
      </c>
      <c r="S200">
        <v>0.57999999999999996</v>
      </c>
      <c r="T200">
        <v>1.452</v>
      </c>
      <c r="U200">
        <v>1.4159999999999999</v>
      </c>
      <c r="V200">
        <v>1.42</v>
      </c>
      <c r="W200">
        <v>1.4470000000000001</v>
      </c>
      <c r="X200">
        <v>1.4670000000000001</v>
      </c>
      <c r="Y200">
        <v>1.589</v>
      </c>
      <c r="Z200">
        <v>1.522</v>
      </c>
      <c r="AA200">
        <v>1.544</v>
      </c>
      <c r="AB200">
        <v>1.5509999999999999</v>
      </c>
      <c r="AC200">
        <v>1.528</v>
      </c>
      <c r="AE200" s="1">
        <f>AVERAGE(E200:I200)</f>
        <v>804.8</v>
      </c>
      <c r="AF200" s="2">
        <f>AVERAGE(J200:N200)</f>
        <v>0.63639999999999997</v>
      </c>
      <c r="AG200" s="2">
        <f>AVERAGE(T200:X200)</f>
        <v>1.4403999999999999</v>
      </c>
      <c r="AH200" s="2">
        <f>AVERAGE(O200:S200)</f>
        <v>0.56259999999999999</v>
      </c>
      <c r="AI200" s="2">
        <f>AVERAGE(Y200:AC200)</f>
        <v>1.5468</v>
      </c>
      <c r="AK200" s="18">
        <f>((AI200-AG200)*(1000/AE200))/AH200</f>
        <v>0.23499246257259157</v>
      </c>
      <c r="AL200" s="195">
        <f>MIN(AK200:AK202)</f>
        <v>9.2101310694996996E-2</v>
      </c>
      <c r="AN200" s="195">
        <f>MAX(AH201:AH202)</f>
        <v>0.55720000000000003</v>
      </c>
      <c r="AO200" s="196"/>
      <c r="AP200" s="5"/>
      <c r="AQ200" s="195">
        <f>AVERAGE(AI201:AI202)</f>
        <v>1.5562999999999998</v>
      </c>
      <c r="AR200" s="196"/>
      <c r="AT200" s="42">
        <v>0.61299999999999999</v>
      </c>
      <c r="AU200" s="42">
        <v>1.736</v>
      </c>
      <c r="AV200" s="42">
        <v>0.59799999999999998</v>
      </c>
      <c r="AW200" s="42">
        <v>1.9830000000000001</v>
      </c>
      <c r="AX200" s="6"/>
      <c r="AY200" s="195">
        <f>(MAX(AT200:AT202)+MAX(AV200:AV202))/2</f>
        <v>0.60699999999999998</v>
      </c>
      <c r="AZ200" s="196"/>
      <c r="BA200" s="5"/>
      <c r="BB200" s="195">
        <f>(MIN(AU200:AU202)+MIN(AW200:AW202))/2</f>
        <v>1.859</v>
      </c>
      <c r="BC200" s="196"/>
      <c r="BE200" s="42">
        <v>0.59699999999999998</v>
      </c>
      <c r="BF200" s="42">
        <v>1.8220000000000001</v>
      </c>
      <c r="BG200" s="42">
        <v>0.61</v>
      </c>
      <c r="BH200" s="42">
        <v>2.0009999999999999</v>
      </c>
      <c r="BJ200" s="195">
        <f>(MAX(BE200:BE202)+MAX(BG200:BG202))/2</f>
        <v>0.60399999999999998</v>
      </c>
      <c r="BK200" s="196"/>
      <c r="BL200" s="5"/>
      <c r="BM200" s="195">
        <f>(MIN(BF200:BF202)+MIN(BH200:BH202))/2</f>
        <v>1.9115</v>
      </c>
      <c r="BN200" s="196"/>
      <c r="BP200" s="197"/>
      <c r="BQ200" s="197"/>
      <c r="BR200" s="199"/>
      <c r="BS200" s="8"/>
      <c r="BT200" s="197"/>
      <c r="BU200" s="197"/>
      <c r="BV200" s="199"/>
      <c r="BW200" s="8"/>
      <c r="BX200" s="199"/>
    </row>
    <row r="201" spans="1:76" ht="16" hidden="1" customHeight="1" x14ac:dyDescent="0.2">
      <c r="A201" s="47"/>
      <c r="B201" t="s">
        <v>72</v>
      </c>
      <c r="C201" s="194"/>
      <c r="E201">
        <v>827</v>
      </c>
      <c r="F201">
        <v>850</v>
      </c>
      <c r="G201">
        <v>1210</v>
      </c>
      <c r="H201">
        <v>1171</v>
      </c>
      <c r="I201">
        <v>606</v>
      </c>
      <c r="J201">
        <v>0.60499999999999998</v>
      </c>
      <c r="K201">
        <v>0.60599999999999998</v>
      </c>
      <c r="L201">
        <v>0.63200000000000001</v>
      </c>
      <c r="M201">
        <v>0.63500000000000001</v>
      </c>
      <c r="N201">
        <v>0.58799999999999997</v>
      </c>
      <c r="O201">
        <v>0.55100000000000005</v>
      </c>
      <c r="P201">
        <v>0.57199999999999995</v>
      </c>
      <c r="Q201">
        <v>0.55200000000000005</v>
      </c>
      <c r="R201">
        <v>0.53700000000000003</v>
      </c>
      <c r="S201">
        <v>0.57399999999999995</v>
      </c>
      <c r="T201">
        <v>1.4810000000000001</v>
      </c>
      <c r="U201">
        <v>1.4850000000000001</v>
      </c>
      <c r="V201">
        <v>1.4490000000000001</v>
      </c>
      <c r="W201">
        <v>1.446</v>
      </c>
      <c r="X201">
        <v>1.5089999999999999</v>
      </c>
      <c r="Y201">
        <v>1.581</v>
      </c>
      <c r="Z201">
        <v>1.532</v>
      </c>
      <c r="AA201">
        <v>1.5509999999999999</v>
      </c>
      <c r="AB201">
        <v>1.5620000000000001</v>
      </c>
      <c r="AC201">
        <v>1.538</v>
      </c>
      <c r="AE201" s="1">
        <f>AVERAGE(E201:I201)</f>
        <v>932.8</v>
      </c>
      <c r="AF201" s="2">
        <f>AVERAGE(J201:N201)</f>
        <v>0.61319999999999997</v>
      </c>
      <c r="AG201" s="2">
        <f>AVERAGE(T201:X201)</f>
        <v>1.4739999999999998</v>
      </c>
      <c r="AH201" s="2">
        <f>AVERAGE(O201:S201)</f>
        <v>0.55720000000000003</v>
      </c>
      <c r="AI201" s="2">
        <f>AVERAGE(Y201:AC201)</f>
        <v>1.5528</v>
      </c>
      <c r="AK201" s="18">
        <f>((AI201-AG201)*(1000/AE201))/AH201</f>
        <v>0.1516095547573697</v>
      </c>
      <c r="AL201" s="195"/>
      <c r="AN201" s="195"/>
      <c r="AO201" s="196"/>
      <c r="AP201" s="5"/>
      <c r="AQ201" s="195"/>
      <c r="AR201" s="196"/>
      <c r="AT201" s="42">
        <v>0.61399999999999999</v>
      </c>
      <c r="AU201" s="42">
        <v>1.7490000000000001</v>
      </c>
      <c r="AV201" s="42">
        <v>0.6</v>
      </c>
      <c r="AW201" s="42">
        <v>1.982</v>
      </c>
      <c r="AX201" s="6"/>
      <c r="AY201" s="195"/>
      <c r="AZ201" s="196"/>
      <c r="BA201" s="5"/>
      <c r="BB201" s="195"/>
      <c r="BC201" s="196"/>
      <c r="BE201" s="42">
        <v>0.59599999999999997</v>
      </c>
      <c r="BF201" s="42">
        <v>1.8460000000000001</v>
      </c>
      <c r="BG201" s="42">
        <v>0.6</v>
      </c>
      <c r="BH201" s="42">
        <v>2.0299999999999998</v>
      </c>
      <c r="BJ201" s="195"/>
      <c r="BK201" s="196"/>
      <c r="BL201" s="5"/>
      <c r="BM201" s="195"/>
      <c r="BN201" s="196"/>
      <c r="BP201" s="197"/>
      <c r="BQ201" s="197"/>
      <c r="BR201" s="199"/>
      <c r="BS201" s="8"/>
      <c r="BT201" s="197"/>
      <c r="BU201" s="197"/>
      <c r="BV201" s="199"/>
      <c r="BW201" s="8"/>
      <c r="BX201" s="199"/>
    </row>
    <row r="202" spans="1:76" ht="16" hidden="1" customHeight="1" thickBot="1" x14ac:dyDescent="0.25">
      <c r="A202" s="47"/>
      <c r="B202" t="s">
        <v>78</v>
      </c>
      <c r="C202" s="194"/>
      <c r="E202">
        <v>1331</v>
      </c>
      <c r="F202">
        <v>1517</v>
      </c>
      <c r="G202">
        <v>1049</v>
      </c>
      <c r="H202">
        <v>983</v>
      </c>
      <c r="I202">
        <v>957</v>
      </c>
      <c r="J202">
        <v>0.61</v>
      </c>
      <c r="K202">
        <v>0.60499999999999998</v>
      </c>
      <c r="L202">
        <v>0.58899999999999997</v>
      </c>
      <c r="M202">
        <v>0.59199999999999997</v>
      </c>
      <c r="N202">
        <v>0.57599999999999996</v>
      </c>
      <c r="O202">
        <v>0.54500000000000004</v>
      </c>
      <c r="P202">
        <v>0.57399999999999995</v>
      </c>
      <c r="Q202">
        <v>0.53900000000000003</v>
      </c>
      <c r="R202">
        <v>0.52100000000000002</v>
      </c>
      <c r="S202">
        <v>0.57399999999999995</v>
      </c>
      <c r="T202">
        <v>1.4730000000000001</v>
      </c>
      <c r="U202">
        <v>1.4870000000000001</v>
      </c>
      <c r="V202">
        <v>1.51</v>
      </c>
      <c r="W202">
        <v>1.5089999999999999</v>
      </c>
      <c r="X202">
        <v>1.524</v>
      </c>
      <c r="Y202">
        <v>1.589</v>
      </c>
      <c r="Z202">
        <v>1.532</v>
      </c>
      <c r="AA202">
        <v>1.5660000000000001</v>
      </c>
      <c r="AB202">
        <v>1.579</v>
      </c>
      <c r="AC202">
        <v>1.5329999999999999</v>
      </c>
      <c r="AE202" s="1">
        <f>AVERAGE(E202:I202)</f>
        <v>1167.4000000000001</v>
      </c>
      <c r="AF202" s="2">
        <f>AVERAGE(J202:N202)</f>
        <v>0.59440000000000004</v>
      </c>
      <c r="AG202" s="2">
        <f>AVERAGE(T202:X202)</f>
        <v>1.5005999999999999</v>
      </c>
      <c r="AH202" s="2">
        <f>AVERAGE(O202:S202)</f>
        <v>0.55059999999999998</v>
      </c>
      <c r="AI202" s="2">
        <f>AVERAGE(Y202:AC202)</f>
        <v>1.5597999999999999</v>
      </c>
      <c r="AK202" s="18">
        <f>((AI202-AG202)*(1000/AE202))/AH202</f>
        <v>9.2101310694996996E-2</v>
      </c>
      <c r="AL202" s="195"/>
      <c r="AN202" s="195"/>
      <c r="AO202" s="196"/>
      <c r="AP202" s="5"/>
      <c r="AQ202" s="195"/>
      <c r="AR202" s="196"/>
      <c r="AT202" s="42">
        <v>0.59199999999999997</v>
      </c>
      <c r="AU202" s="42">
        <v>1.782</v>
      </c>
      <c r="AV202" s="42">
        <v>0.57299999999999995</v>
      </c>
      <c r="AW202" s="42">
        <v>2.02</v>
      </c>
      <c r="AX202" s="6"/>
      <c r="AY202" s="195"/>
      <c r="AZ202" s="196"/>
      <c r="BA202" s="5"/>
      <c r="BB202" s="195"/>
      <c r="BC202" s="196"/>
      <c r="BE202" s="42">
        <v>0.59799999999999998</v>
      </c>
      <c r="BF202" s="42">
        <v>1.8480000000000001</v>
      </c>
      <c r="BG202" s="42">
        <v>0.58899999999999997</v>
      </c>
      <c r="BH202" s="42">
        <v>2.0489999999999999</v>
      </c>
      <c r="BJ202" s="195"/>
      <c r="BK202" s="196"/>
      <c r="BL202" s="5"/>
      <c r="BM202" s="195"/>
      <c r="BN202" s="196"/>
      <c r="BP202" s="197"/>
      <c r="BQ202" s="197"/>
      <c r="BR202" s="200"/>
      <c r="BS202" s="8"/>
      <c r="BT202" s="197"/>
      <c r="BU202" s="197"/>
      <c r="BV202" s="200"/>
      <c r="BW202" s="8"/>
      <c r="BX202" s="200"/>
    </row>
    <row r="203" spans="1:76" ht="16" hidden="1" customHeight="1" thickBot="1" x14ac:dyDescent="0.25">
      <c r="A203" s="47"/>
      <c r="BP203" s="52"/>
      <c r="BQ203" s="52"/>
      <c r="BR203" s="53"/>
      <c r="BS203" s="8"/>
      <c r="BT203" s="52"/>
      <c r="BU203" s="52"/>
      <c r="BV203" s="53"/>
      <c r="BW203" s="8"/>
      <c r="BX203" s="53"/>
    </row>
    <row r="204" spans="1:76" ht="16" hidden="1" customHeight="1" x14ac:dyDescent="0.2">
      <c r="A204" s="47"/>
      <c r="B204" s="33" t="s">
        <v>32</v>
      </c>
      <c r="C204" s="214">
        <v>1062019</v>
      </c>
      <c r="D204" s="33"/>
      <c r="E204">
        <v>1370</v>
      </c>
      <c r="F204">
        <v>881</v>
      </c>
      <c r="G204">
        <v>643</v>
      </c>
      <c r="H204">
        <v>1478</v>
      </c>
      <c r="I204">
        <v>539</v>
      </c>
      <c r="J204">
        <v>0.76500000000000001</v>
      </c>
      <c r="K204">
        <v>0.72699999999999998</v>
      </c>
      <c r="L204">
        <v>0.69899999999999995</v>
      </c>
      <c r="M204">
        <v>0.77</v>
      </c>
      <c r="N204">
        <v>0.67800000000000005</v>
      </c>
      <c r="O204">
        <v>0.60199999999999998</v>
      </c>
      <c r="P204">
        <v>0.60199999999999998</v>
      </c>
      <c r="Q204">
        <v>0.59599999999999997</v>
      </c>
      <c r="R204">
        <v>0.60899999999999999</v>
      </c>
      <c r="S204">
        <v>0.61399999999999999</v>
      </c>
      <c r="T204">
        <v>1.202</v>
      </c>
      <c r="U204">
        <v>1.284</v>
      </c>
      <c r="V204">
        <v>1.339</v>
      </c>
      <c r="W204">
        <v>1.2</v>
      </c>
      <c r="X204">
        <v>1.3740000000000001</v>
      </c>
      <c r="Y204">
        <v>1.5229999999999999</v>
      </c>
      <c r="Z204">
        <v>1.508</v>
      </c>
      <c r="AA204">
        <v>1.496</v>
      </c>
      <c r="AB204">
        <v>1.494</v>
      </c>
      <c r="AC204">
        <v>1.51</v>
      </c>
      <c r="AD204" s="33"/>
      <c r="AE204" s="34">
        <f>AVERAGE(E204:I204)</f>
        <v>982.2</v>
      </c>
      <c r="AF204" s="35">
        <f>AVERAGE(J204:N204)</f>
        <v>0.7278</v>
      </c>
      <c r="AG204" s="35">
        <f>AVERAGE(T204:X204)</f>
        <v>1.2797999999999998</v>
      </c>
      <c r="AH204" s="35">
        <f>AVERAGE(O204:S204)</f>
        <v>0.60459999999999992</v>
      </c>
      <c r="AI204" s="35">
        <f>AVERAGE(Y204:AC204)</f>
        <v>1.5061999999999998</v>
      </c>
      <c r="AJ204" s="33"/>
      <c r="AK204" s="36">
        <f>((AI204-AG204)*(1000/AE204))/AH204</f>
        <v>0.38124868103785581</v>
      </c>
      <c r="AL204" s="205">
        <f>MIN(AK204:AK206)</f>
        <v>0.16340112999841974</v>
      </c>
      <c r="AM204" s="33"/>
      <c r="AN204" s="205">
        <f>MAX(AH205:AH206)</f>
        <v>0.58779999999999988</v>
      </c>
      <c r="AO204" s="196">
        <f>AN208-AN204</f>
        <v>-4.1399999999999881E-2</v>
      </c>
      <c r="AP204" s="37"/>
      <c r="AQ204" s="205">
        <f>AVERAGE(AI205:AI206)</f>
        <v>1.5483</v>
      </c>
      <c r="AR204" s="196">
        <f>AQ204-AQ208</f>
        <v>-3.6100000000000021E-2</v>
      </c>
      <c r="AS204" s="33"/>
      <c r="AT204" s="44">
        <v>0.72299999999999998</v>
      </c>
      <c r="AU204" s="44">
        <v>1.548</v>
      </c>
      <c r="AV204" s="44">
        <v>0.74399999999999999</v>
      </c>
      <c r="AW204" s="44">
        <v>1.764</v>
      </c>
      <c r="AX204" s="38"/>
      <c r="AY204" s="205">
        <f>(MAX(AT204:AT206)+MAX(AV204:AV206))/2</f>
        <v>0.73350000000000004</v>
      </c>
      <c r="AZ204" s="196">
        <f>AY208-AY204</f>
        <v>-8.6500000000000021E-2</v>
      </c>
      <c r="BA204" s="37"/>
      <c r="BB204" s="205">
        <f>(MIN(AU204:AU206)+MIN(AW204:AW206))/2</f>
        <v>1.6560000000000001</v>
      </c>
      <c r="BC204" s="196">
        <f>BB204-BB208</f>
        <v>-0.15399999999999991</v>
      </c>
      <c r="BD204" s="33"/>
      <c r="BE204" s="44">
        <v>0.624</v>
      </c>
      <c r="BF204" s="44">
        <v>1.758</v>
      </c>
      <c r="BG204" s="44">
        <v>0.629</v>
      </c>
      <c r="BH204" s="44">
        <v>1.976</v>
      </c>
      <c r="BI204" s="33"/>
      <c r="BJ204" s="205">
        <f>(MAX(BE204:BE206)+MAX(BG204:BG206))/2</f>
        <v>0.62650000000000006</v>
      </c>
      <c r="BK204" s="196">
        <f>BJ208-BJ204</f>
        <v>-9.5000000000000639E-3</v>
      </c>
      <c r="BL204" s="37"/>
      <c r="BM204" s="205">
        <f>(MIN(BF204:BF206)+MIN(BH204:BH206))/2</f>
        <v>1.867</v>
      </c>
      <c r="BN204" s="196">
        <f>BM204-BM208</f>
        <v>-1.5000000000000124E-2</v>
      </c>
      <c r="BO204" s="33"/>
      <c r="BP204" s="197">
        <f>AY204-AZ204</f>
        <v>0.82000000000000006</v>
      </c>
      <c r="BQ204" s="197">
        <f>BB204+BC204</f>
        <v>1.5020000000000002</v>
      </c>
      <c r="BR204" s="198">
        <f>BQ204-BP204</f>
        <v>0.68200000000000016</v>
      </c>
      <c r="BS204" s="54"/>
      <c r="BT204" s="197">
        <f>BJ204-BK204</f>
        <v>0.63600000000000012</v>
      </c>
      <c r="BU204" s="197">
        <f>BM204+BN204</f>
        <v>1.8519999999999999</v>
      </c>
      <c r="BV204" s="198">
        <f>BU204-BT204</f>
        <v>1.2159999999999997</v>
      </c>
      <c r="BW204" s="54"/>
      <c r="BX204" s="198">
        <f>AVERAGE(BR204, BV204)</f>
        <v>0.94899999999999995</v>
      </c>
    </row>
    <row r="205" spans="1:76" ht="16" hidden="1" customHeight="1" x14ac:dyDescent="0.2">
      <c r="A205" s="47"/>
      <c r="B205" s="33" t="s">
        <v>32</v>
      </c>
      <c r="C205" s="214"/>
      <c r="D205" s="33"/>
      <c r="E205">
        <v>1223</v>
      </c>
      <c r="F205">
        <v>1263</v>
      </c>
      <c r="G205">
        <v>824</v>
      </c>
      <c r="H205">
        <v>1585</v>
      </c>
      <c r="I205">
        <v>839</v>
      </c>
      <c r="J205">
        <v>0.67400000000000004</v>
      </c>
      <c r="K205">
        <v>0.67900000000000005</v>
      </c>
      <c r="L205">
        <v>0.64600000000000002</v>
      </c>
      <c r="M205">
        <v>0.68899999999999995</v>
      </c>
      <c r="N205">
        <v>0.64500000000000002</v>
      </c>
      <c r="O205">
        <v>0.58499999999999996</v>
      </c>
      <c r="P205">
        <v>0.59</v>
      </c>
      <c r="Q205">
        <v>0.57399999999999995</v>
      </c>
      <c r="R205">
        <v>0.58799999999999997</v>
      </c>
      <c r="S205">
        <v>0.60199999999999998</v>
      </c>
      <c r="T205">
        <v>1.3740000000000001</v>
      </c>
      <c r="U205">
        <v>1.3720000000000001</v>
      </c>
      <c r="V205">
        <v>1.427</v>
      </c>
      <c r="W205">
        <v>1.3580000000000001</v>
      </c>
      <c r="X205">
        <v>1.4259999999999999</v>
      </c>
      <c r="Y205">
        <v>1.536</v>
      </c>
      <c r="Z205">
        <v>1.51</v>
      </c>
      <c r="AA205">
        <v>1.5209999999999999</v>
      </c>
      <c r="AB205">
        <v>1.4950000000000001</v>
      </c>
      <c r="AC205">
        <v>1.494</v>
      </c>
      <c r="AD205" s="33"/>
      <c r="AE205" s="34">
        <f>AVERAGE(E205:I205)</f>
        <v>1146.8</v>
      </c>
      <c r="AF205" s="35">
        <f>AVERAGE(J205:N205)</f>
        <v>0.66660000000000008</v>
      </c>
      <c r="AG205" s="35">
        <f>AVERAGE(T205:X205)</f>
        <v>1.3914000000000002</v>
      </c>
      <c r="AH205" s="35">
        <f>AVERAGE(O205:S205)</f>
        <v>0.58779999999999988</v>
      </c>
      <c r="AI205" s="35">
        <f>AVERAGE(Y205:AC205)</f>
        <v>1.5112000000000001</v>
      </c>
      <c r="AJ205" s="33"/>
      <c r="AK205" s="36">
        <f>((AI205-AG205)*(1000/AE205))/AH205</f>
        <v>0.17772132892117623</v>
      </c>
      <c r="AL205" s="205"/>
      <c r="AM205" s="33"/>
      <c r="AN205" s="205"/>
      <c r="AO205" s="196"/>
      <c r="AP205" s="37"/>
      <c r="AQ205" s="205"/>
      <c r="AR205" s="196"/>
      <c r="AS205" s="33"/>
      <c r="AT205" s="44">
        <v>0.69799999999999995</v>
      </c>
      <c r="AU205" s="44">
        <v>1.613</v>
      </c>
      <c r="AV205" s="44">
        <v>0.74099999999999999</v>
      </c>
      <c r="AW205" s="44">
        <v>1.79</v>
      </c>
      <c r="AX205" s="38"/>
      <c r="AY205" s="205"/>
      <c r="AZ205" s="196"/>
      <c r="BA205" s="37"/>
      <c r="BB205" s="205"/>
      <c r="BC205" s="196"/>
      <c r="BD205" s="33"/>
      <c r="BE205" s="44">
        <v>0.60299999999999998</v>
      </c>
      <c r="BF205" s="44">
        <v>1.8049999999999999</v>
      </c>
      <c r="BG205" s="44">
        <v>0.62</v>
      </c>
      <c r="BH205" s="44">
        <v>2.0089999999999999</v>
      </c>
      <c r="BI205" s="33"/>
      <c r="BJ205" s="205"/>
      <c r="BK205" s="196"/>
      <c r="BL205" s="37"/>
      <c r="BM205" s="205"/>
      <c r="BN205" s="196"/>
      <c r="BO205" s="33"/>
      <c r="BP205" s="197"/>
      <c r="BQ205" s="197"/>
      <c r="BR205" s="199"/>
      <c r="BS205" s="54"/>
      <c r="BT205" s="197"/>
      <c r="BU205" s="197"/>
      <c r="BV205" s="199"/>
      <c r="BW205" s="54"/>
      <c r="BX205" s="199"/>
    </row>
    <row r="206" spans="1:76" ht="16" hidden="1" customHeight="1" x14ac:dyDescent="0.2">
      <c r="A206" s="47"/>
      <c r="B206" s="33" t="s">
        <v>79</v>
      </c>
      <c r="C206" s="214"/>
      <c r="D206" s="33"/>
      <c r="E206">
        <v>628</v>
      </c>
      <c r="F206">
        <v>1312</v>
      </c>
      <c r="G206">
        <v>824</v>
      </c>
      <c r="H206">
        <v>1028</v>
      </c>
      <c r="I206">
        <v>610</v>
      </c>
      <c r="J206">
        <v>0.57399999999999995</v>
      </c>
      <c r="K206">
        <v>0.61699999999999999</v>
      </c>
      <c r="L206">
        <v>0.58699999999999997</v>
      </c>
      <c r="M206">
        <v>0.60499999999999998</v>
      </c>
      <c r="N206">
        <v>0.56399999999999995</v>
      </c>
      <c r="O206">
        <v>0.52900000000000003</v>
      </c>
      <c r="P206">
        <v>0.54800000000000004</v>
      </c>
      <c r="Q206">
        <v>0.53900000000000003</v>
      </c>
      <c r="R206">
        <v>0.53300000000000003</v>
      </c>
      <c r="S206">
        <v>0.56200000000000006</v>
      </c>
      <c r="T206">
        <v>1.5229999999999999</v>
      </c>
      <c r="U206">
        <v>1.4690000000000001</v>
      </c>
      <c r="V206">
        <v>1.512</v>
      </c>
      <c r="W206">
        <v>1.492</v>
      </c>
      <c r="X206">
        <v>1.5409999999999999</v>
      </c>
      <c r="Y206">
        <v>1.63</v>
      </c>
      <c r="Z206">
        <v>1.577</v>
      </c>
      <c r="AA206">
        <v>1.5920000000000001</v>
      </c>
      <c r="AB206">
        <v>1.569</v>
      </c>
      <c r="AC206">
        <v>1.5589999999999999</v>
      </c>
      <c r="AD206" s="33"/>
      <c r="AE206" s="34">
        <f>AVERAGE(E206:I206)</f>
        <v>880.4</v>
      </c>
      <c r="AF206" s="35">
        <f>AVERAGE(J206:N206)</f>
        <v>0.58940000000000003</v>
      </c>
      <c r="AG206" s="35">
        <f>AVERAGE(T206:X206)</f>
        <v>1.5073999999999999</v>
      </c>
      <c r="AH206" s="35">
        <f>AVERAGE(O206:S206)</f>
        <v>0.54220000000000002</v>
      </c>
      <c r="AI206" s="35">
        <f>AVERAGE(Y206:AC206)</f>
        <v>1.5853999999999999</v>
      </c>
      <c r="AJ206" s="33"/>
      <c r="AK206" s="36">
        <f>((AI206-AG206)*(1000/AE206))/AH206</f>
        <v>0.16340112999841974</v>
      </c>
      <c r="AL206" s="205"/>
      <c r="AM206" s="33"/>
      <c r="AN206" s="205"/>
      <c r="AO206" s="196"/>
      <c r="AP206" s="37"/>
      <c r="AQ206" s="205"/>
      <c r="AR206" s="196"/>
      <c r="AS206" s="33"/>
      <c r="AT206" s="44">
        <v>0.63800000000000001</v>
      </c>
      <c r="AU206" s="44">
        <v>1.774</v>
      </c>
      <c r="AV206" s="44">
        <v>0.68899999999999995</v>
      </c>
      <c r="AW206" s="44">
        <v>1.9319999999999999</v>
      </c>
      <c r="AX206" s="38"/>
      <c r="AY206" s="205"/>
      <c r="AZ206" s="196"/>
      <c r="BA206" s="37"/>
      <c r="BB206" s="205"/>
      <c r="BC206" s="196"/>
      <c r="BD206" s="33"/>
      <c r="BE206" s="44">
        <v>0.56100000000000005</v>
      </c>
      <c r="BF206" s="44">
        <v>1.905</v>
      </c>
      <c r="BG206" s="44">
        <v>0.56899999999999995</v>
      </c>
      <c r="BH206" s="44">
        <v>2.1150000000000002</v>
      </c>
      <c r="BI206" s="33"/>
      <c r="BJ206" s="205"/>
      <c r="BK206" s="196"/>
      <c r="BL206" s="37"/>
      <c r="BM206" s="205"/>
      <c r="BN206" s="196"/>
      <c r="BO206" s="33"/>
      <c r="BP206" s="197"/>
      <c r="BQ206" s="197"/>
      <c r="BR206" s="199"/>
      <c r="BS206" s="54"/>
      <c r="BT206" s="197"/>
      <c r="BU206" s="197"/>
      <c r="BV206" s="199"/>
      <c r="BW206" s="54"/>
      <c r="BX206" s="199"/>
    </row>
    <row r="207" spans="1:76" ht="7" hidden="1" customHeight="1" x14ac:dyDescent="0.2">
      <c r="A207" s="47"/>
      <c r="C207" s="55"/>
      <c r="AE207" s="1"/>
      <c r="AF207" s="2"/>
      <c r="AG207" s="2"/>
      <c r="AH207" s="2"/>
      <c r="AI207" s="2"/>
      <c r="AK207" s="18"/>
      <c r="AL207" s="4"/>
      <c r="AN207" s="4"/>
      <c r="AO207" s="196"/>
      <c r="AP207" s="5"/>
      <c r="AQ207" s="4"/>
      <c r="AR207" s="196"/>
      <c r="AT207" s="42"/>
      <c r="AU207" s="42"/>
      <c r="AV207" s="42"/>
      <c r="AW207" s="42"/>
      <c r="AX207" s="6"/>
      <c r="AY207" s="6"/>
      <c r="AZ207" s="196"/>
      <c r="BA207" s="5"/>
      <c r="BB207" s="6"/>
      <c r="BC207" s="196"/>
      <c r="BE207" s="42"/>
      <c r="BF207" s="42"/>
      <c r="BG207" s="42"/>
      <c r="BH207" s="42"/>
      <c r="BJ207" s="6"/>
      <c r="BK207" s="196"/>
      <c r="BL207" s="5"/>
      <c r="BM207" s="6"/>
      <c r="BN207" s="196"/>
      <c r="BP207" s="197"/>
      <c r="BQ207" s="197"/>
      <c r="BR207" s="199"/>
      <c r="BS207" s="8"/>
      <c r="BT207" s="197"/>
      <c r="BU207" s="197"/>
      <c r="BV207" s="199"/>
      <c r="BW207" s="8"/>
      <c r="BX207" s="199"/>
    </row>
    <row r="208" spans="1:76" ht="16" hidden="1" customHeight="1" x14ac:dyDescent="0.2">
      <c r="A208" s="47"/>
      <c r="B208" t="s">
        <v>33</v>
      </c>
      <c r="C208" s="194">
        <v>1062019</v>
      </c>
      <c r="E208">
        <v>766</v>
      </c>
      <c r="F208">
        <v>1068</v>
      </c>
      <c r="G208">
        <v>763</v>
      </c>
      <c r="H208">
        <v>1214</v>
      </c>
      <c r="I208">
        <v>781</v>
      </c>
      <c r="J208">
        <v>0.65800000000000003</v>
      </c>
      <c r="K208">
        <v>0.66800000000000004</v>
      </c>
      <c r="L208">
        <v>0.65600000000000003</v>
      </c>
      <c r="M208">
        <v>0.67800000000000005</v>
      </c>
      <c r="N208">
        <v>0.65600000000000003</v>
      </c>
      <c r="O208">
        <v>0.54900000000000004</v>
      </c>
      <c r="P208">
        <v>0.58399999999999996</v>
      </c>
      <c r="Q208">
        <v>0.55300000000000005</v>
      </c>
      <c r="R208">
        <v>0.55800000000000005</v>
      </c>
      <c r="S208">
        <v>0.57999999999999996</v>
      </c>
      <c r="T208">
        <v>1.403</v>
      </c>
      <c r="U208">
        <v>1.391</v>
      </c>
      <c r="V208">
        <v>1.413</v>
      </c>
      <c r="W208">
        <v>1.3779999999999999</v>
      </c>
      <c r="X208">
        <v>1.409</v>
      </c>
      <c r="Y208">
        <v>1.595</v>
      </c>
      <c r="Z208">
        <v>1.528</v>
      </c>
      <c r="AA208">
        <v>1.55</v>
      </c>
      <c r="AB208">
        <v>1.542</v>
      </c>
      <c r="AC208">
        <v>1.53</v>
      </c>
      <c r="AE208" s="1">
        <f>AVERAGE(E208:I208)</f>
        <v>918.4</v>
      </c>
      <c r="AF208" s="2">
        <f>AVERAGE(J208:N208)</f>
        <v>0.66320000000000001</v>
      </c>
      <c r="AG208" s="2">
        <f>AVERAGE(T208:X208)</f>
        <v>1.3988</v>
      </c>
      <c r="AH208" s="2">
        <f>AVERAGE(O208:S208)</f>
        <v>0.56479999999999997</v>
      </c>
      <c r="AI208" s="2">
        <f>AVERAGE(Y208:AC208)</f>
        <v>1.5489999999999999</v>
      </c>
      <c r="AK208" s="18">
        <f>((AI208-AG208)*(1000/AE208))/AH208</f>
        <v>0.28956320142926217</v>
      </c>
      <c r="AL208" s="195">
        <f>MIN(AK208:AK210)</f>
        <v>5.9598564042806786E-2</v>
      </c>
      <c r="AN208" s="195">
        <f>MAX(AH209:AH210)</f>
        <v>0.5464</v>
      </c>
      <c r="AO208" s="196"/>
      <c r="AP208" s="5"/>
      <c r="AQ208" s="195">
        <f>AVERAGE(AI209:AI210)</f>
        <v>1.5844</v>
      </c>
      <c r="AR208" s="196"/>
      <c r="AT208" s="42">
        <v>0.63400000000000001</v>
      </c>
      <c r="AU208" s="42">
        <v>1.7010000000000001</v>
      </c>
      <c r="AV208" s="42">
        <v>0.66</v>
      </c>
      <c r="AW208" s="42">
        <v>1.919</v>
      </c>
      <c r="AX208" s="6"/>
      <c r="AY208" s="195">
        <f>(MAX(AT208:AT210)+MAX(AV208:AV210))/2</f>
        <v>0.64700000000000002</v>
      </c>
      <c r="AZ208" s="196"/>
      <c r="BA208" s="5"/>
      <c r="BB208" s="195">
        <f>(MIN(AU208:AU210)+MIN(AW208:AW210))/2</f>
        <v>1.81</v>
      </c>
      <c r="BC208" s="196"/>
      <c r="BE208" s="42">
        <v>0.60699999999999998</v>
      </c>
      <c r="BF208" s="42">
        <v>1.7989999999999999</v>
      </c>
      <c r="BG208" s="42">
        <v>0.627</v>
      </c>
      <c r="BH208" s="42">
        <v>1.9650000000000001</v>
      </c>
      <c r="BJ208" s="195">
        <f>(MAX(BE208:BE210)+MAX(BG208:BG210))/2</f>
        <v>0.61699999999999999</v>
      </c>
      <c r="BK208" s="196"/>
      <c r="BL208" s="5"/>
      <c r="BM208" s="195">
        <f>(MIN(BF208:BF210)+MIN(BH208:BH210))/2</f>
        <v>1.8820000000000001</v>
      </c>
      <c r="BN208" s="196"/>
      <c r="BP208" s="197"/>
      <c r="BQ208" s="197"/>
      <c r="BR208" s="199"/>
      <c r="BS208" s="8"/>
      <c r="BT208" s="197"/>
      <c r="BU208" s="197"/>
      <c r="BV208" s="199"/>
      <c r="BW208" s="8"/>
      <c r="BX208" s="199"/>
    </row>
    <row r="209" spans="1:76" ht="16" hidden="1" customHeight="1" x14ac:dyDescent="0.2">
      <c r="A209" s="47"/>
      <c r="B209" t="s">
        <v>33</v>
      </c>
      <c r="C209" s="194"/>
      <c r="E209">
        <v>1185</v>
      </c>
      <c r="F209">
        <v>903</v>
      </c>
      <c r="G209">
        <v>1092</v>
      </c>
      <c r="H209">
        <v>722</v>
      </c>
      <c r="I209">
        <v>841</v>
      </c>
      <c r="J209">
        <v>0.59799999999999998</v>
      </c>
      <c r="K209">
        <v>0.57999999999999996</v>
      </c>
      <c r="L209">
        <v>0.59599999999999997</v>
      </c>
      <c r="M209">
        <v>0.57999999999999996</v>
      </c>
      <c r="N209">
        <v>0.57599999999999996</v>
      </c>
      <c r="O209">
        <v>0.55100000000000005</v>
      </c>
      <c r="P209">
        <v>0.55600000000000005</v>
      </c>
      <c r="Q209">
        <v>0.53300000000000003</v>
      </c>
      <c r="R209">
        <v>0.52500000000000002</v>
      </c>
      <c r="S209">
        <v>0.56699999999999995</v>
      </c>
      <c r="T209">
        <v>1.49</v>
      </c>
      <c r="U209">
        <v>1.52</v>
      </c>
      <c r="V209">
        <v>1.5009999999999999</v>
      </c>
      <c r="W209">
        <v>1.5249999999999999</v>
      </c>
      <c r="X209">
        <v>1.5249999999999999</v>
      </c>
      <c r="Y209">
        <v>1.581</v>
      </c>
      <c r="Z209">
        <v>1.552</v>
      </c>
      <c r="AA209">
        <v>1.57</v>
      </c>
      <c r="AB209">
        <v>1.5680000000000001</v>
      </c>
      <c r="AC209">
        <v>1.542</v>
      </c>
      <c r="AE209" s="1">
        <f>AVERAGE(E209:I209)</f>
        <v>948.6</v>
      </c>
      <c r="AF209" s="2">
        <f>AVERAGE(J209:N209)</f>
        <v>0.58600000000000008</v>
      </c>
      <c r="AG209" s="2">
        <f>AVERAGE(T209:X209)</f>
        <v>1.5122</v>
      </c>
      <c r="AH209" s="2">
        <f>AVERAGE(O209:S209)</f>
        <v>0.5464</v>
      </c>
      <c r="AI209" s="2">
        <f>AVERAGE(Y209:AC209)</f>
        <v>1.5626000000000002</v>
      </c>
      <c r="AK209" s="18">
        <f>((AI209-AG209)*(1000/AE209))/AH209</f>
        <v>9.7238158475972877E-2</v>
      </c>
      <c r="AL209" s="195"/>
      <c r="AN209" s="195"/>
      <c r="AO209" s="196"/>
      <c r="AP209" s="5"/>
      <c r="AQ209" s="195"/>
      <c r="AR209" s="196"/>
      <c r="AT209" s="42">
        <v>0.61499999999999999</v>
      </c>
      <c r="AU209" s="42">
        <v>1.7549999999999999</v>
      </c>
      <c r="AV209" s="42">
        <v>0.65</v>
      </c>
      <c r="AW209" s="42">
        <v>1.9530000000000001</v>
      </c>
      <c r="AX209" s="6"/>
      <c r="AY209" s="195"/>
      <c r="AZ209" s="196"/>
      <c r="BA209" s="5"/>
      <c r="BB209" s="195"/>
      <c r="BC209" s="196"/>
      <c r="BE209" s="42">
        <v>0.56100000000000005</v>
      </c>
      <c r="BF209" s="42">
        <v>1.8839999999999999</v>
      </c>
      <c r="BG209" s="42">
        <v>0.58599999999999997</v>
      </c>
      <c r="BH209" s="42">
        <v>2.0550000000000002</v>
      </c>
      <c r="BJ209" s="195"/>
      <c r="BK209" s="196"/>
      <c r="BL209" s="5"/>
      <c r="BM209" s="195"/>
      <c r="BN209" s="196"/>
      <c r="BP209" s="197"/>
      <c r="BQ209" s="197"/>
      <c r="BR209" s="199"/>
      <c r="BS209" s="8"/>
      <c r="BT209" s="197"/>
      <c r="BU209" s="197"/>
      <c r="BV209" s="199"/>
      <c r="BW209" s="8"/>
      <c r="BX209" s="199"/>
    </row>
    <row r="210" spans="1:76" ht="16" hidden="1" customHeight="1" thickBot="1" x14ac:dyDescent="0.25">
      <c r="A210" s="47"/>
      <c r="B210" t="s">
        <v>80</v>
      </c>
      <c r="C210" s="194"/>
      <c r="E210">
        <v>1184</v>
      </c>
      <c r="F210">
        <v>1550</v>
      </c>
      <c r="G210">
        <v>1569</v>
      </c>
      <c r="H210">
        <v>703</v>
      </c>
      <c r="I210">
        <v>1246</v>
      </c>
      <c r="J210">
        <v>0.54200000000000004</v>
      </c>
      <c r="K210">
        <v>0.55100000000000005</v>
      </c>
      <c r="L210">
        <v>0.56100000000000005</v>
      </c>
      <c r="M210">
        <v>0.52</v>
      </c>
      <c r="N210">
        <v>0.53500000000000003</v>
      </c>
      <c r="O210">
        <v>0.51700000000000002</v>
      </c>
      <c r="P210">
        <v>0.52600000000000002</v>
      </c>
      <c r="Q210">
        <v>0.505</v>
      </c>
      <c r="R210">
        <v>0.48</v>
      </c>
      <c r="S210">
        <v>0.53500000000000003</v>
      </c>
      <c r="T210">
        <v>1.5620000000000001</v>
      </c>
      <c r="U210">
        <v>1.5569999999999999</v>
      </c>
      <c r="V210">
        <v>1.5469999999999999</v>
      </c>
      <c r="W210">
        <v>1.599</v>
      </c>
      <c r="X210">
        <v>1.575</v>
      </c>
      <c r="Y210">
        <v>1.6319999999999999</v>
      </c>
      <c r="Z210">
        <v>1.595</v>
      </c>
      <c r="AA210">
        <v>1.6040000000000001</v>
      </c>
      <c r="AB210">
        <v>1.6160000000000001</v>
      </c>
      <c r="AC210">
        <v>1.5840000000000001</v>
      </c>
      <c r="AE210" s="1">
        <f>AVERAGE(E210:I210)</f>
        <v>1250.4000000000001</v>
      </c>
      <c r="AF210" s="2">
        <f>AVERAGE(J210:N210)</f>
        <v>0.54180000000000006</v>
      </c>
      <c r="AG210" s="2">
        <f>AVERAGE(T210:X210)</f>
        <v>1.5680000000000001</v>
      </c>
      <c r="AH210" s="2">
        <f>AVERAGE(O210:S210)</f>
        <v>0.51260000000000006</v>
      </c>
      <c r="AI210" s="2">
        <f>AVERAGE(Y210:AC210)</f>
        <v>1.6061999999999999</v>
      </c>
      <c r="AK210" s="18">
        <f>((AI210-AG210)*(1000/AE210))/AH210</f>
        <v>5.9598564042806786E-2</v>
      </c>
      <c r="AL210" s="195"/>
      <c r="AN210" s="195"/>
      <c r="AO210" s="196"/>
      <c r="AP210" s="5"/>
      <c r="AQ210" s="195"/>
      <c r="AR210" s="196"/>
      <c r="AT210" s="42">
        <v>0.57299999999999995</v>
      </c>
      <c r="AU210" s="42">
        <v>1.8320000000000001</v>
      </c>
      <c r="AV210" s="42">
        <v>0.60599999999999998</v>
      </c>
      <c r="AW210" s="42">
        <v>2.0270000000000001</v>
      </c>
      <c r="AX210" s="6"/>
      <c r="AY210" s="195"/>
      <c r="AZ210" s="196"/>
      <c r="BA210" s="5"/>
      <c r="BB210" s="195"/>
      <c r="BC210" s="196"/>
      <c r="BE210" s="42">
        <v>0.52700000000000002</v>
      </c>
      <c r="BF210" s="42">
        <v>1.9470000000000001</v>
      </c>
      <c r="BG210" s="42">
        <v>0.52900000000000003</v>
      </c>
      <c r="BH210" s="42">
        <v>2.149</v>
      </c>
      <c r="BJ210" s="195"/>
      <c r="BK210" s="196"/>
      <c r="BL210" s="5"/>
      <c r="BM210" s="195"/>
      <c r="BN210" s="196"/>
      <c r="BP210" s="197"/>
      <c r="BQ210" s="197"/>
      <c r="BR210" s="200"/>
      <c r="BS210" s="8"/>
      <c r="BT210" s="197"/>
      <c r="BU210" s="197"/>
      <c r="BV210" s="200"/>
      <c r="BW210" s="8"/>
      <c r="BX210" s="200"/>
    </row>
    <row r="211" spans="1:76" ht="16" hidden="1" customHeight="1" x14ac:dyDescent="0.2">
      <c r="C211" s="55"/>
      <c r="AE211" s="1"/>
      <c r="AF211" s="2"/>
      <c r="AG211" s="2"/>
      <c r="AH211" s="2"/>
      <c r="AI211" s="2"/>
      <c r="AK211" s="18"/>
      <c r="AL211" s="4"/>
      <c r="AN211" s="4"/>
      <c r="AO211" s="5"/>
      <c r="AP211" s="5"/>
      <c r="AQ211" s="4"/>
      <c r="AR211" s="5"/>
      <c r="AT211" s="42"/>
      <c r="AU211" s="42"/>
      <c r="AV211" s="42"/>
      <c r="AW211" s="42"/>
      <c r="AX211" s="6"/>
      <c r="AY211" s="4"/>
      <c r="AZ211" s="5"/>
      <c r="BA211" s="5"/>
      <c r="BB211" s="4"/>
      <c r="BC211" s="5"/>
      <c r="BE211" s="42"/>
      <c r="BF211" s="42"/>
      <c r="BG211" s="42"/>
      <c r="BH211" s="42"/>
      <c r="BJ211" s="4"/>
      <c r="BK211" s="5"/>
      <c r="BL211" s="5"/>
      <c r="BM211" s="4"/>
      <c r="BN211" s="5"/>
      <c r="BP211" s="5"/>
      <c r="BQ211" s="5"/>
      <c r="BR211" s="4"/>
      <c r="BS211" s="8"/>
      <c r="BT211" s="5"/>
      <c r="BU211" s="5"/>
      <c r="BV211" s="4"/>
      <c r="BW211" s="8"/>
      <c r="BX211" s="4"/>
    </row>
    <row r="212" spans="1:76" ht="16" hidden="1" customHeight="1" thickBot="1" x14ac:dyDescent="0.25">
      <c r="AK212" s="202" t="s">
        <v>7</v>
      </c>
      <c r="AL212" s="202"/>
      <c r="AN212" s="13" t="s">
        <v>8</v>
      </c>
      <c r="AO212" s="13"/>
      <c r="AQ212" s="14" t="s">
        <v>9</v>
      </c>
      <c r="AR212" s="14"/>
      <c r="BP212" s="52"/>
      <c r="BQ212" s="52"/>
      <c r="BR212" s="53"/>
      <c r="BS212" s="8"/>
      <c r="BT212" s="52"/>
      <c r="BU212" s="52"/>
      <c r="BV212" s="53"/>
      <c r="BW212" s="8"/>
      <c r="BX212" s="53"/>
    </row>
    <row r="213" spans="1:76" ht="16" hidden="1" customHeight="1" x14ac:dyDescent="0.2">
      <c r="A213" s="17"/>
      <c r="B213" s="33" t="s">
        <v>16</v>
      </c>
      <c r="C213" s="214">
        <v>610273</v>
      </c>
      <c r="D213" s="33"/>
      <c r="E213">
        <v>554</v>
      </c>
      <c r="F213">
        <v>627</v>
      </c>
      <c r="G213">
        <v>768</v>
      </c>
      <c r="H213">
        <v>1143</v>
      </c>
      <c r="I213">
        <v>473</v>
      </c>
      <c r="J213">
        <v>0.67300000000000004</v>
      </c>
      <c r="K213">
        <v>0.67700000000000005</v>
      </c>
      <c r="L213">
        <v>0.69399999999999995</v>
      </c>
      <c r="M213">
        <v>0.73399999999999999</v>
      </c>
      <c r="N213">
        <v>0.65100000000000002</v>
      </c>
      <c r="O213">
        <v>0.57899999999999996</v>
      </c>
      <c r="P213">
        <v>0.59799999999999998</v>
      </c>
      <c r="Q213">
        <v>0.59899999999999998</v>
      </c>
      <c r="R213">
        <v>0.60599999999999998</v>
      </c>
      <c r="S213">
        <v>0.60299999999999998</v>
      </c>
      <c r="T213">
        <v>1.3759999999999999</v>
      </c>
      <c r="U213">
        <v>1.3740000000000001</v>
      </c>
      <c r="V213">
        <v>1.345</v>
      </c>
      <c r="W213">
        <v>1.272</v>
      </c>
      <c r="X213">
        <v>1.4159999999999999</v>
      </c>
      <c r="Y213">
        <v>1.5469999999999999</v>
      </c>
      <c r="Z213">
        <v>1.5009999999999999</v>
      </c>
      <c r="AA213">
        <v>1.514</v>
      </c>
      <c r="AB213">
        <v>1.538</v>
      </c>
      <c r="AC213">
        <v>1.5429999999999999</v>
      </c>
      <c r="AD213" s="33"/>
      <c r="AE213" s="34">
        <f>AVERAGE(E213:I213)</f>
        <v>713</v>
      </c>
      <c r="AF213" s="35">
        <f>AVERAGE(J213:N213)</f>
        <v>0.68580000000000008</v>
      </c>
      <c r="AG213" s="35">
        <f>AVERAGE(T213:X213)</f>
        <v>1.3565999999999998</v>
      </c>
      <c r="AH213" s="35">
        <f>AVERAGE(O213:S213)</f>
        <v>0.59700000000000009</v>
      </c>
      <c r="AI213" s="35">
        <f>AVERAGE(Y213:AC213)</f>
        <v>1.5286000000000002</v>
      </c>
      <c r="AJ213" s="33"/>
      <c r="AK213" s="36">
        <f>((AI213-AG213)*(1000/AE213))/AH213</f>
        <v>0.40407742311369926</v>
      </c>
      <c r="AL213" s="205">
        <f>MIN(AK213:AK215)</f>
        <v>0.22834772562974859</v>
      </c>
      <c r="AM213" s="33"/>
      <c r="AN213" s="205">
        <f>MAX(AH214:AH215)</f>
        <v>0.60339999999999994</v>
      </c>
      <c r="AO213" s="196">
        <f>AN217-AN213</f>
        <v>-4.6999999999999931E-2</v>
      </c>
      <c r="AP213" s="37"/>
      <c r="AQ213" s="205">
        <f>AVERAGE(AI214:AI215)</f>
        <v>1.5071000000000001</v>
      </c>
      <c r="AR213" s="196">
        <f>AQ213-AQ217</f>
        <v>-4.8699999999999966E-2</v>
      </c>
      <c r="AS213" s="33"/>
      <c r="AT213" s="44">
        <v>0.71399999999999997</v>
      </c>
      <c r="AU213" s="44">
        <v>1.5569999999999999</v>
      </c>
      <c r="AV213" s="44">
        <v>0.751</v>
      </c>
      <c r="AW213" s="44">
        <v>1.732</v>
      </c>
      <c r="AX213" s="38"/>
      <c r="AY213" s="205">
        <f>(MAX(AT213:AT215)+MAX(AV213:AV215))/2</f>
        <v>0.73249999999999993</v>
      </c>
      <c r="AZ213" s="196">
        <f>AY217-AY213</f>
        <v>-8.2999999999999963E-2</v>
      </c>
      <c r="BA213" s="37"/>
      <c r="BB213" s="205">
        <f>(MIN(AU213:AU215)+MIN(AW213:AW215))/2</f>
        <v>1.6440000000000001</v>
      </c>
      <c r="BC213" s="196">
        <f>BB213-BB217</f>
        <v>-0.16199999999999992</v>
      </c>
      <c r="BD213" s="33"/>
      <c r="BE213" s="44">
        <v>0.63</v>
      </c>
      <c r="BF213" s="44">
        <v>1.7490000000000001</v>
      </c>
      <c r="BG213" s="44">
        <v>0.61599999999999999</v>
      </c>
      <c r="BH213" s="44">
        <v>1.9910000000000001</v>
      </c>
      <c r="BI213" s="33"/>
      <c r="BJ213" s="205">
        <f>(MAX(BE213:BE215)+MAX(BG213:BG215))/2</f>
        <v>0.625</v>
      </c>
      <c r="BK213" s="196">
        <f>BJ217-BJ213</f>
        <v>4.9999999999994493E-4</v>
      </c>
      <c r="BL213" s="37"/>
      <c r="BM213" s="205">
        <f>(MIN(BF213:BF215)+MIN(BH213:BH215))/2</f>
        <v>1.8620000000000001</v>
      </c>
      <c r="BN213" s="196">
        <f>BM213-BM217</f>
        <v>-2.9500000000000082E-2</v>
      </c>
      <c r="BO213" s="33"/>
      <c r="BP213" s="197">
        <f>AY213-AZ213</f>
        <v>0.81549999999999989</v>
      </c>
      <c r="BQ213" s="197">
        <f>BB213+BC213</f>
        <v>1.4820000000000002</v>
      </c>
      <c r="BR213" s="198">
        <f>BQ213-BP213</f>
        <v>0.66650000000000031</v>
      </c>
      <c r="BS213" s="54"/>
      <c r="BT213" s="197">
        <f>BJ213-BK213</f>
        <v>0.62450000000000006</v>
      </c>
      <c r="BU213" s="197">
        <f>BM213+BN213</f>
        <v>1.8325</v>
      </c>
      <c r="BV213" s="198">
        <f>BU213-BT213</f>
        <v>1.208</v>
      </c>
      <c r="BW213" s="54"/>
      <c r="BX213" s="198">
        <f>AVERAGE(BR213, BV213)</f>
        <v>0.93725000000000014</v>
      </c>
    </row>
    <row r="214" spans="1:76" ht="16" hidden="1" customHeight="1" x14ac:dyDescent="0.2">
      <c r="A214" s="17"/>
      <c r="B214" s="33" t="s">
        <v>43</v>
      </c>
      <c r="C214" s="214"/>
      <c r="D214" s="33"/>
      <c r="E214">
        <v>682</v>
      </c>
      <c r="F214">
        <v>744</v>
      </c>
      <c r="G214">
        <v>1505</v>
      </c>
      <c r="H214">
        <v>1210</v>
      </c>
      <c r="I214">
        <v>813</v>
      </c>
      <c r="J214">
        <v>0.67</v>
      </c>
      <c r="K214">
        <v>0.67100000000000004</v>
      </c>
      <c r="L214">
        <v>0.72299999999999998</v>
      </c>
      <c r="M214">
        <v>0.7</v>
      </c>
      <c r="N214">
        <v>0.68400000000000005</v>
      </c>
      <c r="O214">
        <v>0.58199999999999996</v>
      </c>
      <c r="P214">
        <v>0.60699999999999998</v>
      </c>
      <c r="Q214">
        <v>0.60699999999999998</v>
      </c>
      <c r="R214">
        <v>0.60699999999999998</v>
      </c>
      <c r="S214">
        <v>0.61399999999999999</v>
      </c>
      <c r="T214">
        <v>1.379</v>
      </c>
      <c r="U214">
        <v>1.383</v>
      </c>
      <c r="V214">
        <v>1.2909999999999999</v>
      </c>
      <c r="W214">
        <v>1.337</v>
      </c>
      <c r="X214">
        <v>1.3620000000000001</v>
      </c>
      <c r="Y214">
        <v>1.5509999999999999</v>
      </c>
      <c r="Z214">
        <v>1.486</v>
      </c>
      <c r="AA214">
        <v>1.498</v>
      </c>
      <c r="AB214">
        <v>1.4690000000000001</v>
      </c>
      <c r="AC214">
        <v>1.5129999999999999</v>
      </c>
      <c r="AD214" s="33"/>
      <c r="AE214" s="34">
        <f>AVERAGE(E214:I214)</f>
        <v>990.8</v>
      </c>
      <c r="AF214" s="35">
        <f>AVERAGE(J214:N214)</f>
        <v>0.6896000000000001</v>
      </c>
      <c r="AG214" s="35">
        <f>AVERAGE(T214:X214)</f>
        <v>1.3504</v>
      </c>
      <c r="AH214" s="35">
        <f>AVERAGE(O214:S214)</f>
        <v>0.60339999999999994</v>
      </c>
      <c r="AI214" s="35">
        <f>AVERAGE(Y214:AC214)</f>
        <v>1.5034000000000001</v>
      </c>
      <c r="AJ214" s="33"/>
      <c r="AK214" s="36">
        <f>((AI214-AG214)*(1000/AE214))/AH214</f>
        <v>0.25591758396672665</v>
      </c>
      <c r="AL214" s="205"/>
      <c r="AM214" s="33"/>
      <c r="AN214" s="205"/>
      <c r="AO214" s="196"/>
      <c r="AP214" s="37"/>
      <c r="AQ214" s="205"/>
      <c r="AR214" s="196"/>
      <c r="AS214" s="33"/>
      <c r="AT214" s="44">
        <v>0.71099999999999997</v>
      </c>
      <c r="AU214" s="44">
        <v>1.556</v>
      </c>
      <c r="AV214" s="44">
        <v>0.73699999999999999</v>
      </c>
      <c r="AW214" s="44">
        <v>1.732</v>
      </c>
      <c r="AX214" s="38"/>
      <c r="AY214" s="205"/>
      <c r="AZ214" s="196"/>
      <c r="BA214" s="37"/>
      <c r="BB214" s="205"/>
      <c r="BC214" s="196"/>
      <c r="BD214" s="33"/>
      <c r="BE214" s="44">
        <v>0.63200000000000001</v>
      </c>
      <c r="BF214" s="44">
        <v>1.744</v>
      </c>
      <c r="BG214" s="44">
        <v>0.61799999999999999</v>
      </c>
      <c r="BH214" s="44">
        <v>1.98</v>
      </c>
      <c r="BI214" s="33"/>
      <c r="BJ214" s="205"/>
      <c r="BK214" s="196"/>
      <c r="BL214" s="37"/>
      <c r="BM214" s="205"/>
      <c r="BN214" s="196"/>
      <c r="BO214" s="33"/>
      <c r="BP214" s="197"/>
      <c r="BQ214" s="197"/>
      <c r="BR214" s="199"/>
      <c r="BS214" s="54"/>
      <c r="BT214" s="197"/>
      <c r="BU214" s="197"/>
      <c r="BV214" s="199"/>
      <c r="BW214" s="54"/>
      <c r="BX214" s="199"/>
    </row>
    <row r="215" spans="1:76" ht="16" hidden="1" customHeight="1" x14ac:dyDescent="0.2">
      <c r="A215" s="17"/>
      <c r="B215" s="33" t="s">
        <v>59</v>
      </c>
      <c r="C215" s="214"/>
      <c r="D215" s="33"/>
      <c r="E215">
        <v>1073</v>
      </c>
      <c r="F215">
        <v>744</v>
      </c>
      <c r="G215">
        <v>982</v>
      </c>
      <c r="H215">
        <v>1352</v>
      </c>
      <c r="I215">
        <v>795</v>
      </c>
      <c r="J215">
        <v>0.68899999999999995</v>
      </c>
      <c r="K215">
        <v>0.65600000000000003</v>
      </c>
      <c r="L215">
        <v>0.67900000000000005</v>
      </c>
      <c r="M215">
        <v>0.69399999999999995</v>
      </c>
      <c r="N215">
        <v>0.66200000000000003</v>
      </c>
      <c r="O215">
        <v>0.59</v>
      </c>
      <c r="P215">
        <v>0.60299999999999998</v>
      </c>
      <c r="Q215">
        <v>0.60199999999999998</v>
      </c>
      <c r="R215">
        <v>0.60199999999999998</v>
      </c>
      <c r="S215">
        <v>0.60899999999999999</v>
      </c>
      <c r="T215">
        <v>1.3480000000000001</v>
      </c>
      <c r="U215">
        <v>1.4079999999999999</v>
      </c>
      <c r="V215">
        <v>1.373</v>
      </c>
      <c r="W215">
        <v>1.349</v>
      </c>
      <c r="X215">
        <v>1.397</v>
      </c>
      <c r="Y215">
        <v>1.5429999999999999</v>
      </c>
      <c r="Z215">
        <v>1.5</v>
      </c>
      <c r="AA215">
        <v>1.5209999999999999</v>
      </c>
      <c r="AB215">
        <v>1.4850000000000001</v>
      </c>
      <c r="AC215">
        <v>1.5049999999999999</v>
      </c>
      <c r="AD215" s="33"/>
      <c r="AE215" s="34">
        <f>AVERAGE(E215:I215)</f>
        <v>989.2</v>
      </c>
      <c r="AF215" s="35">
        <f>AVERAGE(J215:N215)</f>
        <v>0.67599999999999993</v>
      </c>
      <c r="AG215" s="35">
        <f>AVERAGE(T215:X215)</f>
        <v>1.3750000000000002</v>
      </c>
      <c r="AH215" s="35">
        <f>AVERAGE(O215:S215)</f>
        <v>0.60119999999999996</v>
      </c>
      <c r="AI215" s="35">
        <f>AVERAGE(Y215:AC215)</f>
        <v>1.5108000000000001</v>
      </c>
      <c r="AJ215" s="33"/>
      <c r="AK215" s="36">
        <f>((AI215-AG215)*(1000/AE215))/AH215</f>
        <v>0.22834772562974859</v>
      </c>
      <c r="AL215" s="205"/>
      <c r="AM215" s="33"/>
      <c r="AN215" s="205"/>
      <c r="AO215" s="196"/>
      <c r="AP215" s="37"/>
      <c r="AQ215" s="205"/>
      <c r="AR215" s="196"/>
      <c r="AS215" s="33"/>
      <c r="AT215" s="44">
        <v>0.70099999999999996</v>
      </c>
      <c r="AU215" s="44">
        <v>1.577</v>
      </c>
      <c r="AV215" s="44">
        <v>0.72699999999999998</v>
      </c>
      <c r="AW215" s="44">
        <v>1.756</v>
      </c>
      <c r="AX215" s="38"/>
      <c r="AY215" s="205"/>
      <c r="AZ215" s="196"/>
      <c r="BA215" s="37"/>
      <c r="BB215" s="205"/>
      <c r="BC215" s="196"/>
      <c r="BD215" s="33"/>
      <c r="BE215" s="44">
        <v>0.626</v>
      </c>
      <c r="BF215" s="44">
        <v>1.7549999999999999</v>
      </c>
      <c r="BG215" s="44">
        <v>0.61499999999999999</v>
      </c>
      <c r="BH215" s="44">
        <v>1.9810000000000001</v>
      </c>
      <c r="BI215" s="33"/>
      <c r="BJ215" s="205"/>
      <c r="BK215" s="196"/>
      <c r="BL215" s="37"/>
      <c r="BM215" s="205"/>
      <c r="BN215" s="196"/>
      <c r="BO215" s="33"/>
      <c r="BP215" s="197"/>
      <c r="BQ215" s="197"/>
      <c r="BR215" s="199"/>
      <c r="BS215" s="54"/>
      <c r="BT215" s="197"/>
      <c r="BU215" s="197"/>
      <c r="BV215" s="199"/>
      <c r="BW215" s="54"/>
      <c r="BX215" s="199"/>
    </row>
    <row r="216" spans="1:76" ht="7" hidden="1" customHeight="1" x14ac:dyDescent="0.2">
      <c r="A216" s="17"/>
      <c r="C216" s="55"/>
      <c r="AE216" s="1"/>
      <c r="AF216" s="2"/>
      <c r="AG216" s="2"/>
      <c r="AH216" s="2"/>
      <c r="AI216" s="2"/>
      <c r="AK216" s="18"/>
      <c r="AL216" s="4"/>
      <c r="AN216" s="4"/>
      <c r="AO216" s="196"/>
      <c r="AP216" s="5"/>
      <c r="AQ216" s="4"/>
      <c r="AR216" s="196"/>
      <c r="AT216" s="42"/>
      <c r="AU216" s="42"/>
      <c r="AV216" s="42"/>
      <c r="AW216" s="42"/>
      <c r="AX216" s="6"/>
      <c r="AY216" s="6"/>
      <c r="AZ216" s="196"/>
      <c r="BA216" s="5"/>
      <c r="BB216" s="6"/>
      <c r="BC216" s="196"/>
      <c r="BE216" s="42"/>
      <c r="BF216" s="42"/>
      <c r="BG216" s="42"/>
      <c r="BH216" s="42"/>
      <c r="BJ216" s="6"/>
      <c r="BK216" s="196"/>
      <c r="BL216" s="5"/>
      <c r="BM216" s="6"/>
      <c r="BN216" s="196"/>
      <c r="BP216" s="197"/>
      <c r="BQ216" s="197"/>
      <c r="BR216" s="199"/>
      <c r="BS216" s="8"/>
      <c r="BT216" s="197"/>
      <c r="BU216" s="197"/>
      <c r="BV216" s="199"/>
      <c r="BW216" s="8"/>
      <c r="BX216" s="199"/>
    </row>
    <row r="217" spans="1:76" ht="16" hidden="1" customHeight="1" x14ac:dyDescent="0.2">
      <c r="A217" s="17"/>
      <c r="B217" t="s">
        <v>17</v>
      </c>
      <c r="C217" s="194">
        <v>610273</v>
      </c>
      <c r="E217">
        <v>417</v>
      </c>
      <c r="F217">
        <v>815</v>
      </c>
      <c r="G217">
        <v>714</v>
      </c>
      <c r="H217">
        <v>570</v>
      </c>
      <c r="I217">
        <v>505</v>
      </c>
      <c r="J217">
        <v>0.59699999999999998</v>
      </c>
      <c r="K217">
        <v>0.629</v>
      </c>
      <c r="L217">
        <v>0.624</v>
      </c>
      <c r="M217">
        <v>0.61699999999999999</v>
      </c>
      <c r="N217">
        <v>0.61</v>
      </c>
      <c r="O217">
        <v>0.54700000000000004</v>
      </c>
      <c r="P217">
        <v>0.57299999999999995</v>
      </c>
      <c r="Q217">
        <v>0.55400000000000005</v>
      </c>
      <c r="R217">
        <v>0.53700000000000003</v>
      </c>
      <c r="S217">
        <v>0.57199999999999995</v>
      </c>
      <c r="T217">
        <v>1.492</v>
      </c>
      <c r="U217">
        <v>1.452</v>
      </c>
      <c r="V217">
        <v>1.4610000000000001</v>
      </c>
      <c r="W217">
        <v>1.474</v>
      </c>
      <c r="X217">
        <v>1.478</v>
      </c>
      <c r="Y217">
        <v>1.587</v>
      </c>
      <c r="Z217">
        <v>1.532</v>
      </c>
      <c r="AA217">
        <v>1.5449999999999999</v>
      </c>
      <c r="AB217">
        <v>1.5589999999999999</v>
      </c>
      <c r="AC217">
        <v>1.5680000000000001</v>
      </c>
      <c r="AE217" s="1">
        <f>AVERAGE(E217:I217)</f>
        <v>604.20000000000005</v>
      </c>
      <c r="AF217" s="2">
        <f>AVERAGE(J217:N217)</f>
        <v>0.61539999999999995</v>
      </c>
      <c r="AG217" s="2">
        <f>AVERAGE(T217:X217)</f>
        <v>1.4714</v>
      </c>
      <c r="AH217" s="2">
        <f>AVERAGE(O217:S217)</f>
        <v>0.55660000000000009</v>
      </c>
      <c r="AI217" s="2">
        <f>AVERAGE(Y217:AC217)</f>
        <v>1.5582</v>
      </c>
      <c r="AK217" s="18">
        <f>((AI217-AG217)*(1000/AE217))/AH217</f>
        <v>0.25810463419139434</v>
      </c>
      <c r="AL217" s="195">
        <f>MIN(AK217:AK219)</f>
        <v>0.1256279776380346</v>
      </c>
      <c r="AN217" s="195">
        <f>MAX(AH218:AH219)</f>
        <v>0.55640000000000001</v>
      </c>
      <c r="AO217" s="196"/>
      <c r="AP217" s="5"/>
      <c r="AQ217" s="195">
        <f>AVERAGE(AI218:AI219)</f>
        <v>1.5558000000000001</v>
      </c>
      <c r="AR217" s="196"/>
      <c r="AT217" s="42">
        <v>0.61499999999999999</v>
      </c>
      <c r="AU217" s="42">
        <v>1.7330000000000001</v>
      </c>
      <c r="AV217" s="42">
        <v>0.66900000000000004</v>
      </c>
      <c r="AW217" s="42">
        <v>1.9019999999999999</v>
      </c>
      <c r="AX217" s="6"/>
      <c r="AY217" s="195">
        <f>(MAX(AT217:AT219)+MAX(AV217:AV219))/2</f>
        <v>0.64949999999999997</v>
      </c>
      <c r="AZ217" s="196"/>
      <c r="BA217" s="5"/>
      <c r="BB217" s="195">
        <f>(MIN(AU217:AU219)+MIN(AW217:AW219))/2</f>
        <v>1.806</v>
      </c>
      <c r="BC217" s="196"/>
      <c r="BE217" s="42">
        <v>0.58599999999999997</v>
      </c>
      <c r="BF217" s="42">
        <v>1.8380000000000001</v>
      </c>
      <c r="BG217" s="42">
        <v>0.63800000000000001</v>
      </c>
      <c r="BH217" s="42">
        <v>1.9750000000000001</v>
      </c>
      <c r="BJ217" s="195">
        <f>(MAX(BE217:BE219)+MAX(BG217:BG219))/2</f>
        <v>0.62549999999999994</v>
      </c>
      <c r="BK217" s="196"/>
      <c r="BL217" s="5"/>
      <c r="BM217" s="195">
        <f>(MIN(BF217:BF219)+MIN(BH217:BH219))/2</f>
        <v>1.8915000000000002</v>
      </c>
      <c r="BN217" s="196"/>
      <c r="BP217" s="197"/>
      <c r="BQ217" s="197"/>
      <c r="BR217" s="199"/>
      <c r="BS217" s="8"/>
      <c r="BT217" s="197"/>
      <c r="BU217" s="197"/>
      <c r="BV217" s="199"/>
      <c r="BW217" s="8"/>
      <c r="BX217" s="199"/>
    </row>
    <row r="218" spans="1:76" ht="16" hidden="1" customHeight="1" x14ac:dyDescent="0.2">
      <c r="A218" s="17"/>
      <c r="B218" t="s">
        <v>44</v>
      </c>
      <c r="C218" s="194"/>
      <c r="E218">
        <v>706</v>
      </c>
      <c r="F218">
        <v>815</v>
      </c>
      <c r="G218">
        <v>888</v>
      </c>
      <c r="H218">
        <v>577</v>
      </c>
      <c r="I218">
        <v>505</v>
      </c>
      <c r="J218">
        <v>0.61399999999999999</v>
      </c>
      <c r="K218">
        <v>0.61399999999999999</v>
      </c>
      <c r="L218">
        <v>0.61899999999999999</v>
      </c>
      <c r="M218">
        <v>0.59799999999999998</v>
      </c>
      <c r="N218">
        <v>0.59599999999999997</v>
      </c>
      <c r="O218">
        <v>0.55000000000000004</v>
      </c>
      <c r="P218">
        <v>0.56599999999999995</v>
      </c>
      <c r="Q218">
        <v>0.55700000000000005</v>
      </c>
      <c r="R218">
        <v>0.53</v>
      </c>
      <c r="S218">
        <v>0.57899999999999996</v>
      </c>
      <c r="T218">
        <v>1.4670000000000001</v>
      </c>
      <c r="U218">
        <v>1.4730000000000001</v>
      </c>
      <c r="V218">
        <v>1.4670000000000001</v>
      </c>
      <c r="W218">
        <v>1.5</v>
      </c>
      <c r="X218">
        <v>1.498</v>
      </c>
      <c r="Y218">
        <v>1.5820000000000001</v>
      </c>
      <c r="Z218">
        <v>1.54</v>
      </c>
      <c r="AA218">
        <v>1.548</v>
      </c>
      <c r="AB218">
        <v>1.5640000000000001</v>
      </c>
      <c r="AC218">
        <v>1.5409999999999999</v>
      </c>
      <c r="AE218" s="1">
        <f>AVERAGE(E218:I218)</f>
        <v>698.2</v>
      </c>
      <c r="AF218" s="2">
        <f>AVERAGE(J218:N218)</f>
        <v>0.60819999999999996</v>
      </c>
      <c r="AG218" s="2">
        <f>AVERAGE(T218:X218)</f>
        <v>1.4810000000000001</v>
      </c>
      <c r="AH218" s="2">
        <f>AVERAGE(O218:S218)</f>
        <v>0.55640000000000001</v>
      </c>
      <c r="AI218" s="2">
        <f>AVERAGE(Y218:AC218)</f>
        <v>1.5550000000000002</v>
      </c>
      <c r="AK218" s="18">
        <f>((AI218-AG218)*(1000/AE218))/AH218</f>
        <v>0.1904867420197898</v>
      </c>
      <c r="AL218" s="195"/>
      <c r="AN218" s="195"/>
      <c r="AO218" s="196"/>
      <c r="AP218" s="5"/>
      <c r="AQ218" s="195"/>
      <c r="AR218" s="196"/>
      <c r="AT218" s="42">
        <v>0.623</v>
      </c>
      <c r="AU218" s="42">
        <v>1.7210000000000001</v>
      </c>
      <c r="AV218" s="42">
        <v>0.67</v>
      </c>
      <c r="AW218" s="42">
        <v>1.897</v>
      </c>
      <c r="AX218" s="6"/>
      <c r="AY218" s="195"/>
      <c r="AZ218" s="196"/>
      <c r="BA218" s="5"/>
      <c r="BB218" s="195"/>
      <c r="BC218" s="196"/>
      <c r="BE218" s="42">
        <v>0.59299999999999997</v>
      </c>
      <c r="BF218" s="42">
        <v>1.827</v>
      </c>
      <c r="BG218" s="42">
        <v>0.63600000000000001</v>
      </c>
      <c r="BH218" s="42">
        <v>1.97</v>
      </c>
      <c r="BJ218" s="195"/>
      <c r="BK218" s="196"/>
      <c r="BL218" s="5"/>
      <c r="BM218" s="195"/>
      <c r="BN218" s="196"/>
      <c r="BP218" s="197"/>
      <c r="BQ218" s="197"/>
      <c r="BR218" s="199"/>
      <c r="BS218" s="8"/>
      <c r="BT218" s="197"/>
      <c r="BU218" s="197"/>
      <c r="BV218" s="199"/>
      <c r="BW218" s="8"/>
      <c r="BX218" s="199"/>
    </row>
    <row r="219" spans="1:76" ht="16" hidden="1" customHeight="1" thickBot="1" x14ac:dyDescent="0.25">
      <c r="A219" s="17"/>
      <c r="B219" t="s">
        <v>60</v>
      </c>
      <c r="C219" s="194"/>
      <c r="E219">
        <v>643</v>
      </c>
      <c r="F219">
        <v>1005</v>
      </c>
      <c r="G219">
        <v>810</v>
      </c>
      <c r="H219">
        <v>890</v>
      </c>
      <c r="I219">
        <v>529</v>
      </c>
      <c r="J219">
        <v>0.58399999999999996</v>
      </c>
      <c r="K219">
        <v>0.60699999999999998</v>
      </c>
      <c r="L219">
        <v>0.59599999999999997</v>
      </c>
      <c r="M219">
        <v>0.60299999999999998</v>
      </c>
      <c r="N219">
        <v>0.57399999999999995</v>
      </c>
      <c r="O219">
        <v>0.54600000000000004</v>
      </c>
      <c r="P219">
        <v>0.57099999999999995</v>
      </c>
      <c r="Q219">
        <v>0.55200000000000005</v>
      </c>
      <c r="R219">
        <v>0.53800000000000003</v>
      </c>
      <c r="S219">
        <v>0.57499999999999996</v>
      </c>
      <c r="T219">
        <v>1.508</v>
      </c>
      <c r="U219">
        <v>1.4830000000000001</v>
      </c>
      <c r="V219">
        <v>1.5</v>
      </c>
      <c r="W219">
        <v>1.494</v>
      </c>
      <c r="X219">
        <v>1.5269999999999999</v>
      </c>
      <c r="Y219">
        <v>1.6020000000000001</v>
      </c>
      <c r="Z219">
        <v>1.5329999999999999</v>
      </c>
      <c r="AA219">
        <v>1.5529999999999999</v>
      </c>
      <c r="AB219">
        <v>1.5609999999999999</v>
      </c>
      <c r="AC219">
        <v>1.534</v>
      </c>
      <c r="AE219" s="1">
        <f>AVERAGE(E219:I219)</f>
        <v>775.4</v>
      </c>
      <c r="AF219" s="2">
        <f>AVERAGE(J219:N219)</f>
        <v>0.59279999999999988</v>
      </c>
      <c r="AG219" s="2">
        <f>AVERAGE(T219:X219)</f>
        <v>1.5024</v>
      </c>
      <c r="AH219" s="2">
        <f>AVERAGE(O219:S219)</f>
        <v>0.55640000000000001</v>
      </c>
      <c r="AI219" s="2">
        <f>AVERAGE(Y219:AC219)</f>
        <v>1.5566</v>
      </c>
      <c r="AK219" s="18">
        <f>((AI219-AG219)*(1000/AE219))/AH219</f>
        <v>0.1256279776380346</v>
      </c>
      <c r="AL219" s="195"/>
      <c r="AN219" s="195"/>
      <c r="AO219" s="196"/>
      <c r="AP219" s="5"/>
      <c r="AQ219" s="195"/>
      <c r="AR219" s="196"/>
      <c r="AT219" s="42">
        <v>0.627</v>
      </c>
      <c r="AU219" s="42">
        <v>1.7230000000000001</v>
      </c>
      <c r="AV219" s="42">
        <v>0.67200000000000004</v>
      </c>
      <c r="AW219" s="42">
        <v>1.891</v>
      </c>
      <c r="AX219" s="6"/>
      <c r="AY219" s="195"/>
      <c r="AZ219" s="196"/>
      <c r="BA219" s="5"/>
      <c r="BB219" s="195"/>
      <c r="BC219" s="196"/>
      <c r="BE219" s="42">
        <v>0.61099999999999999</v>
      </c>
      <c r="BF219" s="42">
        <v>1.8140000000000001</v>
      </c>
      <c r="BG219" s="42">
        <v>0.64</v>
      </c>
      <c r="BH219" s="42">
        <v>1.9690000000000001</v>
      </c>
      <c r="BJ219" s="195"/>
      <c r="BK219" s="196"/>
      <c r="BL219" s="5"/>
      <c r="BM219" s="195"/>
      <c r="BN219" s="196"/>
      <c r="BP219" s="197"/>
      <c r="BQ219" s="197"/>
      <c r="BR219" s="200"/>
      <c r="BS219" s="8"/>
      <c r="BT219" s="197"/>
      <c r="BU219" s="197"/>
      <c r="BV219" s="200"/>
      <c r="BW219" s="8"/>
      <c r="BX219" s="200"/>
    </row>
    <row r="220" spans="1:76" ht="16" hidden="1" customHeight="1" thickBot="1" x14ac:dyDescent="0.25">
      <c r="A220" s="17"/>
      <c r="BP220" s="52"/>
      <c r="BQ220" s="52"/>
      <c r="BR220" s="53"/>
      <c r="BS220" s="8"/>
      <c r="BT220" s="52"/>
      <c r="BU220" s="52"/>
      <c r="BV220" s="53"/>
      <c r="BW220" s="8"/>
      <c r="BX220" s="53"/>
    </row>
    <row r="221" spans="1:76" ht="16" hidden="1" customHeight="1" x14ac:dyDescent="0.2">
      <c r="A221" s="17"/>
      <c r="B221" s="33" t="s">
        <v>22</v>
      </c>
      <c r="C221" s="214">
        <v>610273</v>
      </c>
      <c r="D221" s="33"/>
      <c r="E221">
        <v>805</v>
      </c>
      <c r="F221">
        <v>760</v>
      </c>
      <c r="G221">
        <v>1052</v>
      </c>
      <c r="H221">
        <v>1160</v>
      </c>
      <c r="I221">
        <v>583</v>
      </c>
      <c r="J221">
        <v>0.71799999999999997</v>
      </c>
      <c r="K221">
        <v>0.71399999999999997</v>
      </c>
      <c r="L221">
        <v>0.755</v>
      </c>
      <c r="M221">
        <v>0.755</v>
      </c>
      <c r="N221">
        <v>0.67800000000000005</v>
      </c>
      <c r="O221">
        <v>0.58599999999999997</v>
      </c>
      <c r="P221">
        <v>0.59899999999999998</v>
      </c>
      <c r="Q221">
        <v>0.60399999999999998</v>
      </c>
      <c r="R221">
        <v>0.60299999999999998</v>
      </c>
      <c r="S221">
        <v>0.60199999999999998</v>
      </c>
      <c r="T221">
        <v>1.294</v>
      </c>
      <c r="U221">
        <v>1.3080000000000001</v>
      </c>
      <c r="V221">
        <v>1.2270000000000001</v>
      </c>
      <c r="W221">
        <v>1.2290000000000001</v>
      </c>
      <c r="X221">
        <v>1.371</v>
      </c>
      <c r="Y221">
        <v>1.6930000000000001</v>
      </c>
      <c r="Z221">
        <v>1.5580000000000001</v>
      </c>
      <c r="AA221">
        <v>1.5669999999999999</v>
      </c>
      <c r="AB221">
        <v>1.498</v>
      </c>
      <c r="AC221">
        <v>1.508</v>
      </c>
      <c r="AD221" s="33"/>
      <c r="AE221" s="34">
        <f>AVERAGE(E221:I221)</f>
        <v>872</v>
      </c>
      <c r="AF221" s="35">
        <f>AVERAGE(J221:N221)</f>
        <v>0.72399999999999998</v>
      </c>
      <c r="AG221" s="35">
        <f>AVERAGE(T221:X221)</f>
        <v>1.2858000000000001</v>
      </c>
      <c r="AH221" s="35">
        <f>AVERAGE(O221:S221)</f>
        <v>0.5988</v>
      </c>
      <c r="AI221" s="35">
        <f>AVERAGE(Y221:AC221)</f>
        <v>1.5648000000000002</v>
      </c>
      <c r="AJ221" s="33"/>
      <c r="AK221" s="36">
        <f>((AI221-AG221)*(1000/AE221))/AH221</f>
        <v>0.53432553179754028</v>
      </c>
      <c r="AL221" s="205">
        <f>MIN(AK221:AK223)</f>
        <v>0.26550912835322349</v>
      </c>
      <c r="AM221" s="33"/>
      <c r="AN221" s="205">
        <f>MAX(AH222:AH223)</f>
        <v>0.60640000000000005</v>
      </c>
      <c r="AO221" s="196">
        <f>AN225-AN221</f>
        <v>-4.7600000000000087E-2</v>
      </c>
      <c r="AP221" s="37"/>
      <c r="AQ221" s="205">
        <f>AVERAGE(AI222:AI223)</f>
        <v>1.5124</v>
      </c>
      <c r="AR221" s="196">
        <f>AQ221-AQ225</f>
        <v>-4.2899999999999938E-2</v>
      </c>
      <c r="AS221" s="33"/>
      <c r="AT221" s="44">
        <v>0.70899999999999996</v>
      </c>
      <c r="AU221" s="44">
        <v>1.573</v>
      </c>
      <c r="AV221" s="44">
        <v>0.73799999999999999</v>
      </c>
      <c r="AW221" s="44">
        <v>1.738</v>
      </c>
      <c r="AX221" s="38"/>
      <c r="AY221" s="205">
        <f>(MAX(AT221:AT223)+MAX(AV221:AV223))/2</f>
        <v>0.72649999999999992</v>
      </c>
      <c r="AZ221" s="196">
        <f>AY225-AY221</f>
        <v>-8.1999999999999851E-2</v>
      </c>
      <c r="BA221" s="37"/>
      <c r="BB221" s="205">
        <f>(MIN(AU221:AU223)+MIN(AW221:AW223))/2</f>
        <v>1.6455000000000002</v>
      </c>
      <c r="BC221" s="196">
        <f>BB221-BB225</f>
        <v>-0.16749999999999976</v>
      </c>
      <c r="BD221" s="33"/>
      <c r="BE221" s="44">
        <v>0.628</v>
      </c>
      <c r="BF221" s="44">
        <v>1.7569999999999999</v>
      </c>
      <c r="BG221" s="44">
        <v>0.65500000000000003</v>
      </c>
      <c r="BH221" s="44">
        <v>1.9410000000000001</v>
      </c>
      <c r="BI221" s="33"/>
      <c r="BJ221" s="205">
        <f>(MAX(BE221:BE223)+MAX(BG221:BG223))/2</f>
        <v>0.64400000000000002</v>
      </c>
      <c r="BK221" s="196">
        <f>BJ225-BJ221</f>
        <v>-1.1499999999999955E-2</v>
      </c>
      <c r="BL221" s="37"/>
      <c r="BM221" s="205">
        <f>(MIN(BF221:BF223)+MIN(BH221:BH223))/2</f>
        <v>1.84</v>
      </c>
      <c r="BN221" s="196">
        <f>BM221-BM225</f>
        <v>-4.049999999999998E-2</v>
      </c>
      <c r="BO221" s="33"/>
      <c r="BP221" s="197">
        <f>AY221-AZ221</f>
        <v>0.80849999999999977</v>
      </c>
      <c r="BQ221" s="197">
        <f>BB221+BC221</f>
        <v>1.4780000000000004</v>
      </c>
      <c r="BR221" s="198">
        <f>BQ221-BP221</f>
        <v>0.66950000000000065</v>
      </c>
      <c r="BS221" s="54"/>
      <c r="BT221" s="197">
        <f>BJ221-BK221</f>
        <v>0.65549999999999997</v>
      </c>
      <c r="BU221" s="197">
        <f>BM221+BN221</f>
        <v>1.7995000000000001</v>
      </c>
      <c r="BV221" s="198">
        <f>BU221-BT221</f>
        <v>1.1440000000000001</v>
      </c>
      <c r="BW221" s="54"/>
      <c r="BX221" s="198">
        <f>AVERAGE(BR221, BV221)</f>
        <v>0.90675000000000039</v>
      </c>
    </row>
    <row r="222" spans="1:76" ht="16" hidden="1" customHeight="1" x14ac:dyDescent="0.2">
      <c r="A222" s="17"/>
      <c r="B222" s="33" t="s">
        <v>45</v>
      </c>
      <c r="C222" s="214"/>
      <c r="D222" s="33"/>
      <c r="E222">
        <v>729</v>
      </c>
      <c r="F222">
        <v>744</v>
      </c>
      <c r="G222">
        <v>1180</v>
      </c>
      <c r="H222">
        <v>1058</v>
      </c>
      <c r="I222">
        <v>786</v>
      </c>
      <c r="J222">
        <v>0.69</v>
      </c>
      <c r="K222">
        <v>0.67900000000000005</v>
      </c>
      <c r="L222">
        <v>0.74399999999999999</v>
      </c>
      <c r="M222">
        <v>0.71299999999999997</v>
      </c>
      <c r="N222">
        <v>0.69399999999999995</v>
      </c>
      <c r="O222">
        <v>0.58699999999999997</v>
      </c>
      <c r="P222">
        <v>0.60599999999999998</v>
      </c>
      <c r="Q222">
        <v>0.60199999999999998</v>
      </c>
      <c r="R222">
        <v>0.60799999999999998</v>
      </c>
      <c r="S222">
        <v>0.61</v>
      </c>
      <c r="T222">
        <v>1.3460000000000001</v>
      </c>
      <c r="U222">
        <v>1.37</v>
      </c>
      <c r="V222">
        <v>1.25</v>
      </c>
      <c r="W222">
        <v>1.3129999999999999</v>
      </c>
      <c r="X222">
        <v>1.343</v>
      </c>
      <c r="Y222">
        <v>1.639</v>
      </c>
      <c r="Z222">
        <v>1.4910000000000001</v>
      </c>
      <c r="AA222">
        <v>1.5109999999999999</v>
      </c>
      <c r="AB222">
        <v>1.4950000000000001</v>
      </c>
      <c r="AC222">
        <v>1.5109999999999999</v>
      </c>
      <c r="AD222" s="33"/>
      <c r="AE222" s="34">
        <f>AVERAGE(E222:I222)</f>
        <v>899.4</v>
      </c>
      <c r="AF222" s="35">
        <f>AVERAGE(J222:N222)</f>
        <v>0.70399999999999996</v>
      </c>
      <c r="AG222" s="35">
        <f>AVERAGE(T222:X222)</f>
        <v>1.3244</v>
      </c>
      <c r="AH222" s="35">
        <f>AVERAGE(O222:S222)</f>
        <v>0.60260000000000002</v>
      </c>
      <c r="AI222" s="35">
        <f>AVERAGE(Y222:AC222)</f>
        <v>1.5294000000000001</v>
      </c>
      <c r="AJ222" s="33"/>
      <c r="AK222" s="36">
        <f>((AI222-AG222)*(1000/AE222))/AH222</f>
        <v>0.37824382829693387</v>
      </c>
      <c r="AL222" s="205"/>
      <c r="AM222" s="33"/>
      <c r="AN222" s="205"/>
      <c r="AO222" s="196"/>
      <c r="AP222" s="37"/>
      <c r="AQ222" s="205"/>
      <c r="AR222" s="196"/>
      <c r="AS222" s="33"/>
      <c r="AT222" s="44">
        <v>0.71199999999999997</v>
      </c>
      <c r="AU222" s="44">
        <v>1.554</v>
      </c>
      <c r="AV222" s="44">
        <v>0.73799999999999999</v>
      </c>
      <c r="AW222" s="44">
        <v>1.7589999999999999</v>
      </c>
      <c r="AX222" s="38"/>
      <c r="AY222" s="205"/>
      <c r="AZ222" s="196"/>
      <c r="BA222" s="37"/>
      <c r="BB222" s="205"/>
      <c r="BC222" s="196"/>
      <c r="BD222" s="33"/>
      <c r="BE222" s="44">
        <v>0.63300000000000001</v>
      </c>
      <c r="BF222" s="44">
        <v>1.7390000000000001</v>
      </c>
      <c r="BG222" s="44">
        <v>0.64400000000000002</v>
      </c>
      <c r="BH222" s="44">
        <v>1.9419999999999999</v>
      </c>
      <c r="BI222" s="33"/>
      <c r="BJ222" s="205"/>
      <c r="BK222" s="196"/>
      <c r="BL222" s="37"/>
      <c r="BM222" s="205"/>
      <c r="BN222" s="196"/>
      <c r="BO222" s="33"/>
      <c r="BP222" s="197"/>
      <c r="BQ222" s="197"/>
      <c r="BR222" s="199"/>
      <c r="BS222" s="54"/>
      <c r="BT222" s="197"/>
      <c r="BU222" s="197"/>
      <c r="BV222" s="199"/>
      <c r="BW222" s="54"/>
      <c r="BX222" s="199"/>
    </row>
    <row r="223" spans="1:76" ht="16" hidden="1" customHeight="1" x14ac:dyDescent="0.2">
      <c r="A223" s="17"/>
      <c r="B223" s="33" t="s">
        <v>61</v>
      </c>
      <c r="C223" s="214"/>
      <c r="D223" s="33"/>
      <c r="E223">
        <v>1102</v>
      </c>
      <c r="F223">
        <v>690</v>
      </c>
      <c r="G223">
        <v>965</v>
      </c>
      <c r="H223">
        <v>1210</v>
      </c>
      <c r="I223">
        <v>890</v>
      </c>
      <c r="J223">
        <v>0.71499999999999997</v>
      </c>
      <c r="K223">
        <v>0.66900000000000004</v>
      </c>
      <c r="L223">
        <v>0.70199999999999996</v>
      </c>
      <c r="M223">
        <v>0.70699999999999996</v>
      </c>
      <c r="N223">
        <v>0.69099999999999995</v>
      </c>
      <c r="O223">
        <v>0.59599999999999997</v>
      </c>
      <c r="P223">
        <v>0.60599999999999998</v>
      </c>
      <c r="Q223">
        <v>0.59699999999999998</v>
      </c>
      <c r="R223">
        <v>0.61299999999999999</v>
      </c>
      <c r="S223">
        <v>0.62</v>
      </c>
      <c r="T223">
        <v>1.3009999999999999</v>
      </c>
      <c r="U223">
        <v>1.3879999999999999</v>
      </c>
      <c r="V223">
        <v>1.331</v>
      </c>
      <c r="W223">
        <v>1.325</v>
      </c>
      <c r="X223">
        <v>1.35</v>
      </c>
      <c r="Y223">
        <v>1.5289999999999999</v>
      </c>
      <c r="Z223">
        <v>1.5069999999999999</v>
      </c>
      <c r="AA223">
        <v>1.5009999999999999</v>
      </c>
      <c r="AB223">
        <v>1.462</v>
      </c>
      <c r="AC223">
        <v>1.478</v>
      </c>
      <c r="AD223" s="33"/>
      <c r="AE223" s="34">
        <f>AVERAGE(E223:I223)</f>
        <v>971.4</v>
      </c>
      <c r="AF223" s="35">
        <f>AVERAGE(J223:N223)</f>
        <v>0.69679999999999986</v>
      </c>
      <c r="AG223" s="35">
        <f>AVERAGE(T223:X223)</f>
        <v>1.339</v>
      </c>
      <c r="AH223" s="35">
        <f>AVERAGE(O223:S223)</f>
        <v>0.60640000000000005</v>
      </c>
      <c r="AI223" s="35">
        <f>AVERAGE(Y223:AC223)</f>
        <v>1.4953999999999996</v>
      </c>
      <c r="AJ223" s="33"/>
      <c r="AK223" s="36">
        <f>((AI223-AG223)*(1000/AE223))/AH223</f>
        <v>0.26550912835322349</v>
      </c>
      <c r="AL223" s="205"/>
      <c r="AM223" s="33"/>
      <c r="AN223" s="205"/>
      <c r="AO223" s="196"/>
      <c r="AP223" s="37"/>
      <c r="AQ223" s="205"/>
      <c r="AR223" s="196"/>
      <c r="AS223" s="33"/>
      <c r="AT223" s="44">
        <v>0.71299999999999997</v>
      </c>
      <c r="AU223" s="44">
        <v>1.554</v>
      </c>
      <c r="AV223" s="44">
        <v>0.74</v>
      </c>
      <c r="AW223" s="44">
        <v>1.7370000000000001</v>
      </c>
      <c r="AX223" s="38"/>
      <c r="AY223" s="205"/>
      <c r="AZ223" s="196"/>
      <c r="BA223" s="37"/>
      <c r="BB223" s="205"/>
      <c r="BC223" s="196"/>
      <c r="BD223" s="33"/>
      <c r="BE223" s="44">
        <v>0.63100000000000001</v>
      </c>
      <c r="BF223" s="44">
        <v>1.748</v>
      </c>
      <c r="BG223" s="44">
        <v>0.63800000000000001</v>
      </c>
      <c r="BH223" s="44">
        <v>1.954</v>
      </c>
      <c r="BI223" s="33"/>
      <c r="BJ223" s="205"/>
      <c r="BK223" s="196"/>
      <c r="BL223" s="37"/>
      <c r="BM223" s="205"/>
      <c r="BN223" s="196"/>
      <c r="BO223" s="33"/>
      <c r="BP223" s="197"/>
      <c r="BQ223" s="197"/>
      <c r="BR223" s="199"/>
      <c r="BS223" s="54"/>
      <c r="BT223" s="197"/>
      <c r="BU223" s="197"/>
      <c r="BV223" s="199"/>
      <c r="BW223" s="54"/>
      <c r="BX223" s="199"/>
    </row>
    <row r="224" spans="1:76" ht="7" hidden="1" customHeight="1" x14ac:dyDescent="0.2">
      <c r="A224" s="17"/>
      <c r="C224" s="55"/>
      <c r="AE224" s="1"/>
      <c r="AF224" s="2"/>
      <c r="AG224" s="2"/>
      <c r="AH224" s="2"/>
      <c r="AI224" s="2"/>
      <c r="AK224" s="18"/>
      <c r="AL224" s="4"/>
      <c r="AN224" s="4"/>
      <c r="AO224" s="196"/>
      <c r="AP224" s="5"/>
      <c r="AQ224" s="4"/>
      <c r="AR224" s="196"/>
      <c r="AT224" s="42"/>
      <c r="AU224" s="42"/>
      <c r="AV224" s="42"/>
      <c r="AW224" s="42"/>
      <c r="AX224" s="6"/>
      <c r="AY224" s="6"/>
      <c r="AZ224" s="196"/>
      <c r="BA224" s="5"/>
      <c r="BB224" s="6"/>
      <c r="BC224" s="196"/>
      <c r="BE224" s="42"/>
      <c r="BF224" s="42"/>
      <c r="BG224" s="42"/>
      <c r="BH224" s="42"/>
      <c r="BJ224" s="6"/>
      <c r="BK224" s="196"/>
      <c r="BL224" s="5"/>
      <c r="BM224" s="6"/>
      <c r="BN224" s="196"/>
      <c r="BP224" s="197"/>
      <c r="BQ224" s="197"/>
      <c r="BR224" s="199"/>
      <c r="BS224" s="8"/>
      <c r="BT224" s="197"/>
      <c r="BU224" s="197"/>
      <c r="BV224" s="199"/>
      <c r="BW224" s="8"/>
      <c r="BX224" s="199"/>
    </row>
    <row r="225" spans="1:76" ht="16" hidden="1" customHeight="1" x14ac:dyDescent="0.2">
      <c r="A225" s="17"/>
      <c r="B225" t="s">
        <v>23</v>
      </c>
      <c r="C225" s="194">
        <v>610273</v>
      </c>
      <c r="E225">
        <v>461</v>
      </c>
      <c r="F225">
        <v>627</v>
      </c>
      <c r="G225">
        <v>738</v>
      </c>
      <c r="H225">
        <v>786</v>
      </c>
      <c r="I225">
        <v>406</v>
      </c>
      <c r="J225">
        <v>0.60599999999999998</v>
      </c>
      <c r="K225">
        <v>0.627</v>
      </c>
      <c r="L225">
        <v>0.64200000000000002</v>
      </c>
      <c r="M225">
        <v>0.65200000000000002</v>
      </c>
      <c r="N225">
        <v>0.6</v>
      </c>
      <c r="O225">
        <v>0.55000000000000004</v>
      </c>
      <c r="P225">
        <v>0.56399999999999995</v>
      </c>
      <c r="Q225">
        <v>0.55700000000000005</v>
      </c>
      <c r="R225">
        <v>0.54</v>
      </c>
      <c r="S225">
        <v>0.57099999999999995</v>
      </c>
      <c r="T225">
        <v>1.4790000000000001</v>
      </c>
      <c r="U225">
        <v>1.454</v>
      </c>
      <c r="V225">
        <v>1.4330000000000001</v>
      </c>
      <c r="W225">
        <v>1.421</v>
      </c>
      <c r="X225">
        <v>1.4910000000000001</v>
      </c>
      <c r="Y225">
        <v>1.5860000000000001</v>
      </c>
      <c r="Z225">
        <v>1.5780000000000001</v>
      </c>
      <c r="AA225">
        <v>1.546</v>
      </c>
      <c r="AB225">
        <v>1.5569999999999999</v>
      </c>
      <c r="AC225">
        <v>1.5429999999999999</v>
      </c>
      <c r="AE225" s="1">
        <f>AVERAGE(E225:I225)</f>
        <v>603.6</v>
      </c>
      <c r="AF225" s="2">
        <f>AVERAGE(J225:N225)</f>
        <v>0.62540000000000007</v>
      </c>
      <c r="AG225" s="2">
        <f>AVERAGE(T225:X225)</f>
        <v>1.4556</v>
      </c>
      <c r="AH225" s="2">
        <f>AVERAGE(O225:S225)</f>
        <v>0.55640000000000001</v>
      </c>
      <c r="AI225" s="2">
        <f>AVERAGE(Y225:AC225)</f>
        <v>1.5619999999999998</v>
      </c>
      <c r="AK225" s="18">
        <f>((AI225-AG225)*(1000/AE225))/AH225</f>
        <v>0.31681466437416661</v>
      </c>
      <c r="AL225" s="195">
        <f>MIN(AK225:AK227)</f>
        <v>0.16147952202061513</v>
      </c>
      <c r="AN225" s="195">
        <f>MAX(AH226:AH227)</f>
        <v>0.55879999999999996</v>
      </c>
      <c r="AO225" s="196"/>
      <c r="AP225" s="5"/>
      <c r="AQ225" s="195">
        <f>AVERAGE(AI226:AI227)</f>
        <v>1.5552999999999999</v>
      </c>
      <c r="AR225" s="196"/>
      <c r="AT225" s="42">
        <v>0.61699999999999999</v>
      </c>
      <c r="AU225" s="42">
        <v>1.726</v>
      </c>
      <c r="AV225" s="42">
        <v>0.67</v>
      </c>
      <c r="AW225" s="42">
        <v>1.9</v>
      </c>
      <c r="AX225" s="6"/>
      <c r="AY225" s="195">
        <f>(MAX(AT225:AT227)+MAX(AV225:AV227))/2</f>
        <v>0.64450000000000007</v>
      </c>
      <c r="AZ225" s="196"/>
      <c r="BA225" s="5"/>
      <c r="BB225" s="195">
        <f>(MIN(AU225:AU227)+MIN(AW225:AW227))/2</f>
        <v>1.8129999999999999</v>
      </c>
      <c r="BC225" s="196"/>
      <c r="BE225" s="42">
        <v>0.58899999999999997</v>
      </c>
      <c r="BF225" s="42">
        <v>1.8240000000000001</v>
      </c>
      <c r="BG225" s="42">
        <v>0.64500000000000002</v>
      </c>
      <c r="BH225" s="42">
        <v>1.9550000000000001</v>
      </c>
      <c r="BJ225" s="195">
        <f>(MAX(BE225:BE227)+MAX(BG225:BG227))/2</f>
        <v>0.63250000000000006</v>
      </c>
      <c r="BK225" s="196"/>
      <c r="BL225" s="5"/>
      <c r="BM225" s="195">
        <f>(MIN(BF225:BF227)+MIN(BH225:BH227))/2</f>
        <v>1.8805000000000001</v>
      </c>
      <c r="BN225" s="196"/>
      <c r="BP225" s="197"/>
      <c r="BQ225" s="197"/>
      <c r="BR225" s="199"/>
      <c r="BS225" s="8"/>
      <c r="BT225" s="197"/>
      <c r="BU225" s="197"/>
      <c r="BV225" s="199"/>
      <c r="BW225" s="8"/>
      <c r="BX225" s="199"/>
    </row>
    <row r="226" spans="1:76" ht="16" hidden="1" customHeight="1" x14ac:dyDescent="0.2">
      <c r="A226" s="17"/>
      <c r="B226" t="s">
        <v>46</v>
      </c>
      <c r="C226" s="194"/>
      <c r="E226">
        <v>528</v>
      </c>
      <c r="F226">
        <v>1218</v>
      </c>
      <c r="G226">
        <v>828</v>
      </c>
      <c r="H226">
        <v>494</v>
      </c>
      <c r="I226">
        <v>541</v>
      </c>
      <c r="J226">
        <v>0.59699999999999998</v>
      </c>
      <c r="K226">
        <v>0.65600000000000003</v>
      </c>
      <c r="L226">
        <v>0.629</v>
      </c>
      <c r="M226">
        <v>0.60699999999999998</v>
      </c>
      <c r="N226">
        <v>0.59299999999999997</v>
      </c>
      <c r="O226">
        <v>0.55200000000000005</v>
      </c>
      <c r="P226">
        <v>0.57099999999999995</v>
      </c>
      <c r="Q226">
        <v>0.55900000000000005</v>
      </c>
      <c r="R226">
        <v>0.53500000000000003</v>
      </c>
      <c r="S226">
        <v>0.57699999999999996</v>
      </c>
      <c r="T226">
        <v>1.4910000000000001</v>
      </c>
      <c r="U226">
        <v>1.409</v>
      </c>
      <c r="V226">
        <v>1.4530000000000001</v>
      </c>
      <c r="W226">
        <v>1.4890000000000001</v>
      </c>
      <c r="X226">
        <v>1.502</v>
      </c>
      <c r="Y226">
        <v>1.581</v>
      </c>
      <c r="Z226">
        <v>1.54</v>
      </c>
      <c r="AA226">
        <v>1.544</v>
      </c>
      <c r="AB226">
        <v>1.5589999999999999</v>
      </c>
      <c r="AC226">
        <v>1.5669999999999999</v>
      </c>
      <c r="AE226" s="1">
        <f>AVERAGE(E226:I226)</f>
        <v>721.8</v>
      </c>
      <c r="AF226" s="2">
        <f>AVERAGE(J226:N226)</f>
        <v>0.61639999999999995</v>
      </c>
      <c r="AG226" s="2">
        <f>AVERAGE(T226:X226)</f>
        <v>1.4688000000000001</v>
      </c>
      <c r="AH226" s="2">
        <f>AVERAGE(O226:S226)</f>
        <v>0.55879999999999996</v>
      </c>
      <c r="AI226" s="2">
        <f>AVERAGE(Y226:AC226)</f>
        <v>1.5582</v>
      </c>
      <c r="AK226" s="18">
        <f>((AI226-AG226)*(1000/AE226))/AH226</f>
        <v>0.22164821779957153</v>
      </c>
      <c r="AL226" s="195"/>
      <c r="AN226" s="195"/>
      <c r="AO226" s="196"/>
      <c r="AP226" s="5"/>
      <c r="AQ226" s="195"/>
      <c r="AR226" s="196"/>
      <c r="AT226" s="42">
        <v>0.61399999999999999</v>
      </c>
      <c r="AU226" s="42">
        <v>1.7310000000000001</v>
      </c>
      <c r="AV226" s="42">
        <v>0.67</v>
      </c>
      <c r="AW226" s="42">
        <v>1.903</v>
      </c>
      <c r="AX226" s="6"/>
      <c r="AY226" s="195"/>
      <c r="AZ226" s="196"/>
      <c r="BA226" s="5"/>
      <c r="BB226" s="195"/>
      <c r="BC226" s="196"/>
      <c r="BE226" s="42">
        <v>0.59199999999999997</v>
      </c>
      <c r="BF226" s="42">
        <v>1.8240000000000001</v>
      </c>
      <c r="BG226" s="42">
        <v>0.65100000000000002</v>
      </c>
      <c r="BH226" s="42">
        <v>1.948</v>
      </c>
      <c r="BJ226" s="195"/>
      <c r="BK226" s="196"/>
      <c r="BL226" s="5"/>
      <c r="BM226" s="195"/>
      <c r="BN226" s="196"/>
      <c r="BP226" s="197"/>
      <c r="BQ226" s="197"/>
      <c r="BR226" s="199"/>
      <c r="BS226" s="8"/>
      <c r="BT226" s="197"/>
      <c r="BU226" s="197"/>
      <c r="BV226" s="199"/>
      <c r="BW226" s="8"/>
      <c r="BX226" s="199"/>
    </row>
    <row r="227" spans="1:76" ht="16" hidden="1" customHeight="1" thickBot="1" x14ac:dyDescent="0.25">
      <c r="A227" s="17"/>
      <c r="B227" t="s">
        <v>62</v>
      </c>
      <c r="C227" s="194"/>
      <c r="E227">
        <v>584</v>
      </c>
      <c r="F227">
        <v>923</v>
      </c>
      <c r="G227">
        <v>791</v>
      </c>
      <c r="H227">
        <v>1246</v>
      </c>
      <c r="I227">
        <v>529</v>
      </c>
      <c r="J227">
        <v>0.59599999999999997</v>
      </c>
      <c r="K227">
        <v>0.61299999999999999</v>
      </c>
      <c r="L227">
        <v>0.60899999999999999</v>
      </c>
      <c r="M227">
        <v>0.64600000000000002</v>
      </c>
      <c r="N227">
        <v>0.58199999999999996</v>
      </c>
      <c r="O227">
        <v>0.54900000000000004</v>
      </c>
      <c r="P227">
        <v>0.56499999999999995</v>
      </c>
      <c r="Q227">
        <v>0.55400000000000005</v>
      </c>
      <c r="R227">
        <v>0.54400000000000004</v>
      </c>
      <c r="S227">
        <v>0.57799999999999996</v>
      </c>
      <c r="T227">
        <v>1.492</v>
      </c>
      <c r="U227">
        <v>1.474</v>
      </c>
      <c r="V227">
        <v>1.482</v>
      </c>
      <c r="W227">
        <v>1.43</v>
      </c>
      <c r="X227">
        <v>1.5169999999999999</v>
      </c>
      <c r="Y227">
        <v>1.591</v>
      </c>
      <c r="Z227">
        <v>1.5389999999999999</v>
      </c>
      <c r="AA227">
        <v>1.548</v>
      </c>
      <c r="AB227">
        <v>1.548</v>
      </c>
      <c r="AC227">
        <v>1.536</v>
      </c>
      <c r="AE227" s="1">
        <f>AVERAGE(E227:I227)</f>
        <v>814.6</v>
      </c>
      <c r="AF227" s="2">
        <f>AVERAGE(J227:N227)</f>
        <v>0.60919999999999996</v>
      </c>
      <c r="AG227" s="2">
        <f>AVERAGE(T227:X227)</f>
        <v>1.4789999999999999</v>
      </c>
      <c r="AH227" s="2">
        <f>AVERAGE(O227:S227)</f>
        <v>0.55799999999999994</v>
      </c>
      <c r="AI227" s="2">
        <f>AVERAGE(Y227:AC227)</f>
        <v>1.5524</v>
      </c>
      <c r="AK227" s="18">
        <f>((AI227-AG227)*(1000/AE227))/AH227</f>
        <v>0.16147952202061513</v>
      </c>
      <c r="AL227" s="195"/>
      <c r="AN227" s="195"/>
      <c r="AO227" s="196"/>
      <c r="AP227" s="5"/>
      <c r="AQ227" s="195"/>
      <c r="AR227" s="196"/>
      <c r="AT227" s="42">
        <v>0.61899999999999999</v>
      </c>
      <c r="AU227" s="42">
        <v>1.732</v>
      </c>
      <c r="AV227" s="42">
        <v>0.66100000000000003</v>
      </c>
      <c r="AW227" s="42">
        <v>1.9119999999999999</v>
      </c>
      <c r="AX227" s="6"/>
      <c r="AY227" s="195"/>
      <c r="AZ227" s="196"/>
      <c r="BA227" s="5"/>
      <c r="BB227" s="195"/>
      <c r="BC227" s="196"/>
      <c r="BE227" s="42">
        <v>0.60699999999999998</v>
      </c>
      <c r="BF227" s="42">
        <v>1.8149999999999999</v>
      </c>
      <c r="BG227" s="42">
        <v>0.65800000000000003</v>
      </c>
      <c r="BH227" s="42">
        <v>1.946</v>
      </c>
      <c r="BJ227" s="195"/>
      <c r="BK227" s="196"/>
      <c r="BL227" s="5"/>
      <c r="BM227" s="195"/>
      <c r="BN227" s="196"/>
      <c r="BP227" s="197"/>
      <c r="BQ227" s="197"/>
      <c r="BR227" s="200"/>
      <c r="BS227" s="8"/>
      <c r="BT227" s="197"/>
      <c r="BU227" s="197"/>
      <c r="BV227" s="200"/>
      <c r="BW227" s="8"/>
      <c r="BX227" s="200"/>
    </row>
    <row r="228" spans="1:76" ht="16" hidden="1" customHeight="1" thickBot="1" x14ac:dyDescent="0.25">
      <c r="A228" s="17"/>
      <c r="BP228" s="52"/>
      <c r="BQ228" s="52"/>
      <c r="BR228" s="53"/>
      <c r="BS228" s="8"/>
      <c r="BT228" s="52"/>
      <c r="BU228" s="52"/>
      <c r="BV228" s="53"/>
      <c r="BW228" s="8"/>
      <c r="BX228" s="53"/>
    </row>
    <row r="229" spans="1:76" ht="16" hidden="1" customHeight="1" x14ac:dyDescent="0.2">
      <c r="A229" s="17"/>
      <c r="B229" s="33" t="s">
        <v>28</v>
      </c>
      <c r="C229" s="214">
        <v>1087713</v>
      </c>
      <c r="D229" s="33"/>
      <c r="E229">
        <v>253</v>
      </c>
      <c r="F229">
        <v>141</v>
      </c>
      <c r="G229">
        <v>144</v>
      </c>
      <c r="H229">
        <v>175</v>
      </c>
      <c r="I229">
        <v>231</v>
      </c>
      <c r="J229">
        <v>0.76500000000000001</v>
      </c>
      <c r="K229">
        <v>0.69399999999999995</v>
      </c>
      <c r="L229">
        <v>0.69199999999999995</v>
      </c>
      <c r="M229">
        <v>0.71899999999999997</v>
      </c>
      <c r="N229">
        <v>0.76100000000000001</v>
      </c>
      <c r="O229">
        <v>0.55900000000000005</v>
      </c>
      <c r="P229">
        <v>0.58399999999999996</v>
      </c>
      <c r="Q229">
        <v>0.57299999999999995</v>
      </c>
      <c r="R229">
        <v>0.57399999999999995</v>
      </c>
      <c r="S229">
        <v>0.58499999999999996</v>
      </c>
      <c r="T229">
        <v>1.198</v>
      </c>
      <c r="U229">
        <v>1.3440000000000001</v>
      </c>
      <c r="V229">
        <v>1.349</v>
      </c>
      <c r="W229">
        <v>1.302</v>
      </c>
      <c r="X229">
        <v>1.21</v>
      </c>
      <c r="Y229">
        <v>1.609</v>
      </c>
      <c r="Z229">
        <v>1.5369999999999999</v>
      </c>
      <c r="AA229">
        <v>1.544</v>
      </c>
      <c r="AB229">
        <v>1.5329999999999999</v>
      </c>
      <c r="AC229">
        <v>1.5660000000000001</v>
      </c>
      <c r="AD229" s="33"/>
      <c r="AE229" s="34">
        <f>AVERAGE(E229:I229)</f>
        <v>188.8</v>
      </c>
      <c r="AF229" s="35">
        <f>AVERAGE(J229:N229)</f>
        <v>0.72619999999999996</v>
      </c>
      <c r="AG229" s="35">
        <f>AVERAGE(T229:X229)</f>
        <v>1.2806</v>
      </c>
      <c r="AH229" s="35">
        <f>AVERAGE(O229:S229)</f>
        <v>0.57499999999999996</v>
      </c>
      <c r="AI229" s="35">
        <f>AVERAGE(Y229:AC229)</f>
        <v>1.5577999999999999</v>
      </c>
      <c r="AJ229" s="33"/>
      <c r="AK229" s="36">
        <f>((AI229-AG229)*(1000/AE229))/AH229</f>
        <v>2.5534266764922613</v>
      </c>
      <c r="AL229" s="205">
        <f>MIN(AK229:AK231)</f>
        <v>1.7178288397311094</v>
      </c>
      <c r="AM229" s="33"/>
      <c r="AN229" s="205">
        <f>MAX(AH230:AH231)</f>
        <v>0.58159999999999989</v>
      </c>
      <c r="AO229" s="196">
        <f>AN233-AN229</f>
        <v>-2.4599999999999844E-2</v>
      </c>
      <c r="AP229" s="37"/>
      <c r="AQ229" s="205">
        <f>AVERAGE(AI230:AI231)</f>
        <v>1.5529999999999999</v>
      </c>
      <c r="AR229" s="196">
        <f>AQ229-AQ233</f>
        <v>-1.6100000000000225E-2</v>
      </c>
      <c r="AS229" s="33"/>
      <c r="AT229" s="44">
        <v>0.73</v>
      </c>
      <c r="AU229" s="44">
        <v>1.536</v>
      </c>
      <c r="AV229" s="44">
        <v>0.73599999999999999</v>
      </c>
      <c r="AW229" s="44">
        <v>1.7649999999999999</v>
      </c>
      <c r="AX229" s="38"/>
      <c r="AY229" s="205">
        <f>(MAX(AT229:AT231)+MAX(AV229:AV231))/2</f>
        <v>0.74049999999999994</v>
      </c>
      <c r="AZ229" s="196">
        <f>AY233-AY229</f>
        <v>-9.5999999999999863E-2</v>
      </c>
      <c r="BA229" s="37"/>
      <c r="BB229" s="205">
        <f>(MIN(AU229:AU231)+MIN(AW229:AW231))/2</f>
        <v>1.625</v>
      </c>
      <c r="BC229" s="196">
        <f>BB229-BB233</f>
        <v>-0.18500000000000005</v>
      </c>
      <c r="BD229" s="33"/>
      <c r="BE229" s="44">
        <v>0.65500000000000003</v>
      </c>
      <c r="BF229" s="44">
        <v>1.708</v>
      </c>
      <c r="BG229" s="44">
        <v>0.68100000000000005</v>
      </c>
      <c r="BH229" s="44">
        <v>1.8819999999999999</v>
      </c>
      <c r="BI229" s="33"/>
      <c r="BJ229" s="205">
        <f>(MAX(BE229:BE231)+MAX(BG229:BG231))/2</f>
        <v>0.67199999999999993</v>
      </c>
      <c r="BK229" s="196">
        <f>BJ233-BJ229</f>
        <v>-2.3499999999999965E-2</v>
      </c>
      <c r="BL229" s="37"/>
      <c r="BM229" s="205">
        <f>(MIN(BF229:BF231)+MIN(BH229:BH231))/2</f>
        <v>1.7949999999999999</v>
      </c>
      <c r="BN229" s="196">
        <f>BM229-BM233</f>
        <v>-5.5499999999999883E-2</v>
      </c>
      <c r="BO229" s="33"/>
      <c r="BP229" s="197">
        <f>AY229-AZ229</f>
        <v>0.8364999999999998</v>
      </c>
      <c r="BQ229" s="197">
        <f>BB229+BC229</f>
        <v>1.44</v>
      </c>
      <c r="BR229" s="198">
        <f>BQ229-BP229</f>
        <v>0.60350000000000015</v>
      </c>
      <c r="BS229" s="54"/>
      <c r="BT229" s="197">
        <f>BJ229-BK229</f>
        <v>0.6954999999999999</v>
      </c>
      <c r="BU229" s="197">
        <f>BM229+BN229</f>
        <v>1.7395</v>
      </c>
      <c r="BV229" s="198">
        <f>BU229-BT229</f>
        <v>1.044</v>
      </c>
      <c r="BW229" s="54"/>
      <c r="BX229" s="198">
        <f>AVERAGE(BR229, BV229)</f>
        <v>0.82375000000000009</v>
      </c>
    </row>
    <row r="230" spans="1:76" ht="16" hidden="1" customHeight="1" x14ac:dyDescent="0.2">
      <c r="A230" s="17"/>
      <c r="B230" s="33" t="s">
        <v>47</v>
      </c>
      <c r="C230" s="214"/>
      <c r="D230" s="33"/>
      <c r="E230">
        <v>181</v>
      </c>
      <c r="F230">
        <v>181</v>
      </c>
      <c r="G230">
        <v>165</v>
      </c>
      <c r="H230">
        <v>203</v>
      </c>
      <c r="I230">
        <v>158</v>
      </c>
      <c r="J230">
        <v>0.69699999999999995</v>
      </c>
      <c r="K230">
        <v>0.69399999999999995</v>
      </c>
      <c r="L230">
        <v>0.69</v>
      </c>
      <c r="M230">
        <v>0.71599999999999997</v>
      </c>
      <c r="N230">
        <v>0.68500000000000005</v>
      </c>
      <c r="O230">
        <v>0.56599999999999995</v>
      </c>
      <c r="P230">
        <v>0.59099999999999997</v>
      </c>
      <c r="Q230">
        <v>0.57099999999999995</v>
      </c>
      <c r="R230">
        <v>0.56999999999999995</v>
      </c>
      <c r="S230">
        <v>0.57699999999999996</v>
      </c>
      <c r="T230">
        <v>1.333</v>
      </c>
      <c r="U230">
        <v>1.343</v>
      </c>
      <c r="V230">
        <v>1.3520000000000001</v>
      </c>
      <c r="W230">
        <v>1.3069999999999999</v>
      </c>
      <c r="X230">
        <v>1.3580000000000001</v>
      </c>
      <c r="Y230">
        <v>1.5980000000000001</v>
      </c>
      <c r="Z230">
        <v>1.54</v>
      </c>
      <c r="AA230">
        <v>1.5349999999999999</v>
      </c>
      <c r="AB230">
        <v>1.5569999999999999</v>
      </c>
      <c r="AC230">
        <v>1.5429999999999999</v>
      </c>
      <c r="AD230" s="33"/>
      <c r="AE230" s="34">
        <f>AVERAGE(E230:I230)</f>
        <v>177.6</v>
      </c>
      <c r="AF230" s="35">
        <f>AVERAGE(J230:N230)</f>
        <v>0.69639999999999991</v>
      </c>
      <c r="AG230" s="35">
        <f>AVERAGE(T230:X230)</f>
        <v>1.3386000000000002</v>
      </c>
      <c r="AH230" s="35">
        <f>AVERAGE(O230:S230)</f>
        <v>0.57499999999999996</v>
      </c>
      <c r="AI230" s="35">
        <f>AVERAGE(Y230:AC230)</f>
        <v>1.5546000000000002</v>
      </c>
      <c r="AJ230" s="33"/>
      <c r="AK230" s="36">
        <f>((AI230-AG230)*(1000/AE230))/AH230</f>
        <v>2.1151586368977671</v>
      </c>
      <c r="AL230" s="205"/>
      <c r="AM230" s="33"/>
      <c r="AN230" s="205"/>
      <c r="AO230" s="196"/>
      <c r="AP230" s="37"/>
      <c r="AQ230" s="205"/>
      <c r="AR230" s="196"/>
      <c r="AS230" s="33"/>
      <c r="AT230" s="44">
        <v>0.72599999999999998</v>
      </c>
      <c r="AU230" s="44">
        <v>1.5269999999999999</v>
      </c>
      <c r="AV230" s="44">
        <v>0.751</v>
      </c>
      <c r="AW230" s="44">
        <v>1.7230000000000001</v>
      </c>
      <c r="AX230" s="38"/>
      <c r="AY230" s="205"/>
      <c r="AZ230" s="196"/>
      <c r="BA230" s="37"/>
      <c r="BB230" s="205"/>
      <c r="BC230" s="196"/>
      <c r="BD230" s="33"/>
      <c r="BE230" s="44">
        <v>0.64900000000000002</v>
      </c>
      <c r="BF230" s="44">
        <v>1.7090000000000001</v>
      </c>
      <c r="BG230" s="44">
        <v>0.66500000000000004</v>
      </c>
      <c r="BH230" s="44">
        <v>1.9059999999999999</v>
      </c>
      <c r="BI230" s="33"/>
      <c r="BJ230" s="205"/>
      <c r="BK230" s="196"/>
      <c r="BL230" s="37"/>
      <c r="BM230" s="205"/>
      <c r="BN230" s="196"/>
      <c r="BO230" s="33"/>
      <c r="BP230" s="197"/>
      <c r="BQ230" s="197"/>
      <c r="BR230" s="199"/>
      <c r="BS230" s="54"/>
      <c r="BT230" s="197"/>
      <c r="BU230" s="197"/>
      <c r="BV230" s="199"/>
      <c r="BW230" s="54"/>
      <c r="BX230" s="199"/>
    </row>
    <row r="231" spans="1:76" ht="16" hidden="1" customHeight="1" x14ac:dyDescent="0.2">
      <c r="A231" s="17"/>
      <c r="B231" s="33" t="s">
        <v>63</v>
      </c>
      <c r="C231" s="214"/>
      <c r="D231" s="33"/>
      <c r="E231">
        <v>200</v>
      </c>
      <c r="F231">
        <v>249</v>
      </c>
      <c r="G231">
        <v>128</v>
      </c>
      <c r="H231">
        <v>393</v>
      </c>
      <c r="I231">
        <v>128</v>
      </c>
      <c r="J231">
        <v>0.69699999999999995</v>
      </c>
      <c r="K231">
        <v>0.71699999999999997</v>
      </c>
      <c r="L231">
        <v>0.63800000000000001</v>
      </c>
      <c r="M231">
        <v>0.78800000000000003</v>
      </c>
      <c r="N231">
        <v>0.64</v>
      </c>
      <c r="O231">
        <v>0.57399999999999995</v>
      </c>
      <c r="P231">
        <v>0.59699999999999998</v>
      </c>
      <c r="Q231">
        <v>0.57499999999999996</v>
      </c>
      <c r="R231">
        <v>0.57499999999999996</v>
      </c>
      <c r="S231">
        <v>0.58699999999999997</v>
      </c>
      <c r="T231">
        <v>1.3340000000000001</v>
      </c>
      <c r="U231">
        <v>1.3009999999999999</v>
      </c>
      <c r="V231">
        <v>1.4390000000000001</v>
      </c>
      <c r="W231">
        <v>1.153</v>
      </c>
      <c r="X231">
        <v>1.4330000000000001</v>
      </c>
      <c r="Y231">
        <v>1.575</v>
      </c>
      <c r="Z231">
        <v>1.57</v>
      </c>
      <c r="AA231">
        <v>1.5309999999999999</v>
      </c>
      <c r="AB231">
        <v>1.5629999999999999</v>
      </c>
      <c r="AC231">
        <v>1.518</v>
      </c>
      <c r="AD231" s="33"/>
      <c r="AE231" s="34">
        <f>AVERAGE(E231:I231)</f>
        <v>219.6</v>
      </c>
      <c r="AF231" s="35">
        <f>AVERAGE(J231:N231)</f>
        <v>0.69599999999999995</v>
      </c>
      <c r="AG231" s="35">
        <f>AVERAGE(T231:X231)</f>
        <v>1.3320000000000001</v>
      </c>
      <c r="AH231" s="35">
        <f>AVERAGE(O231:S231)</f>
        <v>0.58159999999999989</v>
      </c>
      <c r="AI231" s="35">
        <f>AVERAGE(Y231:AC231)</f>
        <v>1.5513999999999999</v>
      </c>
      <c r="AJ231" s="33"/>
      <c r="AK231" s="36">
        <f>((AI231-AG231)*(1000/AE231))/AH231</f>
        <v>1.7178288397311094</v>
      </c>
      <c r="AL231" s="205"/>
      <c r="AM231" s="33"/>
      <c r="AN231" s="205"/>
      <c r="AO231" s="196"/>
      <c r="AP231" s="37"/>
      <c r="AQ231" s="205"/>
      <c r="AR231" s="196"/>
      <c r="AS231" s="33"/>
      <c r="AT231" s="44">
        <v>0.7</v>
      </c>
      <c r="AU231" s="44">
        <v>1.5760000000000001</v>
      </c>
      <c r="AV231" s="44">
        <v>0.71799999999999997</v>
      </c>
      <c r="AW231" s="44">
        <v>1.7869999999999999</v>
      </c>
      <c r="AX231" s="38"/>
      <c r="AY231" s="205"/>
      <c r="AZ231" s="196"/>
      <c r="BA231" s="37"/>
      <c r="BB231" s="205"/>
      <c r="BC231" s="196"/>
      <c r="BD231" s="33"/>
      <c r="BE231" s="44">
        <v>0.63200000000000001</v>
      </c>
      <c r="BF231" s="44">
        <v>1.7390000000000001</v>
      </c>
      <c r="BG231" s="44">
        <v>0.68899999999999995</v>
      </c>
      <c r="BH231" s="44">
        <v>1.89</v>
      </c>
      <c r="BI231" s="33"/>
      <c r="BJ231" s="205"/>
      <c r="BK231" s="196"/>
      <c r="BL231" s="37"/>
      <c r="BM231" s="205"/>
      <c r="BN231" s="196"/>
      <c r="BO231" s="33"/>
      <c r="BP231" s="197"/>
      <c r="BQ231" s="197"/>
      <c r="BR231" s="199"/>
      <c r="BS231" s="54"/>
      <c r="BT231" s="197"/>
      <c r="BU231" s="197"/>
      <c r="BV231" s="199"/>
      <c r="BW231" s="54"/>
      <c r="BX231" s="199"/>
    </row>
    <row r="232" spans="1:76" ht="7" hidden="1" customHeight="1" x14ac:dyDescent="0.2">
      <c r="A232" s="17"/>
      <c r="C232" s="55"/>
      <c r="AE232" s="1"/>
      <c r="AF232" s="2"/>
      <c r="AG232" s="2"/>
      <c r="AH232" s="2"/>
      <c r="AI232" s="2"/>
      <c r="AK232" s="18"/>
      <c r="AL232" s="4"/>
      <c r="AN232" s="4"/>
      <c r="AO232" s="196"/>
      <c r="AP232" s="5"/>
      <c r="AQ232" s="4"/>
      <c r="AR232" s="196"/>
      <c r="AT232" s="42"/>
      <c r="AU232" s="42"/>
      <c r="AV232" s="42"/>
      <c r="AW232" s="42"/>
      <c r="AX232" s="6"/>
      <c r="AY232" s="6"/>
      <c r="AZ232" s="196"/>
      <c r="BA232" s="5"/>
      <c r="BB232" s="6"/>
      <c r="BC232" s="196"/>
      <c r="BE232" s="42"/>
      <c r="BF232" s="42"/>
      <c r="BG232" s="42"/>
      <c r="BH232" s="42"/>
      <c r="BJ232" s="6"/>
      <c r="BK232" s="196"/>
      <c r="BL232" s="5"/>
      <c r="BM232" s="6"/>
      <c r="BN232" s="196"/>
      <c r="BP232" s="197"/>
      <c r="BQ232" s="197"/>
      <c r="BR232" s="199"/>
      <c r="BS232" s="8"/>
      <c r="BT232" s="197"/>
      <c r="BU232" s="197"/>
      <c r="BV232" s="199"/>
      <c r="BW232" s="8"/>
      <c r="BX232" s="199"/>
    </row>
    <row r="233" spans="1:76" ht="16" hidden="1" customHeight="1" x14ac:dyDescent="0.2">
      <c r="A233" s="17"/>
      <c r="B233" t="s">
        <v>29</v>
      </c>
      <c r="C233" s="194">
        <v>1087713</v>
      </c>
      <c r="E233">
        <v>158</v>
      </c>
      <c r="F233">
        <v>392</v>
      </c>
      <c r="G233">
        <v>163</v>
      </c>
      <c r="H233">
        <v>202</v>
      </c>
      <c r="I233">
        <v>176</v>
      </c>
      <c r="J233">
        <v>0.64</v>
      </c>
      <c r="K233">
        <v>0.71799999999999997</v>
      </c>
      <c r="L233">
        <v>0.64700000000000002</v>
      </c>
      <c r="M233">
        <v>0.66500000000000004</v>
      </c>
      <c r="N233">
        <v>0.64700000000000002</v>
      </c>
      <c r="O233">
        <v>0.54300000000000004</v>
      </c>
      <c r="P233">
        <v>0.56699999999999995</v>
      </c>
      <c r="Q233">
        <v>0.55000000000000004</v>
      </c>
      <c r="R233">
        <v>0.52900000000000003</v>
      </c>
      <c r="S233">
        <v>0.57399999999999995</v>
      </c>
      <c r="T233">
        <v>1.429</v>
      </c>
      <c r="U233">
        <v>1.3</v>
      </c>
      <c r="V233">
        <v>1.425</v>
      </c>
      <c r="W233">
        <v>1.3979999999999999</v>
      </c>
      <c r="X233">
        <v>1.423</v>
      </c>
      <c r="Y233">
        <v>1.595</v>
      </c>
      <c r="Z233">
        <v>1.5529999999999999</v>
      </c>
      <c r="AA233">
        <v>1.57</v>
      </c>
      <c r="AB233">
        <v>1.571</v>
      </c>
      <c r="AC233">
        <v>1.538</v>
      </c>
      <c r="AE233" s="1">
        <f>AVERAGE(E233:I233)</f>
        <v>218.2</v>
      </c>
      <c r="AF233" s="2">
        <f>AVERAGE(J233:N233)</f>
        <v>0.66339999999999999</v>
      </c>
      <c r="AG233" s="2">
        <f>AVERAGE(T233:X233)</f>
        <v>1.395</v>
      </c>
      <c r="AH233" s="2">
        <f>AVERAGE(O233:S233)</f>
        <v>0.55259999999999998</v>
      </c>
      <c r="AI233" s="2">
        <f>AVERAGE(Y233:AC233)</f>
        <v>1.5653999999999999</v>
      </c>
      <c r="AK233" s="18">
        <f>((AI233-AG233)*(1000/AE233))/AH233</f>
        <v>1.4132010895581351</v>
      </c>
      <c r="AL233" s="195">
        <f>MIN(AK233:AK235)</f>
        <v>0.99653781313575551</v>
      </c>
      <c r="AN233" s="195">
        <f>MAX(AH234:AH235)</f>
        <v>0.55700000000000005</v>
      </c>
      <c r="AO233" s="196"/>
      <c r="AP233" s="5"/>
      <c r="AQ233" s="195">
        <f>AVERAGE(AI234:AI235)</f>
        <v>1.5691000000000002</v>
      </c>
      <c r="AR233" s="196"/>
      <c r="AT233" s="42">
        <v>0.622</v>
      </c>
      <c r="AU233" s="42">
        <v>1.734</v>
      </c>
      <c r="AV233" s="42">
        <v>0.66200000000000003</v>
      </c>
      <c r="AW233" s="42">
        <v>1.923</v>
      </c>
      <c r="AX233" s="6"/>
      <c r="AY233" s="195">
        <f>(MAX(AT233:AT235)+MAX(AV233:AV235))/2</f>
        <v>0.64450000000000007</v>
      </c>
      <c r="AZ233" s="196"/>
      <c r="BA233" s="5"/>
      <c r="BB233" s="195">
        <f>(MIN(AU233:AU235)+MIN(AW233:AW235))/2</f>
        <v>1.81</v>
      </c>
      <c r="BC233" s="196"/>
      <c r="BE233" s="42">
        <v>0.59699999999999998</v>
      </c>
      <c r="BF233" s="42">
        <v>1.8280000000000001</v>
      </c>
      <c r="BG233" s="42">
        <v>0.67800000000000005</v>
      </c>
      <c r="BH233" s="42">
        <v>1.925</v>
      </c>
      <c r="BJ233" s="195">
        <f>(MAX(BE233:BE235)+MAX(BG233:BG235))/2</f>
        <v>0.64849999999999997</v>
      </c>
      <c r="BK233" s="196"/>
      <c r="BL233" s="5"/>
      <c r="BM233" s="195">
        <f>(MIN(BF233:BF235)+MIN(BH233:BH235))/2</f>
        <v>1.8504999999999998</v>
      </c>
      <c r="BN233" s="196"/>
      <c r="BP233" s="197"/>
      <c r="BQ233" s="197"/>
      <c r="BR233" s="199"/>
      <c r="BS233" s="8"/>
      <c r="BT233" s="197"/>
      <c r="BU233" s="197"/>
      <c r="BV233" s="199"/>
      <c r="BW233" s="8"/>
      <c r="BX233" s="199"/>
    </row>
    <row r="234" spans="1:76" ht="16" hidden="1" customHeight="1" x14ac:dyDescent="0.2">
      <c r="A234" s="17"/>
      <c r="B234" t="s">
        <v>48</v>
      </c>
      <c r="C234" s="194"/>
      <c r="E234">
        <v>195</v>
      </c>
      <c r="F234">
        <v>120</v>
      </c>
      <c r="G234">
        <v>207</v>
      </c>
      <c r="H234">
        <v>217</v>
      </c>
      <c r="I234">
        <v>203</v>
      </c>
      <c r="J234">
        <v>0.64600000000000002</v>
      </c>
      <c r="K234">
        <v>0.59399999999999997</v>
      </c>
      <c r="L234">
        <v>0.65200000000000002</v>
      </c>
      <c r="M234">
        <v>0.65800000000000003</v>
      </c>
      <c r="N234">
        <v>0.64</v>
      </c>
      <c r="O234">
        <v>0.54200000000000004</v>
      </c>
      <c r="P234">
        <v>0.56299999999999994</v>
      </c>
      <c r="Q234">
        <v>0.55100000000000005</v>
      </c>
      <c r="R234">
        <v>0.53800000000000003</v>
      </c>
      <c r="S234">
        <v>0.57099999999999995</v>
      </c>
      <c r="T234">
        <v>1.42</v>
      </c>
      <c r="U234">
        <v>1.5</v>
      </c>
      <c r="V234">
        <v>1.417</v>
      </c>
      <c r="W234">
        <v>1.41</v>
      </c>
      <c r="X234">
        <v>1.4330000000000001</v>
      </c>
      <c r="Y234">
        <v>1.599</v>
      </c>
      <c r="Z234">
        <v>1.5529999999999999</v>
      </c>
      <c r="AA234">
        <v>1.56</v>
      </c>
      <c r="AB234">
        <v>1.5640000000000001</v>
      </c>
      <c r="AC234">
        <v>1.5609999999999999</v>
      </c>
      <c r="AE234" s="1">
        <f>AVERAGE(E234:I234)</f>
        <v>188.4</v>
      </c>
      <c r="AF234" s="2">
        <f>AVERAGE(J234:N234)</f>
        <v>0.63800000000000001</v>
      </c>
      <c r="AG234" s="2">
        <f>AVERAGE(T234:X234)</f>
        <v>1.4359999999999999</v>
      </c>
      <c r="AH234" s="2">
        <f>AVERAGE(O234:S234)</f>
        <v>0.55299999999999994</v>
      </c>
      <c r="AI234" s="2">
        <f>AVERAGE(Y234:AC234)</f>
        <v>1.5673999999999999</v>
      </c>
      <c r="AK234" s="18">
        <f>((AI234-AG234)*(1000/AE234))/AH234</f>
        <v>1.2612156045196434</v>
      </c>
      <c r="AL234" s="195"/>
      <c r="AN234" s="195"/>
      <c r="AO234" s="196"/>
      <c r="AP234" s="5"/>
      <c r="AQ234" s="195"/>
      <c r="AR234" s="196"/>
      <c r="AT234" s="42">
        <v>0.61699999999999999</v>
      </c>
      <c r="AU234" s="42">
        <v>1.732</v>
      </c>
      <c r="AV234" s="42">
        <v>0.66100000000000003</v>
      </c>
      <c r="AW234" s="42">
        <v>1.9059999999999999</v>
      </c>
      <c r="AX234" s="6"/>
      <c r="AY234" s="195"/>
      <c r="AZ234" s="196"/>
      <c r="BA234" s="5"/>
      <c r="BB234" s="195"/>
      <c r="BC234" s="196"/>
      <c r="BE234" s="42">
        <v>0.60499999999999998</v>
      </c>
      <c r="BF234" s="42">
        <v>1.8089999999999999</v>
      </c>
      <c r="BG234" s="42">
        <v>0.69</v>
      </c>
      <c r="BH234" s="42">
        <v>1.9</v>
      </c>
      <c r="BJ234" s="195"/>
      <c r="BK234" s="196"/>
      <c r="BL234" s="5"/>
      <c r="BM234" s="195"/>
      <c r="BN234" s="196"/>
      <c r="BP234" s="197"/>
      <c r="BQ234" s="197"/>
      <c r="BR234" s="199"/>
      <c r="BS234" s="8"/>
      <c r="BT234" s="197"/>
      <c r="BU234" s="197"/>
      <c r="BV234" s="199"/>
      <c r="BW234" s="8"/>
      <c r="BX234" s="199"/>
    </row>
    <row r="235" spans="1:76" ht="16" hidden="1" customHeight="1" thickBot="1" x14ac:dyDescent="0.25">
      <c r="A235" s="17"/>
      <c r="B235" t="s">
        <v>64</v>
      </c>
      <c r="C235" s="194"/>
      <c r="E235">
        <v>187</v>
      </c>
      <c r="F235">
        <v>581</v>
      </c>
      <c r="G235">
        <v>299</v>
      </c>
      <c r="H235">
        <v>281</v>
      </c>
      <c r="I235">
        <v>259</v>
      </c>
      <c r="J235">
        <v>0.626</v>
      </c>
      <c r="K235">
        <v>0.72099999999999997</v>
      </c>
      <c r="L235">
        <v>0.66500000000000004</v>
      </c>
      <c r="M235">
        <v>0.66100000000000003</v>
      </c>
      <c r="N235">
        <v>0.64800000000000002</v>
      </c>
      <c r="O235">
        <v>0.55100000000000005</v>
      </c>
      <c r="P235">
        <v>0.57599999999999996</v>
      </c>
      <c r="Q235">
        <v>0.55200000000000005</v>
      </c>
      <c r="R235">
        <v>0.53300000000000003</v>
      </c>
      <c r="S235">
        <v>0.57299999999999995</v>
      </c>
      <c r="T235">
        <v>1.45</v>
      </c>
      <c r="U235">
        <v>1.2929999999999999</v>
      </c>
      <c r="V235">
        <v>1.3959999999999999</v>
      </c>
      <c r="W235">
        <v>1.4039999999999999</v>
      </c>
      <c r="X235">
        <v>1.419</v>
      </c>
      <c r="Y235">
        <v>1.585</v>
      </c>
      <c r="Z235">
        <v>1.57</v>
      </c>
      <c r="AA235">
        <v>1.5620000000000001</v>
      </c>
      <c r="AB235">
        <v>1.593</v>
      </c>
      <c r="AC235">
        <v>1.544</v>
      </c>
      <c r="AE235" s="1">
        <f>AVERAGE(E235:I235)</f>
        <v>321.39999999999998</v>
      </c>
      <c r="AF235" s="2">
        <f>AVERAGE(J235:N235)</f>
        <v>0.66420000000000001</v>
      </c>
      <c r="AG235" s="2">
        <f>AVERAGE(T235:X235)</f>
        <v>1.3923999999999999</v>
      </c>
      <c r="AH235" s="2">
        <f>AVERAGE(O235:S235)</f>
        <v>0.55700000000000005</v>
      </c>
      <c r="AI235" s="2">
        <f>AVERAGE(Y235:AC235)</f>
        <v>1.5708000000000002</v>
      </c>
      <c r="AK235" s="18">
        <f>((AI235-AG235)*(1000/AE235))/AH235</f>
        <v>0.99653781313575551</v>
      </c>
      <c r="AL235" s="195"/>
      <c r="AN235" s="195"/>
      <c r="AO235" s="196"/>
      <c r="AP235" s="5"/>
      <c r="AQ235" s="195"/>
      <c r="AR235" s="196"/>
      <c r="AT235" s="42">
        <v>0.627</v>
      </c>
      <c r="AU235" s="42">
        <v>1.714</v>
      </c>
      <c r="AV235" s="42">
        <v>0.63400000000000001</v>
      </c>
      <c r="AW235" s="42">
        <v>1.9319999999999999</v>
      </c>
      <c r="AX235" s="6"/>
      <c r="AY235" s="195"/>
      <c r="AZ235" s="196"/>
      <c r="BA235" s="5"/>
      <c r="BB235" s="195"/>
      <c r="BC235" s="196"/>
      <c r="BE235" s="42">
        <v>0.60699999999999998</v>
      </c>
      <c r="BF235" s="42">
        <v>1.8009999999999999</v>
      </c>
      <c r="BG235" s="42">
        <v>0.66500000000000004</v>
      </c>
      <c r="BH235" s="42">
        <v>1.91</v>
      </c>
      <c r="BJ235" s="195"/>
      <c r="BK235" s="196"/>
      <c r="BL235" s="5"/>
      <c r="BM235" s="195"/>
      <c r="BN235" s="196"/>
      <c r="BP235" s="197"/>
      <c r="BQ235" s="197"/>
      <c r="BR235" s="200"/>
      <c r="BS235" s="8"/>
      <c r="BT235" s="197"/>
      <c r="BU235" s="197"/>
      <c r="BV235" s="200"/>
      <c r="BW235" s="8"/>
      <c r="BX235" s="200"/>
    </row>
    <row r="236" spans="1:76" ht="16" hidden="1" customHeight="1" thickBot="1" x14ac:dyDescent="0.25">
      <c r="A236" s="17"/>
      <c r="BP236" s="52"/>
      <c r="BQ236" s="52"/>
      <c r="BR236" s="53"/>
      <c r="BS236" s="8"/>
      <c r="BT236" s="52"/>
      <c r="BU236" s="52"/>
      <c r="BV236" s="53"/>
      <c r="BW236" s="8"/>
      <c r="BX236" s="53"/>
    </row>
    <row r="237" spans="1:76" ht="16" hidden="1" customHeight="1" x14ac:dyDescent="0.2">
      <c r="A237" s="17"/>
      <c r="B237" s="33" t="s">
        <v>34</v>
      </c>
      <c r="C237" s="214">
        <v>1087713</v>
      </c>
      <c r="D237" s="33"/>
      <c r="E237">
        <v>204</v>
      </c>
      <c r="F237">
        <v>243</v>
      </c>
      <c r="G237">
        <v>218</v>
      </c>
      <c r="H237">
        <v>290</v>
      </c>
      <c r="I237">
        <v>124</v>
      </c>
      <c r="J237">
        <v>0.74</v>
      </c>
      <c r="K237">
        <v>0.75900000000000001</v>
      </c>
      <c r="L237">
        <v>0.747</v>
      </c>
      <c r="M237">
        <v>0.78800000000000003</v>
      </c>
      <c r="N237">
        <v>0.67</v>
      </c>
      <c r="O237">
        <v>0.56399999999999995</v>
      </c>
      <c r="P237">
        <v>0.57199999999999995</v>
      </c>
      <c r="Q237">
        <v>0.57599999999999996</v>
      </c>
      <c r="R237">
        <v>0.59199999999999997</v>
      </c>
      <c r="S237">
        <v>0.58799999999999997</v>
      </c>
      <c r="T237">
        <v>1.2509999999999999</v>
      </c>
      <c r="U237">
        <v>1.2150000000000001</v>
      </c>
      <c r="V237">
        <v>1.2430000000000001</v>
      </c>
      <c r="W237">
        <v>1.1539999999999999</v>
      </c>
      <c r="X237">
        <v>1.3859999999999999</v>
      </c>
      <c r="Y237">
        <v>1.6080000000000001</v>
      </c>
      <c r="Z237">
        <v>1.569</v>
      </c>
      <c r="AA237">
        <v>1.597</v>
      </c>
      <c r="AB237">
        <v>1.5329999999999999</v>
      </c>
      <c r="AC237">
        <v>1.52</v>
      </c>
      <c r="AD237" s="33"/>
      <c r="AE237" s="34">
        <f>AVERAGE(E237:I237)</f>
        <v>215.8</v>
      </c>
      <c r="AF237" s="35">
        <f>AVERAGE(J237:N237)</f>
        <v>0.7407999999999999</v>
      </c>
      <c r="AG237" s="35">
        <f>AVERAGE(T237:X237)</f>
        <v>1.2498</v>
      </c>
      <c r="AH237" s="35">
        <f>AVERAGE(O237:S237)</f>
        <v>0.57840000000000003</v>
      </c>
      <c r="AI237" s="35">
        <f>AVERAGE(Y237:AC237)</f>
        <v>1.5653999999999999</v>
      </c>
      <c r="AJ237" s="33"/>
      <c r="AK237" s="36">
        <f>((AI237-AG237)*(1000/AE237))/AH237</f>
        <v>2.5284668838135804</v>
      </c>
      <c r="AL237" s="205">
        <f>MIN(AK237:AK239)</f>
        <v>1.6334850026558145</v>
      </c>
      <c r="AM237" s="33"/>
      <c r="AN237" s="205">
        <f>MAX(AH238:AH239)</f>
        <v>0.58799999999999997</v>
      </c>
      <c r="AO237" s="196">
        <f>AN241-AN237</f>
        <v>-3.3000000000000029E-2</v>
      </c>
      <c r="AP237" s="37"/>
      <c r="AQ237" s="205">
        <f>AVERAGE(AI238:AI239)</f>
        <v>1.5499000000000001</v>
      </c>
      <c r="AR237" s="196">
        <f>AQ237-AQ241</f>
        <v>-1.980000000000004E-2</v>
      </c>
      <c r="AS237" s="33"/>
      <c r="AT237" s="44">
        <v>0.69899999999999995</v>
      </c>
      <c r="AU237" s="44">
        <v>1.5649999999999999</v>
      </c>
      <c r="AV237" s="44">
        <v>0.67500000000000004</v>
      </c>
      <c r="AW237" s="44">
        <v>1.8360000000000001</v>
      </c>
      <c r="AX237" s="38"/>
      <c r="AY237" s="205">
        <f>(MAX(AT237:AT239)+MAX(AV237:AV239))/2</f>
        <v>0.72199999999999998</v>
      </c>
      <c r="AZ237" s="196">
        <f>AY241-AY237</f>
        <v>-5.4499999999999993E-2</v>
      </c>
      <c r="BA237" s="37"/>
      <c r="BB237" s="205">
        <f>(MIN(AU237:AU239)+MIN(AW237:AW239))/2</f>
        <v>1.6484999999999999</v>
      </c>
      <c r="BC237" s="196">
        <f>BB237-BB241</f>
        <v>-0.10900000000000021</v>
      </c>
      <c r="BD237" s="33"/>
      <c r="BE237" s="44">
        <v>0.61199999999999999</v>
      </c>
      <c r="BF237" s="44">
        <v>1.77</v>
      </c>
      <c r="BG237" s="44">
        <v>0.57799999999999996</v>
      </c>
      <c r="BH237" s="44">
        <v>2.0430000000000001</v>
      </c>
      <c r="BI237" s="33"/>
      <c r="BJ237" s="205">
        <f>(MAX(BE237:BE239)+MAX(BG237:BG239))/2</f>
        <v>0.64349999999999996</v>
      </c>
      <c r="BK237" s="196">
        <f>BJ241-BJ237</f>
        <v>1.6000000000000014E-2</v>
      </c>
      <c r="BL237" s="37"/>
      <c r="BM237" s="205">
        <f>(MIN(BF237:BF239)+MIN(BH237:BH239))/2</f>
        <v>1.8334999999999999</v>
      </c>
      <c r="BN237" s="196">
        <f>BM237-BM241</f>
        <v>1.7999999999999794E-2</v>
      </c>
      <c r="BO237" s="33"/>
      <c r="BP237" s="197">
        <f>AY237-AZ237</f>
        <v>0.77649999999999997</v>
      </c>
      <c r="BQ237" s="197">
        <f>BB237+BC237</f>
        <v>1.5394999999999996</v>
      </c>
      <c r="BR237" s="198">
        <f>BQ237-BP237</f>
        <v>0.76299999999999968</v>
      </c>
      <c r="BS237" s="54"/>
      <c r="BT237" s="197">
        <f>BJ237-BK237</f>
        <v>0.62749999999999995</v>
      </c>
      <c r="BU237" s="197">
        <f>BM237+BN237</f>
        <v>1.8514999999999997</v>
      </c>
      <c r="BV237" s="198">
        <f>BU237-BT237</f>
        <v>1.2239999999999998</v>
      </c>
      <c r="BW237" s="54"/>
      <c r="BX237" s="198">
        <f>AVERAGE(BR237, BV237)</f>
        <v>0.99349999999999972</v>
      </c>
    </row>
    <row r="238" spans="1:76" ht="16" hidden="1" customHeight="1" x14ac:dyDescent="0.2">
      <c r="A238" s="17"/>
      <c r="B238" s="33" t="s">
        <v>49</v>
      </c>
      <c r="C238" s="214"/>
      <c r="D238" s="33"/>
      <c r="E238">
        <v>181</v>
      </c>
      <c r="F238">
        <v>199</v>
      </c>
      <c r="G238">
        <v>289</v>
      </c>
      <c r="H238">
        <v>420</v>
      </c>
      <c r="I238">
        <v>216</v>
      </c>
      <c r="J238">
        <v>0.70299999999999996</v>
      </c>
      <c r="K238">
        <v>0.71</v>
      </c>
      <c r="L238">
        <v>0.76700000000000002</v>
      </c>
      <c r="M238">
        <v>0.82099999999999995</v>
      </c>
      <c r="N238">
        <v>0.72099999999999997</v>
      </c>
      <c r="O238">
        <v>0.56699999999999995</v>
      </c>
      <c r="P238">
        <v>0.58299999999999996</v>
      </c>
      <c r="Q238">
        <v>0.58499999999999996</v>
      </c>
      <c r="R238">
        <v>0.58599999999999997</v>
      </c>
      <c r="S238">
        <v>0.59799999999999998</v>
      </c>
      <c r="T238">
        <v>1.323</v>
      </c>
      <c r="U238">
        <v>1.3149999999999999</v>
      </c>
      <c r="V238">
        <v>1.2</v>
      </c>
      <c r="W238">
        <v>1.069</v>
      </c>
      <c r="X238">
        <v>1.292</v>
      </c>
      <c r="Y238">
        <v>1.585</v>
      </c>
      <c r="Z238">
        <v>1.5489999999999999</v>
      </c>
      <c r="AA238">
        <v>1.601</v>
      </c>
      <c r="AB238">
        <v>1.5780000000000001</v>
      </c>
      <c r="AC238">
        <v>1.5269999999999999</v>
      </c>
      <c r="AD238" s="33"/>
      <c r="AE238" s="34">
        <f>AVERAGE(E238:I238)</f>
        <v>261</v>
      </c>
      <c r="AF238" s="35">
        <f>AVERAGE(J238:N238)</f>
        <v>0.74439999999999995</v>
      </c>
      <c r="AG238" s="35">
        <f>AVERAGE(T238:X238)</f>
        <v>1.2398</v>
      </c>
      <c r="AH238" s="35">
        <f>AVERAGE(O238:S238)</f>
        <v>0.58379999999999987</v>
      </c>
      <c r="AI238" s="35">
        <f>AVERAGE(Y238:AC238)</f>
        <v>1.5680000000000001</v>
      </c>
      <c r="AJ238" s="33"/>
      <c r="AK238" s="36">
        <f>((AI238-AG238)*(1000/AE238))/AH238</f>
        <v>2.153941871133636</v>
      </c>
      <c r="AL238" s="205"/>
      <c r="AM238" s="33"/>
      <c r="AN238" s="205"/>
      <c r="AO238" s="196"/>
      <c r="AP238" s="37"/>
      <c r="AQ238" s="205"/>
      <c r="AR238" s="196"/>
      <c r="AS238" s="33"/>
      <c r="AT238" s="44">
        <v>0.69699999999999995</v>
      </c>
      <c r="AU238" s="44">
        <v>1.5669999999999999</v>
      </c>
      <c r="AV238" s="44">
        <v>0.71199999999999997</v>
      </c>
      <c r="AW238" s="44">
        <v>1.776</v>
      </c>
      <c r="AX238" s="38"/>
      <c r="AY238" s="205"/>
      <c r="AZ238" s="196"/>
      <c r="BA238" s="37"/>
      <c r="BB238" s="205"/>
      <c r="BC238" s="196"/>
      <c r="BD238" s="33"/>
      <c r="BE238" s="44">
        <v>0.63400000000000001</v>
      </c>
      <c r="BF238" s="44">
        <v>1.734</v>
      </c>
      <c r="BG238" s="44">
        <v>0.64500000000000002</v>
      </c>
      <c r="BH238" s="44">
        <v>1.9490000000000001</v>
      </c>
      <c r="BI238" s="33"/>
      <c r="BJ238" s="205"/>
      <c r="BK238" s="196"/>
      <c r="BL238" s="37"/>
      <c r="BM238" s="205"/>
      <c r="BN238" s="196"/>
      <c r="BO238" s="33"/>
      <c r="BP238" s="197"/>
      <c r="BQ238" s="197"/>
      <c r="BR238" s="199"/>
      <c r="BS238" s="54"/>
      <c r="BT238" s="197"/>
      <c r="BU238" s="197"/>
      <c r="BV238" s="199"/>
      <c r="BW238" s="54"/>
      <c r="BX238" s="199"/>
    </row>
    <row r="239" spans="1:76" ht="16" hidden="1" customHeight="1" x14ac:dyDescent="0.2">
      <c r="A239" s="17"/>
      <c r="B239" s="33" t="s">
        <v>65</v>
      </c>
      <c r="C239" s="214"/>
      <c r="D239" s="33"/>
      <c r="E239">
        <v>215</v>
      </c>
      <c r="F239">
        <v>181</v>
      </c>
      <c r="G239">
        <v>233</v>
      </c>
      <c r="H239">
        <v>256</v>
      </c>
      <c r="I239">
        <v>178</v>
      </c>
      <c r="J239">
        <v>0.70299999999999996</v>
      </c>
      <c r="K239">
        <v>0.68700000000000006</v>
      </c>
      <c r="L239">
        <v>0.72299999999999998</v>
      </c>
      <c r="M239">
        <v>0.72399999999999998</v>
      </c>
      <c r="N239">
        <v>0.67400000000000004</v>
      </c>
      <c r="O239">
        <v>0.57199999999999995</v>
      </c>
      <c r="P239">
        <v>0.59099999999999997</v>
      </c>
      <c r="Q239">
        <v>0.59499999999999997</v>
      </c>
      <c r="R239">
        <v>0.58199999999999996</v>
      </c>
      <c r="S239">
        <v>0.6</v>
      </c>
      <c r="T239">
        <v>1.3220000000000001</v>
      </c>
      <c r="U239">
        <v>1.3560000000000001</v>
      </c>
      <c r="V239">
        <v>1.29</v>
      </c>
      <c r="W239">
        <v>1.292</v>
      </c>
      <c r="X239">
        <v>1.3779999999999999</v>
      </c>
      <c r="Y239">
        <v>1.595</v>
      </c>
      <c r="Z239">
        <v>1.52</v>
      </c>
      <c r="AA239">
        <v>1.5049999999999999</v>
      </c>
      <c r="AB239">
        <v>1.5329999999999999</v>
      </c>
      <c r="AC239">
        <v>1.506</v>
      </c>
      <c r="AD239" s="33"/>
      <c r="AE239" s="34">
        <f>AVERAGE(E239:I239)</f>
        <v>212.6</v>
      </c>
      <c r="AF239" s="35">
        <f>AVERAGE(J239:N239)</f>
        <v>0.70219999999999994</v>
      </c>
      <c r="AG239" s="35">
        <f>AVERAGE(T239:X239)</f>
        <v>1.3275999999999999</v>
      </c>
      <c r="AH239" s="35">
        <f>AVERAGE(O239:S239)</f>
        <v>0.58799999999999997</v>
      </c>
      <c r="AI239" s="35">
        <f>AVERAGE(Y239:AC239)</f>
        <v>1.5318000000000001</v>
      </c>
      <c r="AJ239" s="33"/>
      <c r="AK239" s="36">
        <f>((AI239-AG239)*(1000/AE239))/AH239</f>
        <v>1.6334850026558145</v>
      </c>
      <c r="AL239" s="205"/>
      <c r="AM239" s="33"/>
      <c r="AN239" s="205"/>
      <c r="AO239" s="196"/>
      <c r="AP239" s="37"/>
      <c r="AQ239" s="205"/>
      <c r="AR239" s="196"/>
      <c r="AS239" s="33"/>
      <c r="AT239" s="44">
        <v>0.70699999999999996</v>
      </c>
      <c r="AU239" s="44">
        <v>1.5660000000000001</v>
      </c>
      <c r="AV239" s="44">
        <v>0.73699999999999999</v>
      </c>
      <c r="AW239" s="44">
        <v>1.732</v>
      </c>
      <c r="AX239" s="38"/>
      <c r="AY239" s="205"/>
      <c r="AZ239" s="196"/>
      <c r="BA239" s="37"/>
      <c r="BB239" s="205"/>
      <c r="BC239" s="196"/>
      <c r="BD239" s="33"/>
      <c r="BE239" s="44">
        <v>0.63500000000000001</v>
      </c>
      <c r="BF239" s="44">
        <v>1.7410000000000001</v>
      </c>
      <c r="BG239" s="44">
        <v>0.65200000000000002</v>
      </c>
      <c r="BH239" s="44">
        <v>1.9330000000000001</v>
      </c>
      <c r="BI239" s="33"/>
      <c r="BJ239" s="205"/>
      <c r="BK239" s="196"/>
      <c r="BL239" s="37"/>
      <c r="BM239" s="205"/>
      <c r="BN239" s="196"/>
      <c r="BO239" s="33"/>
      <c r="BP239" s="197"/>
      <c r="BQ239" s="197"/>
      <c r="BR239" s="199"/>
      <c r="BS239" s="54"/>
      <c r="BT239" s="197"/>
      <c r="BU239" s="197"/>
      <c r="BV239" s="199"/>
      <c r="BW239" s="54"/>
      <c r="BX239" s="199"/>
    </row>
    <row r="240" spans="1:76" ht="7" hidden="1" customHeight="1" x14ac:dyDescent="0.2">
      <c r="A240" s="17"/>
      <c r="C240" s="55"/>
      <c r="AE240" s="1"/>
      <c r="AF240" s="2"/>
      <c r="AG240" s="2"/>
      <c r="AH240" s="2"/>
      <c r="AI240" s="2"/>
      <c r="AK240" s="18"/>
      <c r="AL240" s="4"/>
      <c r="AN240" s="4"/>
      <c r="AO240" s="196"/>
      <c r="AP240" s="5"/>
      <c r="AQ240" s="4"/>
      <c r="AR240" s="196"/>
      <c r="AT240" s="42"/>
      <c r="AU240" s="42"/>
      <c r="AV240" s="42"/>
      <c r="AW240" s="42"/>
      <c r="AX240" s="6"/>
      <c r="AY240" s="6"/>
      <c r="AZ240" s="196"/>
      <c r="BA240" s="5"/>
      <c r="BB240" s="6"/>
      <c r="BC240" s="196"/>
      <c r="BE240" s="42"/>
      <c r="BF240" s="42"/>
      <c r="BG240" s="42"/>
      <c r="BH240" s="42"/>
      <c r="BJ240" s="6"/>
      <c r="BK240" s="196"/>
      <c r="BL240" s="5"/>
      <c r="BM240" s="6"/>
      <c r="BN240" s="196"/>
      <c r="BP240" s="197"/>
      <c r="BQ240" s="197"/>
      <c r="BR240" s="199"/>
      <c r="BS240" s="8"/>
      <c r="BT240" s="197"/>
      <c r="BU240" s="197"/>
      <c r="BV240" s="199"/>
      <c r="BW240" s="8"/>
      <c r="BX240" s="199"/>
    </row>
    <row r="241" spans="1:76" ht="16" hidden="1" customHeight="1" x14ac:dyDescent="0.2">
      <c r="A241" s="17"/>
      <c r="B241" t="s">
        <v>35</v>
      </c>
      <c r="C241" s="194">
        <v>1087713</v>
      </c>
      <c r="E241">
        <v>253</v>
      </c>
      <c r="F241">
        <v>244</v>
      </c>
      <c r="G241">
        <v>300</v>
      </c>
      <c r="H241">
        <v>221</v>
      </c>
      <c r="I241">
        <v>235</v>
      </c>
      <c r="J241">
        <v>0.68600000000000005</v>
      </c>
      <c r="K241">
        <v>0.66800000000000004</v>
      </c>
      <c r="L241">
        <v>0.69299999999999995</v>
      </c>
      <c r="M241">
        <v>0.66900000000000004</v>
      </c>
      <c r="N241">
        <v>0.66300000000000003</v>
      </c>
      <c r="O241">
        <v>0.54100000000000004</v>
      </c>
      <c r="P241">
        <v>0.55600000000000005</v>
      </c>
      <c r="Q241">
        <v>0.54800000000000004</v>
      </c>
      <c r="R241">
        <v>0.53600000000000003</v>
      </c>
      <c r="S241">
        <v>0.56399999999999995</v>
      </c>
      <c r="T241">
        <v>1.353</v>
      </c>
      <c r="U241">
        <v>1.389</v>
      </c>
      <c r="V241">
        <v>1.3480000000000001</v>
      </c>
      <c r="W241">
        <v>1.391</v>
      </c>
      <c r="X241">
        <v>1.3959999999999999</v>
      </c>
      <c r="Y241">
        <v>1.633</v>
      </c>
      <c r="Z241">
        <v>1.5669999999999999</v>
      </c>
      <c r="AA241">
        <v>1.573</v>
      </c>
      <c r="AB241">
        <v>1.591</v>
      </c>
      <c r="AC241">
        <v>1.5720000000000001</v>
      </c>
      <c r="AE241" s="1">
        <f>AVERAGE(E241:I241)</f>
        <v>250.6</v>
      </c>
      <c r="AF241" s="2">
        <f>AVERAGE(J241:N241)</f>
        <v>0.67580000000000007</v>
      </c>
      <c r="AG241" s="2">
        <f>AVERAGE(T241:X241)</f>
        <v>1.3754</v>
      </c>
      <c r="AH241" s="2">
        <f>AVERAGE(O241:S241)</f>
        <v>0.54900000000000004</v>
      </c>
      <c r="AI241" s="2">
        <f>AVERAGE(Y241:AC241)</f>
        <v>1.5871999999999999</v>
      </c>
      <c r="AK241" s="18">
        <f>((AI241-AG241)*(1000/AE241))/AH241</f>
        <v>1.5394746597237665</v>
      </c>
      <c r="AL241" s="195">
        <f>MIN(AK241:AK243)</f>
        <v>1.0103920551681744</v>
      </c>
      <c r="AN241" s="195">
        <f>MAX(AH242:AH243)</f>
        <v>0.55499999999999994</v>
      </c>
      <c r="AO241" s="196"/>
      <c r="AP241" s="5"/>
      <c r="AQ241" s="195">
        <f>AVERAGE(AI242:AI243)</f>
        <v>1.5697000000000001</v>
      </c>
      <c r="AR241" s="196"/>
      <c r="AT241" s="42">
        <v>0.64100000000000001</v>
      </c>
      <c r="AU241" s="42">
        <v>1.681</v>
      </c>
      <c r="AV241" s="42">
        <v>0.68100000000000005</v>
      </c>
      <c r="AW241" s="42">
        <v>1.863</v>
      </c>
      <c r="AX241" s="6"/>
      <c r="AY241" s="195">
        <f>(MAX(AT241:AT243)+MAX(AV241:AV243))/2</f>
        <v>0.66749999999999998</v>
      </c>
      <c r="AZ241" s="196"/>
      <c r="BA241" s="5"/>
      <c r="BB241" s="195">
        <f>(MIN(AU241:AU243)+MIN(AW241:AW243))/2</f>
        <v>1.7575000000000001</v>
      </c>
      <c r="BC241" s="196"/>
      <c r="BE241" s="42">
        <v>0.61499999999999999</v>
      </c>
      <c r="BF241" s="42">
        <v>1.774</v>
      </c>
      <c r="BG241" s="42">
        <v>0.67300000000000004</v>
      </c>
      <c r="BH241" s="42">
        <v>1.899</v>
      </c>
      <c r="BJ241" s="195">
        <f>(MAX(BE241:BE243)+MAX(BG241:BG243))/2</f>
        <v>0.65949999999999998</v>
      </c>
      <c r="BK241" s="196"/>
      <c r="BL241" s="5"/>
      <c r="BM241" s="195">
        <f>(MIN(BF241:BF243)+MIN(BH241:BH243))/2</f>
        <v>1.8155000000000001</v>
      </c>
      <c r="BN241" s="196"/>
      <c r="BP241" s="197"/>
      <c r="BQ241" s="197"/>
      <c r="BR241" s="199"/>
      <c r="BS241" s="8"/>
      <c r="BT241" s="197"/>
      <c r="BU241" s="197"/>
      <c r="BV241" s="199"/>
      <c r="BW241" s="8"/>
      <c r="BX241" s="199"/>
    </row>
    <row r="242" spans="1:76" ht="16" hidden="1" customHeight="1" x14ac:dyDescent="0.2">
      <c r="A242" s="17"/>
      <c r="B242" t="s">
        <v>50</v>
      </c>
      <c r="C242" s="194"/>
      <c r="E242">
        <v>235</v>
      </c>
      <c r="F242">
        <v>333</v>
      </c>
      <c r="G242">
        <v>316</v>
      </c>
      <c r="H242">
        <v>209</v>
      </c>
      <c r="I242">
        <v>213</v>
      </c>
      <c r="J242">
        <v>0.65100000000000002</v>
      </c>
      <c r="K242">
        <v>0.68100000000000005</v>
      </c>
      <c r="L242">
        <v>0.66900000000000004</v>
      </c>
      <c r="M242">
        <v>0.64600000000000002</v>
      </c>
      <c r="N242">
        <v>0.63700000000000001</v>
      </c>
      <c r="O242">
        <v>0.54600000000000004</v>
      </c>
      <c r="P242">
        <v>0.56499999999999995</v>
      </c>
      <c r="Q242">
        <v>0.54900000000000004</v>
      </c>
      <c r="R242">
        <v>0.53800000000000003</v>
      </c>
      <c r="S242">
        <v>0.56000000000000005</v>
      </c>
      <c r="T242">
        <v>1.41</v>
      </c>
      <c r="U242">
        <v>1.3660000000000001</v>
      </c>
      <c r="V242">
        <v>1.3879999999999999</v>
      </c>
      <c r="W242">
        <v>1.429</v>
      </c>
      <c r="X242">
        <v>1.4370000000000001</v>
      </c>
      <c r="Y242">
        <v>1.5960000000000001</v>
      </c>
      <c r="Z242">
        <v>1.5449999999999999</v>
      </c>
      <c r="AA242">
        <v>1.577</v>
      </c>
      <c r="AB242">
        <v>1.5629999999999999</v>
      </c>
      <c r="AC242">
        <v>1.5620000000000001</v>
      </c>
      <c r="AE242" s="1">
        <f>AVERAGE(E242:I242)</f>
        <v>261.2</v>
      </c>
      <c r="AF242" s="2">
        <f>AVERAGE(J242:N242)</f>
        <v>0.65680000000000005</v>
      </c>
      <c r="AG242" s="2">
        <f>AVERAGE(T242:X242)</f>
        <v>1.4060000000000001</v>
      </c>
      <c r="AH242" s="2">
        <f>AVERAGE(O242:S242)</f>
        <v>0.55160000000000009</v>
      </c>
      <c r="AI242" s="2">
        <f>AVERAGE(Y242:AC242)</f>
        <v>1.5686</v>
      </c>
      <c r="AK242" s="18">
        <f>((AI242-AG242)*(1000/AE242))/AH242</f>
        <v>1.1285559924796238</v>
      </c>
      <c r="AL242" s="195"/>
      <c r="AN242" s="195"/>
      <c r="AO242" s="196"/>
      <c r="AP242" s="5"/>
      <c r="AQ242" s="195"/>
      <c r="AR242" s="196"/>
      <c r="AT242" s="42">
        <v>0.64600000000000002</v>
      </c>
      <c r="AU242" s="42">
        <v>1.6830000000000001</v>
      </c>
      <c r="AV242" s="42">
        <v>0.68</v>
      </c>
      <c r="AW242" s="42">
        <v>1.861</v>
      </c>
      <c r="AX242" s="6"/>
      <c r="AY242" s="195"/>
      <c r="AZ242" s="196"/>
      <c r="BA242" s="5"/>
      <c r="BB242" s="195"/>
      <c r="BC242" s="196"/>
      <c r="BE242" s="42">
        <v>0.60599999999999998</v>
      </c>
      <c r="BF242" s="42">
        <v>1.8029999999999999</v>
      </c>
      <c r="BG242" s="42">
        <v>0.66400000000000003</v>
      </c>
      <c r="BH242" s="42">
        <v>1.917</v>
      </c>
      <c r="BJ242" s="195"/>
      <c r="BK242" s="196"/>
      <c r="BL242" s="5"/>
      <c r="BM242" s="195"/>
      <c r="BN242" s="196"/>
      <c r="BP242" s="197"/>
      <c r="BQ242" s="197"/>
      <c r="BR242" s="199"/>
      <c r="BS242" s="8"/>
      <c r="BT242" s="197"/>
      <c r="BU242" s="197"/>
      <c r="BV242" s="199"/>
      <c r="BW242" s="8"/>
      <c r="BX242" s="199"/>
    </row>
    <row r="243" spans="1:76" ht="16" hidden="1" customHeight="1" thickBot="1" x14ac:dyDescent="0.25">
      <c r="A243" s="17"/>
      <c r="B243" t="s">
        <v>66</v>
      </c>
      <c r="C243" s="194"/>
      <c r="E243">
        <v>205</v>
      </c>
      <c r="F243">
        <v>355</v>
      </c>
      <c r="G243">
        <v>215</v>
      </c>
      <c r="H243">
        <v>238</v>
      </c>
      <c r="I243">
        <v>394</v>
      </c>
      <c r="J243">
        <v>0.628</v>
      </c>
      <c r="K243">
        <v>0.67700000000000005</v>
      </c>
      <c r="L243">
        <v>0.629</v>
      </c>
      <c r="M243">
        <v>0.64</v>
      </c>
      <c r="N243">
        <v>0.68799999999999994</v>
      </c>
      <c r="O243">
        <v>0.54</v>
      </c>
      <c r="P243">
        <v>0.56499999999999995</v>
      </c>
      <c r="Q243">
        <v>0.55300000000000005</v>
      </c>
      <c r="R243">
        <v>0.54100000000000004</v>
      </c>
      <c r="S243">
        <v>0.57599999999999996</v>
      </c>
      <c r="T243">
        <v>1.4470000000000001</v>
      </c>
      <c r="U243">
        <v>1.373</v>
      </c>
      <c r="V243">
        <v>1.4530000000000001</v>
      </c>
      <c r="W243">
        <v>1.4379999999999999</v>
      </c>
      <c r="X243">
        <v>1.3540000000000001</v>
      </c>
      <c r="Y243">
        <v>1.605</v>
      </c>
      <c r="Z243">
        <v>1.5629999999999999</v>
      </c>
      <c r="AA243">
        <v>1.5549999999999999</v>
      </c>
      <c r="AB243">
        <v>1.569</v>
      </c>
      <c r="AC243">
        <v>1.5620000000000001</v>
      </c>
      <c r="AE243" s="1">
        <f>AVERAGE(E243:I243)</f>
        <v>281.39999999999998</v>
      </c>
      <c r="AF243" s="2">
        <f>AVERAGE(J243:N243)</f>
        <v>0.65240000000000009</v>
      </c>
      <c r="AG243" s="2">
        <f>AVERAGE(T243:X243)</f>
        <v>1.413</v>
      </c>
      <c r="AH243" s="2">
        <f>AVERAGE(O243:S243)</f>
        <v>0.55499999999999994</v>
      </c>
      <c r="AI243" s="2">
        <f>AVERAGE(Y243:AC243)</f>
        <v>1.5708</v>
      </c>
      <c r="AK243" s="18">
        <f>((AI243-AG243)*(1000/AE243))/AH243</f>
        <v>1.0103920551681744</v>
      </c>
      <c r="AL243" s="195"/>
      <c r="AN243" s="195"/>
      <c r="AO243" s="196"/>
      <c r="AP243" s="5"/>
      <c r="AQ243" s="195"/>
      <c r="AR243" s="196"/>
      <c r="AT243" s="42">
        <v>0.64700000000000002</v>
      </c>
      <c r="AU243" s="42">
        <v>1.677</v>
      </c>
      <c r="AV243" s="42">
        <v>0.68799999999999994</v>
      </c>
      <c r="AW243" s="42">
        <v>1.8380000000000001</v>
      </c>
      <c r="AX243" s="6"/>
      <c r="AY243" s="195"/>
      <c r="AZ243" s="196"/>
      <c r="BA243" s="5"/>
      <c r="BB243" s="195"/>
      <c r="BC243" s="196"/>
      <c r="BE243" s="42">
        <v>0.622</v>
      </c>
      <c r="BF243" s="42">
        <v>1.7769999999999999</v>
      </c>
      <c r="BG243" s="42">
        <v>0.69699999999999995</v>
      </c>
      <c r="BH243" s="42">
        <v>1.857</v>
      </c>
      <c r="BJ243" s="195"/>
      <c r="BK243" s="196"/>
      <c r="BL243" s="5"/>
      <c r="BM243" s="195"/>
      <c r="BN243" s="196"/>
      <c r="BP243" s="197"/>
      <c r="BQ243" s="197"/>
      <c r="BR243" s="200"/>
      <c r="BS243" s="8"/>
      <c r="BT243" s="197"/>
      <c r="BU243" s="197"/>
      <c r="BV243" s="200"/>
      <c r="BW243" s="8"/>
      <c r="BX243" s="200"/>
    </row>
    <row r="244" spans="1:76" ht="16" hidden="1" customHeight="1" x14ac:dyDescent="0.2"/>
    <row r="245" spans="1:76" ht="16" hidden="1" customHeight="1" thickBot="1" x14ac:dyDescent="0.25">
      <c r="AK245" s="202" t="s">
        <v>7</v>
      </c>
      <c r="AL245" s="202"/>
      <c r="AN245" s="13" t="s">
        <v>8</v>
      </c>
      <c r="AO245" s="13"/>
      <c r="AQ245" s="14" t="s">
        <v>9</v>
      </c>
      <c r="AR245" s="14"/>
      <c r="BP245" s="52"/>
      <c r="BQ245" s="52"/>
      <c r="BR245" s="53"/>
      <c r="BS245" s="8"/>
      <c r="BT245" s="52"/>
      <c r="BU245" s="52"/>
      <c r="BV245" s="53"/>
      <c r="BW245" s="8"/>
      <c r="BX245" s="53"/>
    </row>
    <row r="246" spans="1:76" ht="16" hidden="1" customHeight="1" x14ac:dyDescent="0.2">
      <c r="A246" s="17"/>
      <c r="B246" s="33" t="s">
        <v>168</v>
      </c>
      <c r="C246" s="214">
        <v>921793</v>
      </c>
      <c r="D246" s="33"/>
      <c r="E246">
        <v>534</v>
      </c>
      <c r="F246">
        <v>440</v>
      </c>
      <c r="G246">
        <v>520</v>
      </c>
      <c r="H246">
        <v>501</v>
      </c>
      <c r="I246">
        <v>411</v>
      </c>
      <c r="J246">
        <v>0.75700000000000001</v>
      </c>
      <c r="K246">
        <v>0.72699999999999998</v>
      </c>
      <c r="L246">
        <v>0.76200000000000001</v>
      </c>
      <c r="M246">
        <v>0.74299999999999999</v>
      </c>
      <c r="N246">
        <v>0.72399999999999998</v>
      </c>
      <c r="O246">
        <v>0.59499999999999997</v>
      </c>
      <c r="P246">
        <v>0.59699999999999998</v>
      </c>
      <c r="Q246">
        <v>0.60799999999999998</v>
      </c>
      <c r="R246">
        <v>0.58399999999999996</v>
      </c>
      <c r="S246">
        <v>0.61599999999999999</v>
      </c>
      <c r="T246">
        <v>1.2150000000000001</v>
      </c>
      <c r="U246">
        <v>1.2829999999999999</v>
      </c>
      <c r="V246">
        <v>1.214</v>
      </c>
      <c r="W246">
        <v>1.2549999999999999</v>
      </c>
      <c r="X246">
        <v>1.2889999999999999</v>
      </c>
      <c r="Y246">
        <v>1.6060000000000001</v>
      </c>
      <c r="Z246">
        <v>1.522</v>
      </c>
      <c r="AA246">
        <v>1.484</v>
      </c>
      <c r="AB246">
        <v>1.5349999999999999</v>
      </c>
      <c r="AC246">
        <v>1.4790000000000001</v>
      </c>
      <c r="AD246" s="33"/>
      <c r="AE246" s="34">
        <f>AVERAGE(E246:I246)</f>
        <v>481.2</v>
      </c>
      <c r="AF246" s="35">
        <f>AVERAGE(J246:N246)</f>
        <v>0.74260000000000004</v>
      </c>
      <c r="AG246" s="35">
        <f>AVERAGE(T246:X246)</f>
        <v>1.2512000000000001</v>
      </c>
      <c r="AH246" s="35">
        <f>AVERAGE(O246:S246)</f>
        <v>0.6</v>
      </c>
      <c r="AI246" s="35">
        <f>AVERAGE(Y246:AC246)</f>
        <v>1.5252000000000001</v>
      </c>
      <c r="AJ246" s="33"/>
      <c r="AK246" s="36">
        <f>((AI246-AG246)*(1000/AE246))/AH246</f>
        <v>0.94901634801884183</v>
      </c>
      <c r="AL246" s="205">
        <f>MIN(AK246:AK248)</f>
        <v>0.61486577920463525</v>
      </c>
      <c r="AM246" s="33"/>
      <c r="AN246" s="205">
        <f>MAX(AH247:AH248)</f>
        <v>0.61219999999999997</v>
      </c>
      <c r="AO246" s="196">
        <f>AN250-AN246</f>
        <v>-4.1999999999999926E-2</v>
      </c>
      <c r="AP246" s="37"/>
      <c r="AQ246" s="205">
        <f>AVERAGE(AI247:AI248)</f>
        <v>1.5225</v>
      </c>
      <c r="AR246" s="196">
        <f>AQ246-AQ250</f>
        <v>-2.2800000000000153E-2</v>
      </c>
      <c r="AS246" s="33"/>
      <c r="AT246" s="44">
        <v>0.72599999999999998</v>
      </c>
      <c r="AU246" s="44">
        <v>1.526</v>
      </c>
      <c r="AV246" s="44">
        <v>0.76400000000000001</v>
      </c>
      <c r="AW246" s="44">
        <v>1.724</v>
      </c>
      <c r="AX246" s="38"/>
      <c r="AY246" s="205">
        <f>(MAX(AT246:AT248)+MAX(AV246:AV248))/2</f>
        <v>0.75249999999999995</v>
      </c>
      <c r="AZ246" s="196">
        <f>AY250-AY246</f>
        <v>-0.10099999999999998</v>
      </c>
      <c r="BA246" s="37"/>
      <c r="BB246" s="205">
        <f>(MIN(AU246:AU248)+MIN(AW246:AW248))/2</f>
        <v>1.5950000000000002</v>
      </c>
      <c r="BC246" s="196">
        <f>BB246-BB250</f>
        <v>-0.1964999999999999</v>
      </c>
      <c r="BD246" s="33"/>
      <c r="BE246" s="44">
        <v>0.64600000000000002</v>
      </c>
      <c r="BF246" s="44">
        <v>1.712</v>
      </c>
      <c r="BG246" s="44">
        <v>0.68600000000000005</v>
      </c>
      <c r="BH246" s="44">
        <v>1.86</v>
      </c>
      <c r="BI246" s="33"/>
      <c r="BJ246" s="205">
        <f>(MAX(BE246:BE248)+MAX(BG246:BG248))/2</f>
        <v>0.67349999999999999</v>
      </c>
      <c r="BK246" s="196">
        <f>BJ250-BJ246</f>
        <v>-3.2499999999999973E-2</v>
      </c>
      <c r="BL246" s="37"/>
      <c r="BM246" s="205">
        <f>(MIN(BF246:BF248)+MIN(BH246:BH248))/2</f>
        <v>1.7755000000000001</v>
      </c>
      <c r="BN246" s="196">
        <f>BM246-BM250</f>
        <v>-7.099999999999973E-2</v>
      </c>
      <c r="BO246" s="33"/>
      <c r="BP246" s="197">
        <f>AY246-AZ246</f>
        <v>0.85349999999999993</v>
      </c>
      <c r="BQ246" s="197">
        <f>BB246+BC246</f>
        <v>1.3985000000000003</v>
      </c>
      <c r="BR246" s="198">
        <f>BQ246-BP246</f>
        <v>0.54500000000000037</v>
      </c>
      <c r="BS246" s="54"/>
      <c r="BT246" s="197">
        <f>BJ246-BK246</f>
        <v>0.70599999999999996</v>
      </c>
      <c r="BU246" s="197">
        <f>BM246+BN246</f>
        <v>1.7045000000000003</v>
      </c>
      <c r="BV246" s="198">
        <f>BU246-BT246</f>
        <v>0.99850000000000039</v>
      </c>
      <c r="BW246" s="54"/>
      <c r="BX246" s="198">
        <f>AVERAGE(BR246, BV246)</f>
        <v>0.77175000000000038</v>
      </c>
    </row>
    <row r="247" spans="1:76" ht="16" hidden="1" customHeight="1" x14ac:dyDescent="0.2">
      <c r="A247" s="17"/>
      <c r="B247" s="33" t="s">
        <v>169</v>
      </c>
      <c r="C247" s="214"/>
      <c r="D247" s="33"/>
      <c r="E247">
        <v>782</v>
      </c>
      <c r="F247">
        <v>562</v>
      </c>
      <c r="G247">
        <v>698</v>
      </c>
      <c r="H247">
        <v>740</v>
      </c>
      <c r="I247">
        <v>484</v>
      </c>
      <c r="J247">
        <v>0.80100000000000005</v>
      </c>
      <c r="K247">
        <v>0.74399999999999999</v>
      </c>
      <c r="L247">
        <v>0.78700000000000003</v>
      </c>
      <c r="M247">
        <v>0.79200000000000004</v>
      </c>
      <c r="N247">
        <v>0.72</v>
      </c>
      <c r="O247">
        <v>0.59799999999999998</v>
      </c>
      <c r="P247">
        <v>0.59799999999999998</v>
      </c>
      <c r="Q247">
        <v>0.61299999999999999</v>
      </c>
      <c r="R247">
        <v>0.60199999999999998</v>
      </c>
      <c r="S247">
        <v>0.61699999999999999</v>
      </c>
      <c r="T247">
        <v>1.115</v>
      </c>
      <c r="U247">
        <v>1.25</v>
      </c>
      <c r="V247">
        <v>1.155</v>
      </c>
      <c r="W247">
        <v>1.1459999999999999</v>
      </c>
      <c r="X247">
        <v>1.296</v>
      </c>
      <c r="Y247">
        <v>1.5960000000000001</v>
      </c>
      <c r="Z247">
        <v>1.508</v>
      </c>
      <c r="AA247">
        <v>1.4870000000000001</v>
      </c>
      <c r="AB247">
        <v>1.5649999999999999</v>
      </c>
      <c r="AC247">
        <v>1.4790000000000001</v>
      </c>
      <c r="AD247" s="33"/>
      <c r="AE247" s="34">
        <f>AVERAGE(E247:I247)</f>
        <v>653.20000000000005</v>
      </c>
      <c r="AF247" s="35">
        <f>AVERAGE(J247:N247)</f>
        <v>0.76879999999999993</v>
      </c>
      <c r="AG247" s="35">
        <f>AVERAGE(T247:X247)</f>
        <v>1.1924000000000001</v>
      </c>
      <c r="AH247" s="35">
        <f>AVERAGE(O247:S247)</f>
        <v>0.60560000000000003</v>
      </c>
      <c r="AI247" s="35">
        <f>AVERAGE(Y247:AC247)</f>
        <v>1.5270000000000001</v>
      </c>
      <c r="AJ247" s="33"/>
      <c r="AK247" s="36">
        <f>((AI247-AG247)*(1000/AE247))/AH247</f>
        <v>0.84585105255621962</v>
      </c>
      <c r="AL247" s="205"/>
      <c r="AM247" s="33"/>
      <c r="AN247" s="205"/>
      <c r="AO247" s="196"/>
      <c r="AP247" s="37"/>
      <c r="AQ247" s="205"/>
      <c r="AR247" s="196"/>
      <c r="AS247" s="33"/>
      <c r="AT247" s="44">
        <v>0.73899999999999999</v>
      </c>
      <c r="AU247" s="44">
        <v>1.4990000000000001</v>
      </c>
      <c r="AV247" s="44">
        <v>0.75700000000000001</v>
      </c>
      <c r="AW247" s="44">
        <v>1.718</v>
      </c>
      <c r="AX247" s="38"/>
      <c r="AY247" s="205"/>
      <c r="AZ247" s="196"/>
      <c r="BA247" s="37"/>
      <c r="BB247" s="205"/>
      <c r="BC247" s="196"/>
      <c r="BD247" s="33"/>
      <c r="BE247" s="44">
        <v>0.65800000000000003</v>
      </c>
      <c r="BF247" s="44">
        <v>1.6910000000000001</v>
      </c>
      <c r="BG247" s="44">
        <v>0.68600000000000005</v>
      </c>
      <c r="BH247" s="44">
        <v>1.865</v>
      </c>
      <c r="BI247" s="33"/>
      <c r="BJ247" s="205"/>
      <c r="BK247" s="196"/>
      <c r="BL247" s="37"/>
      <c r="BM247" s="205"/>
      <c r="BN247" s="196"/>
      <c r="BO247" s="33"/>
      <c r="BP247" s="197"/>
      <c r="BQ247" s="197"/>
      <c r="BR247" s="199"/>
      <c r="BS247" s="54"/>
      <c r="BT247" s="197"/>
      <c r="BU247" s="197"/>
      <c r="BV247" s="199"/>
      <c r="BW247" s="54"/>
      <c r="BX247" s="199"/>
    </row>
    <row r="248" spans="1:76" ht="16" hidden="1" customHeight="1" x14ac:dyDescent="0.2">
      <c r="A248" s="17"/>
      <c r="B248" s="33" t="s">
        <v>170</v>
      </c>
      <c r="C248" s="214"/>
      <c r="D248" s="33"/>
      <c r="E248">
        <v>735</v>
      </c>
      <c r="F248">
        <v>895</v>
      </c>
      <c r="G248">
        <v>767</v>
      </c>
      <c r="H248">
        <v>798</v>
      </c>
      <c r="I248">
        <v>588</v>
      </c>
      <c r="J248">
        <v>0.74299999999999999</v>
      </c>
      <c r="K248">
        <v>0.78200000000000003</v>
      </c>
      <c r="L248">
        <v>0.754</v>
      </c>
      <c r="M248">
        <v>0.75800000000000001</v>
      </c>
      <c r="N248">
        <v>0.71499999999999997</v>
      </c>
      <c r="O248">
        <v>0.60499999999999998</v>
      </c>
      <c r="P248">
        <v>0.61499999999999999</v>
      </c>
      <c r="Q248">
        <v>0.61399999999999999</v>
      </c>
      <c r="R248">
        <v>0.60699999999999998</v>
      </c>
      <c r="S248">
        <v>0.62</v>
      </c>
      <c r="T248">
        <v>1.244</v>
      </c>
      <c r="U248">
        <v>1.165</v>
      </c>
      <c r="V248">
        <v>1.2290000000000001</v>
      </c>
      <c r="W248">
        <v>1.2230000000000001</v>
      </c>
      <c r="X248">
        <v>1.3049999999999999</v>
      </c>
      <c r="Y248">
        <v>1.514</v>
      </c>
      <c r="Z248">
        <v>1.597</v>
      </c>
      <c r="AA248">
        <v>1.4750000000000001</v>
      </c>
      <c r="AB248">
        <v>1.492</v>
      </c>
      <c r="AC248">
        <v>1.512</v>
      </c>
      <c r="AD248" s="33"/>
      <c r="AE248" s="34">
        <f>AVERAGE(E248:I248)</f>
        <v>756.6</v>
      </c>
      <c r="AF248" s="35">
        <f>AVERAGE(J248:N248)</f>
        <v>0.75039999999999996</v>
      </c>
      <c r="AG248" s="35">
        <f>AVERAGE(T248:X248)</f>
        <v>1.2331999999999999</v>
      </c>
      <c r="AH248" s="35">
        <f>AVERAGE(O248:S248)</f>
        <v>0.61219999999999997</v>
      </c>
      <c r="AI248" s="35">
        <f>AVERAGE(Y248:AC248)</f>
        <v>1.518</v>
      </c>
      <c r="AJ248" s="33"/>
      <c r="AK248" s="36">
        <f>((AI248-AG248)*(1000/AE248))/AH248</f>
        <v>0.61486577920463525</v>
      </c>
      <c r="AL248" s="205"/>
      <c r="AM248" s="33"/>
      <c r="AN248" s="205"/>
      <c r="AO248" s="196"/>
      <c r="AP248" s="37"/>
      <c r="AQ248" s="205"/>
      <c r="AR248" s="196"/>
      <c r="AS248" s="33"/>
      <c r="AT248" s="44">
        <v>0.73499999999999999</v>
      </c>
      <c r="AU248" s="44">
        <v>1.5009999999999999</v>
      </c>
      <c r="AV248" s="44">
        <v>0.76600000000000001</v>
      </c>
      <c r="AW248" s="44">
        <v>1.6910000000000001</v>
      </c>
      <c r="AX248" s="38"/>
      <c r="AY248" s="205"/>
      <c r="AZ248" s="196"/>
      <c r="BA248" s="37"/>
      <c r="BB248" s="205"/>
      <c r="BC248" s="196"/>
      <c r="BD248" s="33"/>
      <c r="BE248" s="44">
        <v>0.65300000000000002</v>
      </c>
      <c r="BF248" s="44">
        <v>1.702</v>
      </c>
      <c r="BG248" s="44">
        <v>0.68899999999999995</v>
      </c>
      <c r="BH248" s="44">
        <v>1.8660000000000001</v>
      </c>
      <c r="BI248" s="33"/>
      <c r="BJ248" s="205"/>
      <c r="BK248" s="196"/>
      <c r="BL248" s="37"/>
      <c r="BM248" s="205"/>
      <c r="BN248" s="196"/>
      <c r="BO248" s="33"/>
      <c r="BP248" s="197"/>
      <c r="BQ248" s="197"/>
      <c r="BR248" s="199"/>
      <c r="BS248" s="54"/>
      <c r="BT248" s="197"/>
      <c r="BU248" s="197"/>
      <c r="BV248" s="199"/>
      <c r="BW248" s="54"/>
      <c r="BX248" s="199"/>
    </row>
    <row r="249" spans="1:76" ht="7" hidden="1" customHeight="1" x14ac:dyDescent="0.2">
      <c r="A249" s="17"/>
      <c r="C249" s="55"/>
      <c r="AE249" s="1"/>
      <c r="AF249" s="2"/>
      <c r="AG249" s="2"/>
      <c r="AH249" s="2"/>
      <c r="AI249" s="2"/>
      <c r="AK249" s="18"/>
      <c r="AL249" s="4"/>
      <c r="AN249" s="4"/>
      <c r="AO249" s="196"/>
      <c r="AP249" s="5"/>
      <c r="AQ249" s="4"/>
      <c r="AR249" s="196"/>
      <c r="AT249" s="42"/>
      <c r="AU249" s="42"/>
      <c r="AV249" s="42"/>
      <c r="AW249" s="42"/>
      <c r="AX249" s="6"/>
      <c r="AY249" s="6"/>
      <c r="AZ249" s="196"/>
      <c r="BA249" s="5"/>
      <c r="BB249" s="6"/>
      <c r="BC249" s="196"/>
      <c r="BE249" s="42"/>
      <c r="BF249" s="42"/>
      <c r="BG249" s="42"/>
      <c r="BH249" s="42"/>
      <c r="BJ249" s="6"/>
      <c r="BK249" s="196"/>
      <c r="BL249" s="5"/>
      <c r="BM249" s="6"/>
      <c r="BN249" s="196"/>
      <c r="BP249" s="197"/>
      <c r="BQ249" s="197"/>
      <c r="BR249" s="199"/>
      <c r="BS249" s="8"/>
      <c r="BT249" s="197"/>
      <c r="BU249" s="197"/>
      <c r="BV249" s="199"/>
      <c r="BW249" s="8"/>
      <c r="BX249" s="199"/>
    </row>
    <row r="250" spans="1:76" ht="16" hidden="1" customHeight="1" x14ac:dyDescent="0.2">
      <c r="A250" s="17"/>
      <c r="B250" t="s">
        <v>171</v>
      </c>
      <c r="C250" s="194">
        <v>921793</v>
      </c>
      <c r="E250">
        <v>624</v>
      </c>
      <c r="F250">
        <v>562</v>
      </c>
      <c r="G250">
        <v>490</v>
      </c>
      <c r="H250">
        <v>565</v>
      </c>
      <c r="I250">
        <v>426</v>
      </c>
      <c r="J250">
        <v>0.67900000000000005</v>
      </c>
      <c r="K250">
        <v>0.67200000000000004</v>
      </c>
      <c r="L250">
        <v>0.65500000000000003</v>
      </c>
      <c r="M250">
        <v>0.67700000000000005</v>
      </c>
      <c r="N250">
        <v>0.64800000000000002</v>
      </c>
      <c r="O250">
        <v>0.55600000000000005</v>
      </c>
      <c r="P250">
        <v>0.57499999999999996</v>
      </c>
      <c r="Q250">
        <v>0.56100000000000005</v>
      </c>
      <c r="R250">
        <v>0.54300000000000004</v>
      </c>
      <c r="S250">
        <v>0.58299999999999996</v>
      </c>
      <c r="T250">
        <v>1.3660000000000001</v>
      </c>
      <c r="U250">
        <v>1.3839999999999999</v>
      </c>
      <c r="V250">
        <v>1.413</v>
      </c>
      <c r="W250">
        <v>1.381</v>
      </c>
      <c r="X250">
        <v>1.423</v>
      </c>
      <c r="Y250">
        <v>1.5840000000000001</v>
      </c>
      <c r="Z250">
        <v>1.5409999999999999</v>
      </c>
      <c r="AA250">
        <v>1.5469999999999999</v>
      </c>
      <c r="AB250">
        <v>1.5569999999999999</v>
      </c>
      <c r="AC250">
        <v>1.5229999999999999</v>
      </c>
      <c r="AE250" s="1">
        <f>AVERAGE(E250:I250)</f>
        <v>533.4</v>
      </c>
      <c r="AF250" s="2">
        <f>AVERAGE(J250:N250)</f>
        <v>0.66620000000000013</v>
      </c>
      <c r="AG250" s="2">
        <f>AVERAGE(T250:X250)</f>
        <v>1.3934000000000002</v>
      </c>
      <c r="AH250" s="2">
        <f>AVERAGE(O250:S250)</f>
        <v>0.5636000000000001</v>
      </c>
      <c r="AI250" s="2">
        <f>AVERAGE(Y250:AC250)</f>
        <v>1.5503999999999998</v>
      </c>
      <c r="AK250" s="18">
        <f>((AI250-AG250)*(1000/AE250))/AH250</f>
        <v>0.5222466425195772</v>
      </c>
      <c r="AL250" s="195">
        <f>MIN(AK250:AK252)</f>
        <v>0.29153696717690691</v>
      </c>
      <c r="AN250" s="195">
        <f>MAX(AH251:AH252)</f>
        <v>0.57020000000000004</v>
      </c>
      <c r="AO250" s="196"/>
      <c r="AP250" s="5"/>
      <c r="AQ250" s="195">
        <f>AVERAGE(AI251:AI252)</f>
        <v>1.5453000000000001</v>
      </c>
      <c r="AR250" s="196"/>
      <c r="AT250" s="42">
        <v>0.63100000000000001</v>
      </c>
      <c r="AU250" s="42">
        <v>1.6990000000000001</v>
      </c>
      <c r="AV250" s="42">
        <v>0.67200000000000004</v>
      </c>
      <c r="AW250" s="42">
        <v>1.8839999999999999</v>
      </c>
      <c r="AX250" s="6"/>
      <c r="AY250" s="195">
        <f>(MAX(AT250:AT252)+MAX(AV250:AV252))/2</f>
        <v>0.65149999999999997</v>
      </c>
      <c r="AZ250" s="196"/>
      <c r="BA250" s="5"/>
      <c r="BB250" s="195">
        <f>(MIN(AU250:AU252)+MIN(AW250:AW252))/2</f>
        <v>1.7915000000000001</v>
      </c>
      <c r="BC250" s="196"/>
      <c r="BE250" s="42">
        <v>0.61699999999999999</v>
      </c>
      <c r="BF250" s="42">
        <v>1.7809999999999999</v>
      </c>
      <c r="BG250" s="42">
        <v>0.66500000000000004</v>
      </c>
      <c r="BH250" s="42">
        <v>1.9119999999999999</v>
      </c>
      <c r="BJ250" s="195">
        <f>(MAX(BE250:BE252)+MAX(BG250:BG252))/2</f>
        <v>0.64100000000000001</v>
      </c>
      <c r="BK250" s="196"/>
      <c r="BL250" s="5"/>
      <c r="BM250" s="195">
        <f>(MIN(BF250:BF252)+MIN(BH250:BH252))/2</f>
        <v>1.8464999999999998</v>
      </c>
      <c r="BN250" s="196"/>
      <c r="BP250" s="197"/>
      <c r="BQ250" s="197"/>
      <c r="BR250" s="199"/>
      <c r="BS250" s="8"/>
      <c r="BT250" s="197"/>
      <c r="BU250" s="197"/>
      <c r="BV250" s="199"/>
      <c r="BW250" s="8"/>
      <c r="BX250" s="199"/>
    </row>
    <row r="251" spans="1:76" ht="16" hidden="1" customHeight="1" x14ac:dyDescent="0.2">
      <c r="A251" s="17"/>
      <c r="B251" t="s">
        <v>172</v>
      </c>
      <c r="C251" s="194"/>
      <c r="E251">
        <v>872</v>
      </c>
      <c r="F251">
        <v>723</v>
      </c>
      <c r="G251">
        <v>698</v>
      </c>
      <c r="H251">
        <v>551</v>
      </c>
      <c r="I251">
        <v>457</v>
      </c>
      <c r="J251">
        <v>0.69899999999999995</v>
      </c>
      <c r="K251">
        <v>0.66900000000000004</v>
      </c>
      <c r="L251">
        <v>0.66900000000000004</v>
      </c>
      <c r="M251">
        <v>0.65</v>
      </c>
      <c r="N251">
        <v>0.626</v>
      </c>
      <c r="O251">
        <v>0.56399999999999995</v>
      </c>
      <c r="P251">
        <v>0.57199999999999995</v>
      </c>
      <c r="Q251">
        <v>0.56399999999999995</v>
      </c>
      <c r="R251">
        <v>0.54300000000000004</v>
      </c>
      <c r="S251">
        <v>0.58199999999999996</v>
      </c>
      <c r="T251">
        <v>1.3320000000000001</v>
      </c>
      <c r="U251">
        <v>1.3879999999999999</v>
      </c>
      <c r="V251">
        <v>1.389</v>
      </c>
      <c r="W251">
        <v>1.4239999999999999</v>
      </c>
      <c r="X251">
        <v>1.454</v>
      </c>
      <c r="Y251">
        <v>1.577</v>
      </c>
      <c r="Z251">
        <v>1.554</v>
      </c>
      <c r="AA251">
        <v>1.5409999999999999</v>
      </c>
      <c r="AB251">
        <v>1.5609999999999999</v>
      </c>
      <c r="AC251">
        <v>1.5249999999999999</v>
      </c>
      <c r="AE251" s="1">
        <f>AVERAGE(E251:I251)</f>
        <v>660.2</v>
      </c>
      <c r="AF251" s="2">
        <f>AVERAGE(J251:N251)</f>
        <v>0.66259999999999997</v>
      </c>
      <c r="AG251" s="2">
        <f>AVERAGE(T251:X251)</f>
        <v>1.3973999999999998</v>
      </c>
      <c r="AH251" s="2">
        <f>AVERAGE(O251:S251)</f>
        <v>0.56499999999999995</v>
      </c>
      <c r="AI251" s="2">
        <f>AVERAGE(Y251:AC251)</f>
        <v>1.5516000000000001</v>
      </c>
      <c r="AK251" s="18">
        <f>((AI251-AG251)*(1000/AE251))/AH251</f>
        <v>0.41339041802832699</v>
      </c>
      <c r="AL251" s="195"/>
      <c r="AN251" s="195"/>
      <c r="AO251" s="196"/>
      <c r="AP251" s="5"/>
      <c r="AQ251" s="195"/>
      <c r="AR251" s="196"/>
      <c r="AT251" s="42">
        <v>0.61699999999999999</v>
      </c>
      <c r="AU251" s="42">
        <v>1.716</v>
      </c>
      <c r="AV251" s="42">
        <v>0.65400000000000003</v>
      </c>
      <c r="AW251" s="42">
        <v>1.909</v>
      </c>
      <c r="AX251" s="6"/>
      <c r="AY251" s="195"/>
      <c r="AZ251" s="196"/>
      <c r="BA251" s="5"/>
      <c r="BB251" s="195"/>
      <c r="BC251" s="196"/>
      <c r="BE251" s="42">
        <v>0.60299999999999998</v>
      </c>
      <c r="BF251" s="42">
        <v>1.7949999999999999</v>
      </c>
      <c r="BG251" s="42">
        <v>0.64300000000000002</v>
      </c>
      <c r="BH251" s="42">
        <v>1.94</v>
      </c>
      <c r="BJ251" s="195"/>
      <c r="BK251" s="196"/>
      <c r="BL251" s="5"/>
      <c r="BM251" s="195"/>
      <c r="BN251" s="196"/>
      <c r="BP251" s="197"/>
      <c r="BQ251" s="197"/>
      <c r="BR251" s="199"/>
      <c r="BS251" s="8"/>
      <c r="BT251" s="197"/>
      <c r="BU251" s="197"/>
      <c r="BV251" s="199"/>
      <c r="BW251" s="8"/>
      <c r="BX251" s="199"/>
    </row>
    <row r="252" spans="1:76" ht="16" hidden="1" customHeight="1" thickBot="1" x14ac:dyDescent="0.25">
      <c r="A252" s="17"/>
      <c r="B252" t="s">
        <v>173</v>
      </c>
      <c r="C252" s="194"/>
      <c r="E252">
        <v>1207</v>
      </c>
      <c r="F252">
        <v>799</v>
      </c>
      <c r="G252">
        <v>661</v>
      </c>
      <c r="H252">
        <v>1057</v>
      </c>
      <c r="I252">
        <v>517</v>
      </c>
      <c r="J252">
        <v>0.70699999999999996</v>
      </c>
      <c r="K252">
        <v>0.64900000000000002</v>
      </c>
      <c r="L252">
        <v>0.64</v>
      </c>
      <c r="M252">
        <v>0.69499999999999995</v>
      </c>
      <c r="N252">
        <v>0.61499999999999999</v>
      </c>
      <c r="O252">
        <v>0.57399999999999995</v>
      </c>
      <c r="P252">
        <v>0.57199999999999995</v>
      </c>
      <c r="Q252">
        <v>0.56599999999999995</v>
      </c>
      <c r="R252">
        <v>0.55200000000000005</v>
      </c>
      <c r="S252">
        <v>0.58699999999999997</v>
      </c>
      <c r="T252">
        <v>1.3160000000000001</v>
      </c>
      <c r="U252">
        <v>1.419</v>
      </c>
      <c r="V252">
        <v>1.4370000000000001</v>
      </c>
      <c r="W252">
        <v>1.3480000000000001</v>
      </c>
      <c r="X252">
        <v>1.47</v>
      </c>
      <c r="Y252">
        <v>1.5589999999999999</v>
      </c>
      <c r="Z252">
        <v>1.5389999999999999</v>
      </c>
      <c r="AA252">
        <v>1.5329999999999999</v>
      </c>
      <c r="AB252">
        <v>1.5489999999999999</v>
      </c>
      <c r="AC252">
        <v>1.5149999999999999</v>
      </c>
      <c r="AE252" s="1">
        <f>AVERAGE(E252:I252)</f>
        <v>848.2</v>
      </c>
      <c r="AF252" s="2">
        <f>AVERAGE(J252:N252)</f>
        <v>0.66120000000000001</v>
      </c>
      <c r="AG252" s="2">
        <f>AVERAGE(T252:X252)</f>
        <v>1.3980000000000001</v>
      </c>
      <c r="AH252" s="2">
        <f>AVERAGE(O252:S252)</f>
        <v>0.57020000000000004</v>
      </c>
      <c r="AI252" s="2">
        <f>AVERAGE(Y252:AC252)</f>
        <v>1.5389999999999999</v>
      </c>
      <c r="AK252" s="18">
        <f>((AI252-AG252)*(1000/AE252))/AH252</f>
        <v>0.29153696717690691</v>
      </c>
      <c r="AL252" s="195"/>
      <c r="AN252" s="195"/>
      <c r="AO252" s="196"/>
      <c r="AP252" s="5"/>
      <c r="AQ252" s="195"/>
      <c r="AR252" s="196"/>
      <c r="AT252" s="42">
        <v>0.624</v>
      </c>
      <c r="AU252" s="42">
        <v>1.7250000000000001</v>
      </c>
      <c r="AV252" s="42">
        <v>0.65</v>
      </c>
      <c r="AW252" s="42">
        <v>1.9139999999999999</v>
      </c>
      <c r="AX252" s="6"/>
      <c r="AY252" s="195"/>
      <c r="AZ252" s="196"/>
      <c r="BA252" s="5"/>
      <c r="BB252" s="195"/>
      <c r="BC252" s="196"/>
      <c r="BE252" s="42">
        <v>0.61</v>
      </c>
      <c r="BF252" s="42">
        <v>1.8080000000000001</v>
      </c>
      <c r="BG252" s="42">
        <v>0.64300000000000002</v>
      </c>
      <c r="BH252" s="42">
        <v>1.9450000000000001</v>
      </c>
      <c r="BJ252" s="195"/>
      <c r="BK252" s="196"/>
      <c r="BL252" s="5"/>
      <c r="BM252" s="195"/>
      <c r="BN252" s="196"/>
      <c r="BP252" s="197"/>
      <c r="BQ252" s="197"/>
      <c r="BR252" s="200"/>
      <c r="BS252" s="8"/>
      <c r="BT252" s="197"/>
      <c r="BU252" s="197"/>
      <c r="BV252" s="200"/>
      <c r="BW252" s="8"/>
      <c r="BX252" s="200"/>
    </row>
    <row r="253" spans="1:76" ht="16" hidden="1" customHeight="1" thickBot="1" x14ac:dyDescent="0.25">
      <c r="A253" s="17"/>
      <c r="BP253" s="52"/>
      <c r="BQ253" s="52"/>
      <c r="BR253" s="53"/>
      <c r="BS253" s="8"/>
      <c r="BT253" s="52"/>
      <c r="BU253" s="52"/>
      <c r="BV253" s="53"/>
      <c r="BW253" s="8"/>
      <c r="BX253" s="53"/>
    </row>
    <row r="254" spans="1:76" ht="16" hidden="1" customHeight="1" x14ac:dyDescent="0.2">
      <c r="A254" s="17"/>
      <c r="B254" s="33" t="s">
        <v>174</v>
      </c>
      <c r="C254" s="214">
        <v>921793</v>
      </c>
      <c r="D254" s="33"/>
      <c r="E254">
        <v>433</v>
      </c>
      <c r="F254">
        <v>562</v>
      </c>
      <c r="G254">
        <v>403</v>
      </c>
      <c r="H254">
        <v>500</v>
      </c>
      <c r="I254">
        <v>316</v>
      </c>
      <c r="J254">
        <v>0.73699999999999999</v>
      </c>
      <c r="K254">
        <v>0.78600000000000003</v>
      </c>
      <c r="L254">
        <v>0.72699999999999998</v>
      </c>
      <c r="M254">
        <v>0.76400000000000001</v>
      </c>
      <c r="N254">
        <v>0.69199999999999995</v>
      </c>
      <c r="O254">
        <v>0.58799999999999997</v>
      </c>
      <c r="P254">
        <v>0.60799999999999998</v>
      </c>
      <c r="Q254">
        <v>0.59499999999999997</v>
      </c>
      <c r="R254">
        <v>0.59299999999999997</v>
      </c>
      <c r="S254">
        <v>0.60599999999999998</v>
      </c>
      <c r="T254">
        <v>1.258</v>
      </c>
      <c r="U254">
        <v>1.1559999999999999</v>
      </c>
      <c r="V254">
        <v>1.2849999999999999</v>
      </c>
      <c r="W254">
        <v>1.21</v>
      </c>
      <c r="X254">
        <v>1.349</v>
      </c>
      <c r="Y254">
        <v>1.5569999999999999</v>
      </c>
      <c r="Z254">
        <v>1.5229999999999999</v>
      </c>
      <c r="AA254">
        <v>1.532</v>
      </c>
      <c r="AB254">
        <v>1.5169999999999999</v>
      </c>
      <c r="AC254">
        <v>1.498</v>
      </c>
      <c r="AD254" s="33"/>
      <c r="AE254" s="34">
        <f>AVERAGE(E254:I254)</f>
        <v>442.8</v>
      </c>
      <c r="AF254" s="35">
        <f>AVERAGE(J254:N254)</f>
        <v>0.74120000000000008</v>
      </c>
      <c r="AG254" s="35">
        <f>AVERAGE(T254:X254)</f>
        <v>1.2516</v>
      </c>
      <c r="AH254" s="35">
        <f>AVERAGE(O254:S254)</f>
        <v>0.59799999999999998</v>
      </c>
      <c r="AI254" s="35">
        <f>AVERAGE(Y254:AC254)</f>
        <v>1.5253999999999999</v>
      </c>
      <c r="AJ254" s="33"/>
      <c r="AK254" s="36">
        <f>((AI254-AG254)*(1000/AE254))/AH254</f>
        <v>1.0340097826842254</v>
      </c>
      <c r="AL254" s="205">
        <f>MIN(AK254:AK256)</f>
        <v>0.63183524168163718</v>
      </c>
      <c r="AM254" s="33"/>
      <c r="AN254" s="205">
        <f>MAX(AH255:AH256)</f>
        <v>0.60880000000000001</v>
      </c>
      <c r="AO254" s="196">
        <f>AN258-AN254</f>
        <v>-3.960000000000008E-2</v>
      </c>
      <c r="AP254" s="37"/>
      <c r="AQ254" s="205">
        <f>AVERAGE(AI255:AI256)</f>
        <v>1.5083000000000002</v>
      </c>
      <c r="AR254" s="196">
        <f>AQ254-AQ258</f>
        <v>-4.8299999999999788E-2</v>
      </c>
      <c r="AS254" s="33"/>
      <c r="AT254" s="44">
        <v>0.71899999999999997</v>
      </c>
      <c r="AU254" s="44">
        <v>1.5529999999999999</v>
      </c>
      <c r="AV254" s="44">
        <v>0.72499999999999998</v>
      </c>
      <c r="AW254" s="44">
        <v>1.78</v>
      </c>
      <c r="AX254" s="38"/>
      <c r="AY254" s="205">
        <f>(MAX(AT254:AT256)+MAX(AV254:AV256))/2</f>
        <v>0.748</v>
      </c>
      <c r="AZ254" s="196">
        <f>AY258-AY254</f>
        <v>-0.10749999999999993</v>
      </c>
      <c r="BA254" s="37"/>
      <c r="BB254" s="205">
        <f>(MIN(AU254:AU256)+MIN(AW254:AW256))/2</f>
        <v>1.6094999999999999</v>
      </c>
      <c r="BC254" s="196">
        <f>BB254-BB258</f>
        <v>-0.19550000000000001</v>
      </c>
      <c r="BD254" s="33"/>
      <c r="BE254" s="44">
        <v>0.65200000000000002</v>
      </c>
      <c r="BF254" s="44">
        <v>1.7170000000000001</v>
      </c>
      <c r="BG254" s="44">
        <v>0.68500000000000005</v>
      </c>
      <c r="BH254" s="44">
        <v>1.88</v>
      </c>
      <c r="BI254" s="33"/>
      <c r="BJ254" s="205">
        <f>(MAX(BE254:BE256)+MAX(BG254:BG256))/2</f>
        <v>0.68500000000000005</v>
      </c>
      <c r="BK254" s="196">
        <f>BJ258-BJ254</f>
        <v>-5.5500000000000105E-2</v>
      </c>
      <c r="BL254" s="37"/>
      <c r="BM254" s="205">
        <f>(MIN(BF254:BF256)+MIN(BH254:BH256))/2</f>
        <v>1.766</v>
      </c>
      <c r="BN254" s="196">
        <f>BM254-BM258</f>
        <v>-8.6999999999999966E-2</v>
      </c>
      <c r="BO254" s="33"/>
      <c r="BP254" s="197">
        <f>AY254-AZ254</f>
        <v>0.85549999999999993</v>
      </c>
      <c r="BQ254" s="197">
        <f>BB254+BC254</f>
        <v>1.4139999999999999</v>
      </c>
      <c r="BR254" s="198">
        <f>BQ254-BP254</f>
        <v>0.5585</v>
      </c>
      <c r="BS254" s="54"/>
      <c r="BT254" s="197">
        <f>BJ254-BK254</f>
        <v>0.74050000000000016</v>
      </c>
      <c r="BU254" s="197">
        <f>BM254+BN254</f>
        <v>1.679</v>
      </c>
      <c r="BV254" s="198">
        <f>BU254-BT254</f>
        <v>0.93849999999999989</v>
      </c>
      <c r="BW254" s="54"/>
      <c r="BX254" s="198">
        <f>AVERAGE(BR254, BV254)</f>
        <v>0.74849999999999994</v>
      </c>
    </row>
    <row r="255" spans="1:76" ht="16" hidden="1" customHeight="1" x14ac:dyDescent="0.2">
      <c r="A255" s="17"/>
      <c r="B255" s="33" t="s">
        <v>175</v>
      </c>
      <c r="C255" s="214"/>
      <c r="D255" s="33"/>
      <c r="E255">
        <v>562</v>
      </c>
      <c r="F255">
        <v>526</v>
      </c>
      <c r="G255">
        <v>577</v>
      </c>
      <c r="H255">
        <v>677</v>
      </c>
      <c r="I255">
        <v>419</v>
      </c>
      <c r="J255">
        <v>0.752</v>
      </c>
      <c r="K255">
        <v>0.74299999999999999</v>
      </c>
      <c r="L255">
        <v>0.76200000000000001</v>
      </c>
      <c r="M255">
        <v>0.78200000000000003</v>
      </c>
      <c r="N255">
        <v>0.71</v>
      </c>
      <c r="O255">
        <v>0.59499999999999997</v>
      </c>
      <c r="P255">
        <v>0.60399999999999998</v>
      </c>
      <c r="Q255">
        <v>0.60399999999999998</v>
      </c>
      <c r="R255">
        <v>0.60099999999999998</v>
      </c>
      <c r="S255">
        <v>0.61299999999999999</v>
      </c>
      <c r="T255">
        <v>1.228</v>
      </c>
      <c r="U255">
        <v>1.2509999999999999</v>
      </c>
      <c r="V255">
        <v>1.212</v>
      </c>
      <c r="W255">
        <v>1.169</v>
      </c>
      <c r="X255">
        <v>1.3160000000000001</v>
      </c>
      <c r="Y255">
        <v>1.536</v>
      </c>
      <c r="Z255">
        <v>1.498</v>
      </c>
      <c r="AA255">
        <v>1.4990000000000001</v>
      </c>
      <c r="AB255">
        <v>1.5569999999999999</v>
      </c>
      <c r="AC255">
        <v>1.4950000000000001</v>
      </c>
      <c r="AD255" s="33"/>
      <c r="AE255" s="34">
        <f>AVERAGE(E255:I255)</f>
        <v>552.20000000000005</v>
      </c>
      <c r="AF255" s="35">
        <f>AVERAGE(J255:N255)</f>
        <v>0.74980000000000002</v>
      </c>
      <c r="AG255" s="35">
        <f>AVERAGE(T255:X255)</f>
        <v>1.2351999999999999</v>
      </c>
      <c r="AH255" s="35">
        <f>AVERAGE(O255:S255)</f>
        <v>0.60339999999999994</v>
      </c>
      <c r="AI255" s="35">
        <f>AVERAGE(Y255:AC255)</f>
        <v>1.5169999999999999</v>
      </c>
      <c r="AJ255" s="33"/>
      <c r="AK255" s="36">
        <f>((AI255-AG255)*(1000/AE255))/AH255</f>
        <v>0.8457446917065522</v>
      </c>
      <c r="AL255" s="205"/>
      <c r="AM255" s="33"/>
      <c r="AN255" s="205"/>
      <c r="AO255" s="196"/>
      <c r="AP255" s="37"/>
      <c r="AQ255" s="205"/>
      <c r="AR255" s="196"/>
      <c r="AS255" s="33"/>
      <c r="AT255" s="44">
        <v>0.72899999999999998</v>
      </c>
      <c r="AU255" s="44">
        <v>1.5509999999999999</v>
      </c>
      <c r="AV255" s="44">
        <v>0.75</v>
      </c>
      <c r="AW255" s="44">
        <v>1.7430000000000001</v>
      </c>
      <c r="AX255" s="38"/>
      <c r="AY255" s="205"/>
      <c r="AZ255" s="196"/>
      <c r="BA255" s="37"/>
      <c r="BB255" s="205"/>
      <c r="BC255" s="196"/>
      <c r="BD255" s="33"/>
      <c r="BE255" s="44">
        <v>0.66300000000000003</v>
      </c>
      <c r="BF255" s="44">
        <v>1.712</v>
      </c>
      <c r="BG255" s="44">
        <v>0.70499999999999996</v>
      </c>
      <c r="BH255" s="44">
        <v>1.853</v>
      </c>
      <c r="BI255" s="33"/>
      <c r="BJ255" s="205"/>
      <c r="BK255" s="196"/>
      <c r="BL255" s="37"/>
      <c r="BM255" s="205"/>
      <c r="BN255" s="196"/>
      <c r="BO255" s="33"/>
      <c r="BP255" s="197"/>
      <c r="BQ255" s="197"/>
      <c r="BR255" s="199"/>
      <c r="BS255" s="54"/>
      <c r="BT255" s="197"/>
      <c r="BU255" s="197"/>
      <c r="BV255" s="199"/>
      <c r="BW255" s="54"/>
      <c r="BX255" s="199"/>
    </row>
    <row r="256" spans="1:76" ht="16" hidden="1" customHeight="1" x14ac:dyDescent="0.2">
      <c r="A256" s="17"/>
      <c r="B256" s="33" t="s">
        <v>176</v>
      </c>
      <c r="C256" s="214"/>
      <c r="D256" s="33"/>
      <c r="E256">
        <v>746</v>
      </c>
      <c r="F256">
        <v>754</v>
      </c>
      <c r="G256">
        <v>693</v>
      </c>
      <c r="H256">
        <v>590</v>
      </c>
      <c r="I256">
        <v>568</v>
      </c>
      <c r="J256">
        <v>0.77100000000000002</v>
      </c>
      <c r="K256">
        <v>0.76500000000000001</v>
      </c>
      <c r="L256">
        <v>0.75600000000000001</v>
      </c>
      <c r="M256">
        <v>0.71899999999999997</v>
      </c>
      <c r="N256">
        <v>0.72199999999999998</v>
      </c>
      <c r="O256">
        <v>0.60399999999999998</v>
      </c>
      <c r="P256">
        <v>0.61099999999999999</v>
      </c>
      <c r="Q256">
        <v>0.60799999999999998</v>
      </c>
      <c r="R256">
        <v>0.60399999999999998</v>
      </c>
      <c r="S256">
        <v>0.61699999999999999</v>
      </c>
      <c r="T256">
        <v>1.1859999999999999</v>
      </c>
      <c r="U256">
        <v>1.2030000000000001</v>
      </c>
      <c r="V256">
        <v>1.2250000000000001</v>
      </c>
      <c r="W256">
        <v>1.3029999999999999</v>
      </c>
      <c r="X256">
        <v>1.292</v>
      </c>
      <c r="Y256">
        <v>1.5269999999999999</v>
      </c>
      <c r="Z256">
        <v>1.516</v>
      </c>
      <c r="AA256">
        <v>1.4850000000000001</v>
      </c>
      <c r="AB256">
        <v>1.48</v>
      </c>
      <c r="AC256">
        <v>1.49</v>
      </c>
      <c r="AD256" s="33"/>
      <c r="AE256" s="34">
        <f>AVERAGE(E256:I256)</f>
        <v>670.2</v>
      </c>
      <c r="AF256" s="35">
        <f>AVERAGE(J256:N256)</f>
        <v>0.74659999999999993</v>
      </c>
      <c r="AG256" s="35">
        <f>AVERAGE(T256:X256)</f>
        <v>1.2418</v>
      </c>
      <c r="AH256" s="35">
        <f>AVERAGE(O256:S256)</f>
        <v>0.60880000000000001</v>
      </c>
      <c r="AI256" s="35">
        <f>AVERAGE(Y256:AC256)</f>
        <v>1.4996000000000003</v>
      </c>
      <c r="AJ256" s="33"/>
      <c r="AK256" s="36">
        <f>((AI256-AG256)*(1000/AE256))/AH256</f>
        <v>0.63183524168163718</v>
      </c>
      <c r="AL256" s="205"/>
      <c r="AM256" s="33"/>
      <c r="AN256" s="205"/>
      <c r="AO256" s="196"/>
      <c r="AP256" s="37"/>
      <c r="AQ256" s="205"/>
      <c r="AR256" s="196"/>
      <c r="AS256" s="33"/>
      <c r="AT256" s="44">
        <v>0.73199999999999998</v>
      </c>
      <c r="AU256" s="44">
        <v>1.5189999999999999</v>
      </c>
      <c r="AV256" s="44">
        <v>0.76400000000000001</v>
      </c>
      <c r="AW256" s="44">
        <v>1.7</v>
      </c>
      <c r="AX256" s="38"/>
      <c r="AY256" s="205"/>
      <c r="AZ256" s="196"/>
      <c r="BA256" s="37"/>
      <c r="BB256" s="205"/>
      <c r="BC256" s="196"/>
      <c r="BD256" s="33"/>
      <c r="BE256" s="44">
        <v>0.66500000000000004</v>
      </c>
      <c r="BF256" s="44">
        <v>1.6879999999999999</v>
      </c>
      <c r="BG256" s="44">
        <v>0.70299999999999996</v>
      </c>
      <c r="BH256" s="44">
        <v>1.8440000000000001</v>
      </c>
      <c r="BI256" s="33"/>
      <c r="BJ256" s="205"/>
      <c r="BK256" s="196"/>
      <c r="BL256" s="37"/>
      <c r="BM256" s="205"/>
      <c r="BN256" s="196"/>
      <c r="BO256" s="33"/>
      <c r="BP256" s="197"/>
      <c r="BQ256" s="197"/>
      <c r="BR256" s="199"/>
      <c r="BS256" s="54"/>
      <c r="BT256" s="197"/>
      <c r="BU256" s="197"/>
      <c r="BV256" s="199"/>
      <c r="BW256" s="54"/>
      <c r="BX256" s="199"/>
    </row>
    <row r="257" spans="1:76" ht="7" hidden="1" customHeight="1" x14ac:dyDescent="0.2">
      <c r="A257" s="17"/>
      <c r="C257" s="55"/>
      <c r="AE257" s="1"/>
      <c r="AF257" s="2"/>
      <c r="AG257" s="2"/>
      <c r="AH257" s="2"/>
      <c r="AI257" s="2"/>
      <c r="AK257" s="18"/>
      <c r="AL257" s="4"/>
      <c r="AN257" s="4"/>
      <c r="AO257" s="196"/>
      <c r="AP257" s="5"/>
      <c r="AQ257" s="4"/>
      <c r="AR257" s="196"/>
      <c r="AT257" s="42"/>
      <c r="AU257" s="42"/>
      <c r="AV257" s="42"/>
      <c r="AW257" s="42"/>
      <c r="AX257" s="6"/>
      <c r="AY257" s="6"/>
      <c r="AZ257" s="196"/>
      <c r="BA257" s="5"/>
      <c r="BB257" s="6"/>
      <c r="BC257" s="196"/>
      <c r="BE257" s="42"/>
      <c r="BF257" s="42"/>
      <c r="BG257" s="42"/>
      <c r="BH257" s="42"/>
      <c r="BJ257" s="6"/>
      <c r="BK257" s="196"/>
      <c r="BL257" s="5"/>
      <c r="BM257" s="6"/>
      <c r="BN257" s="196"/>
      <c r="BP257" s="197"/>
      <c r="BQ257" s="197"/>
      <c r="BR257" s="199"/>
      <c r="BS257" s="8"/>
      <c r="BT257" s="197"/>
      <c r="BU257" s="197"/>
      <c r="BV257" s="199"/>
      <c r="BW257" s="8"/>
      <c r="BX257" s="199"/>
    </row>
    <row r="258" spans="1:76" ht="16" hidden="1" customHeight="1" x14ac:dyDescent="0.2">
      <c r="A258" s="17"/>
      <c r="B258" t="s">
        <v>177</v>
      </c>
      <c r="C258" s="194">
        <v>921793</v>
      </c>
      <c r="E258">
        <v>686</v>
      </c>
      <c r="F258">
        <v>608</v>
      </c>
      <c r="G258">
        <v>490</v>
      </c>
      <c r="H258">
        <v>593</v>
      </c>
      <c r="I258">
        <v>426</v>
      </c>
      <c r="J258">
        <v>0.70499999999999996</v>
      </c>
      <c r="K258">
        <v>0.68300000000000005</v>
      </c>
      <c r="L258">
        <v>0.66800000000000004</v>
      </c>
      <c r="M258">
        <v>0.68600000000000005</v>
      </c>
      <c r="N258">
        <v>0.65400000000000003</v>
      </c>
      <c r="O258">
        <v>0.56000000000000005</v>
      </c>
      <c r="P258">
        <v>0.57499999999999996</v>
      </c>
      <c r="Q258">
        <v>0.55700000000000005</v>
      </c>
      <c r="R258">
        <v>0.54500000000000004</v>
      </c>
      <c r="S258">
        <v>0.57999999999999996</v>
      </c>
      <c r="T258">
        <v>1.321</v>
      </c>
      <c r="U258">
        <v>1.3640000000000001</v>
      </c>
      <c r="V258">
        <v>1.3919999999999999</v>
      </c>
      <c r="W258">
        <v>1.3640000000000001</v>
      </c>
      <c r="X258">
        <v>1.413</v>
      </c>
      <c r="Y258">
        <v>1.593</v>
      </c>
      <c r="Z258">
        <v>1.536</v>
      </c>
      <c r="AA258">
        <v>1.552</v>
      </c>
      <c r="AB258">
        <v>1.5940000000000001</v>
      </c>
      <c r="AC258">
        <v>1.528</v>
      </c>
      <c r="AE258" s="1">
        <f>AVERAGE(E258:I258)</f>
        <v>560.6</v>
      </c>
      <c r="AF258" s="2">
        <f>AVERAGE(J258:N258)</f>
        <v>0.67920000000000003</v>
      </c>
      <c r="AG258" s="2">
        <f>AVERAGE(T258:X258)</f>
        <v>1.3708</v>
      </c>
      <c r="AH258" s="2">
        <f>AVERAGE(O258:S258)</f>
        <v>0.56340000000000001</v>
      </c>
      <c r="AI258" s="2">
        <f>AVERAGE(Y258:AC258)</f>
        <v>1.5606000000000002</v>
      </c>
      <c r="AK258" s="18">
        <f>((AI258-AG258)*(1000/AE258))/AH258</f>
        <v>0.60093330197588701</v>
      </c>
      <c r="AL258" s="195">
        <f>MIN(AK258:AK260)</f>
        <v>0.35119184785101826</v>
      </c>
      <c r="AN258" s="195">
        <f>MAX(AH259:AH260)</f>
        <v>0.56919999999999993</v>
      </c>
      <c r="AO258" s="196"/>
      <c r="AP258" s="5"/>
      <c r="AQ258" s="195">
        <f>AVERAGE(AI259:AI260)</f>
        <v>1.5566</v>
      </c>
      <c r="AR258" s="196"/>
      <c r="AT258" s="42">
        <v>0.627</v>
      </c>
      <c r="AU258" s="42">
        <v>1.702</v>
      </c>
      <c r="AV258" s="42">
        <v>0.65300000000000002</v>
      </c>
      <c r="AW258" s="42">
        <v>1.9079999999999999</v>
      </c>
      <c r="AX258" s="6"/>
      <c r="AY258" s="195">
        <f>(MAX(AT258:AT260)+MAX(AV258:AV260))/2</f>
        <v>0.64050000000000007</v>
      </c>
      <c r="AZ258" s="196"/>
      <c r="BA258" s="5"/>
      <c r="BB258" s="195">
        <f>(MIN(AU258:AU260)+MIN(AW258:AW260))/2</f>
        <v>1.8049999999999999</v>
      </c>
      <c r="BC258" s="196"/>
      <c r="BE258" s="42">
        <v>0.60299999999999998</v>
      </c>
      <c r="BF258" s="42">
        <v>1.796</v>
      </c>
      <c r="BG258" s="42">
        <v>0.628</v>
      </c>
      <c r="BH258" s="42">
        <v>1.9590000000000001</v>
      </c>
      <c r="BJ258" s="195">
        <f>(MAX(BE258:BE260)+MAX(BG258:BG260))/2</f>
        <v>0.62949999999999995</v>
      </c>
      <c r="BK258" s="196"/>
      <c r="BL258" s="5"/>
      <c r="BM258" s="195">
        <f>(MIN(BF258:BF260)+MIN(BH258:BH260))/2</f>
        <v>1.853</v>
      </c>
      <c r="BN258" s="196"/>
      <c r="BP258" s="197"/>
      <c r="BQ258" s="197"/>
      <c r="BR258" s="199"/>
      <c r="BS258" s="8"/>
      <c r="BT258" s="197"/>
      <c r="BU258" s="197"/>
      <c r="BV258" s="199"/>
      <c r="BW258" s="8"/>
      <c r="BX258" s="199"/>
    </row>
    <row r="259" spans="1:76" ht="16" hidden="1" customHeight="1" x14ac:dyDescent="0.2">
      <c r="A259" s="17"/>
      <c r="B259" t="s">
        <v>178</v>
      </c>
      <c r="C259" s="194"/>
      <c r="E259">
        <v>790</v>
      </c>
      <c r="F259">
        <v>928</v>
      </c>
      <c r="G259">
        <v>566</v>
      </c>
      <c r="H259">
        <v>581</v>
      </c>
      <c r="I259">
        <v>368</v>
      </c>
      <c r="J259">
        <v>0.68100000000000005</v>
      </c>
      <c r="K259">
        <v>0.70799999999999996</v>
      </c>
      <c r="L259">
        <v>0.65600000000000003</v>
      </c>
      <c r="M259">
        <v>0.65700000000000003</v>
      </c>
      <c r="N259">
        <v>0.61199999999999999</v>
      </c>
      <c r="O259">
        <v>0.56599999999999995</v>
      </c>
      <c r="P259">
        <v>0.57899999999999996</v>
      </c>
      <c r="Q259">
        <v>0.56299999999999994</v>
      </c>
      <c r="R259">
        <v>0.54600000000000004</v>
      </c>
      <c r="S259">
        <v>0.58099999999999996</v>
      </c>
      <c r="T259">
        <v>1.3620000000000001</v>
      </c>
      <c r="U259">
        <v>1.319</v>
      </c>
      <c r="V259">
        <v>1.411</v>
      </c>
      <c r="W259">
        <v>1.413</v>
      </c>
      <c r="X259">
        <v>1.4750000000000001</v>
      </c>
      <c r="Y259">
        <v>1.621</v>
      </c>
      <c r="Z259">
        <v>1.5349999999999999</v>
      </c>
      <c r="AA259">
        <v>1.5509999999999999</v>
      </c>
      <c r="AB259">
        <v>1.55</v>
      </c>
      <c r="AC259">
        <v>1.5309999999999999</v>
      </c>
      <c r="AE259" s="1">
        <f>AVERAGE(E259:I259)</f>
        <v>646.6</v>
      </c>
      <c r="AF259" s="2">
        <f>AVERAGE(J259:N259)</f>
        <v>0.66280000000000006</v>
      </c>
      <c r="AG259" s="2">
        <f>AVERAGE(T259:X259)</f>
        <v>1.3960000000000001</v>
      </c>
      <c r="AH259" s="2">
        <f>AVERAGE(O259:S259)</f>
        <v>0.56699999999999995</v>
      </c>
      <c r="AI259" s="2">
        <f>AVERAGE(Y259:AC259)</f>
        <v>1.5575999999999999</v>
      </c>
      <c r="AK259" s="18">
        <f>((AI259-AG259)*(1000/AE259))/AH259</f>
        <v>0.44078072740821411</v>
      </c>
      <c r="AL259" s="195"/>
      <c r="AN259" s="195"/>
      <c r="AO259" s="196"/>
      <c r="AP259" s="5"/>
      <c r="AQ259" s="195"/>
      <c r="AR259" s="196"/>
      <c r="AT259" s="42">
        <v>0.628</v>
      </c>
      <c r="AU259" s="42">
        <v>1.7030000000000001</v>
      </c>
      <c r="AV259" s="42">
        <v>0.65300000000000002</v>
      </c>
      <c r="AW259" s="42">
        <v>1.9119999999999999</v>
      </c>
      <c r="AX259" s="6"/>
      <c r="AY259" s="195"/>
      <c r="AZ259" s="196"/>
      <c r="BA259" s="5"/>
      <c r="BB259" s="195"/>
      <c r="BC259" s="196"/>
      <c r="BE259" s="42">
        <v>0.61499999999999999</v>
      </c>
      <c r="BF259" s="42">
        <v>1.776</v>
      </c>
      <c r="BG259" s="42">
        <v>0.64400000000000002</v>
      </c>
      <c r="BH259" s="42">
        <v>1.9339999999999999</v>
      </c>
      <c r="BJ259" s="195"/>
      <c r="BK259" s="196"/>
      <c r="BL259" s="5"/>
      <c r="BM259" s="195"/>
      <c r="BN259" s="196"/>
      <c r="BP259" s="197"/>
      <c r="BQ259" s="197"/>
      <c r="BR259" s="199"/>
      <c r="BS259" s="8"/>
      <c r="BT259" s="197"/>
      <c r="BU259" s="197"/>
      <c r="BV259" s="199"/>
      <c r="BW259" s="8"/>
      <c r="BX259" s="199"/>
    </row>
    <row r="260" spans="1:76" ht="16" hidden="1" customHeight="1" thickBot="1" x14ac:dyDescent="0.25">
      <c r="A260" s="17"/>
      <c r="B260" t="s">
        <v>179</v>
      </c>
      <c r="C260" s="194"/>
      <c r="E260">
        <v>859</v>
      </c>
      <c r="F260">
        <v>1004</v>
      </c>
      <c r="G260">
        <v>677</v>
      </c>
      <c r="H260">
        <v>563</v>
      </c>
      <c r="I260">
        <v>834</v>
      </c>
      <c r="J260">
        <v>0.66800000000000004</v>
      </c>
      <c r="K260">
        <v>0.69199999999999995</v>
      </c>
      <c r="L260">
        <v>0.63900000000000001</v>
      </c>
      <c r="M260">
        <v>0.63400000000000001</v>
      </c>
      <c r="N260">
        <v>0.67600000000000005</v>
      </c>
      <c r="O260">
        <v>0.56299999999999994</v>
      </c>
      <c r="P260">
        <v>0.57999999999999996</v>
      </c>
      <c r="Q260">
        <v>0.56200000000000006</v>
      </c>
      <c r="R260">
        <v>0.54300000000000004</v>
      </c>
      <c r="S260">
        <v>0.59799999999999998</v>
      </c>
      <c r="T260">
        <v>1.383</v>
      </c>
      <c r="U260">
        <v>1.3480000000000001</v>
      </c>
      <c r="V260">
        <v>1.4370000000000001</v>
      </c>
      <c r="W260">
        <v>1.448</v>
      </c>
      <c r="X260">
        <v>1.375</v>
      </c>
      <c r="Y260">
        <v>1.569</v>
      </c>
      <c r="Z260">
        <v>1.587</v>
      </c>
      <c r="AA260">
        <v>1.5409999999999999</v>
      </c>
      <c r="AB260">
        <v>1.5620000000000001</v>
      </c>
      <c r="AC260">
        <v>1.5189999999999999</v>
      </c>
      <c r="AE260" s="1">
        <f>AVERAGE(E260:I260)</f>
        <v>787.4</v>
      </c>
      <c r="AF260" s="2">
        <f>AVERAGE(J260:N260)</f>
        <v>0.66180000000000005</v>
      </c>
      <c r="AG260" s="2">
        <f>AVERAGE(T260:X260)</f>
        <v>1.3981999999999999</v>
      </c>
      <c r="AH260" s="2">
        <f>AVERAGE(O260:S260)</f>
        <v>0.56919999999999993</v>
      </c>
      <c r="AI260" s="2">
        <f>AVERAGE(Y260:AC260)</f>
        <v>1.5555999999999999</v>
      </c>
      <c r="AK260" s="18">
        <f>((AI260-AG260)*(1000/AE260))/AH260</f>
        <v>0.35119184785101826</v>
      </c>
      <c r="AL260" s="195"/>
      <c r="AN260" s="195"/>
      <c r="AO260" s="196"/>
      <c r="AP260" s="5"/>
      <c r="AQ260" s="195"/>
      <c r="AR260" s="196"/>
      <c r="AT260" s="42">
        <v>0.628</v>
      </c>
      <c r="AU260" s="42">
        <v>1.702</v>
      </c>
      <c r="AV260" s="42">
        <v>0.64200000000000002</v>
      </c>
      <c r="AW260" s="42">
        <v>1.909</v>
      </c>
      <c r="AX260" s="6"/>
      <c r="AY260" s="195"/>
      <c r="AZ260" s="196"/>
      <c r="BA260" s="5"/>
      <c r="BB260" s="195"/>
      <c r="BC260" s="196"/>
      <c r="BE260" s="42">
        <v>0.61499999999999999</v>
      </c>
      <c r="BF260" s="42">
        <v>1.78</v>
      </c>
      <c r="BG260" s="42">
        <v>0.64200000000000002</v>
      </c>
      <c r="BH260" s="42">
        <v>1.93</v>
      </c>
      <c r="BJ260" s="195"/>
      <c r="BK260" s="196"/>
      <c r="BL260" s="5"/>
      <c r="BM260" s="195"/>
      <c r="BN260" s="196"/>
      <c r="BP260" s="197"/>
      <c r="BQ260" s="197"/>
      <c r="BR260" s="200"/>
      <c r="BS260" s="8"/>
      <c r="BT260" s="197"/>
      <c r="BU260" s="197"/>
      <c r="BV260" s="200"/>
      <c r="BW260" s="8"/>
      <c r="BX260" s="200"/>
    </row>
    <row r="261" spans="1:76" ht="16" hidden="1" customHeight="1" thickBot="1" x14ac:dyDescent="0.25">
      <c r="A261" s="17"/>
      <c r="BP261" s="52"/>
      <c r="BQ261" s="52"/>
      <c r="BR261" s="53"/>
      <c r="BS261" s="8"/>
      <c r="BT261" s="52"/>
      <c r="BU261" s="52"/>
      <c r="BV261" s="53"/>
      <c r="BW261" s="8"/>
      <c r="BX261" s="53"/>
    </row>
    <row r="262" spans="1:76" ht="16" hidden="1" customHeight="1" x14ac:dyDescent="0.2">
      <c r="A262" s="17"/>
      <c r="B262" s="33" t="s">
        <v>180</v>
      </c>
      <c r="C262" s="214">
        <v>1547457</v>
      </c>
      <c r="D262" s="33"/>
      <c r="E262">
        <v>88</v>
      </c>
      <c r="F262">
        <v>65</v>
      </c>
      <c r="G262">
        <v>86</v>
      </c>
      <c r="H262">
        <v>142</v>
      </c>
      <c r="I262">
        <v>67</v>
      </c>
      <c r="J262">
        <v>0.75800000000000001</v>
      </c>
      <c r="K262">
        <v>0.72099999999999997</v>
      </c>
      <c r="L262">
        <v>0.76</v>
      </c>
      <c r="M262">
        <v>0.84699999999999998</v>
      </c>
      <c r="N262">
        <v>0.72499999999999998</v>
      </c>
      <c r="O262">
        <v>0.56699999999999995</v>
      </c>
      <c r="P262">
        <v>0.56499999999999995</v>
      </c>
      <c r="Q262">
        <v>0.56799999999999995</v>
      </c>
      <c r="R262">
        <v>0.58199999999999996</v>
      </c>
      <c r="S262">
        <v>0.58299999999999996</v>
      </c>
      <c r="T262">
        <v>1.2130000000000001</v>
      </c>
      <c r="U262">
        <v>1.2969999999999999</v>
      </c>
      <c r="V262">
        <v>1.2170000000000001</v>
      </c>
      <c r="W262">
        <v>0.999</v>
      </c>
      <c r="X262">
        <v>1.288</v>
      </c>
      <c r="Y262">
        <v>1.593</v>
      </c>
      <c r="Z262">
        <v>1.609</v>
      </c>
      <c r="AA262">
        <v>1.7030000000000001</v>
      </c>
      <c r="AB262">
        <v>1.9390000000000001</v>
      </c>
      <c r="AC262">
        <v>1.532</v>
      </c>
      <c r="AD262" s="33"/>
      <c r="AE262" s="34">
        <f>AVERAGE(E262:I262)</f>
        <v>89.6</v>
      </c>
      <c r="AF262" s="35">
        <f>AVERAGE(J262:N262)</f>
        <v>0.76219999999999999</v>
      </c>
      <c r="AG262" s="35">
        <f>AVERAGE(T262:X262)</f>
        <v>1.2028000000000001</v>
      </c>
      <c r="AH262" s="35">
        <f>AVERAGE(O262:S262)</f>
        <v>0.57299999999999984</v>
      </c>
      <c r="AI262" s="35">
        <f>AVERAGE(Y262:AC262)</f>
        <v>1.6752000000000002</v>
      </c>
      <c r="AJ262" s="33"/>
      <c r="AK262" s="36">
        <f>((AI262-AG262)*(1000/AE262))/AH262</f>
        <v>9.2012590376464782</v>
      </c>
      <c r="AL262" s="205">
        <f>MIN(AK262:AK264)</f>
        <v>3.8588186869726262</v>
      </c>
      <c r="AM262" s="33"/>
      <c r="AN262" s="205">
        <f>MAX(AH263:AH264)</f>
        <v>0.58479999999999999</v>
      </c>
      <c r="AO262" s="196" t="e">
        <f>AN266-AN262</f>
        <v>#DIV/0!</v>
      </c>
      <c r="AP262" s="37"/>
      <c r="AQ262" s="205">
        <f>AVERAGE(AI263:AI264)</f>
        <v>1.5718000000000001</v>
      </c>
      <c r="AR262" s="196" t="e">
        <f>AQ262-AQ266</f>
        <v>#DIV/0!</v>
      </c>
      <c r="AS262" s="33"/>
      <c r="AT262" s="44">
        <v>0.73399999999999999</v>
      </c>
      <c r="AU262" s="44">
        <v>1.5289999999999999</v>
      </c>
      <c r="AV262" s="44">
        <v>0.72299999999999998</v>
      </c>
      <c r="AW262" s="44">
        <v>1.8160000000000001</v>
      </c>
      <c r="AX262" s="38"/>
      <c r="AY262" s="205">
        <f>(MAX(AT262:AT264)+MAX(AV262:AV264))/2</f>
        <v>0.73</v>
      </c>
      <c r="AZ262" s="196"/>
      <c r="BA262" s="37"/>
      <c r="BB262" s="205">
        <f>(MIN(AU262:AU264)+MIN(AW262:AW264))/2</f>
        <v>1.6385000000000001</v>
      </c>
      <c r="BC262" s="196"/>
      <c r="BD262" s="33"/>
      <c r="BE262" s="44">
        <v>0.64</v>
      </c>
      <c r="BF262" s="44">
        <v>1.74</v>
      </c>
      <c r="BG262" s="44">
        <v>0.61099999999999999</v>
      </c>
      <c r="BH262" s="44">
        <v>2.032</v>
      </c>
      <c r="BI262" s="33"/>
      <c r="BJ262" s="205">
        <f>(MAX(BE262:BE264)+MAX(BG262:BG264))/2</f>
        <v>0.63400000000000001</v>
      </c>
      <c r="BK262" s="196"/>
      <c r="BL262" s="37"/>
      <c r="BM262" s="205">
        <f>(MIN(BF262:BF264)+MIN(BH262:BH264))/2</f>
        <v>1.843</v>
      </c>
      <c r="BN262" s="196"/>
      <c r="BO262" s="33"/>
      <c r="BP262" s="197"/>
      <c r="BQ262" s="197"/>
      <c r="BR262" s="198"/>
      <c r="BS262" s="54"/>
      <c r="BT262" s="197"/>
      <c r="BU262" s="197"/>
      <c r="BV262" s="198"/>
      <c r="BW262" s="54"/>
      <c r="BX262" s="198"/>
    </row>
    <row r="263" spans="1:76" ht="16" hidden="1" customHeight="1" x14ac:dyDescent="0.2">
      <c r="A263" s="17"/>
      <c r="B263" s="33" t="s">
        <v>181</v>
      </c>
      <c r="C263" s="214"/>
      <c r="D263" s="33"/>
      <c r="E263">
        <v>114</v>
      </c>
      <c r="F263">
        <v>85</v>
      </c>
      <c r="G263">
        <v>130</v>
      </c>
      <c r="H263">
        <v>120</v>
      </c>
      <c r="I263">
        <v>98</v>
      </c>
      <c r="J263">
        <v>0.76600000000000001</v>
      </c>
      <c r="K263">
        <v>0.72799999999999998</v>
      </c>
      <c r="L263">
        <v>0.79</v>
      </c>
      <c r="M263">
        <v>0.77100000000000002</v>
      </c>
      <c r="N263">
        <v>0.748</v>
      </c>
      <c r="O263">
        <v>0.57599999999999996</v>
      </c>
      <c r="P263">
        <v>0.56399999999999995</v>
      </c>
      <c r="Q263">
        <v>0.58499999999999996</v>
      </c>
      <c r="R263">
        <v>0.58499999999999996</v>
      </c>
      <c r="S263">
        <v>0.58599999999999997</v>
      </c>
      <c r="T263">
        <v>1.1950000000000001</v>
      </c>
      <c r="U263">
        <v>1.2809999999999999</v>
      </c>
      <c r="V263">
        <v>1.147</v>
      </c>
      <c r="W263">
        <v>1.1950000000000001</v>
      </c>
      <c r="X263">
        <v>1.238</v>
      </c>
      <c r="Y263">
        <v>1.5680000000000001</v>
      </c>
      <c r="Z263">
        <v>1.5649999999999999</v>
      </c>
      <c r="AA263">
        <v>1.8029999999999999</v>
      </c>
      <c r="AB263">
        <v>1.5289999999999999</v>
      </c>
      <c r="AC263">
        <v>1.544</v>
      </c>
      <c r="AD263" s="33"/>
      <c r="AE263" s="34">
        <f>AVERAGE(E263:I263)</f>
        <v>109.4</v>
      </c>
      <c r="AF263" s="35">
        <f>AVERAGE(J263:N263)</f>
        <v>0.76059999999999994</v>
      </c>
      <c r="AG263" s="35">
        <f>AVERAGE(T263:X263)</f>
        <v>1.2112000000000003</v>
      </c>
      <c r="AH263" s="35">
        <f>AVERAGE(O263:S263)</f>
        <v>0.57919999999999994</v>
      </c>
      <c r="AI263" s="35">
        <f>AVERAGE(Y263:AC263)</f>
        <v>1.6018000000000001</v>
      </c>
      <c r="AJ263" s="33"/>
      <c r="AK263" s="36">
        <f>((AI263-AG263)*(1000/AE263))/AH263</f>
        <v>6.164336865070144</v>
      </c>
      <c r="AL263" s="205"/>
      <c r="AM263" s="33"/>
      <c r="AN263" s="205"/>
      <c r="AO263" s="196"/>
      <c r="AP263" s="37"/>
      <c r="AQ263" s="205"/>
      <c r="AR263" s="196"/>
      <c r="AS263" s="33"/>
      <c r="AT263" s="44">
        <v>0.73699999999999999</v>
      </c>
      <c r="AU263" s="44">
        <v>1.4910000000000001</v>
      </c>
      <c r="AV263" s="44">
        <v>0.71199999999999997</v>
      </c>
      <c r="AW263" s="44">
        <v>1.786</v>
      </c>
      <c r="AX263" s="38"/>
      <c r="AY263" s="205"/>
      <c r="AZ263" s="196"/>
      <c r="BA263" s="37"/>
      <c r="BB263" s="205"/>
      <c r="BC263" s="196"/>
      <c r="BD263" s="33"/>
      <c r="BE263" s="44">
        <v>0.64800000000000002</v>
      </c>
      <c r="BF263" s="44">
        <v>1.7050000000000001</v>
      </c>
      <c r="BG263" s="44">
        <v>0.59899999999999998</v>
      </c>
      <c r="BH263" s="44">
        <v>2.0030000000000001</v>
      </c>
      <c r="BI263" s="33"/>
      <c r="BJ263" s="205"/>
      <c r="BK263" s="196"/>
      <c r="BL263" s="37"/>
      <c r="BM263" s="205"/>
      <c r="BN263" s="196"/>
      <c r="BO263" s="33"/>
      <c r="BP263" s="197"/>
      <c r="BQ263" s="197"/>
      <c r="BR263" s="199"/>
      <c r="BS263" s="54"/>
      <c r="BT263" s="197"/>
      <c r="BU263" s="197"/>
      <c r="BV263" s="199"/>
      <c r="BW263" s="54"/>
      <c r="BX263" s="199"/>
    </row>
    <row r="264" spans="1:76" ht="16" hidden="1" customHeight="1" x14ac:dyDescent="0.2">
      <c r="A264" s="17"/>
      <c r="B264" s="33" t="s">
        <v>182</v>
      </c>
      <c r="C264" s="214"/>
      <c r="D264" s="33"/>
      <c r="E264">
        <v>121</v>
      </c>
      <c r="F264">
        <v>100</v>
      </c>
      <c r="G264">
        <v>128</v>
      </c>
      <c r="H264">
        <v>118</v>
      </c>
      <c r="I264">
        <v>98</v>
      </c>
      <c r="J264">
        <v>0.73499999999999999</v>
      </c>
      <c r="K264">
        <v>0.71</v>
      </c>
      <c r="L264">
        <v>0.74299999999999999</v>
      </c>
      <c r="M264">
        <v>0.72899999999999998</v>
      </c>
      <c r="N264">
        <v>0.70199999999999996</v>
      </c>
      <c r="O264">
        <v>0.57199999999999995</v>
      </c>
      <c r="P264">
        <v>0.58199999999999996</v>
      </c>
      <c r="Q264">
        <v>0.58299999999999996</v>
      </c>
      <c r="R264">
        <v>0.59399999999999997</v>
      </c>
      <c r="S264">
        <v>0.59299999999999997</v>
      </c>
      <c r="T264">
        <v>1.26</v>
      </c>
      <c r="U264">
        <v>1.3140000000000001</v>
      </c>
      <c r="V264">
        <v>1.2509999999999999</v>
      </c>
      <c r="W264">
        <v>1.2809999999999999</v>
      </c>
      <c r="X264">
        <v>1.3280000000000001</v>
      </c>
      <c r="Y264">
        <v>1.603</v>
      </c>
      <c r="Z264">
        <v>1.538</v>
      </c>
      <c r="AA264">
        <v>1.5409999999999999</v>
      </c>
      <c r="AB264">
        <v>1.504</v>
      </c>
      <c r="AC264">
        <v>1.5229999999999999</v>
      </c>
      <c r="AD264" s="33"/>
      <c r="AE264" s="34">
        <f>AVERAGE(E264:I264)</f>
        <v>113</v>
      </c>
      <c r="AF264" s="35">
        <f>AVERAGE(J264:N264)</f>
        <v>0.7238</v>
      </c>
      <c r="AG264" s="35">
        <f>AVERAGE(T264:X264)</f>
        <v>1.2867999999999999</v>
      </c>
      <c r="AH264" s="35">
        <f>AVERAGE(O264:S264)</f>
        <v>0.58479999999999999</v>
      </c>
      <c r="AI264" s="35">
        <f>AVERAGE(Y264:AC264)</f>
        <v>1.5417999999999998</v>
      </c>
      <c r="AJ264" s="33"/>
      <c r="AK264" s="36">
        <f>((AI264-AG264)*(1000/AE264))/AH264</f>
        <v>3.8588186869726262</v>
      </c>
      <c r="AL264" s="205"/>
      <c r="AM264" s="33"/>
      <c r="AN264" s="205"/>
      <c r="AO264" s="196"/>
      <c r="AP264" s="37"/>
      <c r="AQ264" s="205"/>
      <c r="AR264" s="196"/>
      <c r="AS264" s="33"/>
      <c r="AT264" s="44">
        <v>0.73099999999999998</v>
      </c>
      <c r="AU264" s="44">
        <v>1.5089999999999999</v>
      </c>
      <c r="AV264" s="44">
        <v>0.71299999999999997</v>
      </c>
      <c r="AW264" s="44">
        <v>1.798</v>
      </c>
      <c r="AX264" s="38"/>
      <c r="AY264" s="205"/>
      <c r="AZ264" s="196"/>
      <c r="BA264" s="37"/>
      <c r="BB264" s="205"/>
      <c r="BC264" s="196"/>
      <c r="BD264" s="33"/>
      <c r="BE264" s="44">
        <v>0.64600000000000002</v>
      </c>
      <c r="BF264" s="44">
        <v>1.708</v>
      </c>
      <c r="BG264" s="44">
        <v>0.62</v>
      </c>
      <c r="BH264" s="44">
        <v>1.9810000000000001</v>
      </c>
      <c r="BI264" s="33"/>
      <c r="BJ264" s="205"/>
      <c r="BK264" s="196"/>
      <c r="BL264" s="37"/>
      <c r="BM264" s="205"/>
      <c r="BN264" s="196"/>
      <c r="BO264" s="33"/>
      <c r="BP264" s="197"/>
      <c r="BQ264" s="197"/>
      <c r="BR264" s="199"/>
      <c r="BS264" s="54"/>
      <c r="BT264" s="197"/>
      <c r="BU264" s="197"/>
      <c r="BV264" s="199"/>
      <c r="BW264" s="54"/>
      <c r="BX264" s="199"/>
    </row>
    <row r="265" spans="1:76" ht="7" hidden="1" customHeight="1" x14ac:dyDescent="0.2">
      <c r="A265" s="17"/>
      <c r="C265" s="55"/>
      <c r="AE265" s="1"/>
      <c r="AF265" s="2"/>
      <c r="AG265" s="2"/>
      <c r="AH265" s="2"/>
      <c r="AI265" s="2"/>
      <c r="AK265" s="18"/>
      <c r="AL265" s="4"/>
      <c r="AN265" s="4"/>
      <c r="AO265" s="196"/>
      <c r="AP265" s="5"/>
      <c r="AQ265" s="4"/>
      <c r="AR265" s="196"/>
      <c r="AT265" s="42"/>
      <c r="AU265" s="42"/>
      <c r="AV265" s="42"/>
      <c r="AW265" s="42"/>
      <c r="AX265" s="6"/>
      <c r="AY265" s="6"/>
      <c r="AZ265" s="196"/>
      <c r="BA265" s="5"/>
      <c r="BB265" s="6"/>
      <c r="BC265" s="196"/>
      <c r="BE265" s="42"/>
      <c r="BF265" s="42"/>
      <c r="BG265" s="42"/>
      <c r="BH265" s="42"/>
      <c r="BJ265" s="6"/>
      <c r="BK265" s="196"/>
      <c r="BL265" s="5"/>
      <c r="BM265" s="6"/>
      <c r="BN265" s="196"/>
      <c r="BP265" s="197"/>
      <c r="BQ265" s="197"/>
      <c r="BR265" s="199"/>
      <c r="BS265" s="8"/>
      <c r="BT265" s="197"/>
      <c r="BU265" s="197"/>
      <c r="BV265" s="199"/>
      <c r="BW265" s="8"/>
      <c r="BX265" s="199"/>
    </row>
    <row r="266" spans="1:76" ht="16" hidden="1" customHeight="1" x14ac:dyDescent="0.2">
      <c r="A266" s="17"/>
      <c r="B266" t="s">
        <v>183</v>
      </c>
      <c r="C266" s="194">
        <v>1547457</v>
      </c>
      <c r="AE266" s="1" t="e">
        <f>AVERAGE(E266:I266)</f>
        <v>#DIV/0!</v>
      </c>
      <c r="AF266" s="2" t="e">
        <f>AVERAGE(J266:N266)</f>
        <v>#DIV/0!</v>
      </c>
      <c r="AG266" s="2" t="e">
        <f>AVERAGE(T266:X266)</f>
        <v>#DIV/0!</v>
      </c>
      <c r="AH266" s="2" t="e">
        <f>AVERAGE(O266:S266)</f>
        <v>#DIV/0!</v>
      </c>
      <c r="AI266" s="2" t="e">
        <f>AVERAGE(Y266:AC266)</f>
        <v>#DIV/0!</v>
      </c>
      <c r="AK266" s="18" t="e">
        <f>((AI266-AG266)*(1000/AE266))/AH266</f>
        <v>#DIV/0!</v>
      </c>
      <c r="AL266" s="195" t="e">
        <f>MIN(AK266:AK268)</f>
        <v>#DIV/0!</v>
      </c>
      <c r="AN266" s="195" t="e">
        <f>MAX(AH267:AH268)</f>
        <v>#DIV/0!</v>
      </c>
      <c r="AO266" s="196"/>
      <c r="AP266" s="5"/>
      <c r="AQ266" s="195" t="e">
        <f>AVERAGE(AI267:AI268)</f>
        <v>#DIV/0!</v>
      </c>
      <c r="AR266" s="196"/>
      <c r="AT266" s="42"/>
      <c r="AU266" s="42"/>
      <c r="AV266" s="42"/>
      <c r="AW266" s="42"/>
      <c r="AX266" s="6"/>
      <c r="AY266" s="195"/>
      <c r="AZ266" s="196"/>
      <c r="BA266" s="5"/>
      <c r="BB266" s="195"/>
      <c r="BC266" s="196"/>
      <c r="BE266" s="42"/>
      <c r="BF266" s="42"/>
      <c r="BG266" s="42"/>
      <c r="BH266" s="42"/>
      <c r="BJ266" s="195"/>
      <c r="BK266" s="196"/>
      <c r="BL266" s="5"/>
      <c r="BM266" s="195"/>
      <c r="BN266" s="196"/>
      <c r="BP266" s="197"/>
      <c r="BQ266" s="197"/>
      <c r="BR266" s="199"/>
      <c r="BS266" s="8"/>
      <c r="BT266" s="197"/>
      <c r="BU266" s="197"/>
      <c r="BV266" s="199"/>
      <c r="BW266" s="8"/>
      <c r="BX266" s="199"/>
    </row>
    <row r="267" spans="1:76" ht="16" hidden="1" customHeight="1" x14ac:dyDescent="0.2">
      <c r="A267" s="17"/>
      <c r="B267" t="s">
        <v>184</v>
      </c>
      <c r="C267" s="194"/>
      <c r="AE267" s="1" t="e">
        <f>AVERAGE(E267:I267)</f>
        <v>#DIV/0!</v>
      </c>
      <c r="AF267" s="2" t="e">
        <f>AVERAGE(J267:N267)</f>
        <v>#DIV/0!</v>
      </c>
      <c r="AG267" s="2" t="e">
        <f>AVERAGE(T267:X267)</f>
        <v>#DIV/0!</v>
      </c>
      <c r="AH267" s="2" t="e">
        <f>AVERAGE(O267:S267)</f>
        <v>#DIV/0!</v>
      </c>
      <c r="AI267" s="2" t="e">
        <f>AVERAGE(Y267:AC267)</f>
        <v>#DIV/0!</v>
      </c>
      <c r="AK267" s="18" t="e">
        <f>((AI267-AG267)*(1000/AE267))/AH267</f>
        <v>#DIV/0!</v>
      </c>
      <c r="AL267" s="195"/>
      <c r="AN267" s="195"/>
      <c r="AO267" s="196"/>
      <c r="AP267" s="5"/>
      <c r="AQ267" s="195"/>
      <c r="AR267" s="196"/>
      <c r="AT267" s="42"/>
      <c r="AU267" s="42"/>
      <c r="AV267" s="42"/>
      <c r="AW267" s="42"/>
      <c r="AX267" s="6"/>
      <c r="AY267" s="195"/>
      <c r="AZ267" s="196"/>
      <c r="BA267" s="5"/>
      <c r="BB267" s="195"/>
      <c r="BC267" s="196"/>
      <c r="BE267" s="42"/>
      <c r="BF267" s="42"/>
      <c r="BG267" s="42"/>
      <c r="BH267" s="42"/>
      <c r="BJ267" s="195"/>
      <c r="BK267" s="196"/>
      <c r="BL267" s="5"/>
      <c r="BM267" s="195"/>
      <c r="BN267" s="196"/>
      <c r="BP267" s="197"/>
      <c r="BQ267" s="197"/>
      <c r="BR267" s="199"/>
      <c r="BS267" s="8"/>
      <c r="BT267" s="197"/>
      <c r="BU267" s="197"/>
      <c r="BV267" s="199"/>
      <c r="BW267" s="8"/>
      <c r="BX267" s="199"/>
    </row>
    <row r="268" spans="1:76" ht="16" hidden="1" customHeight="1" thickBot="1" x14ac:dyDescent="0.25">
      <c r="A268" s="17"/>
      <c r="B268" t="s">
        <v>185</v>
      </c>
      <c r="C268" s="194"/>
      <c r="AE268" s="1" t="e">
        <f>AVERAGE(E268:I268)</f>
        <v>#DIV/0!</v>
      </c>
      <c r="AF268" s="2" t="e">
        <f>AVERAGE(J268:N268)</f>
        <v>#DIV/0!</v>
      </c>
      <c r="AG268" s="2" t="e">
        <f>AVERAGE(T268:X268)</f>
        <v>#DIV/0!</v>
      </c>
      <c r="AH268" s="2" t="e">
        <f>AVERAGE(O268:S268)</f>
        <v>#DIV/0!</v>
      </c>
      <c r="AI268" s="2" t="e">
        <f>AVERAGE(Y268:AC268)</f>
        <v>#DIV/0!</v>
      </c>
      <c r="AK268" s="18" t="e">
        <f>((AI268-AG268)*(1000/AE268))/AH268</f>
        <v>#DIV/0!</v>
      </c>
      <c r="AL268" s="195"/>
      <c r="AN268" s="195"/>
      <c r="AO268" s="196"/>
      <c r="AP268" s="5"/>
      <c r="AQ268" s="195"/>
      <c r="AR268" s="196"/>
      <c r="AT268" s="42"/>
      <c r="AU268" s="42"/>
      <c r="AV268" s="42"/>
      <c r="AW268" s="42"/>
      <c r="AX268" s="6"/>
      <c r="AY268" s="195"/>
      <c r="AZ268" s="196"/>
      <c r="BA268" s="5"/>
      <c r="BB268" s="195"/>
      <c r="BC268" s="196"/>
      <c r="BE268" s="42"/>
      <c r="BF268" s="42"/>
      <c r="BG268" s="42"/>
      <c r="BH268" s="42"/>
      <c r="BJ268" s="195"/>
      <c r="BK268" s="196"/>
      <c r="BL268" s="5"/>
      <c r="BM268" s="195"/>
      <c r="BN268" s="196"/>
      <c r="BP268" s="197"/>
      <c r="BQ268" s="197"/>
      <c r="BR268" s="200"/>
      <c r="BS268" s="8"/>
      <c r="BT268" s="197"/>
      <c r="BU268" s="197"/>
      <c r="BV268" s="200"/>
      <c r="BW268" s="8"/>
      <c r="BX268" s="200"/>
    </row>
    <row r="269" spans="1:76" ht="16" hidden="1" customHeight="1" thickBot="1" x14ac:dyDescent="0.25">
      <c r="A269" s="17"/>
      <c r="BP269" s="52"/>
      <c r="BQ269" s="52"/>
      <c r="BR269" s="53"/>
      <c r="BS269" s="8"/>
      <c r="BT269" s="52"/>
      <c r="BU269" s="52"/>
      <c r="BV269" s="53"/>
      <c r="BW269" s="8"/>
      <c r="BX269" s="53"/>
    </row>
    <row r="270" spans="1:76" ht="16" hidden="1" customHeight="1" x14ac:dyDescent="0.2">
      <c r="A270" s="17"/>
      <c r="B270" s="33" t="s">
        <v>186</v>
      </c>
      <c r="C270" s="214">
        <v>1547457</v>
      </c>
      <c r="D270" s="33"/>
      <c r="E270">
        <v>64</v>
      </c>
      <c r="F270">
        <v>74</v>
      </c>
      <c r="G270">
        <v>125</v>
      </c>
      <c r="H270">
        <v>107</v>
      </c>
      <c r="I270">
        <v>81</v>
      </c>
      <c r="J270">
        <v>0.70699999999999996</v>
      </c>
      <c r="K270">
        <v>0.73199999999999998</v>
      </c>
      <c r="L270">
        <v>0.82599999999999996</v>
      </c>
      <c r="M270">
        <v>0.79900000000000004</v>
      </c>
      <c r="N270">
        <v>0.747</v>
      </c>
      <c r="O270">
        <v>0.56799999999999995</v>
      </c>
      <c r="P270">
        <v>0.57799999999999996</v>
      </c>
      <c r="Q270">
        <v>0.58899999999999997</v>
      </c>
      <c r="R270">
        <v>0.56899999999999995</v>
      </c>
      <c r="S270">
        <v>0.58199999999999996</v>
      </c>
      <c r="T270">
        <v>1.3160000000000001</v>
      </c>
      <c r="U270">
        <v>1.274</v>
      </c>
      <c r="V270">
        <v>1.0569999999999999</v>
      </c>
      <c r="W270">
        <v>1.131</v>
      </c>
      <c r="X270">
        <v>1.242</v>
      </c>
      <c r="Y270">
        <v>1.5920000000000001</v>
      </c>
      <c r="Z270">
        <v>1.6319999999999999</v>
      </c>
      <c r="AA270">
        <v>1.546</v>
      </c>
      <c r="AB270">
        <v>1.6080000000000001</v>
      </c>
      <c r="AC270">
        <v>1.581</v>
      </c>
      <c r="AD270" s="33"/>
      <c r="AE270" s="34">
        <f>AVERAGE(E270:I270)</f>
        <v>90.2</v>
      </c>
      <c r="AF270" s="35">
        <f>AVERAGE(J270:N270)</f>
        <v>0.76219999999999999</v>
      </c>
      <c r="AG270" s="35">
        <f>AVERAGE(T270:X270)</f>
        <v>1.204</v>
      </c>
      <c r="AH270" s="35">
        <f>AVERAGE(O270:S270)</f>
        <v>0.57719999999999994</v>
      </c>
      <c r="AI270" s="35">
        <f>AVERAGE(Y270:AC270)</f>
        <v>1.5917999999999999</v>
      </c>
      <c r="AJ270" s="33"/>
      <c r="AK270" s="36">
        <f>((AI270-AG270)*(1000/AE270))/AH270</f>
        <v>7.4486050095806178</v>
      </c>
      <c r="AL270" s="205">
        <f>MIN(AK270:AK272)</f>
        <v>4.4844297662883257</v>
      </c>
      <c r="AM270" s="33"/>
      <c r="AN270" s="205">
        <f>MAX(AH271:AH272)</f>
        <v>0.58539999999999992</v>
      </c>
      <c r="AO270" s="196" t="e">
        <f>AN274-AN270</f>
        <v>#DIV/0!</v>
      </c>
      <c r="AP270" s="37"/>
      <c r="AQ270" s="205">
        <f>AVERAGE(AI271:AI272)</f>
        <v>1.5760000000000001</v>
      </c>
      <c r="AR270" s="196" t="e">
        <f>AQ270-AQ274</f>
        <v>#DIV/0!</v>
      </c>
      <c r="AS270" s="33"/>
      <c r="AT270" s="44">
        <v>0.72199999999999998</v>
      </c>
      <c r="AU270" s="44">
        <v>1.524</v>
      </c>
      <c r="AV270" s="44">
        <v>0.69799999999999995</v>
      </c>
      <c r="AW270" s="44">
        <v>1.829</v>
      </c>
      <c r="AX270" s="38"/>
      <c r="AY270" s="205">
        <f>(MAX(AT270:AT272)+MAX(AV270:AV272))/2</f>
        <v>0.72849999999999993</v>
      </c>
      <c r="AZ270" s="196"/>
      <c r="BA270" s="37"/>
      <c r="BB270" s="205">
        <f>(MIN(AU270:AU272)+MIN(AW270:AW272))/2</f>
        <v>1.6400000000000001</v>
      </c>
      <c r="BC270" s="196"/>
      <c r="BD270" s="33"/>
      <c r="BE270" s="44">
        <v>0.64</v>
      </c>
      <c r="BF270" s="44">
        <v>1.718</v>
      </c>
      <c r="BG270" s="44">
        <v>0.57899999999999996</v>
      </c>
      <c r="BH270" s="44">
        <v>2.0339999999999998</v>
      </c>
      <c r="BI270" s="33"/>
      <c r="BJ270" s="205">
        <f>(MAX(BE270:BE272)+MAX(BG270:BG272))/2</f>
        <v>0.63850000000000007</v>
      </c>
      <c r="BK270" s="196"/>
      <c r="BL270" s="37"/>
      <c r="BM270" s="205">
        <f>(MIN(BF270:BF272)+MIN(BH270:BH272))/2</f>
        <v>1.8240000000000001</v>
      </c>
      <c r="BN270" s="196"/>
      <c r="BO270" s="33"/>
      <c r="BP270" s="197"/>
      <c r="BQ270" s="197"/>
      <c r="BR270" s="198"/>
      <c r="BS270" s="54"/>
      <c r="BT270" s="197"/>
      <c r="BU270" s="197"/>
      <c r="BV270" s="198"/>
      <c r="BW270" s="54"/>
      <c r="BX270" s="198"/>
    </row>
    <row r="271" spans="1:76" ht="16" hidden="1" customHeight="1" x14ac:dyDescent="0.2">
      <c r="A271" s="17"/>
      <c r="B271" s="33" t="s">
        <v>187</v>
      </c>
      <c r="C271" s="214"/>
      <c r="D271" s="33"/>
      <c r="E271">
        <v>102</v>
      </c>
      <c r="F271">
        <v>97</v>
      </c>
      <c r="G271">
        <v>128</v>
      </c>
      <c r="H271">
        <v>115</v>
      </c>
      <c r="I271">
        <v>61</v>
      </c>
      <c r="J271">
        <v>0.747</v>
      </c>
      <c r="K271">
        <v>0.74399999999999999</v>
      </c>
      <c r="L271">
        <v>0.77900000000000003</v>
      </c>
      <c r="M271">
        <v>0.76200000000000001</v>
      </c>
      <c r="N271">
        <v>0.67500000000000004</v>
      </c>
      <c r="O271">
        <v>0.57999999999999996</v>
      </c>
      <c r="P271">
        <v>0.57999999999999996</v>
      </c>
      <c r="Q271">
        <v>0.58599999999999997</v>
      </c>
      <c r="R271">
        <v>0.57599999999999996</v>
      </c>
      <c r="S271">
        <v>0.58699999999999997</v>
      </c>
      <c r="T271">
        <v>1.2370000000000001</v>
      </c>
      <c r="U271">
        <v>1.248</v>
      </c>
      <c r="V271">
        <v>1.173</v>
      </c>
      <c r="W271">
        <v>1.2130000000000001</v>
      </c>
      <c r="X271">
        <v>1.3759999999999999</v>
      </c>
      <c r="Y271">
        <v>1.597</v>
      </c>
      <c r="Z271">
        <v>1.5740000000000001</v>
      </c>
      <c r="AA271">
        <v>1.5309999999999999</v>
      </c>
      <c r="AB271">
        <v>1.546</v>
      </c>
      <c r="AC271">
        <v>1.5640000000000001</v>
      </c>
      <c r="AD271" s="33"/>
      <c r="AE271" s="34">
        <f>AVERAGE(E271:I271)</f>
        <v>100.6</v>
      </c>
      <c r="AF271" s="35">
        <f>AVERAGE(J271:N271)</f>
        <v>0.74139999999999995</v>
      </c>
      <c r="AG271" s="35">
        <f>AVERAGE(T271:X271)</f>
        <v>1.2494000000000001</v>
      </c>
      <c r="AH271" s="35">
        <f>AVERAGE(O271:S271)</f>
        <v>0.58179999999999998</v>
      </c>
      <c r="AI271" s="35">
        <f>AVERAGE(Y271:AC271)</f>
        <v>1.5624</v>
      </c>
      <c r="AJ271" s="33"/>
      <c r="AK271" s="36">
        <f>((AI271-AG271)*(1000/AE271))/AH271</f>
        <v>5.3477690064494423</v>
      </c>
      <c r="AL271" s="205"/>
      <c r="AM271" s="33"/>
      <c r="AN271" s="205"/>
      <c r="AO271" s="196"/>
      <c r="AP271" s="37"/>
      <c r="AQ271" s="205"/>
      <c r="AR271" s="196"/>
      <c r="AS271" s="33"/>
      <c r="AT271" s="44">
        <v>0.72299999999999998</v>
      </c>
      <c r="AU271" s="44">
        <v>1.5329999999999999</v>
      </c>
      <c r="AV271" s="44">
        <v>0.68400000000000005</v>
      </c>
      <c r="AW271" s="44">
        <v>1.863</v>
      </c>
      <c r="AX271" s="38"/>
      <c r="AY271" s="205"/>
      <c r="AZ271" s="196"/>
      <c r="BA271" s="37"/>
      <c r="BB271" s="205"/>
      <c r="BC271" s="196"/>
      <c r="BD271" s="33"/>
      <c r="BE271" s="44">
        <v>0.65</v>
      </c>
      <c r="BF271" s="44">
        <v>1.706</v>
      </c>
      <c r="BG271" s="44">
        <v>0.59599999999999997</v>
      </c>
      <c r="BH271" s="44">
        <v>2.0219999999999998</v>
      </c>
      <c r="BI271" s="33"/>
      <c r="BJ271" s="205"/>
      <c r="BK271" s="196"/>
      <c r="BL271" s="37"/>
      <c r="BM271" s="205"/>
      <c r="BN271" s="196"/>
      <c r="BO271" s="33"/>
      <c r="BP271" s="197"/>
      <c r="BQ271" s="197"/>
      <c r="BR271" s="199"/>
      <c r="BS271" s="54"/>
      <c r="BT271" s="197"/>
      <c r="BU271" s="197"/>
      <c r="BV271" s="199"/>
      <c r="BW271" s="54"/>
      <c r="BX271" s="199"/>
    </row>
    <row r="272" spans="1:76" ht="16" hidden="1" customHeight="1" x14ac:dyDescent="0.2">
      <c r="A272" s="17"/>
      <c r="B272" s="33" t="s">
        <v>188</v>
      </c>
      <c r="C272" s="214"/>
      <c r="D272" s="33"/>
      <c r="E272">
        <v>166</v>
      </c>
      <c r="F272">
        <v>72</v>
      </c>
      <c r="G272">
        <v>128</v>
      </c>
      <c r="H272">
        <v>183</v>
      </c>
      <c r="I272">
        <v>126</v>
      </c>
      <c r="J272">
        <v>0.79</v>
      </c>
      <c r="K272">
        <v>0.65600000000000003</v>
      </c>
      <c r="L272">
        <v>0.74299999999999999</v>
      </c>
      <c r="M272">
        <v>0.80200000000000005</v>
      </c>
      <c r="N272">
        <v>0.73799999999999999</v>
      </c>
      <c r="O272">
        <v>0.57999999999999996</v>
      </c>
      <c r="P272">
        <v>0.58299999999999996</v>
      </c>
      <c r="Q272">
        <v>0.59199999999999997</v>
      </c>
      <c r="R272">
        <v>0.57899999999999996</v>
      </c>
      <c r="S272">
        <v>0.59299999999999997</v>
      </c>
      <c r="T272">
        <v>1.1399999999999999</v>
      </c>
      <c r="U272">
        <v>1.4079999999999999</v>
      </c>
      <c r="V272">
        <v>1.25</v>
      </c>
      <c r="W272">
        <v>1.119</v>
      </c>
      <c r="X272">
        <v>1.2589999999999999</v>
      </c>
      <c r="Y272">
        <v>1.6970000000000001</v>
      </c>
      <c r="Z272">
        <v>1.526</v>
      </c>
      <c r="AA272">
        <v>1.532</v>
      </c>
      <c r="AB272">
        <v>1.5589999999999999</v>
      </c>
      <c r="AC272">
        <v>1.6339999999999999</v>
      </c>
      <c r="AD272" s="33"/>
      <c r="AE272" s="34">
        <f>AVERAGE(E272:I272)</f>
        <v>135</v>
      </c>
      <c r="AF272" s="35">
        <f>AVERAGE(J272:N272)</f>
        <v>0.74580000000000002</v>
      </c>
      <c r="AG272" s="35">
        <f>AVERAGE(T272:X272)</f>
        <v>1.2352000000000001</v>
      </c>
      <c r="AH272" s="35">
        <f>AVERAGE(O272:S272)</f>
        <v>0.58539999999999992</v>
      </c>
      <c r="AI272" s="35">
        <f>AVERAGE(Y272:AC272)</f>
        <v>1.5896000000000001</v>
      </c>
      <c r="AJ272" s="33"/>
      <c r="AK272" s="36">
        <f>((AI272-AG272)*(1000/AE272))/AH272</f>
        <v>4.4844297662883257</v>
      </c>
      <c r="AL272" s="205"/>
      <c r="AM272" s="33"/>
      <c r="AN272" s="205"/>
      <c r="AO272" s="196"/>
      <c r="AP272" s="37"/>
      <c r="AQ272" s="205"/>
      <c r="AR272" s="196"/>
      <c r="AS272" s="33"/>
      <c r="AT272" s="44">
        <v>0.73299999999999998</v>
      </c>
      <c r="AU272" s="44">
        <v>1.504</v>
      </c>
      <c r="AV272" s="44">
        <v>0.72399999999999998</v>
      </c>
      <c r="AW272" s="44">
        <v>1.776</v>
      </c>
      <c r="AX272" s="38"/>
      <c r="AY272" s="205"/>
      <c r="AZ272" s="196"/>
      <c r="BA272" s="37"/>
      <c r="BB272" s="205"/>
      <c r="BC272" s="196"/>
      <c r="BD272" s="33"/>
      <c r="BE272" s="44">
        <v>0.64900000000000002</v>
      </c>
      <c r="BF272" s="44">
        <v>1.7010000000000001</v>
      </c>
      <c r="BG272" s="44">
        <v>0.627</v>
      </c>
      <c r="BH272" s="44">
        <v>1.9470000000000001</v>
      </c>
      <c r="BI272" s="33"/>
      <c r="BJ272" s="205"/>
      <c r="BK272" s="196"/>
      <c r="BL272" s="37"/>
      <c r="BM272" s="205"/>
      <c r="BN272" s="196"/>
      <c r="BO272" s="33"/>
      <c r="BP272" s="197"/>
      <c r="BQ272" s="197"/>
      <c r="BR272" s="199"/>
      <c r="BS272" s="54"/>
      <c r="BT272" s="197"/>
      <c r="BU272" s="197"/>
      <c r="BV272" s="199"/>
      <c r="BW272" s="54"/>
      <c r="BX272" s="199"/>
    </row>
    <row r="273" spans="1:76" ht="7" hidden="1" customHeight="1" x14ac:dyDescent="0.2">
      <c r="A273" s="17"/>
      <c r="C273" s="55"/>
      <c r="AE273" s="1"/>
      <c r="AF273" s="2"/>
      <c r="AG273" s="2"/>
      <c r="AH273" s="2"/>
      <c r="AI273" s="2"/>
      <c r="AK273" s="18"/>
      <c r="AL273" s="4"/>
      <c r="AN273" s="4"/>
      <c r="AO273" s="196"/>
      <c r="AP273" s="5"/>
      <c r="AQ273" s="4"/>
      <c r="AR273" s="196"/>
      <c r="AT273" s="42"/>
      <c r="AU273" s="42"/>
      <c r="AV273" s="42"/>
      <c r="AW273" s="42"/>
      <c r="AX273" s="6"/>
      <c r="AY273" s="6"/>
      <c r="AZ273" s="196"/>
      <c r="BA273" s="5"/>
      <c r="BB273" s="6"/>
      <c r="BC273" s="196"/>
      <c r="BE273" s="42"/>
      <c r="BF273" s="42"/>
      <c r="BG273" s="42"/>
      <c r="BH273" s="42"/>
      <c r="BJ273" s="6"/>
      <c r="BK273" s="196"/>
      <c r="BL273" s="5"/>
      <c r="BM273" s="6"/>
      <c r="BN273" s="196"/>
      <c r="BP273" s="197"/>
      <c r="BQ273" s="197"/>
      <c r="BR273" s="199"/>
      <c r="BS273" s="8"/>
      <c r="BT273" s="197"/>
      <c r="BU273" s="197"/>
      <c r="BV273" s="199"/>
      <c r="BW273" s="8"/>
      <c r="BX273" s="199"/>
    </row>
    <row r="274" spans="1:76" ht="16" hidden="1" customHeight="1" x14ac:dyDescent="0.2">
      <c r="A274" s="17"/>
      <c r="B274" t="s">
        <v>189</v>
      </c>
      <c r="C274" s="194">
        <v>1547457</v>
      </c>
      <c r="AE274" s="1" t="e">
        <f>AVERAGE(E274:I274)</f>
        <v>#DIV/0!</v>
      </c>
      <c r="AF274" s="2" t="e">
        <f>AVERAGE(J274:N274)</f>
        <v>#DIV/0!</v>
      </c>
      <c r="AG274" s="2" t="e">
        <f>AVERAGE(T274:X274)</f>
        <v>#DIV/0!</v>
      </c>
      <c r="AH274" s="2" t="e">
        <f>AVERAGE(O274:S274)</f>
        <v>#DIV/0!</v>
      </c>
      <c r="AI274" s="2" t="e">
        <f>AVERAGE(Y274:AC274)</f>
        <v>#DIV/0!</v>
      </c>
      <c r="AK274" s="18" t="e">
        <f>((AI274-AG274)*(1000/AE274))/AH274</f>
        <v>#DIV/0!</v>
      </c>
      <c r="AL274" s="195" t="e">
        <f>MIN(AK274:AK276)</f>
        <v>#DIV/0!</v>
      </c>
      <c r="AN274" s="195" t="e">
        <f>MAX(AH275:AH276)</f>
        <v>#DIV/0!</v>
      </c>
      <c r="AO274" s="196"/>
      <c r="AP274" s="5"/>
      <c r="AQ274" s="195" t="e">
        <f>AVERAGE(AI275:AI276)</f>
        <v>#DIV/0!</v>
      </c>
      <c r="AR274" s="196"/>
      <c r="AT274" s="42"/>
      <c r="AU274" s="42"/>
      <c r="AV274" s="42"/>
      <c r="AW274" s="42"/>
      <c r="AX274" s="6"/>
      <c r="AY274" s="195"/>
      <c r="AZ274" s="196"/>
      <c r="BA274" s="5"/>
      <c r="BB274" s="195"/>
      <c r="BC274" s="196"/>
      <c r="BE274" s="42"/>
      <c r="BF274" s="42"/>
      <c r="BG274" s="42"/>
      <c r="BH274" s="42"/>
      <c r="BJ274" s="195"/>
      <c r="BK274" s="196"/>
      <c r="BL274" s="5"/>
      <c r="BM274" s="195"/>
      <c r="BN274" s="196"/>
      <c r="BP274" s="197"/>
      <c r="BQ274" s="197"/>
      <c r="BR274" s="199"/>
      <c r="BS274" s="8"/>
      <c r="BT274" s="197"/>
      <c r="BU274" s="197"/>
      <c r="BV274" s="199"/>
      <c r="BW274" s="8"/>
      <c r="BX274" s="199"/>
    </row>
    <row r="275" spans="1:76" ht="16" hidden="1" customHeight="1" x14ac:dyDescent="0.2">
      <c r="A275" s="17"/>
      <c r="B275" t="s">
        <v>190</v>
      </c>
      <c r="C275" s="194"/>
      <c r="AE275" s="1" t="e">
        <f>AVERAGE(E275:I275)</f>
        <v>#DIV/0!</v>
      </c>
      <c r="AF275" s="2" t="e">
        <f>AVERAGE(J275:N275)</f>
        <v>#DIV/0!</v>
      </c>
      <c r="AG275" s="2" t="e">
        <f>AVERAGE(T275:X275)</f>
        <v>#DIV/0!</v>
      </c>
      <c r="AH275" s="2" t="e">
        <f>AVERAGE(O275:S275)</f>
        <v>#DIV/0!</v>
      </c>
      <c r="AI275" s="2" t="e">
        <f>AVERAGE(Y275:AC275)</f>
        <v>#DIV/0!</v>
      </c>
      <c r="AK275" s="18" t="e">
        <f>((AI275-AG275)*(1000/AE275))/AH275</f>
        <v>#DIV/0!</v>
      </c>
      <c r="AL275" s="195"/>
      <c r="AN275" s="195"/>
      <c r="AO275" s="196"/>
      <c r="AP275" s="5"/>
      <c r="AQ275" s="195"/>
      <c r="AR275" s="196"/>
      <c r="AT275" s="42"/>
      <c r="AU275" s="42"/>
      <c r="AV275" s="42"/>
      <c r="AW275" s="42"/>
      <c r="AX275" s="6"/>
      <c r="AY275" s="195"/>
      <c r="AZ275" s="196"/>
      <c r="BA275" s="5"/>
      <c r="BB275" s="195"/>
      <c r="BC275" s="196"/>
      <c r="BE275" s="42"/>
      <c r="BF275" s="42"/>
      <c r="BG275" s="42"/>
      <c r="BH275" s="42"/>
      <c r="BJ275" s="195"/>
      <c r="BK275" s="196"/>
      <c r="BL275" s="5"/>
      <c r="BM275" s="195"/>
      <c r="BN275" s="196"/>
      <c r="BP275" s="197"/>
      <c r="BQ275" s="197"/>
      <c r="BR275" s="199"/>
      <c r="BS275" s="8"/>
      <c r="BT275" s="197"/>
      <c r="BU275" s="197"/>
      <c r="BV275" s="199"/>
      <c r="BW275" s="8"/>
      <c r="BX275" s="199"/>
    </row>
    <row r="276" spans="1:76" ht="16" hidden="1" customHeight="1" thickBot="1" x14ac:dyDescent="0.25">
      <c r="A276" s="17"/>
      <c r="B276" t="s">
        <v>191</v>
      </c>
      <c r="C276" s="194"/>
      <c r="AE276" s="1" t="e">
        <f>AVERAGE(E276:I276)</f>
        <v>#DIV/0!</v>
      </c>
      <c r="AF276" s="2" t="e">
        <f>AVERAGE(J276:N276)</f>
        <v>#DIV/0!</v>
      </c>
      <c r="AG276" s="2" t="e">
        <f>AVERAGE(T276:X276)</f>
        <v>#DIV/0!</v>
      </c>
      <c r="AH276" s="2" t="e">
        <f>AVERAGE(O276:S276)</f>
        <v>#DIV/0!</v>
      </c>
      <c r="AI276" s="2" t="e">
        <f>AVERAGE(Y276:AC276)</f>
        <v>#DIV/0!</v>
      </c>
      <c r="AK276" s="18" t="e">
        <f>((AI276-AG276)*(1000/AE276))/AH276</f>
        <v>#DIV/0!</v>
      </c>
      <c r="AL276" s="195"/>
      <c r="AN276" s="195"/>
      <c r="AO276" s="196"/>
      <c r="AP276" s="5"/>
      <c r="AQ276" s="195"/>
      <c r="AR276" s="196"/>
      <c r="AT276" s="42"/>
      <c r="AU276" s="42"/>
      <c r="AV276" s="42"/>
      <c r="AW276" s="42"/>
      <c r="AX276" s="6"/>
      <c r="AY276" s="195"/>
      <c r="AZ276" s="196"/>
      <c r="BA276" s="5"/>
      <c r="BB276" s="195"/>
      <c r="BC276" s="196"/>
      <c r="BE276" s="42"/>
      <c r="BF276" s="42"/>
      <c r="BG276" s="42"/>
      <c r="BH276" s="42"/>
      <c r="BJ276" s="195"/>
      <c r="BK276" s="196"/>
      <c r="BL276" s="5"/>
      <c r="BM276" s="195"/>
      <c r="BN276" s="196"/>
      <c r="BP276" s="197"/>
      <c r="BQ276" s="197"/>
      <c r="BR276" s="200"/>
      <c r="BS276" s="8"/>
      <c r="BT276" s="197"/>
      <c r="BU276" s="197"/>
      <c r="BV276" s="200"/>
      <c r="BW276" s="8"/>
      <c r="BX276" s="200"/>
    </row>
    <row r="278" spans="1:76" ht="16" customHeight="1" thickBot="1" x14ac:dyDescent="0.25">
      <c r="AK278" s="202" t="s">
        <v>7</v>
      </c>
      <c r="AL278" s="202"/>
      <c r="AN278" s="13" t="s">
        <v>8</v>
      </c>
      <c r="AO278" s="13"/>
      <c r="AQ278" s="14" t="s">
        <v>9</v>
      </c>
      <c r="AR278" s="14"/>
      <c r="BP278" s="52"/>
      <c r="BQ278" s="52"/>
      <c r="BR278" s="53"/>
      <c r="BS278" s="8"/>
      <c r="BT278" s="52"/>
      <c r="BU278" s="52"/>
      <c r="BV278" s="53"/>
      <c r="BW278" s="8"/>
      <c r="BX278" s="53"/>
    </row>
    <row r="279" spans="1:76" ht="16" customHeight="1" x14ac:dyDescent="0.2">
      <c r="A279" s="17"/>
      <c r="B279" s="33" t="s">
        <v>192</v>
      </c>
      <c r="C279" s="214">
        <v>987329</v>
      </c>
      <c r="D279" s="33"/>
      <c r="E279">
        <v>217</v>
      </c>
      <c r="F279">
        <v>200</v>
      </c>
      <c r="G279">
        <v>228</v>
      </c>
      <c r="H279">
        <v>304</v>
      </c>
      <c r="I279">
        <v>136</v>
      </c>
      <c r="J279">
        <v>0.74099999999999999</v>
      </c>
      <c r="K279">
        <v>0.73</v>
      </c>
      <c r="L279">
        <v>0.749</v>
      </c>
      <c r="M279">
        <v>0.77800000000000002</v>
      </c>
      <c r="N279">
        <v>0.69899999999999995</v>
      </c>
      <c r="O279">
        <v>0.627</v>
      </c>
      <c r="P279">
        <v>0.63800000000000001</v>
      </c>
      <c r="Q279">
        <v>0.64100000000000001</v>
      </c>
      <c r="R279">
        <v>0.64700000000000002</v>
      </c>
      <c r="S279">
        <v>0.65600000000000003</v>
      </c>
      <c r="T279">
        <v>1.248</v>
      </c>
      <c r="U279">
        <v>1.2769999999999999</v>
      </c>
      <c r="V279">
        <v>1.238</v>
      </c>
      <c r="W279">
        <v>1.177</v>
      </c>
      <c r="X279">
        <v>1.3340000000000001</v>
      </c>
      <c r="Y279">
        <v>1.504</v>
      </c>
      <c r="Z279">
        <v>1.532</v>
      </c>
      <c r="AA279">
        <v>1.4319999999999999</v>
      </c>
      <c r="AB279">
        <v>1.47</v>
      </c>
      <c r="AC279">
        <v>1.504</v>
      </c>
      <c r="AD279" s="33"/>
      <c r="AE279" s="34">
        <f>AVERAGE(E279:I279)</f>
        <v>217</v>
      </c>
      <c r="AF279" s="35">
        <f>AVERAGE(J279:N279)</f>
        <v>0.73940000000000006</v>
      </c>
      <c r="AG279" s="35">
        <f>AVERAGE(T279:X279)</f>
        <v>1.2547999999999999</v>
      </c>
      <c r="AH279" s="35">
        <f>AVERAGE(O279:S279)</f>
        <v>0.64180000000000004</v>
      </c>
      <c r="AI279" s="35">
        <f>AVERAGE(Y279:AC279)</f>
        <v>1.4883999999999999</v>
      </c>
      <c r="AJ279" s="33"/>
      <c r="AK279" s="36">
        <f>((AI279-AG279)*(1000/AE279))/AH279</f>
        <v>1.6773102147904868</v>
      </c>
      <c r="AL279" s="205">
        <f>MIN(AK279:AK281)</f>
        <v>0.89607886972121775</v>
      </c>
      <c r="AM279" s="33"/>
      <c r="AN279" s="205">
        <f>MAX(AH280:AH281)</f>
        <v>0.64820000000000011</v>
      </c>
      <c r="AO279" s="196">
        <f>AN283-AN279</f>
        <v>-5.8000000000000163E-2</v>
      </c>
      <c r="AP279" s="37"/>
      <c r="AQ279" s="205">
        <f>AVERAGE(AI280:AI281)</f>
        <v>1.4405000000000001</v>
      </c>
      <c r="AR279" s="196">
        <f>AQ279-AQ283</f>
        <v>-7.5799999999999645E-2</v>
      </c>
      <c r="AS279" s="33"/>
      <c r="AT279" s="44">
        <v>0.73599999999999999</v>
      </c>
      <c r="AU279" s="44">
        <v>1.492</v>
      </c>
      <c r="AV279" s="44">
        <v>0.77</v>
      </c>
      <c r="AW279" s="44">
        <v>1.635</v>
      </c>
      <c r="AX279" s="38"/>
      <c r="AY279" s="205">
        <f>(MAX(AT279:AT281)+MAX(AV279:AV281))/2</f>
        <v>0.76700000000000002</v>
      </c>
      <c r="AZ279" s="196">
        <f>AY283-AY279</f>
        <v>-9.3999999999999972E-2</v>
      </c>
      <c r="BA279" s="37"/>
      <c r="BB279" s="205">
        <f>(MIN(AU279:AU281)+MIN(AW279:AW281))/2</f>
        <v>1.5215000000000001</v>
      </c>
      <c r="BC279" s="196">
        <f>BB279-BB283</f>
        <v>-0.22500000000000009</v>
      </c>
      <c r="BD279" s="33"/>
      <c r="BE279" s="44">
        <v>0.70299999999999996</v>
      </c>
      <c r="BF279" s="44">
        <v>1.6140000000000001</v>
      </c>
      <c r="BG279" s="44">
        <v>0.76700000000000002</v>
      </c>
      <c r="BH279" s="44">
        <v>1.718</v>
      </c>
      <c r="BI279" s="33"/>
      <c r="BJ279" s="205">
        <f>(MAX(BE279:BE281)+MAX(BG279:BG281))/2</f>
        <v>0.754</v>
      </c>
      <c r="BK279" s="196">
        <f>BJ283-BJ279</f>
        <v>-8.6999999999999966E-2</v>
      </c>
      <c r="BL279" s="37"/>
      <c r="BM279" s="205">
        <f>(MIN(BF279:BF281)+MIN(BH279:BH281))/2</f>
        <v>1.6185</v>
      </c>
      <c r="BN279" s="196">
        <f>BM279-BM283</f>
        <v>-0.17900000000000005</v>
      </c>
      <c r="BO279" s="33"/>
      <c r="BP279" s="197">
        <f>AY279-AZ279</f>
        <v>0.86099999999999999</v>
      </c>
      <c r="BQ279" s="197">
        <f>BB279+BC279</f>
        <v>1.2965</v>
      </c>
      <c r="BR279" s="198">
        <f>BQ279-BP279</f>
        <v>0.4355</v>
      </c>
      <c r="BS279" s="54"/>
      <c r="BT279" s="197">
        <f>BJ279-BK279</f>
        <v>0.84099999999999997</v>
      </c>
      <c r="BU279" s="197">
        <f>BM279+BN279</f>
        <v>1.4395</v>
      </c>
      <c r="BV279" s="198">
        <f>BU279-BT279</f>
        <v>0.59850000000000003</v>
      </c>
      <c r="BW279" s="54"/>
      <c r="BX279" s="198">
        <f>AVERAGE(BR279, BV279)</f>
        <v>0.51700000000000002</v>
      </c>
    </row>
    <row r="280" spans="1:76" s="63" customFormat="1" ht="16" customHeight="1" x14ac:dyDescent="0.2">
      <c r="A280" s="73"/>
      <c r="B280" s="74" t="s">
        <v>193</v>
      </c>
      <c r="C280" s="214"/>
      <c r="D280" s="74"/>
      <c r="E280" s="63">
        <v>288</v>
      </c>
      <c r="F280" s="63">
        <v>276</v>
      </c>
      <c r="G280" s="63">
        <v>253</v>
      </c>
      <c r="H280" s="63">
        <v>322</v>
      </c>
      <c r="I280" s="63">
        <v>199</v>
      </c>
      <c r="J280" s="63">
        <v>0.76300000000000001</v>
      </c>
      <c r="K280" s="63">
        <v>0.75900000000000001</v>
      </c>
      <c r="L280" s="63">
        <v>0.751</v>
      </c>
      <c r="M280" s="63">
        <v>0.77700000000000002</v>
      </c>
      <c r="N280" s="63">
        <v>0.71899999999999997</v>
      </c>
      <c r="O280" s="63">
        <v>0.63300000000000001</v>
      </c>
      <c r="P280" s="63">
        <v>0.64700000000000002</v>
      </c>
      <c r="Q280" s="63">
        <v>0.64100000000000001</v>
      </c>
      <c r="R280" s="63">
        <v>0.65200000000000002</v>
      </c>
      <c r="S280" s="63">
        <v>0.66</v>
      </c>
      <c r="T280" s="63">
        <v>1.2030000000000001</v>
      </c>
      <c r="U280" s="63">
        <v>1.2150000000000001</v>
      </c>
      <c r="V280" s="63">
        <v>1.2350000000000001</v>
      </c>
      <c r="W280" s="63">
        <v>1.179</v>
      </c>
      <c r="X280" s="63">
        <v>1.296</v>
      </c>
      <c r="Y280" s="63">
        <v>1.528</v>
      </c>
      <c r="Z280" s="63">
        <v>1.4350000000000001</v>
      </c>
      <c r="AA280" s="63">
        <v>1.446</v>
      </c>
      <c r="AB280" s="63">
        <v>1.4239999999999999</v>
      </c>
      <c r="AC280" s="63">
        <v>1.4139999999999999</v>
      </c>
      <c r="AD280" s="74"/>
      <c r="AE280" s="75">
        <f>AVERAGE(E280:I280)</f>
        <v>267.60000000000002</v>
      </c>
      <c r="AF280" s="76">
        <f>AVERAGE(J280:N280)</f>
        <v>0.75380000000000003</v>
      </c>
      <c r="AG280" s="76">
        <f>AVERAGE(T280:X280)</f>
        <v>1.2256000000000002</v>
      </c>
      <c r="AH280" s="76">
        <f>AVERAGE(O280:S280)</f>
        <v>0.64660000000000006</v>
      </c>
      <c r="AI280" s="76">
        <f>AVERAGE(Y280:AC280)</f>
        <v>1.4494</v>
      </c>
      <c r="AJ280" s="74"/>
      <c r="AK280" s="36">
        <f>((AI280-AG280)*(1000/AE280))/AH280</f>
        <v>1.2934161304595668</v>
      </c>
      <c r="AL280" s="205"/>
      <c r="AM280" s="74"/>
      <c r="AN280" s="205"/>
      <c r="AO280" s="196"/>
      <c r="AP280" s="77"/>
      <c r="AQ280" s="205"/>
      <c r="AR280" s="196"/>
      <c r="AS280" s="74"/>
      <c r="AT280" s="78">
        <v>0.748</v>
      </c>
      <c r="AU280" s="78">
        <v>1.4570000000000001</v>
      </c>
      <c r="AV280" s="78">
        <v>0.78600000000000003</v>
      </c>
      <c r="AW280" s="78">
        <v>1.5860000000000001</v>
      </c>
      <c r="AX280" s="79"/>
      <c r="AY280" s="205"/>
      <c r="AZ280" s="196"/>
      <c r="BA280" s="77"/>
      <c r="BB280" s="205"/>
      <c r="BC280" s="196"/>
      <c r="BD280" s="74"/>
      <c r="BE280" s="78">
        <v>0.71799999999999997</v>
      </c>
      <c r="BF280" s="78">
        <v>1.579</v>
      </c>
      <c r="BG280" s="78">
        <v>0.79</v>
      </c>
      <c r="BH280" s="78">
        <v>1.6579999999999999</v>
      </c>
      <c r="BI280" s="74"/>
      <c r="BJ280" s="205"/>
      <c r="BK280" s="196"/>
      <c r="BL280" s="77"/>
      <c r="BM280" s="205"/>
      <c r="BN280" s="196"/>
      <c r="BO280" s="74"/>
      <c r="BP280" s="197"/>
      <c r="BQ280" s="197"/>
      <c r="BR280" s="199"/>
      <c r="BS280" s="80"/>
      <c r="BT280" s="197"/>
      <c r="BU280" s="197"/>
      <c r="BV280" s="199"/>
      <c r="BW280" s="80"/>
      <c r="BX280" s="199"/>
    </row>
    <row r="281" spans="1:76" ht="16" customHeight="1" x14ac:dyDescent="0.2">
      <c r="A281" s="17"/>
      <c r="B281" s="33" t="s">
        <v>194</v>
      </c>
      <c r="C281" s="214"/>
      <c r="D281" s="33"/>
      <c r="E281">
        <v>256</v>
      </c>
      <c r="F281">
        <v>276</v>
      </c>
      <c r="G281">
        <v>272</v>
      </c>
      <c r="H281">
        <v>322</v>
      </c>
      <c r="I281">
        <v>210</v>
      </c>
      <c r="J281">
        <v>0.72299999999999998</v>
      </c>
      <c r="K281">
        <v>0.73499999999999999</v>
      </c>
      <c r="L281">
        <v>0.73199999999999998</v>
      </c>
      <c r="M281">
        <v>0.752</v>
      </c>
      <c r="N281">
        <v>0.70299999999999996</v>
      </c>
      <c r="O281">
        <v>0.629</v>
      </c>
      <c r="P281">
        <v>0.64700000000000002</v>
      </c>
      <c r="Q281">
        <v>0.64600000000000002</v>
      </c>
      <c r="R281">
        <v>0.65600000000000003</v>
      </c>
      <c r="S281">
        <v>0.66300000000000003</v>
      </c>
      <c r="T281">
        <v>1.284</v>
      </c>
      <c r="U281">
        <v>1.264</v>
      </c>
      <c r="V281">
        <v>1.2729999999999999</v>
      </c>
      <c r="W281">
        <v>1.234</v>
      </c>
      <c r="X281">
        <v>1.327</v>
      </c>
      <c r="Y281">
        <v>1.478</v>
      </c>
      <c r="Z281">
        <v>1.431</v>
      </c>
      <c r="AA281">
        <v>1.419</v>
      </c>
      <c r="AB281">
        <v>1.403</v>
      </c>
      <c r="AC281">
        <v>1.427</v>
      </c>
      <c r="AD281" s="33"/>
      <c r="AE281" s="34">
        <f>AVERAGE(E281:I281)</f>
        <v>267.2</v>
      </c>
      <c r="AF281" s="35">
        <f>AVERAGE(J281:N281)</f>
        <v>0.72899999999999998</v>
      </c>
      <c r="AG281" s="35">
        <f>AVERAGE(T281:X281)</f>
        <v>1.2764</v>
      </c>
      <c r="AH281" s="35">
        <f>AVERAGE(O281:S281)</f>
        <v>0.64820000000000011</v>
      </c>
      <c r="AI281" s="35">
        <f>AVERAGE(Y281:AC281)</f>
        <v>1.4316</v>
      </c>
      <c r="AJ281" s="33"/>
      <c r="AK281" s="36">
        <f>((AI281-AG281)*(1000/AE281))/AH281</f>
        <v>0.89607886972121775</v>
      </c>
      <c r="AL281" s="205"/>
      <c r="AM281" s="33"/>
      <c r="AN281" s="205"/>
      <c r="AO281" s="196"/>
      <c r="AP281" s="37"/>
      <c r="AQ281" s="205"/>
      <c r="AR281" s="196"/>
      <c r="AS281" s="33"/>
      <c r="AT281" s="44">
        <v>0.72899999999999998</v>
      </c>
      <c r="AU281" s="44">
        <v>1.51</v>
      </c>
      <c r="AV281" s="44">
        <v>0.75700000000000001</v>
      </c>
      <c r="AW281" s="44">
        <v>1.6639999999999999</v>
      </c>
      <c r="AX281" s="38"/>
      <c r="AY281" s="205"/>
      <c r="AZ281" s="196"/>
      <c r="BA281" s="37"/>
      <c r="BB281" s="205"/>
      <c r="BC281" s="196"/>
      <c r="BD281" s="33"/>
      <c r="BE281" s="44">
        <v>0.68300000000000005</v>
      </c>
      <c r="BF281" s="44">
        <v>1.659</v>
      </c>
      <c r="BG281" s="44">
        <v>0.71199999999999997</v>
      </c>
      <c r="BH281" s="44">
        <v>1.829</v>
      </c>
      <c r="BI281" s="33"/>
      <c r="BJ281" s="205"/>
      <c r="BK281" s="196"/>
      <c r="BL281" s="37"/>
      <c r="BM281" s="205"/>
      <c r="BN281" s="196"/>
      <c r="BO281" s="33"/>
      <c r="BP281" s="197"/>
      <c r="BQ281" s="197"/>
      <c r="BR281" s="199"/>
      <c r="BS281" s="54"/>
      <c r="BT281" s="197"/>
      <c r="BU281" s="197"/>
      <c r="BV281" s="199"/>
      <c r="BW281" s="54"/>
      <c r="BX281" s="199"/>
    </row>
    <row r="282" spans="1:76" ht="7" customHeight="1" x14ac:dyDescent="0.2">
      <c r="A282" s="17"/>
      <c r="C282" s="55"/>
      <c r="AE282" s="1"/>
      <c r="AF282" s="2"/>
      <c r="AG282" s="2"/>
      <c r="AH282" s="2"/>
      <c r="AI282" s="2"/>
      <c r="AK282" s="18"/>
      <c r="AL282" s="4"/>
      <c r="AN282" s="4"/>
      <c r="AO282" s="196"/>
      <c r="AP282" s="5"/>
      <c r="AQ282" s="4"/>
      <c r="AR282" s="196"/>
      <c r="AT282" s="42"/>
      <c r="AU282" s="42"/>
      <c r="AV282" s="42"/>
      <c r="AW282" s="42"/>
      <c r="AX282" s="6"/>
      <c r="AY282" s="6"/>
      <c r="AZ282" s="196"/>
      <c r="BA282" s="5"/>
      <c r="BB282" s="6"/>
      <c r="BC282" s="196"/>
      <c r="BE282" s="42"/>
      <c r="BF282" s="42"/>
      <c r="BG282" s="42"/>
      <c r="BH282" s="42"/>
      <c r="BJ282" s="6"/>
      <c r="BK282" s="196"/>
      <c r="BL282" s="5"/>
      <c r="BM282" s="6"/>
      <c r="BN282" s="196"/>
      <c r="BP282" s="197"/>
      <c r="BQ282" s="197"/>
      <c r="BR282" s="199"/>
      <c r="BS282" s="8"/>
      <c r="BT282" s="197"/>
      <c r="BU282" s="197"/>
      <c r="BV282" s="199"/>
      <c r="BW282" s="8"/>
      <c r="BX282" s="199"/>
    </row>
    <row r="283" spans="1:76" ht="16" customHeight="1" x14ac:dyDescent="0.2">
      <c r="A283" s="17"/>
      <c r="B283" t="s">
        <v>195</v>
      </c>
      <c r="C283" s="194">
        <v>987329</v>
      </c>
      <c r="E283">
        <v>355</v>
      </c>
      <c r="F283">
        <v>302</v>
      </c>
      <c r="G283">
        <v>264</v>
      </c>
      <c r="H283">
        <v>249</v>
      </c>
      <c r="I283">
        <v>193</v>
      </c>
      <c r="J283">
        <v>0.67800000000000005</v>
      </c>
      <c r="K283">
        <v>0.67300000000000004</v>
      </c>
      <c r="L283">
        <v>0.67200000000000004</v>
      </c>
      <c r="M283">
        <v>0.67200000000000004</v>
      </c>
      <c r="N283">
        <v>0.64200000000000002</v>
      </c>
      <c r="O283">
        <v>0.57699999999999996</v>
      </c>
      <c r="P283">
        <v>0.59099999999999997</v>
      </c>
      <c r="Q283">
        <v>0.58299999999999996</v>
      </c>
      <c r="R283">
        <v>0.57299999999999995</v>
      </c>
      <c r="S283">
        <v>0.60699999999999998</v>
      </c>
      <c r="T283">
        <v>1.367</v>
      </c>
      <c r="U283">
        <v>1.38</v>
      </c>
      <c r="V283">
        <v>1.385</v>
      </c>
      <c r="W283">
        <v>1.3879999999999999</v>
      </c>
      <c r="X283">
        <v>1.43</v>
      </c>
      <c r="Y283">
        <v>1.569</v>
      </c>
      <c r="Z283">
        <v>1.5169999999999999</v>
      </c>
      <c r="AA283">
        <v>1.5189999999999999</v>
      </c>
      <c r="AB283">
        <v>1.518</v>
      </c>
      <c r="AC283">
        <v>1.4930000000000001</v>
      </c>
      <c r="AE283" s="1">
        <f>AVERAGE(E283:I283)</f>
        <v>272.60000000000002</v>
      </c>
      <c r="AF283" s="2">
        <f>AVERAGE(J283:N283)</f>
        <v>0.66739999999999999</v>
      </c>
      <c r="AG283" s="2">
        <f>AVERAGE(T283:X283)</f>
        <v>1.39</v>
      </c>
      <c r="AH283" s="2">
        <f>AVERAGE(O283:S283)</f>
        <v>0.58620000000000005</v>
      </c>
      <c r="AI283" s="2">
        <f>AVERAGE(Y283:AC283)</f>
        <v>1.5231999999999999</v>
      </c>
      <c r="AK283" s="18">
        <f>((AI283-AG283)*(1000/AE283))/AH283</f>
        <v>0.83355173390024839</v>
      </c>
      <c r="AL283" s="195">
        <f>MIN(AK283:AK285)</f>
        <v>0.54894963004964303</v>
      </c>
      <c r="AN283" s="195">
        <f>MAX(AH284:AH285)</f>
        <v>0.59019999999999995</v>
      </c>
      <c r="AO283" s="196"/>
      <c r="AP283" s="5"/>
      <c r="AQ283" s="195">
        <f>AVERAGE(AI284:AI285)</f>
        <v>1.5162999999999998</v>
      </c>
      <c r="AR283" s="196"/>
      <c r="AT283" s="42">
        <v>0.66600000000000004</v>
      </c>
      <c r="AU283" s="42">
        <v>1.643</v>
      </c>
      <c r="AV283" s="42">
        <v>0.68</v>
      </c>
      <c r="AW283" s="42">
        <v>1.8520000000000001</v>
      </c>
      <c r="AX283" s="6"/>
      <c r="AY283" s="195">
        <f>(MAX(AT283:AT285)+MAX(AV283:AV285))/2</f>
        <v>0.67300000000000004</v>
      </c>
      <c r="AZ283" s="196"/>
      <c r="BA283" s="5"/>
      <c r="BB283" s="195">
        <f>(MIN(AU283:AU285)+MIN(AW283:AW285))/2</f>
        <v>1.7465000000000002</v>
      </c>
      <c r="BC283" s="196"/>
      <c r="BE283" s="42">
        <v>0.64900000000000002</v>
      </c>
      <c r="BF283" s="42">
        <v>1.7270000000000001</v>
      </c>
      <c r="BG283" s="42">
        <v>0.68500000000000005</v>
      </c>
      <c r="BH283" s="42">
        <v>1.8680000000000001</v>
      </c>
      <c r="BJ283" s="195">
        <f>(MAX(BE283:BE285)+MAX(BG283:BG285))/2</f>
        <v>0.66700000000000004</v>
      </c>
      <c r="BK283" s="196"/>
      <c r="BL283" s="5"/>
      <c r="BM283" s="195">
        <f>(MIN(BF283:BF285)+MIN(BH283:BH285))/2</f>
        <v>1.7975000000000001</v>
      </c>
      <c r="BN283" s="196"/>
      <c r="BP283" s="197"/>
      <c r="BQ283" s="197"/>
      <c r="BR283" s="199"/>
      <c r="BS283" s="8"/>
      <c r="BT283" s="197"/>
      <c r="BU283" s="197"/>
      <c r="BV283" s="199"/>
      <c r="BW283" s="8"/>
      <c r="BX283" s="199"/>
    </row>
    <row r="284" spans="1:76" ht="16" customHeight="1" x14ac:dyDescent="0.2">
      <c r="A284" s="17"/>
      <c r="B284" t="s">
        <v>196</v>
      </c>
      <c r="C284" s="194"/>
      <c r="E284">
        <v>339</v>
      </c>
      <c r="F284">
        <v>414</v>
      </c>
      <c r="G284">
        <v>325</v>
      </c>
      <c r="H284">
        <v>241</v>
      </c>
      <c r="I284">
        <v>276</v>
      </c>
      <c r="J284">
        <v>0.67600000000000005</v>
      </c>
      <c r="K284">
        <v>0.69499999999999995</v>
      </c>
      <c r="L284">
        <v>0.67300000000000004</v>
      </c>
      <c r="M284">
        <v>0.65100000000000002</v>
      </c>
      <c r="N284">
        <v>0.66</v>
      </c>
      <c r="O284">
        <v>0.57999999999999996</v>
      </c>
      <c r="P284">
        <v>0.59599999999999997</v>
      </c>
      <c r="Q284">
        <v>0.58799999999999997</v>
      </c>
      <c r="R284">
        <v>0.57499999999999996</v>
      </c>
      <c r="S284">
        <v>0.61199999999999999</v>
      </c>
      <c r="T284">
        <v>1.37</v>
      </c>
      <c r="U284">
        <v>1.3440000000000001</v>
      </c>
      <c r="V284">
        <v>1.383</v>
      </c>
      <c r="W284">
        <v>1.421</v>
      </c>
      <c r="X284">
        <v>1.4019999999999999</v>
      </c>
      <c r="Y284">
        <v>1.55</v>
      </c>
      <c r="Z284">
        <v>1.5029999999999999</v>
      </c>
      <c r="AA284">
        <v>1.51</v>
      </c>
      <c r="AB284">
        <v>1.512</v>
      </c>
      <c r="AC284">
        <v>1.488</v>
      </c>
      <c r="AE284" s="1">
        <f>AVERAGE(E284:I284)</f>
        <v>319</v>
      </c>
      <c r="AF284" s="2">
        <f>AVERAGE(J284:N284)</f>
        <v>0.67100000000000004</v>
      </c>
      <c r="AG284" s="2">
        <f>AVERAGE(T284:X284)</f>
        <v>1.3840000000000001</v>
      </c>
      <c r="AH284" s="2">
        <f>AVERAGE(O284:S284)</f>
        <v>0.59019999999999995</v>
      </c>
      <c r="AI284" s="2">
        <f>AVERAGE(Y284:AC284)</f>
        <v>1.5125999999999997</v>
      </c>
      <c r="AK284" s="18">
        <f>((AI284-AG284)*(1000/AE284))/AH284</f>
        <v>0.68304777403972095</v>
      </c>
      <c r="AL284" s="195"/>
      <c r="AN284" s="195"/>
      <c r="AO284" s="196"/>
      <c r="AP284" s="5"/>
      <c r="AQ284" s="195"/>
      <c r="AR284" s="196"/>
      <c r="AT284" s="42">
        <v>0.65400000000000003</v>
      </c>
      <c r="AU284" s="42">
        <v>1.6619999999999999</v>
      </c>
      <c r="AV284" s="42">
        <v>0.66800000000000004</v>
      </c>
      <c r="AW284" s="42">
        <v>1.869</v>
      </c>
      <c r="AX284" s="6"/>
      <c r="AY284" s="195"/>
      <c r="AZ284" s="196"/>
      <c r="BA284" s="5"/>
      <c r="BB284" s="195"/>
      <c r="BC284" s="196"/>
      <c r="BE284" s="42">
        <v>0.63300000000000001</v>
      </c>
      <c r="BF284" s="42">
        <v>1.754</v>
      </c>
      <c r="BG284" s="42">
        <v>0.66500000000000004</v>
      </c>
      <c r="BH284" s="42">
        <v>1.9059999999999999</v>
      </c>
      <c r="BJ284" s="195"/>
      <c r="BK284" s="196"/>
      <c r="BL284" s="5"/>
      <c r="BM284" s="195"/>
      <c r="BN284" s="196"/>
      <c r="BP284" s="197"/>
      <c r="BQ284" s="197"/>
      <c r="BR284" s="199"/>
      <c r="BS284" s="8"/>
      <c r="BT284" s="197"/>
      <c r="BU284" s="197"/>
      <c r="BV284" s="199"/>
      <c r="BW284" s="8"/>
      <c r="BX284" s="199"/>
    </row>
    <row r="285" spans="1:76" ht="16" customHeight="1" thickBot="1" x14ac:dyDescent="0.25">
      <c r="A285" s="17"/>
      <c r="B285" t="s">
        <v>197</v>
      </c>
      <c r="C285" s="194"/>
      <c r="E285">
        <v>524</v>
      </c>
      <c r="F285">
        <v>421</v>
      </c>
      <c r="G285">
        <v>423</v>
      </c>
      <c r="H285">
        <v>300</v>
      </c>
      <c r="I285">
        <v>284</v>
      </c>
      <c r="J285">
        <v>0.69699999999999995</v>
      </c>
      <c r="K285">
        <v>0.66700000000000004</v>
      </c>
      <c r="L285">
        <v>0.67300000000000004</v>
      </c>
      <c r="M285">
        <v>0.64900000000000002</v>
      </c>
      <c r="N285">
        <v>0.63600000000000001</v>
      </c>
      <c r="O285">
        <v>0.58199999999999996</v>
      </c>
      <c r="P285">
        <v>0.6</v>
      </c>
      <c r="Q285">
        <v>0.58599999999999997</v>
      </c>
      <c r="R285">
        <v>0.56999999999999995</v>
      </c>
      <c r="S285">
        <v>0.61099999999999999</v>
      </c>
      <c r="T285">
        <v>1.3340000000000001</v>
      </c>
      <c r="U285">
        <v>1.389</v>
      </c>
      <c r="V285">
        <v>1.3819999999999999</v>
      </c>
      <c r="W285">
        <v>1.425</v>
      </c>
      <c r="X285">
        <v>1.4379999999999999</v>
      </c>
      <c r="Y285">
        <v>1.56</v>
      </c>
      <c r="Z285">
        <v>1.5029999999999999</v>
      </c>
      <c r="AA285">
        <v>1.524</v>
      </c>
      <c r="AB285">
        <v>1.526</v>
      </c>
      <c r="AC285">
        <v>1.4870000000000001</v>
      </c>
      <c r="AE285" s="1">
        <f>AVERAGE(E285:I285)</f>
        <v>390.4</v>
      </c>
      <c r="AF285" s="2">
        <f>AVERAGE(J285:N285)</f>
        <v>0.66439999999999999</v>
      </c>
      <c r="AG285" s="2">
        <f>AVERAGE(T285:X285)</f>
        <v>1.3935999999999997</v>
      </c>
      <c r="AH285" s="2">
        <f>AVERAGE(O285:S285)</f>
        <v>0.58979999999999999</v>
      </c>
      <c r="AI285" s="2">
        <f>AVERAGE(Y285:AC285)</f>
        <v>1.52</v>
      </c>
      <c r="AK285" s="18">
        <f>((AI285-AG285)*(1000/AE285))/AH285</f>
        <v>0.54894963004964303</v>
      </c>
      <c r="AL285" s="195"/>
      <c r="AN285" s="195"/>
      <c r="AO285" s="196"/>
      <c r="AP285" s="5"/>
      <c r="AQ285" s="195"/>
      <c r="AR285" s="196"/>
      <c r="AT285" s="42">
        <v>0.65600000000000003</v>
      </c>
      <c r="AU285" s="42">
        <v>1.66</v>
      </c>
      <c r="AV285" s="42">
        <v>0.67300000000000004</v>
      </c>
      <c r="AW285" s="42">
        <v>1.85</v>
      </c>
      <c r="AX285" s="6"/>
      <c r="AY285" s="195"/>
      <c r="AZ285" s="196"/>
      <c r="BA285" s="5"/>
      <c r="BB285" s="195"/>
      <c r="BC285" s="196"/>
      <c r="BE285" s="42">
        <v>0.64</v>
      </c>
      <c r="BF285" s="42">
        <v>1.746</v>
      </c>
      <c r="BG285" s="42">
        <v>0.67500000000000004</v>
      </c>
      <c r="BH285" s="42">
        <v>1.877</v>
      </c>
      <c r="BJ285" s="195"/>
      <c r="BK285" s="196"/>
      <c r="BL285" s="5"/>
      <c r="BM285" s="195"/>
      <c r="BN285" s="196"/>
      <c r="BP285" s="197"/>
      <c r="BQ285" s="197"/>
      <c r="BR285" s="200"/>
      <c r="BS285" s="8"/>
      <c r="BT285" s="197"/>
      <c r="BU285" s="197"/>
      <c r="BV285" s="200"/>
      <c r="BW285" s="8"/>
      <c r="BX285" s="200"/>
    </row>
    <row r="286" spans="1:76" ht="16" customHeight="1" thickBot="1" x14ac:dyDescent="0.25">
      <c r="A286" s="17"/>
      <c r="BP286" s="52"/>
      <c r="BQ286" s="52"/>
      <c r="BR286" s="53"/>
      <c r="BS286" s="8"/>
      <c r="BT286" s="52"/>
      <c r="BU286" s="52"/>
      <c r="BV286" s="53"/>
      <c r="BW286" s="8"/>
      <c r="BX286" s="53"/>
    </row>
    <row r="287" spans="1:76" ht="16" customHeight="1" x14ac:dyDescent="0.2">
      <c r="A287" s="17"/>
      <c r="B287" s="33" t="s">
        <v>198</v>
      </c>
      <c r="C287" s="214">
        <v>987329</v>
      </c>
      <c r="D287" s="33"/>
      <c r="E287">
        <v>54</v>
      </c>
      <c r="F287">
        <v>73</v>
      </c>
      <c r="G287">
        <v>50</v>
      </c>
      <c r="H287">
        <v>53</v>
      </c>
      <c r="I287">
        <v>108</v>
      </c>
      <c r="J287">
        <v>0.76200000000000001</v>
      </c>
      <c r="K287">
        <v>0.78600000000000003</v>
      </c>
      <c r="L287">
        <v>0.751</v>
      </c>
      <c r="M287">
        <v>0.746</v>
      </c>
      <c r="N287">
        <v>0.84099999999999997</v>
      </c>
      <c r="O287">
        <v>0.57499999999999996</v>
      </c>
      <c r="P287">
        <v>0.61299999999999999</v>
      </c>
      <c r="Q287">
        <v>0.58499999999999996</v>
      </c>
      <c r="R287">
        <v>0.60799999999999998</v>
      </c>
      <c r="S287">
        <v>0.61</v>
      </c>
      <c r="T287">
        <v>1.204</v>
      </c>
      <c r="U287">
        <v>1.155</v>
      </c>
      <c r="V287">
        <v>1.234</v>
      </c>
      <c r="W287">
        <v>1.2470000000000001</v>
      </c>
      <c r="X287">
        <v>1.008</v>
      </c>
      <c r="Y287">
        <v>1.611</v>
      </c>
      <c r="Z287">
        <v>1.512</v>
      </c>
      <c r="AA287">
        <v>1.534</v>
      </c>
      <c r="AB287">
        <v>1.49</v>
      </c>
      <c r="AC287">
        <v>1.5680000000000001</v>
      </c>
      <c r="AD287" s="33"/>
      <c r="AE287" s="34">
        <f>AVERAGE(E287:I287)</f>
        <v>67.599999999999994</v>
      </c>
      <c r="AF287" s="35">
        <f>AVERAGE(J287:N287)</f>
        <v>0.7772</v>
      </c>
      <c r="AG287" s="35">
        <f>AVERAGE(T287:X287)</f>
        <v>1.1696</v>
      </c>
      <c r="AH287" s="35">
        <f>AVERAGE(O287:S287)</f>
        <v>0.59819999999999995</v>
      </c>
      <c r="AI287" s="35">
        <f>AVERAGE(Y287:AC287)</f>
        <v>1.5429999999999999</v>
      </c>
      <c r="AJ287" s="33"/>
      <c r="AK287" s="36">
        <f>((AI287-AG287)*(1000/AE287))/AH287</f>
        <v>9.2338158459599722</v>
      </c>
      <c r="AL287" s="205">
        <f>MIN(AK287:AK289)</f>
        <v>1.7796774077307138</v>
      </c>
      <c r="AM287" s="33"/>
      <c r="AN287" s="205">
        <f>MAX(AH288:AH289)</f>
        <v>0.63319999999999999</v>
      </c>
      <c r="AO287" s="196">
        <f>AN291-AN287</f>
        <v>-5.0600000000000089E-2</v>
      </c>
      <c r="AP287" s="37"/>
      <c r="AQ287" s="205">
        <f>AVERAGE(AI288:AI289)</f>
        <v>1.4944999999999999</v>
      </c>
      <c r="AR287" s="196">
        <f>AQ287-AQ291</f>
        <v>-3.3099999999999907E-2</v>
      </c>
      <c r="AS287" s="33"/>
      <c r="AT287" s="44">
        <v>0.74</v>
      </c>
      <c r="AU287" s="44">
        <v>1.498</v>
      </c>
      <c r="AV287" s="44">
        <v>0.78100000000000003</v>
      </c>
      <c r="AW287" s="44">
        <v>1.671</v>
      </c>
      <c r="AX287" s="38"/>
      <c r="AY287" s="205">
        <f>(MAX(AT287:AT289)+MAX(AV287:AV289))/2</f>
        <v>0.76600000000000001</v>
      </c>
      <c r="AZ287" s="196">
        <f>AY291-AY287</f>
        <v>-8.5999999999999965E-2</v>
      </c>
      <c r="BA287" s="37"/>
      <c r="BB287" s="205">
        <f>(MIN(AU287:AU289)+MIN(AW287:AW289))/2</f>
        <v>1.56</v>
      </c>
      <c r="BC287" s="196">
        <f>BB287-BB291</f>
        <v>-0.17700000000000005</v>
      </c>
      <c r="BD287" s="33"/>
      <c r="BE287" s="44">
        <v>0.71799999999999997</v>
      </c>
      <c r="BF287" s="44">
        <v>1.5780000000000001</v>
      </c>
      <c r="BG287" s="44">
        <v>0.74099999999999999</v>
      </c>
      <c r="BH287" s="44">
        <v>1.762</v>
      </c>
      <c r="BI287" s="33"/>
      <c r="BJ287" s="205">
        <f>(MAX(BE287:BE289)+MAX(BG287:BG289))/2</f>
        <v>0.72950000000000004</v>
      </c>
      <c r="BK287" s="196">
        <f>BJ291-BJ287</f>
        <v>-4.6000000000000041E-2</v>
      </c>
      <c r="BL287" s="37"/>
      <c r="BM287" s="205">
        <f>(MIN(BF287:BF289)+MIN(BH287:BH289))/2</f>
        <v>1.661</v>
      </c>
      <c r="BN287" s="196">
        <f>BM287-BM291</f>
        <v>-9.8500000000000032E-2</v>
      </c>
      <c r="BO287" s="33"/>
      <c r="BP287" s="197">
        <f>AY287-AZ287</f>
        <v>0.85199999999999998</v>
      </c>
      <c r="BQ287" s="197">
        <f>BB287+BC287</f>
        <v>1.383</v>
      </c>
      <c r="BR287" s="198">
        <f>BQ287-BP287</f>
        <v>0.53100000000000003</v>
      </c>
      <c r="BS287" s="54"/>
      <c r="BT287" s="197">
        <f>BJ287-BK287</f>
        <v>0.77550000000000008</v>
      </c>
      <c r="BU287" s="197">
        <f>BM287+BN287</f>
        <v>1.5625</v>
      </c>
      <c r="BV287" s="198">
        <f>BU287-BT287</f>
        <v>0.78699999999999992</v>
      </c>
      <c r="BW287" s="54"/>
      <c r="BX287" s="198">
        <f>AVERAGE(BR287, BV287)</f>
        <v>0.65900000000000003</v>
      </c>
    </row>
    <row r="288" spans="1:76" ht="16" customHeight="1" x14ac:dyDescent="0.2">
      <c r="A288" s="17"/>
      <c r="B288" s="33" t="s">
        <v>199</v>
      </c>
      <c r="C288" s="214"/>
      <c r="D288" s="33"/>
      <c r="E288">
        <v>152</v>
      </c>
      <c r="F288">
        <v>164</v>
      </c>
      <c r="G288">
        <v>129</v>
      </c>
      <c r="H288">
        <v>162</v>
      </c>
      <c r="I288">
        <v>122</v>
      </c>
      <c r="J288">
        <v>0.76</v>
      </c>
      <c r="K288">
        <v>0.77100000000000002</v>
      </c>
      <c r="L288">
        <v>0.73799999999999999</v>
      </c>
      <c r="M288">
        <v>0.76500000000000001</v>
      </c>
      <c r="N288">
        <v>0.73199999999999998</v>
      </c>
      <c r="O288">
        <v>0.60299999999999998</v>
      </c>
      <c r="P288">
        <v>0.628</v>
      </c>
      <c r="Q288">
        <v>0.628</v>
      </c>
      <c r="R288">
        <v>0.63500000000000001</v>
      </c>
      <c r="S288">
        <v>0.63200000000000001</v>
      </c>
      <c r="T288">
        <v>1.2070000000000001</v>
      </c>
      <c r="U288">
        <v>1.1890000000000001</v>
      </c>
      <c r="V288">
        <v>1.26</v>
      </c>
      <c r="W288">
        <v>1.2050000000000001</v>
      </c>
      <c r="X288">
        <v>1.27</v>
      </c>
      <c r="Y288">
        <v>1.532</v>
      </c>
      <c r="Z288">
        <v>1.5129999999999999</v>
      </c>
      <c r="AA288">
        <v>1.472</v>
      </c>
      <c r="AB288">
        <v>1.4359999999999999</v>
      </c>
      <c r="AC288">
        <v>1.464</v>
      </c>
      <c r="AD288" s="33"/>
      <c r="AE288" s="34">
        <f>AVERAGE(E288:I288)</f>
        <v>145.80000000000001</v>
      </c>
      <c r="AF288" s="35">
        <f>AVERAGE(J288:N288)</f>
        <v>0.75319999999999998</v>
      </c>
      <c r="AG288" s="35">
        <f>AVERAGE(T288:X288)</f>
        <v>1.2262</v>
      </c>
      <c r="AH288" s="35">
        <f>AVERAGE(O288:S288)</f>
        <v>0.62519999999999998</v>
      </c>
      <c r="AI288" s="35">
        <f>AVERAGE(Y288:AC288)</f>
        <v>1.4834000000000001</v>
      </c>
      <c r="AJ288" s="33"/>
      <c r="AK288" s="36">
        <f>((AI288-AG288)*(1000/AE288))/AH288</f>
        <v>2.8215936606733045</v>
      </c>
      <c r="AL288" s="205"/>
      <c r="AM288" s="33"/>
      <c r="AN288" s="205"/>
      <c r="AO288" s="196"/>
      <c r="AP288" s="37"/>
      <c r="AQ288" s="205"/>
      <c r="AR288" s="196"/>
      <c r="AS288" s="33"/>
      <c r="AT288" s="44">
        <v>0.746</v>
      </c>
      <c r="AU288" s="44">
        <v>1.4830000000000001</v>
      </c>
      <c r="AV288" s="44">
        <v>0.78600000000000003</v>
      </c>
      <c r="AW288" s="44">
        <v>1.6539999999999999</v>
      </c>
      <c r="AX288" s="38"/>
      <c r="AY288" s="205"/>
      <c r="AZ288" s="196"/>
      <c r="BA288" s="37"/>
      <c r="BB288" s="205"/>
      <c r="BC288" s="196"/>
      <c r="BD288" s="33"/>
      <c r="BE288" s="44">
        <v>0.69399999999999995</v>
      </c>
      <c r="BF288" s="44">
        <v>1.6240000000000001</v>
      </c>
      <c r="BG288" s="44">
        <v>0.73399999999999999</v>
      </c>
      <c r="BH288" s="44">
        <v>1.7729999999999999</v>
      </c>
      <c r="BI288" s="33"/>
      <c r="BJ288" s="205"/>
      <c r="BK288" s="196"/>
      <c r="BL288" s="37"/>
      <c r="BM288" s="205"/>
      <c r="BN288" s="196"/>
      <c r="BO288" s="33"/>
      <c r="BP288" s="197"/>
      <c r="BQ288" s="197"/>
      <c r="BR288" s="199"/>
      <c r="BS288" s="54"/>
      <c r="BT288" s="197"/>
      <c r="BU288" s="197"/>
      <c r="BV288" s="199"/>
      <c r="BW288" s="54"/>
      <c r="BX288" s="199"/>
    </row>
    <row r="289" spans="1:76" ht="16" customHeight="1" x14ac:dyDescent="0.2">
      <c r="A289" s="17"/>
      <c r="B289" s="33" t="s">
        <v>200</v>
      </c>
      <c r="C289" s="214"/>
      <c r="D289" s="33"/>
      <c r="E289">
        <v>323</v>
      </c>
      <c r="F289">
        <v>315</v>
      </c>
      <c r="G289">
        <v>426</v>
      </c>
      <c r="H289">
        <v>362</v>
      </c>
      <c r="I289">
        <v>292</v>
      </c>
      <c r="J289">
        <v>0.79800000000000004</v>
      </c>
      <c r="K289">
        <v>0.77800000000000002</v>
      </c>
      <c r="L289">
        <v>0.83599999999999997</v>
      </c>
      <c r="M289">
        <v>0.80700000000000005</v>
      </c>
      <c r="N289">
        <v>0.77900000000000003</v>
      </c>
      <c r="O289">
        <v>0.60699999999999998</v>
      </c>
      <c r="P289">
        <v>0.64200000000000002</v>
      </c>
      <c r="Q289">
        <v>0.63</v>
      </c>
      <c r="R289">
        <v>0.63800000000000001</v>
      </c>
      <c r="S289">
        <v>0.64900000000000002</v>
      </c>
      <c r="T289">
        <v>1.121</v>
      </c>
      <c r="U289">
        <v>1.171</v>
      </c>
      <c r="V289">
        <v>1.0249999999999999</v>
      </c>
      <c r="W289">
        <v>1.105</v>
      </c>
      <c r="X289">
        <v>1.17</v>
      </c>
      <c r="Y289">
        <v>1.54</v>
      </c>
      <c r="Z289">
        <v>1.458</v>
      </c>
      <c r="AA289">
        <v>1.5580000000000001</v>
      </c>
      <c r="AB289">
        <v>1.4870000000000001</v>
      </c>
      <c r="AC289">
        <v>1.4850000000000001</v>
      </c>
      <c r="AD289" s="33"/>
      <c r="AE289" s="34">
        <f>AVERAGE(E289:I289)</f>
        <v>343.6</v>
      </c>
      <c r="AF289" s="35">
        <f>AVERAGE(J289:N289)</f>
        <v>0.79959999999999998</v>
      </c>
      <c r="AG289" s="35">
        <f>AVERAGE(T289:X289)</f>
        <v>1.1183999999999998</v>
      </c>
      <c r="AH289" s="35">
        <f>AVERAGE(O289:S289)</f>
        <v>0.63319999999999999</v>
      </c>
      <c r="AI289" s="35">
        <f>AVERAGE(Y289:AC289)</f>
        <v>1.5056</v>
      </c>
      <c r="AJ289" s="33"/>
      <c r="AK289" s="36">
        <f>((AI289-AG289)*(1000/AE289))/AH289</f>
        <v>1.7796774077307138</v>
      </c>
      <c r="AL289" s="205"/>
      <c r="AM289" s="33"/>
      <c r="AN289" s="205"/>
      <c r="AO289" s="196"/>
      <c r="AP289" s="37"/>
      <c r="AQ289" s="205"/>
      <c r="AR289" s="196"/>
      <c r="AS289" s="33"/>
      <c r="AT289" s="44">
        <v>0.74099999999999999</v>
      </c>
      <c r="AU289" s="44">
        <v>1.466</v>
      </c>
      <c r="AV289" s="44">
        <v>0.753</v>
      </c>
      <c r="AW289" s="44">
        <v>1.655</v>
      </c>
      <c r="AX289" s="38"/>
      <c r="AY289" s="205"/>
      <c r="AZ289" s="196"/>
      <c r="BA289" s="37"/>
      <c r="BB289" s="205"/>
      <c r="BC289" s="196"/>
      <c r="BD289" s="33"/>
      <c r="BE289" s="44">
        <v>0.69099999999999995</v>
      </c>
      <c r="BF289" s="44">
        <v>1.621</v>
      </c>
      <c r="BG289" s="44">
        <v>0.72</v>
      </c>
      <c r="BH289" s="44">
        <v>1.744</v>
      </c>
      <c r="BI289" s="33"/>
      <c r="BJ289" s="205"/>
      <c r="BK289" s="196"/>
      <c r="BL289" s="37"/>
      <c r="BM289" s="205"/>
      <c r="BN289" s="196"/>
      <c r="BO289" s="33"/>
      <c r="BP289" s="197"/>
      <c r="BQ289" s="197"/>
      <c r="BR289" s="199"/>
      <c r="BS289" s="54"/>
      <c r="BT289" s="197"/>
      <c r="BU289" s="197"/>
      <c r="BV289" s="199"/>
      <c r="BW289" s="54"/>
      <c r="BX289" s="199"/>
    </row>
    <row r="290" spans="1:76" ht="7" customHeight="1" x14ac:dyDescent="0.2">
      <c r="A290" s="17"/>
      <c r="C290" s="55"/>
      <c r="AE290" s="1"/>
      <c r="AF290" s="2"/>
      <c r="AG290" s="2"/>
      <c r="AH290" s="2"/>
      <c r="AI290" s="2"/>
      <c r="AK290" s="18"/>
      <c r="AL290" s="4"/>
      <c r="AN290" s="4"/>
      <c r="AO290" s="196"/>
      <c r="AP290" s="5"/>
      <c r="AQ290" s="4"/>
      <c r="AR290" s="196"/>
      <c r="AT290" s="42"/>
      <c r="AU290" s="42"/>
      <c r="AV290" s="42"/>
      <c r="AW290" s="42"/>
      <c r="AX290" s="6"/>
      <c r="AY290" s="6"/>
      <c r="AZ290" s="196"/>
      <c r="BA290" s="5"/>
      <c r="BB290" s="6"/>
      <c r="BC290" s="196"/>
      <c r="BE290" s="42"/>
      <c r="BF290" s="42"/>
      <c r="BG290" s="42"/>
      <c r="BH290" s="42"/>
      <c r="BJ290" s="6"/>
      <c r="BK290" s="196"/>
      <c r="BL290" s="5"/>
      <c r="BM290" s="6"/>
      <c r="BN290" s="196"/>
      <c r="BP290" s="197"/>
      <c r="BQ290" s="197"/>
      <c r="BR290" s="199"/>
      <c r="BS290" s="8"/>
      <c r="BT290" s="197"/>
      <c r="BU290" s="197"/>
      <c r="BV290" s="199"/>
      <c r="BW290" s="8"/>
      <c r="BX290" s="199"/>
    </row>
    <row r="291" spans="1:76" ht="16" customHeight="1" x14ac:dyDescent="0.2">
      <c r="A291" s="17"/>
      <c r="B291" t="s">
        <v>201</v>
      </c>
      <c r="C291" s="194">
        <v>987329</v>
      </c>
      <c r="E291">
        <v>239</v>
      </c>
      <c r="F291">
        <v>154</v>
      </c>
      <c r="G291">
        <v>139</v>
      </c>
      <c r="H291">
        <v>103</v>
      </c>
      <c r="I291">
        <v>61</v>
      </c>
      <c r="J291">
        <v>0.79800000000000004</v>
      </c>
      <c r="K291">
        <v>0.749</v>
      </c>
      <c r="L291">
        <v>0.74399999999999999</v>
      </c>
      <c r="M291">
        <v>0.72499999999999998</v>
      </c>
      <c r="N291">
        <v>0.65200000000000002</v>
      </c>
      <c r="O291">
        <v>0.54800000000000004</v>
      </c>
      <c r="P291">
        <v>0.58399999999999996</v>
      </c>
      <c r="Q291">
        <v>0.56899999999999995</v>
      </c>
      <c r="R291">
        <v>0.55800000000000005</v>
      </c>
      <c r="S291">
        <v>0.59</v>
      </c>
      <c r="T291">
        <v>1.1220000000000001</v>
      </c>
      <c r="U291">
        <v>1.236</v>
      </c>
      <c r="V291">
        <v>1.2470000000000001</v>
      </c>
      <c r="W291">
        <v>1.2909999999999999</v>
      </c>
      <c r="X291">
        <v>1.4139999999999999</v>
      </c>
      <c r="Y291">
        <v>1.653</v>
      </c>
      <c r="Z291">
        <v>1.5669999999999999</v>
      </c>
      <c r="AA291">
        <v>1.56</v>
      </c>
      <c r="AB291">
        <v>1.6120000000000001</v>
      </c>
      <c r="AC291">
        <v>1.534</v>
      </c>
      <c r="AE291" s="1">
        <f>AVERAGE(E291:I291)</f>
        <v>139.19999999999999</v>
      </c>
      <c r="AF291" s="2">
        <f>AVERAGE(J291:N291)</f>
        <v>0.73360000000000014</v>
      </c>
      <c r="AG291" s="2">
        <f>AVERAGE(T291:X291)</f>
        <v>1.262</v>
      </c>
      <c r="AH291" s="2">
        <f>AVERAGE(O291:S291)</f>
        <v>0.56980000000000008</v>
      </c>
      <c r="AI291" s="2">
        <f>AVERAGE(Y291:AC291)</f>
        <v>1.5851999999999999</v>
      </c>
      <c r="AK291" s="18">
        <f>((AI291-AG291)*(1000/AE291))/AH291</f>
        <v>4.074831661038556</v>
      </c>
      <c r="AL291" s="195">
        <f>MIN(AK291:AK293)</f>
        <v>0.8215903477263401</v>
      </c>
      <c r="AN291" s="195">
        <f>MAX(AH292:AH293)</f>
        <v>0.5825999999999999</v>
      </c>
      <c r="AO291" s="196"/>
      <c r="AP291" s="5"/>
      <c r="AQ291" s="195">
        <f>AVERAGE(AI292:AI293)</f>
        <v>1.5275999999999998</v>
      </c>
      <c r="AR291" s="196"/>
      <c r="AT291" s="42">
        <v>0.68100000000000005</v>
      </c>
      <c r="AU291" s="42">
        <v>1.607</v>
      </c>
      <c r="AV291" s="42">
        <v>0.65900000000000003</v>
      </c>
      <c r="AW291" s="42">
        <v>1.8759999999999999</v>
      </c>
      <c r="AX291" s="6"/>
      <c r="AY291" s="195">
        <f>(MAX(AT291:AT293)+MAX(AV291:AV293))/2</f>
        <v>0.68</v>
      </c>
      <c r="AZ291" s="196"/>
      <c r="BA291" s="5"/>
      <c r="BB291" s="195">
        <f>(MIN(AU291:AU293)+MIN(AW291:AW293))/2</f>
        <v>1.7370000000000001</v>
      </c>
      <c r="BC291" s="196"/>
      <c r="BE291" s="42">
        <v>0.66800000000000004</v>
      </c>
      <c r="BF291" s="42">
        <v>1.6759999999999999</v>
      </c>
      <c r="BG291" s="42">
        <v>0.67200000000000004</v>
      </c>
      <c r="BH291" s="42">
        <v>1.8660000000000001</v>
      </c>
      <c r="BJ291" s="195">
        <f>(MAX(BE291:BE293)+MAX(BG291:BG293))/2</f>
        <v>0.6835</v>
      </c>
      <c r="BK291" s="196"/>
      <c r="BL291" s="5"/>
      <c r="BM291" s="195">
        <f>(MIN(BF291:BF293)+MIN(BH291:BH293))/2</f>
        <v>1.7595000000000001</v>
      </c>
      <c r="BN291" s="196"/>
      <c r="BP291" s="197"/>
      <c r="BQ291" s="197"/>
      <c r="BR291" s="199"/>
      <c r="BS291" s="8"/>
      <c r="BT291" s="197"/>
      <c r="BU291" s="197"/>
      <c r="BV291" s="199"/>
      <c r="BW291" s="8"/>
      <c r="BX291" s="199"/>
    </row>
    <row r="292" spans="1:76" ht="16" customHeight="1" x14ac:dyDescent="0.2">
      <c r="A292" s="17"/>
      <c r="B292" t="s">
        <v>202</v>
      </c>
      <c r="C292" s="194"/>
      <c r="E292">
        <v>152</v>
      </c>
      <c r="F292">
        <v>166</v>
      </c>
      <c r="G292">
        <v>163</v>
      </c>
      <c r="H292">
        <v>77</v>
      </c>
      <c r="I292">
        <v>122</v>
      </c>
      <c r="J292">
        <v>0.67</v>
      </c>
      <c r="K292">
        <v>0.67300000000000004</v>
      </c>
      <c r="L292">
        <v>0.68600000000000005</v>
      </c>
      <c r="M292">
        <v>0.621</v>
      </c>
      <c r="N292">
        <v>0.65400000000000003</v>
      </c>
      <c r="O292">
        <v>0.56399999999999995</v>
      </c>
      <c r="P292">
        <v>0.59199999999999997</v>
      </c>
      <c r="Q292">
        <v>0.58099999999999996</v>
      </c>
      <c r="R292">
        <v>0.57499999999999996</v>
      </c>
      <c r="S292">
        <v>0.59899999999999998</v>
      </c>
      <c r="T292">
        <v>1.38</v>
      </c>
      <c r="U292">
        <v>1.38</v>
      </c>
      <c r="V292">
        <v>1.359</v>
      </c>
      <c r="W292">
        <v>1.4670000000000001</v>
      </c>
      <c r="X292">
        <v>1.41</v>
      </c>
      <c r="Y292">
        <v>1.583</v>
      </c>
      <c r="Z292">
        <v>1.516</v>
      </c>
      <c r="AA292">
        <v>1.5389999999999999</v>
      </c>
      <c r="AB292">
        <v>1.5069999999999999</v>
      </c>
      <c r="AC292">
        <v>1.5069999999999999</v>
      </c>
      <c r="AE292" s="1">
        <f>AVERAGE(E292:I292)</f>
        <v>136</v>
      </c>
      <c r="AF292" s="2">
        <f>AVERAGE(J292:N292)</f>
        <v>0.66079999999999994</v>
      </c>
      <c r="AG292" s="2">
        <f>AVERAGE(T292:X292)</f>
        <v>1.3992</v>
      </c>
      <c r="AH292" s="2">
        <f>AVERAGE(O292:S292)</f>
        <v>0.58219999999999994</v>
      </c>
      <c r="AI292" s="2">
        <f>AVERAGE(Y292:AC292)</f>
        <v>1.5303999999999998</v>
      </c>
      <c r="AK292" s="18">
        <f>((AI292-AG292)*(1000/AE292))/AH292</f>
        <v>1.6570008285004114</v>
      </c>
      <c r="AL292" s="195"/>
      <c r="AN292" s="195"/>
      <c r="AO292" s="196"/>
      <c r="AP292" s="5"/>
      <c r="AQ292" s="195"/>
      <c r="AR292" s="196"/>
      <c r="AT292" s="42">
        <v>0.66700000000000004</v>
      </c>
      <c r="AU292" s="42">
        <v>1.645</v>
      </c>
      <c r="AV292" s="42">
        <v>0.67900000000000005</v>
      </c>
      <c r="AW292" s="42">
        <v>1.867</v>
      </c>
      <c r="AX292" s="6"/>
      <c r="AY292" s="195"/>
      <c r="AZ292" s="196"/>
      <c r="BA292" s="5"/>
      <c r="BB292" s="195"/>
      <c r="BC292" s="196"/>
      <c r="BE292" s="42">
        <v>0.67500000000000004</v>
      </c>
      <c r="BF292" s="42">
        <v>1.6830000000000001</v>
      </c>
      <c r="BG292" s="42">
        <v>0.69199999999999995</v>
      </c>
      <c r="BH292" s="42">
        <v>1.843</v>
      </c>
      <c r="BJ292" s="195"/>
      <c r="BK292" s="196"/>
      <c r="BL292" s="5"/>
      <c r="BM292" s="195"/>
      <c r="BN292" s="196"/>
      <c r="BP292" s="197"/>
      <c r="BQ292" s="197"/>
      <c r="BR292" s="199"/>
      <c r="BS292" s="8"/>
      <c r="BT292" s="197"/>
      <c r="BU292" s="197"/>
      <c r="BV292" s="199"/>
      <c r="BW292" s="8"/>
      <c r="BX292" s="199"/>
    </row>
    <row r="293" spans="1:76" ht="16" customHeight="1" thickBot="1" x14ac:dyDescent="0.25">
      <c r="A293" s="17"/>
      <c r="B293" t="s">
        <v>203</v>
      </c>
      <c r="C293" s="194"/>
      <c r="E293">
        <v>261</v>
      </c>
      <c r="F293">
        <v>334</v>
      </c>
      <c r="G293">
        <v>260</v>
      </c>
      <c r="H293">
        <v>177</v>
      </c>
      <c r="I293">
        <v>280</v>
      </c>
      <c r="J293">
        <v>0.66500000000000004</v>
      </c>
      <c r="K293">
        <v>0.68400000000000005</v>
      </c>
      <c r="L293">
        <v>0.65900000000000003</v>
      </c>
      <c r="M293">
        <v>0.63400000000000001</v>
      </c>
      <c r="N293">
        <v>0.66400000000000003</v>
      </c>
      <c r="O293">
        <v>0.56999999999999995</v>
      </c>
      <c r="P293">
        <v>0.58599999999999997</v>
      </c>
      <c r="Q293">
        <v>0.58299999999999996</v>
      </c>
      <c r="R293">
        <v>0.57899999999999996</v>
      </c>
      <c r="S293">
        <v>0.59499999999999997</v>
      </c>
      <c r="T293">
        <v>1.3879999999999999</v>
      </c>
      <c r="U293">
        <v>1.361</v>
      </c>
      <c r="V293">
        <v>1.405</v>
      </c>
      <c r="W293">
        <v>1.448</v>
      </c>
      <c r="X293">
        <v>1.3939999999999999</v>
      </c>
      <c r="Y293">
        <v>1.5609999999999999</v>
      </c>
      <c r="Z293">
        <v>1.522</v>
      </c>
      <c r="AA293">
        <v>1.518</v>
      </c>
      <c r="AB293">
        <v>1.512</v>
      </c>
      <c r="AC293">
        <v>1.5109999999999999</v>
      </c>
      <c r="AE293" s="1">
        <f>AVERAGE(E293:I293)</f>
        <v>262.39999999999998</v>
      </c>
      <c r="AF293" s="2">
        <f>AVERAGE(J293:N293)</f>
        <v>0.66120000000000001</v>
      </c>
      <c r="AG293" s="2">
        <f>AVERAGE(T293:X293)</f>
        <v>1.3992</v>
      </c>
      <c r="AH293" s="2">
        <f>AVERAGE(O293:S293)</f>
        <v>0.5825999999999999</v>
      </c>
      <c r="AI293" s="2">
        <f>AVERAGE(Y293:AC293)</f>
        <v>1.5247999999999999</v>
      </c>
      <c r="AK293" s="18">
        <f>((AI293-AG293)*(1000/AE293))/AH293</f>
        <v>0.8215903477263401</v>
      </c>
      <c r="AL293" s="195"/>
      <c r="AN293" s="195"/>
      <c r="AO293" s="196"/>
      <c r="AP293" s="5"/>
      <c r="AQ293" s="195"/>
      <c r="AR293" s="196"/>
      <c r="AT293" s="42">
        <v>0.66100000000000003</v>
      </c>
      <c r="AU293" s="42">
        <v>1.6659999999999999</v>
      </c>
      <c r="AV293" s="42">
        <v>0.67500000000000004</v>
      </c>
      <c r="AW293" s="42">
        <v>1.8819999999999999</v>
      </c>
      <c r="AX293" s="6"/>
      <c r="AY293" s="195"/>
      <c r="AZ293" s="196"/>
      <c r="BA293" s="5"/>
      <c r="BB293" s="195"/>
      <c r="BC293" s="196"/>
      <c r="BE293" s="42">
        <v>0.64500000000000002</v>
      </c>
      <c r="BF293" s="42">
        <v>1.754</v>
      </c>
      <c r="BG293" s="42">
        <v>0.66400000000000003</v>
      </c>
      <c r="BH293" s="42">
        <v>1.909</v>
      </c>
      <c r="BJ293" s="195"/>
      <c r="BK293" s="196"/>
      <c r="BL293" s="5"/>
      <c r="BM293" s="195"/>
      <c r="BN293" s="196"/>
      <c r="BP293" s="197"/>
      <c r="BQ293" s="197"/>
      <c r="BR293" s="200"/>
      <c r="BS293" s="8"/>
      <c r="BT293" s="197"/>
      <c r="BU293" s="197"/>
      <c r="BV293" s="200"/>
      <c r="BW293" s="8"/>
      <c r="BX293" s="200"/>
    </row>
    <row r="294" spans="1:76" ht="16" customHeight="1" thickBot="1" x14ac:dyDescent="0.25">
      <c r="A294" s="17"/>
      <c r="BP294" s="52"/>
      <c r="BQ294" s="52"/>
      <c r="BR294" s="53"/>
      <c r="BS294" s="8"/>
      <c r="BT294" s="52"/>
      <c r="BU294" s="52"/>
      <c r="BV294" s="53"/>
      <c r="BW294" s="8"/>
      <c r="BX294" s="53"/>
    </row>
    <row r="295" spans="1:76" ht="16" customHeight="1" x14ac:dyDescent="0.2">
      <c r="A295" s="17"/>
      <c r="B295" s="33" t="s">
        <v>204</v>
      </c>
      <c r="C295" s="214">
        <v>1645761</v>
      </c>
      <c r="D295" s="33"/>
      <c r="E295">
        <v>129</v>
      </c>
      <c r="F295">
        <v>132</v>
      </c>
      <c r="G295">
        <v>90</v>
      </c>
      <c r="H295">
        <v>121</v>
      </c>
      <c r="I295">
        <v>68</v>
      </c>
      <c r="J295">
        <v>0.77900000000000003</v>
      </c>
      <c r="K295">
        <v>0.78</v>
      </c>
      <c r="L295">
        <v>0.73399999999999999</v>
      </c>
      <c r="M295">
        <v>0.75900000000000001</v>
      </c>
      <c r="N295">
        <v>0.70299999999999996</v>
      </c>
      <c r="O295">
        <v>0.628</v>
      </c>
      <c r="P295">
        <v>0.65500000000000003</v>
      </c>
      <c r="Q295">
        <v>0.64</v>
      </c>
      <c r="R295">
        <v>0.64800000000000002</v>
      </c>
      <c r="S295">
        <v>0.65700000000000003</v>
      </c>
      <c r="T295">
        <v>1.169</v>
      </c>
      <c r="U295">
        <v>1.169</v>
      </c>
      <c r="V295">
        <v>1.27</v>
      </c>
      <c r="W295">
        <v>1.2190000000000001</v>
      </c>
      <c r="X295">
        <v>1.327</v>
      </c>
      <c r="Y295">
        <v>1.548</v>
      </c>
      <c r="Z295">
        <v>1.429</v>
      </c>
      <c r="AA295">
        <v>1.4390000000000001</v>
      </c>
      <c r="AB295">
        <v>1.4450000000000001</v>
      </c>
      <c r="AC295">
        <v>1.478</v>
      </c>
      <c r="AD295" s="33"/>
      <c r="AE295" s="34">
        <f>AVERAGE(E295:I295)</f>
        <v>108</v>
      </c>
      <c r="AF295" s="35">
        <f>AVERAGE(J295:N295)</f>
        <v>0.751</v>
      </c>
      <c r="AG295" s="35">
        <f>AVERAGE(T295:X295)</f>
        <v>1.2307999999999999</v>
      </c>
      <c r="AH295" s="35">
        <f>AVERAGE(O295:S295)</f>
        <v>0.64560000000000006</v>
      </c>
      <c r="AI295" s="35">
        <f>AVERAGE(Y295:AC295)</f>
        <v>1.4678</v>
      </c>
      <c r="AJ295" s="33"/>
      <c r="AK295" s="36">
        <f>((AI295-AG295)*(1000/AE295))/AH295</f>
        <v>3.3990775161778894</v>
      </c>
      <c r="AL295" s="205">
        <f>MIN(AK295:AK297)</f>
        <v>2.0225599710099753</v>
      </c>
      <c r="AM295" s="33"/>
      <c r="AN295" s="205">
        <f>MAX(AH296:AH297)</f>
        <v>0.65100000000000002</v>
      </c>
      <c r="AO295" s="196">
        <f>AN299-AN295</f>
        <v>-5.6400000000000117E-2</v>
      </c>
      <c r="AP295" s="37"/>
      <c r="AQ295" s="205">
        <f>AVERAGE(AI296:AI297)</f>
        <v>1.4527000000000001</v>
      </c>
      <c r="AR295" s="196">
        <f>AQ295-AQ299</f>
        <v>-8.6999999999999744E-2</v>
      </c>
      <c r="AS295" s="33"/>
      <c r="AT295" s="44">
        <v>0.73</v>
      </c>
      <c r="AU295" s="44">
        <v>1.496</v>
      </c>
      <c r="AV295" s="44">
        <v>0.754</v>
      </c>
      <c r="AW295" s="44">
        <v>1.657</v>
      </c>
      <c r="AX295" s="38"/>
      <c r="AY295" s="205">
        <f>(MAX(AT295:AT297)+MAX(AV295:AV297))/2</f>
        <v>0.75649999999999995</v>
      </c>
      <c r="AZ295" s="196">
        <f>AY299-AY295</f>
        <v>-9.1499999999999915E-2</v>
      </c>
      <c r="BA295" s="37"/>
      <c r="BB295" s="205">
        <f>(MIN(AU295:AU297)+MIN(AW295:AW297))/2</f>
        <v>1.5474999999999999</v>
      </c>
      <c r="BC295" s="196">
        <f>BB295-BB299</f>
        <v>-0.20150000000000023</v>
      </c>
      <c r="BD295" s="33"/>
      <c r="BE295" s="44">
        <v>0.70199999999999996</v>
      </c>
      <c r="BF295" s="44">
        <v>1.609</v>
      </c>
      <c r="BG295" s="44">
        <v>0.73799999999999999</v>
      </c>
      <c r="BH295" s="44">
        <v>1.762</v>
      </c>
      <c r="BI295" s="33"/>
      <c r="BJ295" s="205">
        <f>(MAX(BE295:BE297)+MAX(BG295:BG297))/2</f>
        <v>0.72899999999999998</v>
      </c>
      <c r="BK295" s="196">
        <f>BJ299-BJ295</f>
        <v>-5.4499999999999993E-2</v>
      </c>
      <c r="BL295" s="37"/>
      <c r="BM295" s="205">
        <f>(MIN(BF295:BF297)+MIN(BH295:BH297))/2</f>
        <v>1.669</v>
      </c>
      <c r="BN295" s="196">
        <f>BM295-BM299</f>
        <v>-8.9499999999999913E-2</v>
      </c>
      <c r="BO295" s="33"/>
      <c r="BP295" s="197">
        <f>AY295-AZ295</f>
        <v>0.84799999999999986</v>
      </c>
      <c r="BQ295" s="197">
        <f>BB295+BC295</f>
        <v>1.3459999999999996</v>
      </c>
      <c r="BR295" s="198">
        <f>BQ295-BP295</f>
        <v>0.49799999999999978</v>
      </c>
      <c r="BS295" s="54"/>
      <c r="BT295" s="197">
        <f>BJ295-BK295</f>
        <v>0.78349999999999997</v>
      </c>
      <c r="BU295" s="197">
        <f>BM295+BN295</f>
        <v>1.5795000000000001</v>
      </c>
      <c r="BV295" s="198">
        <f>BU295-BT295</f>
        <v>0.79600000000000015</v>
      </c>
      <c r="BW295" s="54"/>
      <c r="BX295" s="198">
        <f>AVERAGE(BR295, BV295)</f>
        <v>0.64700000000000002</v>
      </c>
    </row>
    <row r="296" spans="1:76" ht="16" customHeight="1" x14ac:dyDescent="0.2">
      <c r="A296" s="17"/>
      <c r="B296" s="33" t="s">
        <v>205</v>
      </c>
      <c r="C296" s="214"/>
      <c r="D296" s="33"/>
      <c r="E296">
        <v>135</v>
      </c>
      <c r="F296">
        <v>124</v>
      </c>
      <c r="G296">
        <v>144</v>
      </c>
      <c r="H296">
        <v>132</v>
      </c>
      <c r="I296">
        <v>70</v>
      </c>
      <c r="J296">
        <v>0.76200000000000001</v>
      </c>
      <c r="K296">
        <v>0.747</v>
      </c>
      <c r="L296">
        <v>0.76900000000000002</v>
      </c>
      <c r="M296">
        <v>0.745</v>
      </c>
      <c r="N296">
        <v>0.68700000000000006</v>
      </c>
      <c r="O296">
        <v>0.63</v>
      </c>
      <c r="P296">
        <v>0.65700000000000003</v>
      </c>
      <c r="Q296">
        <v>0.64900000000000002</v>
      </c>
      <c r="R296">
        <v>0.65700000000000003</v>
      </c>
      <c r="S296">
        <v>0.66200000000000003</v>
      </c>
      <c r="T296">
        <v>1.204</v>
      </c>
      <c r="U296">
        <v>1.2410000000000001</v>
      </c>
      <c r="V296">
        <v>1.1950000000000001</v>
      </c>
      <c r="W296">
        <v>1.25</v>
      </c>
      <c r="X296">
        <v>1.3560000000000001</v>
      </c>
      <c r="Y296">
        <v>1.518</v>
      </c>
      <c r="Z296">
        <v>1.431</v>
      </c>
      <c r="AA296">
        <v>1.429</v>
      </c>
      <c r="AB296">
        <v>1.4159999999999999</v>
      </c>
      <c r="AC296">
        <v>1.532</v>
      </c>
      <c r="AD296" s="33"/>
      <c r="AE296" s="34">
        <f>AVERAGE(E296:I296)</f>
        <v>121</v>
      </c>
      <c r="AF296" s="35">
        <f>AVERAGE(J296:N296)</f>
        <v>0.74199999999999999</v>
      </c>
      <c r="AG296" s="35">
        <f>AVERAGE(T296:X296)</f>
        <v>1.2492000000000001</v>
      </c>
      <c r="AH296" s="35">
        <f>AVERAGE(O296:S296)</f>
        <v>0.65100000000000002</v>
      </c>
      <c r="AI296" s="35">
        <f>AVERAGE(Y296:AC296)</f>
        <v>1.4652000000000001</v>
      </c>
      <c r="AJ296" s="33"/>
      <c r="AK296" s="36">
        <f>((AI296-AG296)*(1000/AE296))/AH296</f>
        <v>2.7421259092813339</v>
      </c>
      <c r="AL296" s="205"/>
      <c r="AM296" s="33"/>
      <c r="AN296" s="205"/>
      <c r="AO296" s="196"/>
      <c r="AP296" s="37"/>
      <c r="AQ296" s="205"/>
      <c r="AR296" s="196"/>
      <c r="AS296" s="33"/>
      <c r="AT296" s="44">
        <v>0.73599999999999999</v>
      </c>
      <c r="AU296" s="44">
        <v>1.4870000000000001</v>
      </c>
      <c r="AV296" s="44">
        <v>0.77700000000000002</v>
      </c>
      <c r="AW296" s="44">
        <v>1.613</v>
      </c>
      <c r="AX296" s="38"/>
      <c r="AY296" s="205"/>
      <c r="AZ296" s="196"/>
      <c r="BA296" s="37"/>
      <c r="BB296" s="205"/>
      <c r="BC296" s="196"/>
      <c r="BD296" s="33"/>
      <c r="BE296" s="44">
        <v>0.71099999999999997</v>
      </c>
      <c r="BF296" s="44">
        <v>1.5960000000000001</v>
      </c>
      <c r="BG296" s="44">
        <v>0.747</v>
      </c>
      <c r="BH296" s="44">
        <v>1.742</v>
      </c>
      <c r="BI296" s="33"/>
      <c r="BJ296" s="205"/>
      <c r="BK296" s="196"/>
      <c r="BL296" s="37"/>
      <c r="BM296" s="205"/>
      <c r="BN296" s="196"/>
      <c r="BO296" s="33"/>
      <c r="BP296" s="197"/>
      <c r="BQ296" s="197"/>
      <c r="BR296" s="199"/>
      <c r="BS296" s="54"/>
      <c r="BT296" s="197"/>
      <c r="BU296" s="197"/>
      <c r="BV296" s="199"/>
      <c r="BW296" s="54"/>
      <c r="BX296" s="199"/>
    </row>
    <row r="297" spans="1:76" ht="16" customHeight="1" x14ac:dyDescent="0.2">
      <c r="A297" s="17"/>
      <c r="B297" s="33" t="s">
        <v>206</v>
      </c>
      <c r="C297" s="214"/>
      <c r="D297" s="33"/>
      <c r="E297">
        <v>116</v>
      </c>
      <c r="F297">
        <v>191</v>
      </c>
      <c r="G297">
        <v>159</v>
      </c>
      <c r="H297">
        <v>181</v>
      </c>
      <c r="I297">
        <v>83</v>
      </c>
      <c r="J297">
        <v>0.73</v>
      </c>
      <c r="K297">
        <v>0.76600000000000001</v>
      </c>
      <c r="L297">
        <v>0.755</v>
      </c>
      <c r="M297">
        <v>0.76600000000000001</v>
      </c>
      <c r="N297">
        <v>0.69399999999999995</v>
      </c>
      <c r="O297">
        <v>0.626</v>
      </c>
      <c r="P297">
        <v>0.65800000000000003</v>
      </c>
      <c r="Q297">
        <v>0.64200000000000002</v>
      </c>
      <c r="R297">
        <v>0.65900000000000003</v>
      </c>
      <c r="S297">
        <v>0.66600000000000004</v>
      </c>
      <c r="T297">
        <v>1.2709999999999999</v>
      </c>
      <c r="U297">
        <v>1.1990000000000001</v>
      </c>
      <c r="V297">
        <v>1.226</v>
      </c>
      <c r="W297">
        <v>1.204</v>
      </c>
      <c r="X297">
        <v>1.341</v>
      </c>
      <c r="Y297">
        <v>1.4810000000000001</v>
      </c>
      <c r="Z297">
        <v>1.4419999999999999</v>
      </c>
      <c r="AA297">
        <v>1.4670000000000001</v>
      </c>
      <c r="AB297">
        <v>1.415</v>
      </c>
      <c r="AC297">
        <v>1.3959999999999999</v>
      </c>
      <c r="AD297" s="33"/>
      <c r="AE297" s="34">
        <f>AVERAGE(E297:I297)</f>
        <v>146</v>
      </c>
      <c r="AF297" s="35">
        <f>AVERAGE(J297:N297)</f>
        <v>0.74219999999999997</v>
      </c>
      <c r="AG297" s="35">
        <f>AVERAGE(T297:X297)</f>
        <v>1.2482</v>
      </c>
      <c r="AH297" s="35">
        <f>AVERAGE(O297:S297)</f>
        <v>0.6502</v>
      </c>
      <c r="AI297" s="35">
        <f>AVERAGE(Y297:AC297)</f>
        <v>1.4402000000000001</v>
      </c>
      <c r="AJ297" s="33"/>
      <c r="AK297" s="36">
        <f>((AI297-AG297)*(1000/AE297))/AH297</f>
        <v>2.0225599710099753</v>
      </c>
      <c r="AL297" s="205"/>
      <c r="AM297" s="33"/>
      <c r="AN297" s="205"/>
      <c r="AO297" s="196"/>
      <c r="AP297" s="37"/>
      <c r="AQ297" s="205"/>
      <c r="AR297" s="196"/>
      <c r="AS297" s="33"/>
      <c r="AT297" s="44">
        <v>0.73599999999999999</v>
      </c>
      <c r="AU297" s="44">
        <v>1.486</v>
      </c>
      <c r="AV297" s="44">
        <v>0.77700000000000002</v>
      </c>
      <c r="AW297" s="44">
        <v>1.609</v>
      </c>
      <c r="AX297" s="38"/>
      <c r="AY297" s="205"/>
      <c r="AZ297" s="196"/>
      <c r="BA297" s="37"/>
      <c r="BB297" s="205"/>
      <c r="BC297" s="196"/>
      <c r="BD297" s="33"/>
      <c r="BE297" s="44">
        <v>0.70499999999999996</v>
      </c>
      <c r="BF297" s="44">
        <v>1.603</v>
      </c>
      <c r="BG297" s="44">
        <v>0.74199999999999999</v>
      </c>
      <c r="BH297" s="44">
        <v>1.7490000000000001</v>
      </c>
      <c r="BI297" s="33"/>
      <c r="BJ297" s="205"/>
      <c r="BK297" s="196"/>
      <c r="BL297" s="37"/>
      <c r="BM297" s="205"/>
      <c r="BN297" s="196"/>
      <c r="BO297" s="33"/>
      <c r="BP297" s="197"/>
      <c r="BQ297" s="197"/>
      <c r="BR297" s="199"/>
      <c r="BS297" s="54"/>
      <c r="BT297" s="197"/>
      <c r="BU297" s="197"/>
      <c r="BV297" s="199"/>
      <c r="BW297" s="54"/>
      <c r="BX297" s="199"/>
    </row>
    <row r="298" spans="1:76" ht="7" customHeight="1" x14ac:dyDescent="0.2">
      <c r="A298" s="17"/>
      <c r="C298" s="55"/>
      <c r="AE298" s="1"/>
      <c r="AF298" s="2"/>
      <c r="AG298" s="2"/>
      <c r="AH298" s="2"/>
      <c r="AI298" s="2"/>
      <c r="AK298" s="18"/>
      <c r="AL298" s="4"/>
      <c r="AN298" s="4"/>
      <c r="AO298" s="196"/>
      <c r="AP298" s="5"/>
      <c r="AQ298" s="4"/>
      <c r="AR298" s="196"/>
      <c r="AT298" s="42"/>
      <c r="AU298" s="42"/>
      <c r="AV298" s="42"/>
      <c r="AW298" s="42"/>
      <c r="AX298" s="6"/>
      <c r="AY298" s="6"/>
      <c r="AZ298" s="196"/>
      <c r="BA298" s="5"/>
      <c r="BB298" s="6"/>
      <c r="BC298" s="196"/>
      <c r="BE298" s="42"/>
      <c r="BF298" s="42"/>
      <c r="BG298" s="42"/>
      <c r="BH298" s="42"/>
      <c r="BJ298" s="6"/>
      <c r="BK298" s="196"/>
      <c r="BL298" s="5"/>
      <c r="BM298" s="6"/>
      <c r="BN298" s="196"/>
      <c r="BP298" s="197"/>
      <c r="BQ298" s="197"/>
      <c r="BR298" s="199"/>
      <c r="BS298" s="8"/>
      <c r="BT298" s="197"/>
      <c r="BU298" s="197"/>
      <c r="BV298" s="199"/>
      <c r="BW298" s="8"/>
      <c r="BX298" s="199"/>
    </row>
    <row r="299" spans="1:76" ht="16" customHeight="1" x14ac:dyDescent="0.2">
      <c r="A299" s="17"/>
      <c r="B299" t="s">
        <v>207</v>
      </c>
      <c r="C299" s="194">
        <v>1645761</v>
      </c>
      <c r="E299">
        <v>137</v>
      </c>
      <c r="F299">
        <v>159</v>
      </c>
      <c r="G299">
        <v>164</v>
      </c>
      <c r="H299">
        <v>100</v>
      </c>
      <c r="I299">
        <v>157</v>
      </c>
      <c r="J299">
        <v>0.69699999999999995</v>
      </c>
      <c r="K299">
        <v>0.70199999999999996</v>
      </c>
      <c r="L299">
        <v>0.70699999999999996</v>
      </c>
      <c r="M299">
        <v>0.67100000000000004</v>
      </c>
      <c r="N299">
        <v>0.70899999999999996</v>
      </c>
      <c r="O299">
        <v>0.57899999999999996</v>
      </c>
      <c r="P299">
        <v>0.60199999999999998</v>
      </c>
      <c r="Q299">
        <v>0.59099999999999997</v>
      </c>
      <c r="R299">
        <v>0.57699999999999996</v>
      </c>
      <c r="S299">
        <v>0.61599999999999999</v>
      </c>
      <c r="T299">
        <v>1.3340000000000001</v>
      </c>
      <c r="U299">
        <v>1.329</v>
      </c>
      <c r="V299">
        <v>1.3220000000000001</v>
      </c>
      <c r="W299">
        <v>1.3879999999999999</v>
      </c>
      <c r="X299">
        <v>1.3169999999999999</v>
      </c>
      <c r="Y299">
        <v>1.5660000000000001</v>
      </c>
      <c r="Z299">
        <v>1.542</v>
      </c>
      <c r="AA299">
        <v>1.5049999999999999</v>
      </c>
      <c r="AB299">
        <v>1.5209999999999999</v>
      </c>
      <c r="AC299">
        <v>1.5680000000000001</v>
      </c>
      <c r="AE299" s="1">
        <f>AVERAGE(E299:I299)</f>
        <v>143.4</v>
      </c>
      <c r="AF299" s="2">
        <f>AVERAGE(J299:N299)</f>
        <v>0.69720000000000004</v>
      </c>
      <c r="AG299" s="2">
        <f>AVERAGE(T299:X299)</f>
        <v>1.3380000000000001</v>
      </c>
      <c r="AH299" s="2">
        <f>AVERAGE(O299:S299)</f>
        <v>0.59300000000000008</v>
      </c>
      <c r="AI299" s="2">
        <f>AVERAGE(Y299:AC299)</f>
        <v>1.5404</v>
      </c>
      <c r="AK299" s="18">
        <f>((AI299-AG299)*(1000/AE299))/AH299</f>
        <v>2.3801628012540528</v>
      </c>
      <c r="AL299" s="195">
        <f>MIN(AK299:AK301)</f>
        <v>1.5072232874335736</v>
      </c>
      <c r="AN299" s="195">
        <f>MAX(AH300:AH301)</f>
        <v>0.59459999999999991</v>
      </c>
      <c r="AO299" s="196"/>
      <c r="AP299" s="5"/>
      <c r="AQ299" s="195">
        <f>AVERAGE(AI300:AI301)</f>
        <v>1.5396999999999998</v>
      </c>
      <c r="AR299" s="196"/>
      <c r="AT299" s="42">
        <v>0.64500000000000002</v>
      </c>
      <c r="AU299" s="42">
        <v>1.6519999999999999</v>
      </c>
      <c r="AV299" s="42">
        <v>0.66500000000000004</v>
      </c>
      <c r="AW299" s="42">
        <v>1.8680000000000001</v>
      </c>
      <c r="AX299" s="6"/>
      <c r="AY299" s="195">
        <f>(MAX(AT299:AT301)+MAX(AV299:AV301))/2</f>
        <v>0.66500000000000004</v>
      </c>
      <c r="AZ299" s="196"/>
      <c r="BA299" s="5"/>
      <c r="BB299" s="195">
        <f>(MIN(AU299:AU301)+MIN(AW299:AW301))/2</f>
        <v>1.7490000000000001</v>
      </c>
      <c r="BC299" s="196"/>
      <c r="BE299" s="42">
        <v>0.64900000000000002</v>
      </c>
      <c r="BF299" s="42">
        <v>1.7090000000000001</v>
      </c>
      <c r="BG299" s="42">
        <v>0.69199999999999995</v>
      </c>
      <c r="BH299" s="42">
        <v>1.839</v>
      </c>
      <c r="BJ299" s="195">
        <f>(MAX(BE299:BE301)+MAX(BG299:BG301))/2</f>
        <v>0.67449999999999999</v>
      </c>
      <c r="BK299" s="196"/>
      <c r="BL299" s="5"/>
      <c r="BM299" s="195">
        <f>(MIN(BF299:BF301)+MIN(BH299:BH301))/2</f>
        <v>1.7585</v>
      </c>
      <c r="BN299" s="196"/>
      <c r="BP299" s="197"/>
      <c r="BQ299" s="197"/>
      <c r="BR299" s="199"/>
      <c r="BS299" s="8"/>
      <c r="BT299" s="197"/>
      <c r="BU299" s="197"/>
      <c r="BV299" s="199"/>
      <c r="BW299" s="8"/>
      <c r="BX299" s="199"/>
    </row>
    <row r="300" spans="1:76" ht="16" customHeight="1" x14ac:dyDescent="0.2">
      <c r="A300" s="17"/>
      <c r="B300" t="s">
        <v>208</v>
      </c>
      <c r="C300" s="194"/>
      <c r="E300">
        <v>163</v>
      </c>
      <c r="F300">
        <v>207</v>
      </c>
      <c r="G300">
        <v>329</v>
      </c>
      <c r="H300">
        <v>286</v>
      </c>
      <c r="I300">
        <v>198</v>
      </c>
      <c r="J300">
        <v>0.68799999999999994</v>
      </c>
      <c r="K300">
        <v>0.70799999999999996</v>
      </c>
      <c r="L300">
        <v>0.77200000000000002</v>
      </c>
      <c r="M300">
        <v>0.75800000000000001</v>
      </c>
      <c r="N300">
        <v>0.70899999999999996</v>
      </c>
      <c r="O300">
        <v>0.58199999999999996</v>
      </c>
      <c r="P300">
        <v>0.60099999999999998</v>
      </c>
      <c r="Q300">
        <v>0.59399999999999997</v>
      </c>
      <c r="R300">
        <v>0.57799999999999996</v>
      </c>
      <c r="S300">
        <v>0.61799999999999999</v>
      </c>
      <c r="T300">
        <v>1.35</v>
      </c>
      <c r="U300">
        <v>1.3169999999999999</v>
      </c>
      <c r="V300">
        <v>1.1879999999999999</v>
      </c>
      <c r="W300">
        <v>1.222</v>
      </c>
      <c r="X300">
        <v>1.3160000000000001</v>
      </c>
      <c r="Y300">
        <v>1.5449999999999999</v>
      </c>
      <c r="Z300">
        <v>1.5229999999999999</v>
      </c>
      <c r="AA300">
        <v>1.556</v>
      </c>
      <c r="AB300">
        <v>1.546</v>
      </c>
      <c r="AC300">
        <v>1.5369999999999999</v>
      </c>
      <c r="AE300" s="1">
        <f>AVERAGE(E300:I300)</f>
        <v>236.6</v>
      </c>
      <c r="AF300" s="2">
        <f>AVERAGE(J300:N300)</f>
        <v>0.72700000000000009</v>
      </c>
      <c r="AG300" s="2">
        <f>AVERAGE(T300:X300)</f>
        <v>1.2786</v>
      </c>
      <c r="AH300" s="2">
        <f>AVERAGE(O300:S300)</f>
        <v>0.59459999999999991</v>
      </c>
      <c r="AI300" s="2">
        <f>AVERAGE(Y300:AC300)</f>
        <v>1.5413999999999999</v>
      </c>
      <c r="AK300" s="18">
        <f>((AI300-AG300)*(1000/AE300))/AH300</f>
        <v>1.8680380397371779</v>
      </c>
      <c r="AL300" s="195"/>
      <c r="AN300" s="195"/>
      <c r="AO300" s="196"/>
      <c r="AP300" s="5"/>
      <c r="AQ300" s="195"/>
      <c r="AR300" s="196"/>
      <c r="AT300" s="42">
        <v>0.66400000000000003</v>
      </c>
      <c r="AU300" s="42">
        <v>1.63</v>
      </c>
      <c r="AV300" s="42">
        <v>0.65400000000000003</v>
      </c>
      <c r="AW300" s="42">
        <v>1.8680000000000001</v>
      </c>
      <c r="AX300" s="6"/>
      <c r="AY300" s="195"/>
      <c r="AZ300" s="196"/>
      <c r="BA300" s="5"/>
      <c r="BB300" s="195"/>
      <c r="BC300" s="196"/>
      <c r="BE300" s="42">
        <v>0.64900000000000002</v>
      </c>
      <c r="BF300" s="42">
        <v>1.7050000000000001</v>
      </c>
      <c r="BG300" s="42">
        <v>0.68799999999999994</v>
      </c>
      <c r="BH300" s="42">
        <v>1.823</v>
      </c>
      <c r="BJ300" s="195"/>
      <c r="BK300" s="196"/>
      <c r="BL300" s="5"/>
      <c r="BM300" s="195"/>
      <c r="BN300" s="196"/>
      <c r="BP300" s="197"/>
      <c r="BQ300" s="197"/>
      <c r="BR300" s="199"/>
      <c r="BS300" s="8"/>
      <c r="BT300" s="197"/>
      <c r="BU300" s="197"/>
      <c r="BV300" s="199"/>
      <c r="BW300" s="8"/>
      <c r="BX300" s="199"/>
    </row>
    <row r="301" spans="1:76" ht="16" customHeight="1" thickBot="1" x14ac:dyDescent="0.25">
      <c r="A301" s="17"/>
      <c r="B301" t="s">
        <v>209</v>
      </c>
      <c r="C301" s="194"/>
      <c r="E301">
        <v>271</v>
      </c>
      <c r="F301">
        <v>184</v>
      </c>
      <c r="G301">
        <v>333</v>
      </c>
      <c r="H301">
        <v>145</v>
      </c>
      <c r="I301">
        <v>118</v>
      </c>
      <c r="J301">
        <v>0.72199999999999998</v>
      </c>
      <c r="K301">
        <v>0.67100000000000004</v>
      </c>
      <c r="L301">
        <v>0.749</v>
      </c>
      <c r="M301">
        <v>0.66</v>
      </c>
      <c r="N301">
        <v>0.63800000000000001</v>
      </c>
      <c r="O301">
        <v>0.58399999999999996</v>
      </c>
      <c r="P301">
        <v>0.60199999999999998</v>
      </c>
      <c r="Q301">
        <v>0.59299999999999997</v>
      </c>
      <c r="R301">
        <v>0.57299999999999995</v>
      </c>
      <c r="S301">
        <v>0.61499999999999999</v>
      </c>
      <c r="T301">
        <v>1.2869999999999999</v>
      </c>
      <c r="U301">
        <v>1.383</v>
      </c>
      <c r="V301">
        <v>1.238</v>
      </c>
      <c r="W301">
        <v>1.4059999999999999</v>
      </c>
      <c r="X301">
        <v>1.4359999999999999</v>
      </c>
      <c r="Y301">
        <v>1.597</v>
      </c>
      <c r="Z301">
        <v>1.4970000000000001</v>
      </c>
      <c r="AA301">
        <v>1.5349999999999999</v>
      </c>
      <c r="AB301">
        <v>1.5269999999999999</v>
      </c>
      <c r="AC301">
        <v>1.534</v>
      </c>
      <c r="AE301" s="1">
        <f>AVERAGE(E301:I301)</f>
        <v>210.2</v>
      </c>
      <c r="AF301" s="2">
        <f>AVERAGE(J301:N301)</f>
        <v>0.68799999999999994</v>
      </c>
      <c r="AG301" s="2">
        <f>AVERAGE(T301:X301)</f>
        <v>1.35</v>
      </c>
      <c r="AH301" s="2">
        <f>AVERAGE(O301:S301)</f>
        <v>0.59339999999999993</v>
      </c>
      <c r="AI301" s="2">
        <f>AVERAGE(Y301:AC301)</f>
        <v>1.538</v>
      </c>
      <c r="AK301" s="18">
        <f>((AI301-AG301)*(1000/AE301))/AH301</f>
        <v>1.5072232874335736</v>
      </c>
      <c r="AL301" s="195"/>
      <c r="AN301" s="195"/>
      <c r="AO301" s="196"/>
      <c r="AP301" s="5"/>
      <c r="AQ301" s="195"/>
      <c r="AR301" s="196"/>
      <c r="AT301" s="42">
        <v>0.66500000000000004</v>
      </c>
      <c r="AU301" s="42">
        <v>1.631</v>
      </c>
      <c r="AV301" s="42">
        <v>0.65400000000000003</v>
      </c>
      <c r="AW301" s="42">
        <v>1.879</v>
      </c>
      <c r="AX301" s="6"/>
      <c r="AY301" s="195"/>
      <c r="AZ301" s="196"/>
      <c r="BA301" s="5"/>
      <c r="BB301" s="195"/>
      <c r="BC301" s="196"/>
      <c r="BE301" s="42">
        <v>0.65700000000000003</v>
      </c>
      <c r="BF301" s="42">
        <v>1.694</v>
      </c>
      <c r="BG301" s="42">
        <v>0.68799999999999994</v>
      </c>
      <c r="BH301" s="42">
        <v>1.833</v>
      </c>
      <c r="BJ301" s="195"/>
      <c r="BK301" s="196"/>
      <c r="BL301" s="5"/>
      <c r="BM301" s="195"/>
      <c r="BN301" s="196"/>
      <c r="BP301" s="197"/>
      <c r="BQ301" s="197"/>
      <c r="BR301" s="200"/>
      <c r="BS301" s="8"/>
      <c r="BT301" s="197"/>
      <c r="BU301" s="197"/>
      <c r="BV301" s="200"/>
      <c r="BW301" s="8"/>
      <c r="BX301" s="200"/>
    </row>
    <row r="302" spans="1:76" ht="16" customHeight="1" thickBot="1" x14ac:dyDescent="0.25">
      <c r="A302" s="17"/>
      <c r="BP302" s="52"/>
      <c r="BQ302" s="52"/>
      <c r="BR302" s="53"/>
      <c r="BS302" s="8"/>
      <c r="BT302" s="52"/>
      <c r="BU302" s="52"/>
      <c r="BV302" s="53"/>
      <c r="BW302" s="8"/>
      <c r="BX302" s="53"/>
    </row>
    <row r="303" spans="1:76" ht="16" customHeight="1" x14ac:dyDescent="0.2">
      <c r="A303" s="17"/>
      <c r="B303" s="33" t="s">
        <v>210</v>
      </c>
      <c r="C303" s="214">
        <v>1645761</v>
      </c>
      <c r="D303" s="33"/>
      <c r="E303">
        <v>38</v>
      </c>
      <c r="F303">
        <v>34</v>
      </c>
      <c r="G303">
        <v>36</v>
      </c>
      <c r="H303">
        <v>45</v>
      </c>
      <c r="I303">
        <v>25</v>
      </c>
      <c r="J303">
        <v>0.75</v>
      </c>
      <c r="K303">
        <v>0.73699999999999999</v>
      </c>
      <c r="L303">
        <v>0.753</v>
      </c>
      <c r="M303">
        <v>0.76500000000000001</v>
      </c>
      <c r="N303">
        <v>0.71399999999999997</v>
      </c>
      <c r="O303">
        <v>0.56299999999999994</v>
      </c>
      <c r="P303">
        <v>0.60499999999999998</v>
      </c>
      <c r="Q303">
        <v>0.57599999999999996</v>
      </c>
      <c r="R303">
        <v>0.59699999999999998</v>
      </c>
      <c r="S303">
        <v>0.59499999999999997</v>
      </c>
      <c r="T303">
        <v>1.2290000000000001</v>
      </c>
      <c r="U303">
        <v>1.262</v>
      </c>
      <c r="V303">
        <v>1.23</v>
      </c>
      <c r="W303">
        <v>1.2050000000000001</v>
      </c>
      <c r="X303">
        <v>1.306</v>
      </c>
      <c r="Y303">
        <v>1.645</v>
      </c>
      <c r="Z303">
        <v>1.5009999999999999</v>
      </c>
      <c r="AA303">
        <v>1.575</v>
      </c>
      <c r="AB303">
        <v>1.5169999999999999</v>
      </c>
      <c r="AC303">
        <v>1.5429999999999999</v>
      </c>
      <c r="AD303" s="33"/>
      <c r="AE303" s="34">
        <f>AVERAGE(E303:I303)</f>
        <v>35.6</v>
      </c>
      <c r="AF303" s="35">
        <f>AVERAGE(J303:N303)</f>
        <v>0.74380000000000002</v>
      </c>
      <c r="AG303" s="35">
        <f>AVERAGE(T303:X303)</f>
        <v>1.2464</v>
      </c>
      <c r="AH303" s="35">
        <f>AVERAGE(O303:S303)</f>
        <v>0.58719999999999994</v>
      </c>
      <c r="AI303" s="35">
        <f>AVERAGE(Y303:AC303)</f>
        <v>1.5562</v>
      </c>
      <c r="AJ303" s="33"/>
      <c r="AK303" s="36">
        <f>((AI303-AG303)*(1000/AE303))/AH303</f>
        <v>14.819903254446931</v>
      </c>
      <c r="AL303" s="205">
        <f>MIN(AK303:AK305)</f>
        <v>1.8179290579919374</v>
      </c>
      <c r="AM303" s="33"/>
      <c r="AN303" s="205">
        <f>MAX(AH304:AH305)</f>
        <v>0.62219999999999998</v>
      </c>
      <c r="AO303" s="196">
        <f>AN307-AN303</f>
        <v>-3.9999999999999925E-2</v>
      </c>
      <c r="AP303" s="37"/>
      <c r="AQ303" s="205">
        <f>AVERAGE(AI304:AI305)</f>
        <v>1.5062000000000002</v>
      </c>
      <c r="AR303" s="196">
        <f>AQ303-AQ307</f>
        <v>-2.7099999999999902E-2</v>
      </c>
      <c r="AS303" s="33"/>
      <c r="AT303" s="44">
        <v>0.72299999999999998</v>
      </c>
      <c r="AU303" s="44">
        <v>1.534</v>
      </c>
      <c r="AV303" s="44">
        <v>0.746</v>
      </c>
      <c r="AW303" s="44">
        <v>1.7190000000000001</v>
      </c>
      <c r="AX303" s="38"/>
      <c r="AY303" s="205">
        <f>(MAX(AT303:AT305)+MAX(AV303:AV305))/2</f>
        <v>0.77</v>
      </c>
      <c r="AZ303" s="196">
        <f>AY307-AY303</f>
        <v>-0.10050000000000003</v>
      </c>
      <c r="BA303" s="37"/>
      <c r="BB303" s="205">
        <f>(MIN(AU303:AU305)+MIN(AW303:AW305))/2</f>
        <v>1.5634999999999999</v>
      </c>
      <c r="BC303" s="196">
        <f>BB303-BB307</f>
        <v>-0.19050000000000011</v>
      </c>
      <c r="BD303" s="33"/>
      <c r="BE303" s="44">
        <v>0.67500000000000004</v>
      </c>
      <c r="BF303" s="44">
        <v>1.663</v>
      </c>
      <c r="BG303" s="44">
        <v>0.65500000000000003</v>
      </c>
      <c r="BH303" s="44">
        <v>1.905</v>
      </c>
      <c r="BI303" s="33"/>
      <c r="BJ303" s="205">
        <f>(MAX(BE303:BE305)+MAX(BG303:BG305))/2</f>
        <v>0.72150000000000003</v>
      </c>
      <c r="BK303" s="196">
        <f>BJ307-BJ303</f>
        <v>-4.3000000000000038E-2</v>
      </c>
      <c r="BL303" s="37"/>
      <c r="BM303" s="205">
        <f>(MIN(BF303:BF305)+MIN(BH303:BH305))/2</f>
        <v>1.667</v>
      </c>
      <c r="BN303" s="196">
        <f>BM303-BM307</f>
        <v>-9.4999999999999973E-2</v>
      </c>
      <c r="BO303" s="33"/>
      <c r="BP303" s="197">
        <f>AY303-AZ303</f>
        <v>0.87050000000000005</v>
      </c>
      <c r="BQ303" s="197">
        <f>BB303+BC303</f>
        <v>1.3729999999999998</v>
      </c>
      <c r="BR303" s="198">
        <f>BQ303-BP303</f>
        <v>0.50249999999999972</v>
      </c>
      <c r="BS303" s="54"/>
      <c r="BT303" s="197">
        <f>BJ303-BK303</f>
        <v>0.76450000000000007</v>
      </c>
      <c r="BU303" s="197">
        <f>BM303+BN303</f>
        <v>1.5720000000000001</v>
      </c>
      <c r="BV303" s="198">
        <f>BU303-BT303</f>
        <v>0.8075</v>
      </c>
      <c r="BW303" s="54"/>
      <c r="BX303" s="198">
        <f>AVERAGE(BR303, BV303)</f>
        <v>0.6549999999999998</v>
      </c>
    </row>
    <row r="304" spans="1:76" ht="16" customHeight="1" x14ac:dyDescent="0.2">
      <c r="A304" s="17"/>
      <c r="B304" s="33" t="s">
        <v>211</v>
      </c>
      <c r="C304" s="214"/>
      <c r="D304" s="33"/>
      <c r="E304">
        <v>199</v>
      </c>
      <c r="F304">
        <v>158</v>
      </c>
      <c r="G304">
        <v>217</v>
      </c>
      <c r="H304">
        <v>192</v>
      </c>
      <c r="I304">
        <v>89</v>
      </c>
      <c r="J304">
        <v>0.82799999999999996</v>
      </c>
      <c r="K304">
        <v>0.79</v>
      </c>
      <c r="L304">
        <v>0.83099999999999996</v>
      </c>
      <c r="M304">
        <v>0.81599999999999995</v>
      </c>
      <c r="N304">
        <v>0.73099999999999998</v>
      </c>
      <c r="O304">
        <v>0.60499999999999998</v>
      </c>
      <c r="P304">
        <v>0.63</v>
      </c>
      <c r="Q304">
        <v>0.61</v>
      </c>
      <c r="R304">
        <v>0.627</v>
      </c>
      <c r="S304">
        <v>0.63700000000000001</v>
      </c>
      <c r="T304">
        <v>1.0409999999999999</v>
      </c>
      <c r="U304">
        <v>1.143</v>
      </c>
      <c r="V304">
        <v>1.0389999999999999</v>
      </c>
      <c r="W304">
        <v>1.081</v>
      </c>
      <c r="X304">
        <v>1.2709999999999999</v>
      </c>
      <c r="Y304">
        <v>1.5589999999999999</v>
      </c>
      <c r="Z304">
        <v>1.49</v>
      </c>
      <c r="AA304">
        <v>1.5389999999999999</v>
      </c>
      <c r="AB304">
        <v>1.5329999999999999</v>
      </c>
      <c r="AC304">
        <v>1.45</v>
      </c>
      <c r="AD304" s="33"/>
      <c r="AE304" s="34">
        <f>AVERAGE(E304:I304)</f>
        <v>171</v>
      </c>
      <c r="AF304" s="35">
        <f>AVERAGE(J304:N304)</f>
        <v>0.79919999999999991</v>
      </c>
      <c r="AG304" s="35">
        <f>AVERAGE(T304:X304)</f>
        <v>1.115</v>
      </c>
      <c r="AH304" s="35">
        <f>AVERAGE(O304:S304)</f>
        <v>0.62179999999999991</v>
      </c>
      <c r="AI304" s="35">
        <f>AVERAGE(Y304:AC304)</f>
        <v>1.5142000000000002</v>
      </c>
      <c r="AJ304" s="33"/>
      <c r="AK304" s="36">
        <f>((AI304-AG304)*(1000/AE304))/AH304</f>
        <v>3.7544273463760209</v>
      </c>
      <c r="AL304" s="205"/>
      <c r="AM304" s="33"/>
      <c r="AN304" s="205"/>
      <c r="AO304" s="196"/>
      <c r="AP304" s="37"/>
      <c r="AQ304" s="205"/>
      <c r="AR304" s="196"/>
      <c r="AS304" s="33"/>
      <c r="AT304" s="44">
        <v>0.73899999999999999</v>
      </c>
      <c r="AU304" s="44">
        <v>1.4810000000000001</v>
      </c>
      <c r="AV304" s="44">
        <v>0.75700000000000001</v>
      </c>
      <c r="AW304" s="44">
        <v>1.6739999999999999</v>
      </c>
      <c r="AX304" s="38"/>
      <c r="AY304" s="205"/>
      <c r="AZ304" s="196"/>
      <c r="BA304" s="37"/>
      <c r="BB304" s="205"/>
      <c r="BC304" s="196"/>
      <c r="BD304" s="33"/>
      <c r="BE304" s="44">
        <v>0.71099999999999997</v>
      </c>
      <c r="BF304" s="44">
        <v>1.58</v>
      </c>
      <c r="BG304" s="44">
        <v>0.72899999999999998</v>
      </c>
      <c r="BH304" s="44">
        <v>1.754</v>
      </c>
      <c r="BI304" s="33"/>
      <c r="BJ304" s="205"/>
      <c r="BK304" s="196"/>
      <c r="BL304" s="37"/>
      <c r="BM304" s="205"/>
      <c r="BN304" s="196"/>
      <c r="BO304" s="33"/>
      <c r="BP304" s="197"/>
      <c r="BQ304" s="197"/>
      <c r="BR304" s="199"/>
      <c r="BS304" s="54"/>
      <c r="BT304" s="197"/>
      <c r="BU304" s="197"/>
      <c r="BV304" s="199"/>
      <c r="BW304" s="54"/>
      <c r="BX304" s="199"/>
    </row>
    <row r="305" spans="1:76" ht="16" customHeight="1" x14ac:dyDescent="0.2">
      <c r="A305" s="17"/>
      <c r="B305" s="33" t="s">
        <v>212</v>
      </c>
      <c r="C305" s="214"/>
      <c r="D305" s="33"/>
      <c r="E305">
        <v>301</v>
      </c>
      <c r="F305">
        <v>159</v>
      </c>
      <c r="G305">
        <v>223</v>
      </c>
      <c r="H305">
        <v>167</v>
      </c>
      <c r="I305">
        <v>172</v>
      </c>
      <c r="J305">
        <v>0.8</v>
      </c>
      <c r="K305">
        <v>0.69799999999999995</v>
      </c>
      <c r="L305">
        <v>0.745</v>
      </c>
      <c r="M305">
        <v>0.70699999999999996</v>
      </c>
      <c r="N305">
        <v>0.71099999999999997</v>
      </c>
      <c r="O305">
        <v>0.60899999999999999</v>
      </c>
      <c r="P305">
        <v>0.63100000000000001</v>
      </c>
      <c r="Q305">
        <v>0.61499999999999999</v>
      </c>
      <c r="R305">
        <v>0.625</v>
      </c>
      <c r="S305">
        <v>0.63100000000000001</v>
      </c>
      <c r="T305">
        <v>1.1160000000000001</v>
      </c>
      <c r="U305">
        <v>1.3360000000000001</v>
      </c>
      <c r="V305">
        <v>1.2470000000000001</v>
      </c>
      <c r="W305">
        <v>1.3240000000000001</v>
      </c>
      <c r="X305">
        <v>1.3120000000000001</v>
      </c>
      <c r="Y305">
        <v>1.5569999999999999</v>
      </c>
      <c r="Z305">
        <v>1.452</v>
      </c>
      <c r="AA305">
        <v>1.53</v>
      </c>
      <c r="AB305">
        <v>1.4490000000000001</v>
      </c>
      <c r="AC305">
        <v>1.5029999999999999</v>
      </c>
      <c r="AD305" s="33"/>
      <c r="AE305" s="34">
        <f>AVERAGE(E305:I305)</f>
        <v>204.4</v>
      </c>
      <c r="AF305" s="35">
        <f>AVERAGE(J305:N305)</f>
        <v>0.73219999999999996</v>
      </c>
      <c r="AG305" s="35">
        <f>AVERAGE(T305:X305)</f>
        <v>1.2669999999999999</v>
      </c>
      <c r="AH305" s="35">
        <f>AVERAGE(O305:S305)</f>
        <v>0.62219999999999998</v>
      </c>
      <c r="AI305" s="35">
        <f>AVERAGE(Y305:AC305)</f>
        <v>1.4982</v>
      </c>
      <c r="AJ305" s="33"/>
      <c r="AK305" s="36">
        <f>((AI305-AG305)*(1000/AE305))/AH305</f>
        <v>1.8179290579919374</v>
      </c>
      <c r="AL305" s="205"/>
      <c r="AM305" s="33"/>
      <c r="AN305" s="205"/>
      <c r="AO305" s="196"/>
      <c r="AP305" s="37"/>
      <c r="AQ305" s="205"/>
      <c r="AR305" s="196"/>
      <c r="AS305" s="33"/>
      <c r="AT305" s="44">
        <v>0.749</v>
      </c>
      <c r="AU305" s="44">
        <v>1.474</v>
      </c>
      <c r="AV305" s="44">
        <v>0.79100000000000004</v>
      </c>
      <c r="AW305" s="44">
        <v>1.653</v>
      </c>
      <c r="AX305" s="38"/>
      <c r="AY305" s="205"/>
      <c r="AZ305" s="196"/>
      <c r="BA305" s="37"/>
      <c r="BB305" s="205"/>
      <c r="BC305" s="196"/>
      <c r="BD305" s="33"/>
      <c r="BE305" s="44">
        <v>0.69699999999999995</v>
      </c>
      <c r="BF305" s="44">
        <v>1.619</v>
      </c>
      <c r="BG305" s="44">
        <v>0.73199999999999998</v>
      </c>
      <c r="BH305" s="44">
        <v>1.78</v>
      </c>
      <c r="BI305" s="33"/>
      <c r="BJ305" s="205"/>
      <c r="BK305" s="196"/>
      <c r="BL305" s="37"/>
      <c r="BM305" s="205"/>
      <c r="BN305" s="196"/>
      <c r="BO305" s="33"/>
      <c r="BP305" s="197"/>
      <c r="BQ305" s="197"/>
      <c r="BR305" s="199"/>
      <c r="BS305" s="54"/>
      <c r="BT305" s="197"/>
      <c r="BU305" s="197"/>
      <c r="BV305" s="199"/>
      <c r="BW305" s="54"/>
      <c r="BX305" s="199"/>
    </row>
    <row r="306" spans="1:76" ht="7" customHeight="1" x14ac:dyDescent="0.2">
      <c r="A306" s="17"/>
      <c r="C306" s="55"/>
      <c r="AE306" s="1"/>
      <c r="AF306" s="2"/>
      <c r="AG306" s="2"/>
      <c r="AH306" s="2"/>
      <c r="AI306" s="2"/>
      <c r="AK306" s="18"/>
      <c r="AL306" s="4"/>
      <c r="AN306" s="4"/>
      <c r="AO306" s="196"/>
      <c r="AP306" s="5"/>
      <c r="AQ306" s="4"/>
      <c r="AR306" s="196"/>
      <c r="AT306" s="42"/>
      <c r="AU306" s="42"/>
      <c r="AV306" s="42"/>
      <c r="AW306" s="42"/>
      <c r="AX306" s="6"/>
      <c r="AY306" s="6"/>
      <c r="AZ306" s="196"/>
      <c r="BA306" s="5"/>
      <c r="BB306" s="6"/>
      <c r="BC306" s="196"/>
      <c r="BE306" s="42"/>
      <c r="BF306" s="42"/>
      <c r="BG306" s="42"/>
      <c r="BH306" s="42"/>
      <c r="BJ306" s="6"/>
      <c r="BK306" s="196"/>
      <c r="BL306" s="5"/>
      <c r="BM306" s="6"/>
      <c r="BN306" s="196"/>
      <c r="BP306" s="197"/>
      <c r="BQ306" s="197"/>
      <c r="BR306" s="199"/>
      <c r="BS306" s="8"/>
      <c r="BT306" s="197"/>
      <c r="BU306" s="197"/>
      <c r="BV306" s="199"/>
      <c r="BW306" s="8"/>
      <c r="BX306" s="199"/>
    </row>
    <row r="307" spans="1:76" ht="16" customHeight="1" x14ac:dyDescent="0.2">
      <c r="A307" s="17"/>
      <c r="B307" t="s">
        <v>213</v>
      </c>
      <c r="C307" s="194">
        <v>1645761</v>
      </c>
      <c r="E307">
        <v>49</v>
      </c>
      <c r="F307">
        <v>229</v>
      </c>
      <c r="G307">
        <v>143</v>
      </c>
      <c r="H307">
        <v>50</v>
      </c>
      <c r="I307">
        <v>157</v>
      </c>
      <c r="J307">
        <v>0.66700000000000004</v>
      </c>
      <c r="K307">
        <v>0.79100000000000004</v>
      </c>
      <c r="L307">
        <v>0.76900000000000002</v>
      </c>
      <c r="M307">
        <v>0.66400000000000003</v>
      </c>
      <c r="N307">
        <v>0.76100000000000001</v>
      </c>
      <c r="O307">
        <v>0.53500000000000003</v>
      </c>
      <c r="P307">
        <v>0.56699999999999995</v>
      </c>
      <c r="Q307">
        <v>0.56499999999999995</v>
      </c>
      <c r="R307">
        <v>0.55200000000000005</v>
      </c>
      <c r="S307">
        <v>0.58099999999999996</v>
      </c>
      <c r="T307">
        <v>1.3859999999999999</v>
      </c>
      <c r="U307">
        <v>1.143</v>
      </c>
      <c r="V307">
        <v>1.1970000000000001</v>
      </c>
      <c r="W307">
        <v>1.401</v>
      </c>
      <c r="X307">
        <v>1.2110000000000001</v>
      </c>
      <c r="Y307">
        <v>1.633</v>
      </c>
      <c r="Z307">
        <v>1.6020000000000001</v>
      </c>
      <c r="AA307">
        <v>1.5840000000000001</v>
      </c>
      <c r="AB307">
        <v>1.5669999999999999</v>
      </c>
      <c r="AC307">
        <v>1.615</v>
      </c>
      <c r="AE307" s="1">
        <f>AVERAGE(E307:I307)</f>
        <v>125.6</v>
      </c>
      <c r="AF307" s="2">
        <f>AVERAGE(J307:N307)</f>
        <v>0.73040000000000016</v>
      </c>
      <c r="AG307" s="2">
        <f>AVERAGE(T307:X307)</f>
        <v>1.2676000000000001</v>
      </c>
      <c r="AH307" s="2">
        <f>AVERAGE(O307:S307)</f>
        <v>0.55999999999999994</v>
      </c>
      <c r="AI307" s="2">
        <f>AVERAGE(Y307:AC307)</f>
        <v>1.6002000000000003</v>
      </c>
      <c r="AK307" s="18">
        <f>((AI307-AG307)*(1000/AE307))/AH307</f>
        <v>4.7287306642402225</v>
      </c>
      <c r="AL307" s="195">
        <f>MIN(AK307:AK309)</f>
        <v>0.92909776041314318</v>
      </c>
      <c r="AN307" s="195">
        <f>MAX(AH308:AH309)</f>
        <v>0.58220000000000005</v>
      </c>
      <c r="AO307" s="196"/>
      <c r="AP307" s="5"/>
      <c r="AQ307" s="195">
        <f>AVERAGE(AI308:AI309)</f>
        <v>1.5333000000000001</v>
      </c>
      <c r="AR307" s="196"/>
      <c r="AT307" s="42">
        <v>0.66100000000000003</v>
      </c>
      <c r="AU307" s="42">
        <v>1.641</v>
      </c>
      <c r="AV307" s="42">
        <v>0.63500000000000001</v>
      </c>
      <c r="AW307" s="42">
        <v>1.9059999999999999</v>
      </c>
      <c r="AX307" s="6"/>
      <c r="AY307" s="195">
        <f>(MAX(AT307:AT309)+MAX(AV307:AV309))/2</f>
        <v>0.66949999999999998</v>
      </c>
      <c r="AZ307" s="196"/>
      <c r="BA307" s="5"/>
      <c r="BB307" s="195">
        <f>(MIN(AU307:AU309)+MIN(AW307:AW309))/2</f>
        <v>1.754</v>
      </c>
      <c r="BC307" s="196"/>
      <c r="BE307" s="42">
        <v>0.66800000000000004</v>
      </c>
      <c r="BF307" s="42">
        <v>1.677</v>
      </c>
      <c r="BG307" s="42">
        <v>0.68200000000000005</v>
      </c>
      <c r="BH307" s="42">
        <v>1.863</v>
      </c>
      <c r="BJ307" s="195">
        <f>(MAX(BE307:BE309)+MAX(BG307:BG309))/2</f>
        <v>0.67849999999999999</v>
      </c>
      <c r="BK307" s="196"/>
      <c r="BL307" s="5"/>
      <c r="BM307" s="195">
        <f>(MIN(BF307:BF309)+MIN(BH307:BH309))/2</f>
        <v>1.762</v>
      </c>
      <c r="BN307" s="196"/>
      <c r="BP307" s="197"/>
      <c r="BQ307" s="197"/>
      <c r="BR307" s="199"/>
      <c r="BS307" s="8"/>
      <c r="BT307" s="197"/>
      <c r="BU307" s="197"/>
      <c r="BV307" s="199"/>
      <c r="BW307" s="8"/>
      <c r="BX307" s="199"/>
    </row>
    <row r="308" spans="1:76" ht="16" customHeight="1" x14ac:dyDescent="0.2">
      <c r="A308" s="17"/>
      <c r="B308" t="s">
        <v>214</v>
      </c>
      <c r="C308" s="194"/>
      <c r="E308">
        <v>143</v>
      </c>
      <c r="F308">
        <v>279</v>
      </c>
      <c r="G308">
        <v>212</v>
      </c>
      <c r="H308">
        <v>122</v>
      </c>
      <c r="I308">
        <v>253</v>
      </c>
      <c r="J308">
        <v>0.67100000000000004</v>
      </c>
      <c r="K308">
        <v>0.73</v>
      </c>
      <c r="L308">
        <v>0.71299999999999997</v>
      </c>
      <c r="M308">
        <v>0.66100000000000003</v>
      </c>
      <c r="N308">
        <v>0.72699999999999998</v>
      </c>
      <c r="O308">
        <v>0.55700000000000005</v>
      </c>
      <c r="P308">
        <v>0.59399999999999997</v>
      </c>
      <c r="Q308">
        <v>0.57899999999999996</v>
      </c>
      <c r="R308">
        <v>0.56899999999999995</v>
      </c>
      <c r="S308">
        <v>0.59199999999999997</v>
      </c>
      <c r="T308">
        <v>1.3779999999999999</v>
      </c>
      <c r="U308">
        <v>1.2749999999999999</v>
      </c>
      <c r="V308">
        <v>1.31</v>
      </c>
      <c r="W308">
        <v>1.4059999999999999</v>
      </c>
      <c r="X308">
        <v>1.28</v>
      </c>
      <c r="Y308">
        <v>1.583</v>
      </c>
      <c r="Z308">
        <v>1.5209999999999999</v>
      </c>
      <c r="AA308">
        <v>1.5269999999999999</v>
      </c>
      <c r="AB308">
        <v>1.538</v>
      </c>
      <c r="AC308">
        <v>1.534</v>
      </c>
      <c r="AE308" s="1">
        <f>AVERAGE(E308:I308)</f>
        <v>201.8</v>
      </c>
      <c r="AF308" s="2">
        <f>AVERAGE(J308:N308)</f>
        <v>0.70039999999999991</v>
      </c>
      <c r="AG308" s="2">
        <f>AVERAGE(T308:X308)</f>
        <v>1.3298000000000001</v>
      </c>
      <c r="AH308" s="2">
        <f>AVERAGE(O308:S308)</f>
        <v>0.57820000000000005</v>
      </c>
      <c r="AI308" s="2">
        <f>AVERAGE(Y308:AC308)</f>
        <v>1.5406</v>
      </c>
      <c r="AK308" s="18">
        <f>((AI308-AG308)*(1000/AE308))/AH308</f>
        <v>1.8066389008779158</v>
      </c>
      <c r="AL308" s="195"/>
      <c r="AN308" s="195"/>
      <c r="AO308" s="196"/>
      <c r="AP308" s="5"/>
      <c r="AQ308" s="195"/>
      <c r="AR308" s="196"/>
      <c r="AT308" s="42">
        <v>0.66900000000000004</v>
      </c>
      <c r="AU308" s="42">
        <v>1.633</v>
      </c>
      <c r="AV308" s="42">
        <v>0.65800000000000003</v>
      </c>
      <c r="AW308" s="42">
        <v>1.875</v>
      </c>
      <c r="AX308" s="6"/>
      <c r="AY308" s="195"/>
      <c r="AZ308" s="196"/>
      <c r="BA308" s="5"/>
      <c r="BB308" s="195"/>
      <c r="BC308" s="196"/>
      <c r="BE308" s="42">
        <v>0.66300000000000003</v>
      </c>
      <c r="BF308" s="42">
        <v>1.6950000000000001</v>
      </c>
      <c r="BG308" s="42">
        <v>0.68899999999999995</v>
      </c>
      <c r="BH308" s="42">
        <v>1.847</v>
      </c>
      <c r="BJ308" s="195"/>
      <c r="BK308" s="196"/>
      <c r="BL308" s="5"/>
      <c r="BM308" s="195"/>
      <c r="BN308" s="196"/>
      <c r="BP308" s="197"/>
      <c r="BQ308" s="197"/>
      <c r="BR308" s="199"/>
      <c r="BS308" s="8"/>
      <c r="BT308" s="197"/>
      <c r="BU308" s="197"/>
      <c r="BV308" s="199"/>
      <c r="BW308" s="8"/>
      <c r="BX308" s="199"/>
    </row>
    <row r="309" spans="1:76" ht="16" customHeight="1" thickBot="1" x14ac:dyDescent="0.25">
      <c r="A309" s="17"/>
      <c r="B309" t="s">
        <v>215</v>
      </c>
      <c r="C309" s="194"/>
      <c r="E309">
        <v>401</v>
      </c>
      <c r="F309">
        <v>307</v>
      </c>
      <c r="G309">
        <v>282</v>
      </c>
      <c r="H309">
        <v>258</v>
      </c>
      <c r="I309">
        <v>316</v>
      </c>
      <c r="J309">
        <v>0.71</v>
      </c>
      <c r="K309">
        <v>0.67900000000000005</v>
      </c>
      <c r="L309">
        <v>0.68100000000000005</v>
      </c>
      <c r="M309">
        <v>0.67500000000000004</v>
      </c>
      <c r="N309">
        <v>0.68600000000000005</v>
      </c>
      <c r="O309">
        <v>0.56999999999999995</v>
      </c>
      <c r="P309">
        <v>0.59</v>
      </c>
      <c r="Q309">
        <v>0.58299999999999996</v>
      </c>
      <c r="R309">
        <v>0.57199999999999995</v>
      </c>
      <c r="S309">
        <v>0.59599999999999997</v>
      </c>
      <c r="T309">
        <v>1.3089999999999999</v>
      </c>
      <c r="U309">
        <v>1.369</v>
      </c>
      <c r="V309">
        <v>1.369</v>
      </c>
      <c r="W309">
        <v>1.381</v>
      </c>
      <c r="X309">
        <v>1.3560000000000001</v>
      </c>
      <c r="Y309">
        <v>1.5720000000000001</v>
      </c>
      <c r="Z309">
        <v>1.5129999999999999</v>
      </c>
      <c r="AA309">
        <v>1.5149999999999999</v>
      </c>
      <c r="AB309">
        <v>1.5189999999999999</v>
      </c>
      <c r="AC309">
        <v>1.5109999999999999</v>
      </c>
      <c r="AE309" s="1">
        <f>AVERAGE(E309:I309)</f>
        <v>312.8</v>
      </c>
      <c r="AF309" s="2">
        <f>AVERAGE(J309:N309)</f>
        <v>0.68620000000000003</v>
      </c>
      <c r="AG309" s="2">
        <f>AVERAGE(T309:X309)</f>
        <v>1.3568</v>
      </c>
      <c r="AH309" s="2">
        <f>AVERAGE(O309:S309)</f>
        <v>0.58220000000000005</v>
      </c>
      <c r="AI309" s="2">
        <f>AVERAGE(Y309:AC309)</f>
        <v>1.526</v>
      </c>
      <c r="AK309" s="18">
        <f>((AI309-AG309)*(1000/AE309))/AH309</f>
        <v>0.92909776041314318</v>
      </c>
      <c r="AL309" s="195"/>
      <c r="AN309" s="195"/>
      <c r="AO309" s="196"/>
      <c r="AP309" s="5"/>
      <c r="AQ309" s="195"/>
      <c r="AR309" s="196"/>
      <c r="AT309" s="42">
        <v>0.66600000000000004</v>
      </c>
      <c r="AU309" s="42">
        <v>1.6579999999999999</v>
      </c>
      <c r="AV309" s="42">
        <v>0.67</v>
      </c>
      <c r="AW309" s="42">
        <v>1.877</v>
      </c>
      <c r="AX309" s="6"/>
      <c r="AY309" s="195"/>
      <c r="AZ309" s="196"/>
      <c r="BA309" s="5"/>
      <c r="BB309" s="195"/>
      <c r="BC309" s="196"/>
      <c r="BE309" s="42">
        <v>0.65100000000000002</v>
      </c>
      <c r="BF309" s="42">
        <v>1.73</v>
      </c>
      <c r="BG309" s="42">
        <v>0.68500000000000005</v>
      </c>
      <c r="BH309" s="42">
        <v>1.861</v>
      </c>
      <c r="BJ309" s="195"/>
      <c r="BK309" s="196"/>
      <c r="BL309" s="5"/>
      <c r="BM309" s="195"/>
      <c r="BN309" s="196"/>
      <c r="BP309" s="197"/>
      <c r="BQ309" s="197"/>
      <c r="BR309" s="200"/>
      <c r="BS309" s="8"/>
      <c r="BT309" s="197"/>
      <c r="BU309" s="197"/>
      <c r="BV309" s="200"/>
      <c r="BW309" s="8"/>
      <c r="BX309" s="200"/>
    </row>
    <row r="311" spans="1:76" ht="16" customHeight="1" thickBot="1" x14ac:dyDescent="0.25">
      <c r="AK311" s="202" t="s">
        <v>7</v>
      </c>
      <c r="AL311" s="202"/>
      <c r="AN311" s="13" t="s">
        <v>8</v>
      </c>
      <c r="AO311" s="13"/>
      <c r="AQ311" s="14" t="s">
        <v>9</v>
      </c>
      <c r="AR311" s="14"/>
      <c r="BP311" s="52"/>
      <c r="BQ311" s="52"/>
      <c r="BR311" s="53"/>
      <c r="BS311" s="8"/>
      <c r="BT311" s="52"/>
      <c r="BU311" s="52"/>
      <c r="BV311" s="53"/>
      <c r="BW311" s="8"/>
      <c r="BX311" s="53"/>
    </row>
    <row r="312" spans="1:76" ht="16" customHeight="1" x14ac:dyDescent="0.2">
      <c r="A312" s="17"/>
      <c r="B312" s="33" t="s">
        <v>216</v>
      </c>
      <c r="C312" s="214">
        <v>757313</v>
      </c>
      <c r="D312" s="33"/>
      <c r="E312">
        <v>49</v>
      </c>
      <c r="F312">
        <v>37</v>
      </c>
      <c r="G312">
        <v>85</v>
      </c>
      <c r="H312">
        <v>70</v>
      </c>
      <c r="I312">
        <v>54</v>
      </c>
      <c r="J312">
        <v>0.751</v>
      </c>
      <c r="K312">
        <v>0.72699999999999998</v>
      </c>
      <c r="L312">
        <v>0.81799999999999995</v>
      </c>
      <c r="M312">
        <v>0.79800000000000004</v>
      </c>
      <c r="N312">
        <v>0.77</v>
      </c>
      <c r="O312">
        <v>0.58299999999999996</v>
      </c>
      <c r="P312">
        <v>0.58599999999999997</v>
      </c>
      <c r="Q312">
        <v>0.59599999999999997</v>
      </c>
      <c r="R312">
        <v>0.61399999999999999</v>
      </c>
      <c r="S312">
        <v>0.628</v>
      </c>
      <c r="T312">
        <v>1.2270000000000001</v>
      </c>
      <c r="U312">
        <v>1.282</v>
      </c>
      <c r="V312">
        <v>1.075</v>
      </c>
      <c r="W312">
        <v>1.1299999999999999</v>
      </c>
      <c r="X312">
        <v>1.1919999999999999</v>
      </c>
      <c r="Y312">
        <v>1.5680000000000001</v>
      </c>
      <c r="Z312">
        <v>1.5369999999999999</v>
      </c>
      <c r="AA312">
        <v>1.5640000000000001</v>
      </c>
      <c r="AB312">
        <v>1.5680000000000001</v>
      </c>
      <c r="AC312">
        <v>1.5309999999999999</v>
      </c>
      <c r="AD312" s="33"/>
      <c r="AE312" s="34">
        <f>AVERAGE(E312:I312)</f>
        <v>59</v>
      </c>
      <c r="AF312" s="35">
        <f>AVERAGE(J312:N312)</f>
        <v>0.77279999999999993</v>
      </c>
      <c r="AG312" s="35">
        <f>AVERAGE(T312:X312)</f>
        <v>1.1812</v>
      </c>
      <c r="AH312" s="35">
        <f>AVERAGE(O312:S312)</f>
        <v>0.60140000000000005</v>
      </c>
      <c r="AI312" s="35">
        <f>AVERAGE(Y312:AC312)</f>
        <v>1.5535999999999999</v>
      </c>
      <c r="AJ312" s="33"/>
      <c r="AK312" s="36">
        <f>((AI312-AG312)*(1000/AE312))/AH312</f>
        <v>10.495285012935913</v>
      </c>
      <c r="AL312" s="205">
        <f>MIN(AK312:AK314)</f>
        <v>2.3868085779520478</v>
      </c>
      <c r="AM312" s="33"/>
      <c r="AN312" s="205">
        <f>MAX(AH313:AH314)</f>
        <v>0.62319999999999998</v>
      </c>
      <c r="AO312" s="196">
        <f>AN316-AN312</f>
        <v>-3.2599999999999962E-2</v>
      </c>
      <c r="AP312" s="37"/>
      <c r="AQ312" s="205">
        <f>AVERAGE(AI313:AI314)</f>
        <v>1.4952000000000001</v>
      </c>
      <c r="AR312" s="196">
        <f>AQ312-AQ316</f>
        <v>-3.5899999999999821E-2</v>
      </c>
      <c r="AS312" s="33"/>
      <c r="AT312" s="44">
        <v>0.752</v>
      </c>
      <c r="AU312" s="44">
        <v>1.462</v>
      </c>
      <c r="AV312" s="44">
        <v>0.75700000000000001</v>
      </c>
      <c r="AW312" s="44">
        <v>1.6639999999999999</v>
      </c>
      <c r="AX312" s="38"/>
      <c r="AY312" s="205">
        <f>(MAX(AT312:AT314)+MAX(AV312:AV314))/2</f>
        <v>0.77600000000000002</v>
      </c>
      <c r="AZ312" s="196">
        <f>AY316-AY312</f>
        <v>-6.7500000000000115E-2</v>
      </c>
      <c r="BA312" s="37"/>
      <c r="BB312" s="205">
        <f>(MIN(AU312:AU314)+MIN(AW312:AW314))/2</f>
        <v>1.5255000000000001</v>
      </c>
      <c r="BC312" s="196">
        <f>BB312-BB316</f>
        <v>-0.14149999999999996</v>
      </c>
      <c r="BD312" s="33"/>
      <c r="BE312" s="44">
        <v>0.70699999999999996</v>
      </c>
      <c r="BF312" s="44">
        <v>1.5920000000000001</v>
      </c>
      <c r="BG312" s="44">
        <v>0.70799999999999996</v>
      </c>
      <c r="BH312" s="44">
        <v>1.7869999999999999</v>
      </c>
      <c r="BI312" s="33"/>
      <c r="BJ312" s="205">
        <f>(MAX(BE312:BE314)+MAX(BG312:BG314))/2</f>
        <v>0.72049999999999992</v>
      </c>
      <c r="BK312" s="196">
        <f>BJ316-BJ312</f>
        <v>-4.2499999999999982E-2</v>
      </c>
      <c r="BL312" s="37"/>
      <c r="BM312" s="205">
        <f>(MIN(BF312:BF314)+MIN(BH312:BH314))/2</f>
        <v>1.669</v>
      </c>
      <c r="BN312" s="196">
        <f>BM312-BM316</f>
        <v>-9.099999999999997E-2</v>
      </c>
      <c r="BO312" s="33"/>
      <c r="BP312" s="197">
        <f>AY312-AZ312</f>
        <v>0.84350000000000014</v>
      </c>
      <c r="BQ312" s="197">
        <f>BB312+BC312</f>
        <v>1.3840000000000001</v>
      </c>
      <c r="BR312" s="198">
        <f>BQ312-BP312</f>
        <v>0.54049999999999998</v>
      </c>
      <c r="BS312" s="54"/>
      <c r="BT312" s="197">
        <f>BJ312-BK312</f>
        <v>0.7629999999999999</v>
      </c>
      <c r="BU312" s="197">
        <f>BM312+BN312</f>
        <v>1.5780000000000001</v>
      </c>
      <c r="BV312" s="198">
        <f>BU312-BT312</f>
        <v>0.81500000000000017</v>
      </c>
      <c r="BW312" s="54"/>
      <c r="BX312" s="198">
        <f>AVERAGE(BR312, BV312)</f>
        <v>0.67775000000000007</v>
      </c>
    </row>
    <row r="313" spans="1:76" ht="16" customHeight="1" x14ac:dyDescent="0.2">
      <c r="A313" s="17"/>
      <c r="B313" s="33" t="s">
        <v>217</v>
      </c>
      <c r="C313" s="214"/>
      <c r="D313" s="33"/>
      <c r="E313">
        <v>173</v>
      </c>
      <c r="F313">
        <v>116</v>
      </c>
      <c r="G313">
        <v>167</v>
      </c>
      <c r="H313">
        <v>140</v>
      </c>
      <c r="I313">
        <v>93</v>
      </c>
      <c r="J313">
        <v>0.82299999999999995</v>
      </c>
      <c r="K313">
        <v>0.76200000000000001</v>
      </c>
      <c r="L313">
        <v>0.82599999999999996</v>
      </c>
      <c r="M313">
        <v>0.78200000000000003</v>
      </c>
      <c r="N313">
        <v>0.72399999999999998</v>
      </c>
      <c r="O313">
        <v>0.60399999999999998</v>
      </c>
      <c r="P313">
        <v>0.61799999999999999</v>
      </c>
      <c r="Q313">
        <v>0.61399999999999999</v>
      </c>
      <c r="R313">
        <v>0.623</v>
      </c>
      <c r="S313">
        <v>0.64400000000000002</v>
      </c>
      <c r="T313">
        <v>1.0569999999999999</v>
      </c>
      <c r="U313">
        <v>1.2070000000000001</v>
      </c>
      <c r="V313">
        <v>1.0529999999999999</v>
      </c>
      <c r="W313">
        <v>1.1659999999999999</v>
      </c>
      <c r="X313">
        <v>1.286</v>
      </c>
      <c r="Y313">
        <v>1.5669999999999999</v>
      </c>
      <c r="Z313">
        <v>1.49</v>
      </c>
      <c r="AA313">
        <v>1.4990000000000001</v>
      </c>
      <c r="AB313">
        <v>1.4790000000000001</v>
      </c>
      <c r="AC313">
        <v>1.4450000000000001</v>
      </c>
      <c r="AD313" s="33"/>
      <c r="AE313" s="34">
        <f>AVERAGE(E313:I313)</f>
        <v>137.80000000000001</v>
      </c>
      <c r="AF313" s="35">
        <f>AVERAGE(J313:N313)</f>
        <v>0.78339999999999999</v>
      </c>
      <c r="AG313" s="35">
        <f>AVERAGE(T313:X313)</f>
        <v>1.1537999999999999</v>
      </c>
      <c r="AH313" s="35">
        <f>AVERAGE(O313:S313)</f>
        <v>0.62059999999999993</v>
      </c>
      <c r="AI313" s="35">
        <f>AVERAGE(Y313:AC313)</f>
        <v>1.496</v>
      </c>
      <c r="AJ313" s="33"/>
      <c r="AK313" s="36">
        <f>((AI313-AG313)*(1000/AE313))/AH313</f>
        <v>4.0014649430978126</v>
      </c>
      <c r="AL313" s="205"/>
      <c r="AM313" s="33"/>
      <c r="AN313" s="205"/>
      <c r="AO313" s="196"/>
      <c r="AP313" s="37"/>
      <c r="AQ313" s="205"/>
      <c r="AR313" s="196"/>
      <c r="AS313" s="33"/>
      <c r="AT313" s="44">
        <v>0.754</v>
      </c>
      <c r="AU313" s="44">
        <v>1.4550000000000001</v>
      </c>
      <c r="AV313" s="44">
        <v>0.77100000000000002</v>
      </c>
      <c r="AW313" s="44">
        <v>1.6259999999999999</v>
      </c>
      <c r="AX313" s="38"/>
      <c r="AY313" s="205"/>
      <c r="AZ313" s="196"/>
      <c r="BA313" s="37"/>
      <c r="BB313" s="205"/>
      <c r="BC313" s="196"/>
      <c r="BD313" s="33"/>
      <c r="BE313" s="44">
        <v>0.69599999999999995</v>
      </c>
      <c r="BF313" s="44">
        <v>1.609</v>
      </c>
      <c r="BG313" s="44">
        <v>0.7</v>
      </c>
      <c r="BH313" s="44">
        <v>1.786</v>
      </c>
      <c r="BI313" s="33"/>
      <c r="BJ313" s="205"/>
      <c r="BK313" s="196"/>
      <c r="BL313" s="37"/>
      <c r="BM313" s="205"/>
      <c r="BN313" s="196"/>
      <c r="BO313" s="33"/>
      <c r="BP313" s="197"/>
      <c r="BQ313" s="197"/>
      <c r="BR313" s="199"/>
      <c r="BS313" s="54"/>
      <c r="BT313" s="197"/>
      <c r="BU313" s="197"/>
      <c r="BV313" s="199"/>
      <c r="BW313" s="54"/>
      <c r="BX313" s="199"/>
    </row>
    <row r="314" spans="1:76" ht="16" customHeight="1" x14ac:dyDescent="0.2">
      <c r="A314" s="17"/>
      <c r="B314" s="33" t="s">
        <v>218</v>
      </c>
      <c r="C314" s="214"/>
      <c r="D314" s="33"/>
      <c r="E314">
        <v>222</v>
      </c>
      <c r="F314">
        <v>150</v>
      </c>
      <c r="G314">
        <v>191</v>
      </c>
      <c r="H314">
        <v>221</v>
      </c>
      <c r="I314">
        <v>133</v>
      </c>
      <c r="J314">
        <v>0.78600000000000003</v>
      </c>
      <c r="K314">
        <v>0.72299999999999998</v>
      </c>
      <c r="L314">
        <v>0.77100000000000002</v>
      </c>
      <c r="M314">
        <v>0.78700000000000003</v>
      </c>
      <c r="N314">
        <v>0.70299999999999996</v>
      </c>
      <c r="O314">
        <v>0.60399999999999998</v>
      </c>
      <c r="P314">
        <v>0.61899999999999999</v>
      </c>
      <c r="Q314">
        <v>0.62</v>
      </c>
      <c r="R314">
        <v>0.63100000000000001</v>
      </c>
      <c r="S314">
        <v>0.64200000000000002</v>
      </c>
      <c r="T314">
        <v>1.1479999999999999</v>
      </c>
      <c r="U314">
        <v>1.288</v>
      </c>
      <c r="V314">
        <v>1.19</v>
      </c>
      <c r="W314">
        <v>1.1559999999999999</v>
      </c>
      <c r="X314">
        <v>1.3260000000000001</v>
      </c>
      <c r="Y314">
        <v>1.534</v>
      </c>
      <c r="Z314">
        <v>1.4810000000000001</v>
      </c>
      <c r="AA314">
        <v>1.5109999999999999</v>
      </c>
      <c r="AB314">
        <v>1.504</v>
      </c>
      <c r="AC314">
        <v>1.4419999999999999</v>
      </c>
      <c r="AD314" s="33"/>
      <c r="AE314" s="34">
        <f>AVERAGE(E314:I314)</f>
        <v>183.4</v>
      </c>
      <c r="AF314" s="35">
        <f>AVERAGE(J314:N314)</f>
        <v>0.75399999999999989</v>
      </c>
      <c r="AG314" s="35">
        <f>AVERAGE(T314:X314)</f>
        <v>1.2216</v>
      </c>
      <c r="AH314" s="35">
        <f>AVERAGE(O314:S314)</f>
        <v>0.62319999999999998</v>
      </c>
      <c r="AI314" s="35">
        <f>AVERAGE(Y314:AC314)</f>
        <v>1.4944</v>
      </c>
      <c r="AJ314" s="33"/>
      <c r="AK314" s="36">
        <f>((AI314-AG314)*(1000/AE314))/AH314</f>
        <v>2.3868085779520478</v>
      </c>
      <c r="AL314" s="205"/>
      <c r="AM314" s="33"/>
      <c r="AN314" s="205"/>
      <c r="AO314" s="196"/>
      <c r="AP314" s="37"/>
      <c r="AQ314" s="205"/>
      <c r="AR314" s="196"/>
      <c r="AS314" s="33"/>
      <c r="AT314" s="44">
        <v>0.76200000000000001</v>
      </c>
      <c r="AU314" s="44">
        <v>1.4610000000000001</v>
      </c>
      <c r="AV314" s="44">
        <v>0.79</v>
      </c>
      <c r="AW314" s="44">
        <v>1.5960000000000001</v>
      </c>
      <c r="AX314" s="38"/>
      <c r="AY314" s="205"/>
      <c r="AZ314" s="196"/>
      <c r="BA314" s="37"/>
      <c r="BB314" s="205"/>
      <c r="BC314" s="196"/>
      <c r="BD314" s="33"/>
      <c r="BE314" s="44">
        <v>0.70799999999999996</v>
      </c>
      <c r="BF314" s="44">
        <v>1.601</v>
      </c>
      <c r="BG314" s="44">
        <v>0.73299999999999998</v>
      </c>
      <c r="BH314" s="44">
        <v>1.746</v>
      </c>
      <c r="BI314" s="33"/>
      <c r="BJ314" s="205"/>
      <c r="BK314" s="196"/>
      <c r="BL314" s="37"/>
      <c r="BM314" s="205"/>
      <c r="BN314" s="196"/>
      <c r="BO314" s="33"/>
      <c r="BP314" s="197"/>
      <c r="BQ314" s="197"/>
      <c r="BR314" s="199"/>
      <c r="BS314" s="54"/>
      <c r="BT314" s="197"/>
      <c r="BU314" s="197"/>
      <c r="BV314" s="199"/>
      <c r="BW314" s="54"/>
      <c r="BX314" s="199"/>
    </row>
    <row r="315" spans="1:76" ht="7" customHeight="1" x14ac:dyDescent="0.2">
      <c r="A315" s="17"/>
      <c r="C315" s="55"/>
      <c r="AE315" s="1"/>
      <c r="AF315" s="2"/>
      <c r="AG315" s="2"/>
      <c r="AH315" s="2"/>
      <c r="AI315" s="2"/>
      <c r="AK315" s="18"/>
      <c r="AL315" s="4"/>
      <c r="AN315" s="4"/>
      <c r="AO315" s="196"/>
      <c r="AP315" s="5"/>
      <c r="AQ315" s="4"/>
      <c r="AR315" s="196"/>
      <c r="AT315" s="42"/>
      <c r="AU315" s="42"/>
      <c r="AV315" s="42"/>
      <c r="AW315" s="42"/>
      <c r="AX315" s="6"/>
      <c r="AY315" s="6"/>
      <c r="AZ315" s="196"/>
      <c r="BA315" s="5"/>
      <c r="BB315" s="6"/>
      <c r="BC315" s="196"/>
      <c r="BE315" s="42"/>
      <c r="BF315" s="42"/>
      <c r="BG315" s="42"/>
      <c r="BH315" s="42"/>
      <c r="BJ315" s="6"/>
      <c r="BK315" s="196"/>
      <c r="BL315" s="5"/>
      <c r="BM315" s="6"/>
      <c r="BN315" s="196"/>
      <c r="BP315" s="197"/>
      <c r="BQ315" s="197"/>
      <c r="BR315" s="199"/>
      <c r="BS315" s="8"/>
      <c r="BT315" s="197"/>
      <c r="BU315" s="197"/>
      <c r="BV315" s="199"/>
      <c r="BW315" s="8"/>
      <c r="BX315" s="199"/>
    </row>
    <row r="316" spans="1:76" ht="16" customHeight="1" x14ac:dyDescent="0.2">
      <c r="A316" s="17"/>
      <c r="B316" t="s">
        <v>219</v>
      </c>
      <c r="C316" s="194">
        <v>757313</v>
      </c>
      <c r="E316">
        <v>110</v>
      </c>
      <c r="F316">
        <v>143</v>
      </c>
      <c r="G316">
        <v>57</v>
      </c>
      <c r="H316">
        <v>79</v>
      </c>
      <c r="I316">
        <v>76</v>
      </c>
      <c r="J316">
        <v>0.73399999999999999</v>
      </c>
      <c r="K316">
        <v>0.755</v>
      </c>
      <c r="L316">
        <v>0.66500000000000004</v>
      </c>
      <c r="M316">
        <v>0.70199999999999996</v>
      </c>
      <c r="N316">
        <v>0.69799999999999995</v>
      </c>
      <c r="O316">
        <v>0.56299999999999994</v>
      </c>
      <c r="P316">
        <v>0.59099999999999997</v>
      </c>
      <c r="Q316">
        <v>0.56999999999999995</v>
      </c>
      <c r="R316">
        <v>0.56799999999999995</v>
      </c>
      <c r="S316">
        <v>0.59599999999999997</v>
      </c>
      <c r="T316">
        <v>1.2629999999999999</v>
      </c>
      <c r="U316">
        <v>1.226</v>
      </c>
      <c r="V316">
        <v>1.395</v>
      </c>
      <c r="W316">
        <v>1.335</v>
      </c>
      <c r="X316">
        <v>1.337</v>
      </c>
      <c r="Y316">
        <v>1.589</v>
      </c>
      <c r="Z316">
        <v>1.522</v>
      </c>
      <c r="AA316">
        <v>1.5640000000000001</v>
      </c>
      <c r="AB316">
        <v>1.5349999999999999</v>
      </c>
      <c r="AC316">
        <v>1.514</v>
      </c>
      <c r="AE316" s="1">
        <f>AVERAGE(E316:I316)</f>
        <v>93</v>
      </c>
      <c r="AF316" s="2">
        <f>AVERAGE(J316:N316)</f>
        <v>0.71079999999999999</v>
      </c>
      <c r="AG316" s="2">
        <f>AVERAGE(T316:X316)</f>
        <v>1.3111999999999999</v>
      </c>
      <c r="AH316" s="2">
        <f>AVERAGE(O316:S316)</f>
        <v>0.5776</v>
      </c>
      <c r="AI316" s="2">
        <f>AVERAGE(Y316:AC316)</f>
        <v>1.5448</v>
      </c>
      <c r="AK316" s="18">
        <f>((AI316-AG316)*(1000/AE316))/AH316</f>
        <v>4.3487326125160104</v>
      </c>
      <c r="AL316" s="195">
        <f>MIN(AK316:AK318)</f>
        <v>1.4189614510440702</v>
      </c>
      <c r="AN316" s="195">
        <f>MAX(AH317:AH318)</f>
        <v>0.59060000000000001</v>
      </c>
      <c r="AO316" s="196"/>
      <c r="AP316" s="5"/>
      <c r="AQ316" s="195">
        <f>AVERAGE(AI317:AI318)</f>
        <v>1.5310999999999999</v>
      </c>
      <c r="AR316" s="196"/>
      <c r="AT316" s="42">
        <v>0.67300000000000004</v>
      </c>
      <c r="AU316" s="42">
        <v>1.6319999999999999</v>
      </c>
      <c r="AV316" s="42">
        <v>0.70399999999999996</v>
      </c>
      <c r="AW316" s="42">
        <v>1.8049999999999999</v>
      </c>
      <c r="AX316" s="6"/>
      <c r="AY316" s="195">
        <f>(MAX(AT316:AT318)+MAX(AV316:AV318))/2</f>
        <v>0.70849999999999991</v>
      </c>
      <c r="AZ316" s="196"/>
      <c r="BA316" s="5"/>
      <c r="BB316" s="195">
        <f>(MIN(AU316:AU318)+MIN(AW316:AW318))/2</f>
        <v>1.667</v>
      </c>
      <c r="BC316" s="196"/>
      <c r="BE316" s="42">
        <v>0.63300000000000001</v>
      </c>
      <c r="BF316" s="42">
        <v>1.7410000000000001</v>
      </c>
      <c r="BG316" s="42">
        <v>0.71499999999999997</v>
      </c>
      <c r="BH316" s="42">
        <v>1.7789999999999999</v>
      </c>
      <c r="BJ316" s="195">
        <f>(MAX(BE316:BE318)+MAX(BG316:BG318))/2</f>
        <v>0.67799999999999994</v>
      </c>
      <c r="BK316" s="196"/>
      <c r="BL316" s="5"/>
      <c r="BM316" s="195">
        <f>(MIN(BF316:BF318)+MIN(BH316:BH318))/2</f>
        <v>1.76</v>
      </c>
      <c r="BN316" s="196"/>
      <c r="BP316" s="197"/>
      <c r="BQ316" s="197"/>
      <c r="BR316" s="199"/>
      <c r="BS316" s="8"/>
      <c r="BT316" s="197"/>
      <c r="BU316" s="197"/>
      <c r="BV316" s="199"/>
      <c r="BW316" s="8"/>
      <c r="BX316" s="199"/>
    </row>
    <row r="317" spans="1:76" ht="16" customHeight="1" x14ac:dyDescent="0.2">
      <c r="A317" s="17"/>
      <c r="B317" t="s">
        <v>220</v>
      </c>
      <c r="C317" s="194"/>
      <c r="E317">
        <v>344</v>
      </c>
      <c r="F317">
        <v>163</v>
      </c>
      <c r="G317">
        <v>123</v>
      </c>
      <c r="H317">
        <v>293</v>
      </c>
      <c r="I317">
        <v>142</v>
      </c>
      <c r="J317">
        <v>0.79900000000000004</v>
      </c>
      <c r="K317">
        <v>0.69799999999999995</v>
      </c>
      <c r="L317">
        <v>0.67500000000000004</v>
      </c>
      <c r="M317">
        <v>0.77700000000000002</v>
      </c>
      <c r="N317">
        <v>0.69599999999999995</v>
      </c>
      <c r="O317">
        <v>0.56999999999999995</v>
      </c>
      <c r="P317">
        <v>0.6</v>
      </c>
      <c r="Q317">
        <v>0.58199999999999996</v>
      </c>
      <c r="R317">
        <v>0.57299999999999995</v>
      </c>
      <c r="S317">
        <v>0.60299999999999998</v>
      </c>
      <c r="T317">
        <v>1.117</v>
      </c>
      <c r="U317">
        <v>1.337</v>
      </c>
      <c r="V317">
        <v>1.3779999999999999</v>
      </c>
      <c r="W317">
        <v>1.1779999999999999</v>
      </c>
      <c r="X317">
        <v>1.34</v>
      </c>
      <c r="Y317">
        <v>1.587</v>
      </c>
      <c r="Z317">
        <v>1.5029999999999999</v>
      </c>
      <c r="AA317">
        <v>1.5229999999999999</v>
      </c>
      <c r="AB317">
        <v>1.548</v>
      </c>
      <c r="AC317">
        <v>1.504</v>
      </c>
      <c r="AE317" s="1">
        <f>AVERAGE(E317:I317)</f>
        <v>213</v>
      </c>
      <c r="AF317" s="2">
        <f>AVERAGE(J317:N317)</f>
        <v>0.72899999999999987</v>
      </c>
      <c r="AG317" s="2">
        <f>AVERAGE(T317:X317)</f>
        <v>1.27</v>
      </c>
      <c r="AH317" s="2">
        <f>AVERAGE(O317:S317)</f>
        <v>0.58560000000000001</v>
      </c>
      <c r="AI317" s="2">
        <f>AVERAGE(Y317:AC317)</f>
        <v>1.5329999999999999</v>
      </c>
      <c r="AK317" s="18">
        <f>((AI317-AG317)*(1000/AE317))/AH317</f>
        <v>2.1085071448728794</v>
      </c>
      <c r="AL317" s="195"/>
      <c r="AN317" s="195"/>
      <c r="AO317" s="196"/>
      <c r="AP317" s="5"/>
      <c r="AQ317" s="195"/>
      <c r="AR317" s="196"/>
      <c r="AT317" s="42">
        <v>0.66700000000000004</v>
      </c>
      <c r="AU317" s="42">
        <v>1.6419999999999999</v>
      </c>
      <c r="AV317" s="42">
        <v>0.68500000000000005</v>
      </c>
      <c r="AW317" s="42">
        <v>1.8220000000000001</v>
      </c>
      <c r="AX317" s="6"/>
      <c r="AY317" s="195"/>
      <c r="AZ317" s="196"/>
      <c r="BA317" s="5"/>
      <c r="BB317" s="195"/>
      <c r="BC317" s="196"/>
      <c r="BE317" s="42">
        <v>0.629</v>
      </c>
      <c r="BF317" s="42">
        <v>1.758</v>
      </c>
      <c r="BG317" s="42">
        <v>0.66600000000000004</v>
      </c>
      <c r="BH317" s="42">
        <v>1.8620000000000001</v>
      </c>
      <c r="BJ317" s="195"/>
      <c r="BK317" s="196"/>
      <c r="BL317" s="5"/>
      <c r="BM317" s="195"/>
      <c r="BN317" s="196"/>
      <c r="BP317" s="197"/>
      <c r="BQ317" s="197"/>
      <c r="BR317" s="199"/>
      <c r="BS317" s="8"/>
      <c r="BT317" s="197"/>
      <c r="BU317" s="197"/>
      <c r="BV317" s="199"/>
      <c r="BW317" s="8"/>
      <c r="BX317" s="199"/>
    </row>
    <row r="318" spans="1:76" ht="16" customHeight="1" thickBot="1" x14ac:dyDescent="0.25">
      <c r="A318" s="17"/>
      <c r="B318" t="s">
        <v>221</v>
      </c>
      <c r="C318" s="194"/>
      <c r="E318">
        <v>255</v>
      </c>
      <c r="F318">
        <v>343</v>
      </c>
      <c r="G318">
        <v>264</v>
      </c>
      <c r="H318">
        <v>272</v>
      </c>
      <c r="I318">
        <v>212</v>
      </c>
      <c r="J318">
        <v>0.70599999999999996</v>
      </c>
      <c r="K318">
        <v>0.74099999999999999</v>
      </c>
      <c r="L318">
        <v>0.72199999999999998</v>
      </c>
      <c r="M318">
        <v>0.71699999999999997</v>
      </c>
      <c r="N318">
        <v>0.68899999999999995</v>
      </c>
      <c r="O318">
        <v>0.57199999999999995</v>
      </c>
      <c r="P318">
        <v>0.60399999999999998</v>
      </c>
      <c r="Q318">
        <v>0.59</v>
      </c>
      <c r="R318">
        <v>0.58199999999999996</v>
      </c>
      <c r="S318">
        <v>0.60499999999999998</v>
      </c>
      <c r="T318">
        <v>1.3160000000000001</v>
      </c>
      <c r="U318">
        <v>1.2529999999999999</v>
      </c>
      <c r="V318">
        <v>1.2929999999999999</v>
      </c>
      <c r="W318">
        <v>1.3049999999999999</v>
      </c>
      <c r="X318">
        <v>1.351</v>
      </c>
      <c r="Y318">
        <v>1.5740000000000001</v>
      </c>
      <c r="Z318">
        <v>1.512</v>
      </c>
      <c r="AA318">
        <v>1.5449999999999999</v>
      </c>
      <c r="AB318">
        <v>1.5189999999999999</v>
      </c>
      <c r="AC318">
        <v>1.496</v>
      </c>
      <c r="AE318" s="1">
        <f>AVERAGE(E318:I318)</f>
        <v>269.2</v>
      </c>
      <c r="AF318" s="2">
        <f>AVERAGE(J318:N318)</f>
        <v>0.71500000000000008</v>
      </c>
      <c r="AG318" s="2">
        <f>AVERAGE(T318:X318)</f>
        <v>1.3035999999999999</v>
      </c>
      <c r="AH318" s="2">
        <f>AVERAGE(O318:S318)</f>
        <v>0.59060000000000001</v>
      </c>
      <c r="AI318" s="2">
        <f>AVERAGE(Y318:AC318)</f>
        <v>1.5292000000000001</v>
      </c>
      <c r="AK318" s="18">
        <f>((AI318-AG318)*(1000/AE318))/AH318</f>
        <v>1.4189614510440702</v>
      </c>
      <c r="AL318" s="195"/>
      <c r="AN318" s="195"/>
      <c r="AO318" s="196"/>
      <c r="AP318" s="5"/>
      <c r="AQ318" s="195"/>
      <c r="AR318" s="196"/>
      <c r="AT318" s="42">
        <v>0.69</v>
      </c>
      <c r="AU318" s="42">
        <v>1.6020000000000001</v>
      </c>
      <c r="AV318" s="42">
        <v>0.72699999999999998</v>
      </c>
      <c r="AW318" s="42">
        <v>1.732</v>
      </c>
      <c r="AX318" s="6"/>
      <c r="AY318" s="195"/>
      <c r="AZ318" s="196"/>
      <c r="BA318" s="5"/>
      <c r="BB318" s="195"/>
      <c r="BC318" s="196"/>
      <c r="BE318" s="42">
        <v>0.64100000000000001</v>
      </c>
      <c r="BF318" s="42">
        <v>1.7450000000000001</v>
      </c>
      <c r="BG318" s="42">
        <v>0.67700000000000005</v>
      </c>
      <c r="BH318" s="42">
        <v>1.835</v>
      </c>
      <c r="BJ318" s="195"/>
      <c r="BK318" s="196"/>
      <c r="BL318" s="5"/>
      <c r="BM318" s="195"/>
      <c r="BN318" s="196"/>
      <c r="BP318" s="197"/>
      <c r="BQ318" s="197"/>
      <c r="BR318" s="200"/>
      <c r="BS318" s="8"/>
      <c r="BT318" s="197"/>
      <c r="BU318" s="197"/>
      <c r="BV318" s="200"/>
      <c r="BW318" s="8"/>
      <c r="BX318" s="200"/>
    </row>
    <row r="319" spans="1:76" ht="16" customHeight="1" thickBot="1" x14ac:dyDescent="0.25">
      <c r="A319" s="17"/>
      <c r="BP319" s="52"/>
      <c r="BQ319" s="52"/>
      <c r="BR319" s="53"/>
      <c r="BS319" s="8"/>
      <c r="BT319" s="52"/>
      <c r="BU319" s="52"/>
      <c r="BV319" s="53"/>
      <c r="BW319" s="8"/>
      <c r="BX319" s="53"/>
    </row>
    <row r="320" spans="1:76" ht="16" customHeight="1" x14ac:dyDescent="0.2">
      <c r="A320" s="17"/>
      <c r="B320" s="33" t="s">
        <v>222</v>
      </c>
      <c r="C320" s="214">
        <v>757313</v>
      </c>
      <c r="D320" s="33"/>
      <c r="E320">
        <v>52</v>
      </c>
      <c r="F320">
        <v>34</v>
      </c>
      <c r="G320">
        <v>38</v>
      </c>
      <c r="H320">
        <v>84</v>
      </c>
      <c r="I320">
        <v>30</v>
      </c>
      <c r="J320">
        <v>0.80100000000000005</v>
      </c>
      <c r="K320">
        <v>0.752</v>
      </c>
      <c r="L320">
        <v>0.753</v>
      </c>
      <c r="M320">
        <v>0.86199999999999999</v>
      </c>
      <c r="N320">
        <v>0.73299999999999998</v>
      </c>
      <c r="O320">
        <v>0.54900000000000004</v>
      </c>
      <c r="P320">
        <v>0.57199999999999995</v>
      </c>
      <c r="Q320">
        <v>0.56200000000000006</v>
      </c>
      <c r="R320">
        <v>0.57199999999999995</v>
      </c>
      <c r="S320">
        <v>0.57499999999999996</v>
      </c>
      <c r="T320">
        <v>1.113</v>
      </c>
      <c r="U320">
        <v>1.2310000000000001</v>
      </c>
      <c r="V320">
        <v>1.228</v>
      </c>
      <c r="W320">
        <v>0.95</v>
      </c>
      <c r="X320">
        <v>1.2669999999999999</v>
      </c>
      <c r="Y320">
        <v>1.6719999999999999</v>
      </c>
      <c r="Z320">
        <v>1.6060000000000001</v>
      </c>
      <c r="AA320">
        <v>1.595</v>
      </c>
      <c r="AB320">
        <v>1.637</v>
      </c>
      <c r="AC320">
        <v>1.601</v>
      </c>
      <c r="AD320" s="33"/>
      <c r="AE320" s="34">
        <f>AVERAGE(E320:I320)</f>
        <v>47.6</v>
      </c>
      <c r="AF320" s="35">
        <f>AVERAGE(J320:N320)</f>
        <v>0.7802</v>
      </c>
      <c r="AG320" s="35">
        <f>AVERAGE(T320:X320)</f>
        <v>1.1577999999999999</v>
      </c>
      <c r="AH320" s="35">
        <f>AVERAGE(O320:S320)</f>
        <v>0.56600000000000006</v>
      </c>
      <c r="AI320" s="35">
        <f>AVERAGE(Y320:AC320)</f>
        <v>1.6222000000000001</v>
      </c>
      <c r="AJ320" s="33"/>
      <c r="AK320" s="36">
        <f>((AI320-AG320)*(1000/AE320))/AH320</f>
        <v>17.237283606021919</v>
      </c>
      <c r="AL320" s="205">
        <f>MIN(AK320:AK322)</f>
        <v>2.384357966952666</v>
      </c>
      <c r="AM320" s="33"/>
      <c r="AN320" s="205">
        <f>MAX(AH321:AH322)</f>
        <v>0.61219999999999997</v>
      </c>
      <c r="AO320" s="196">
        <f>AN324-AN320</f>
        <v>-2.6999999999999913E-2</v>
      </c>
      <c r="AP320" s="37"/>
      <c r="AQ320" s="205">
        <f>AVERAGE(AI321:AI322)</f>
        <v>1.5137</v>
      </c>
      <c r="AR320" s="196">
        <f>AQ320-AQ324</f>
        <v>-2.4599999999999955E-2</v>
      </c>
      <c r="AS320" s="33"/>
      <c r="AT320" s="44">
        <v>0.71</v>
      </c>
      <c r="AU320" s="44">
        <v>1.5449999999999999</v>
      </c>
      <c r="AV320" s="44">
        <v>0.72</v>
      </c>
      <c r="AW320" s="44">
        <v>1.744</v>
      </c>
      <c r="AX320" s="38"/>
      <c r="AY320" s="205">
        <f>(MAX(AT320:AT322)+MAX(AV320:AV322))/2</f>
        <v>0.72449999999999992</v>
      </c>
      <c r="AZ320" s="196">
        <f>AY324-AY320</f>
        <v>-5.3499999999999881E-2</v>
      </c>
      <c r="BA320" s="37"/>
      <c r="BB320" s="205">
        <f>(MIN(AU320:AU322)+MIN(AW320:AW322))/2</f>
        <v>1.6444999999999999</v>
      </c>
      <c r="BC320" s="196">
        <f>BB320-BB324</f>
        <v>-0.1030000000000002</v>
      </c>
      <c r="BD320" s="33"/>
      <c r="BE320" s="44">
        <v>0.65800000000000003</v>
      </c>
      <c r="BF320" s="44">
        <v>1.6819999999999999</v>
      </c>
      <c r="BG320" s="44">
        <v>0.63200000000000001</v>
      </c>
      <c r="BH320" s="44">
        <v>1.9159999999999999</v>
      </c>
      <c r="BI320" s="33"/>
      <c r="BJ320" s="205">
        <f>(MAX(BE320:BE322)+MAX(BG320:BG322))/2</f>
        <v>0.68400000000000005</v>
      </c>
      <c r="BK320" s="196">
        <f>BJ324-BJ320</f>
        <v>-1.100000000000001E-2</v>
      </c>
      <c r="BL320" s="37"/>
      <c r="BM320" s="205">
        <f>(MIN(BF320:BF322)+MIN(BH320:BH322))/2</f>
        <v>1.7549999999999999</v>
      </c>
      <c r="BN320" s="196">
        <f>BM320-BM324</f>
        <v>-3.1500000000000083E-2</v>
      </c>
      <c r="BO320" s="33"/>
      <c r="BP320" s="197">
        <f>AY320-AZ320</f>
        <v>0.7779999999999998</v>
      </c>
      <c r="BQ320" s="216">
        <f>BB320+BC320</f>
        <v>1.5414999999999996</v>
      </c>
      <c r="BR320" s="198">
        <f>BQ320-BP320</f>
        <v>0.76349999999999985</v>
      </c>
      <c r="BS320" s="54"/>
      <c r="BT320" s="197">
        <f>BJ320-BK320</f>
        <v>0.69500000000000006</v>
      </c>
      <c r="BU320" s="216">
        <f>BM320+BN320</f>
        <v>1.7234999999999998</v>
      </c>
      <c r="BV320" s="198">
        <f>BU320-BT320</f>
        <v>1.0284999999999997</v>
      </c>
      <c r="BW320" s="54"/>
      <c r="BX320" s="198">
        <f>AVERAGE(BR320, BV320)</f>
        <v>0.8959999999999998</v>
      </c>
    </row>
    <row r="321" spans="1:76" ht="16" customHeight="1" x14ac:dyDescent="0.2">
      <c r="A321" s="17"/>
      <c r="B321" s="33" t="s">
        <v>223</v>
      </c>
      <c r="C321" s="214"/>
      <c r="D321" s="33"/>
      <c r="E321">
        <v>137</v>
      </c>
      <c r="F321">
        <v>116</v>
      </c>
      <c r="G321">
        <v>152</v>
      </c>
      <c r="H321">
        <v>89</v>
      </c>
      <c r="I321">
        <v>47</v>
      </c>
      <c r="J321">
        <v>0.78800000000000003</v>
      </c>
      <c r="K321">
        <v>0.76300000000000001</v>
      </c>
      <c r="L321">
        <v>0.80800000000000005</v>
      </c>
      <c r="M321">
        <v>0.72</v>
      </c>
      <c r="N321">
        <v>0.65700000000000003</v>
      </c>
      <c r="O321">
        <v>0.59199999999999997</v>
      </c>
      <c r="P321">
        <v>0.60599999999999998</v>
      </c>
      <c r="Q321">
        <v>0.59799999999999998</v>
      </c>
      <c r="R321">
        <v>0.60599999999999998</v>
      </c>
      <c r="S321">
        <v>0.61</v>
      </c>
      <c r="T321">
        <v>1.1439999999999999</v>
      </c>
      <c r="U321">
        <v>1.2050000000000001</v>
      </c>
      <c r="V321">
        <v>1.101</v>
      </c>
      <c r="W321">
        <v>1.2989999999999999</v>
      </c>
      <c r="X321">
        <v>1.405</v>
      </c>
      <c r="Y321">
        <v>1.5509999999999999</v>
      </c>
      <c r="Z321">
        <v>1.508</v>
      </c>
      <c r="AA321">
        <v>1.5229999999999999</v>
      </c>
      <c r="AB321">
        <v>1.4830000000000001</v>
      </c>
      <c r="AC321">
        <v>1.4910000000000001</v>
      </c>
      <c r="AD321" s="33"/>
      <c r="AE321" s="34">
        <f>AVERAGE(E321:I321)</f>
        <v>108.2</v>
      </c>
      <c r="AF321" s="35">
        <f>AVERAGE(J321:N321)</f>
        <v>0.74719999999999998</v>
      </c>
      <c r="AG321" s="35">
        <f>AVERAGE(T321:X321)</f>
        <v>1.2308000000000001</v>
      </c>
      <c r="AH321" s="35">
        <f>AVERAGE(O321:S321)</f>
        <v>0.60239999999999994</v>
      </c>
      <c r="AI321" s="35">
        <f>AVERAGE(Y321:AC321)</f>
        <v>1.5111999999999999</v>
      </c>
      <c r="AJ321" s="33"/>
      <c r="AK321" s="36">
        <f>((AI321-AG321)*(1000/AE321))/AH321</f>
        <v>4.3019542286798549</v>
      </c>
      <c r="AL321" s="205"/>
      <c r="AM321" s="33"/>
      <c r="AN321" s="205"/>
      <c r="AO321" s="196"/>
      <c r="AP321" s="37"/>
      <c r="AQ321" s="205"/>
      <c r="AR321" s="196"/>
      <c r="AS321" s="33"/>
      <c r="AT321" s="44">
        <v>0.71499999999999997</v>
      </c>
      <c r="AU321" s="44">
        <v>1.5760000000000001</v>
      </c>
      <c r="AV321" s="44">
        <v>0.73199999999999998</v>
      </c>
      <c r="AW321" s="44">
        <v>1.7749999999999999</v>
      </c>
      <c r="AX321" s="38"/>
      <c r="AY321" s="205"/>
      <c r="AZ321" s="196"/>
      <c r="BA321" s="37"/>
      <c r="BB321" s="205"/>
      <c r="BC321" s="196"/>
      <c r="BD321" s="33"/>
      <c r="BE321" s="44">
        <v>0.68200000000000005</v>
      </c>
      <c r="BF321" s="44">
        <v>1.661</v>
      </c>
      <c r="BG321" s="44">
        <v>0.68</v>
      </c>
      <c r="BH321" s="44">
        <v>1.8620000000000001</v>
      </c>
      <c r="BI321" s="33"/>
      <c r="BJ321" s="205"/>
      <c r="BK321" s="196"/>
      <c r="BL321" s="37"/>
      <c r="BM321" s="205"/>
      <c r="BN321" s="196"/>
      <c r="BO321" s="33"/>
      <c r="BP321" s="197"/>
      <c r="BQ321" s="216"/>
      <c r="BR321" s="199"/>
      <c r="BS321" s="54"/>
      <c r="BT321" s="197"/>
      <c r="BU321" s="216"/>
      <c r="BV321" s="199"/>
      <c r="BW321" s="54"/>
      <c r="BX321" s="199"/>
    </row>
    <row r="322" spans="1:76" ht="16" customHeight="1" x14ac:dyDescent="0.2">
      <c r="A322" s="17"/>
      <c r="B322" s="33" t="s">
        <v>224</v>
      </c>
      <c r="C322" s="214"/>
      <c r="D322" s="33"/>
      <c r="E322">
        <v>258</v>
      </c>
      <c r="F322">
        <v>143</v>
      </c>
      <c r="G322">
        <v>269</v>
      </c>
      <c r="H322">
        <v>235</v>
      </c>
      <c r="I322">
        <v>311</v>
      </c>
      <c r="J322">
        <v>0.79100000000000004</v>
      </c>
      <c r="K322">
        <v>0.69699999999999995</v>
      </c>
      <c r="L322">
        <v>0.80500000000000005</v>
      </c>
      <c r="M322">
        <v>0.77900000000000003</v>
      </c>
      <c r="N322">
        <v>0.82499999999999996</v>
      </c>
      <c r="O322">
        <v>0.6</v>
      </c>
      <c r="P322">
        <v>0.61299999999999999</v>
      </c>
      <c r="Q322">
        <v>0.60499999999999998</v>
      </c>
      <c r="R322">
        <v>0.61699999999999999</v>
      </c>
      <c r="S322">
        <v>0.626</v>
      </c>
      <c r="T322">
        <v>1.1359999999999999</v>
      </c>
      <c r="U322">
        <v>1.337</v>
      </c>
      <c r="V322">
        <v>1.107</v>
      </c>
      <c r="W322">
        <v>1.1739999999999999</v>
      </c>
      <c r="X322">
        <v>1.052</v>
      </c>
      <c r="Y322">
        <v>1.5529999999999999</v>
      </c>
      <c r="Z322">
        <v>1.504</v>
      </c>
      <c r="AA322">
        <v>1.524</v>
      </c>
      <c r="AB322">
        <v>1.5029999999999999</v>
      </c>
      <c r="AC322">
        <v>1.4970000000000001</v>
      </c>
      <c r="AD322" s="33"/>
      <c r="AE322" s="34">
        <f>AVERAGE(E322:I322)</f>
        <v>243.2</v>
      </c>
      <c r="AF322" s="35">
        <f>AVERAGE(J322:N322)</f>
        <v>0.77940000000000009</v>
      </c>
      <c r="AG322" s="35">
        <f>AVERAGE(T322:X322)</f>
        <v>1.1611999999999998</v>
      </c>
      <c r="AH322" s="35">
        <f>AVERAGE(O322:S322)</f>
        <v>0.61219999999999997</v>
      </c>
      <c r="AI322" s="35">
        <f>AVERAGE(Y322:AC322)</f>
        <v>1.5162</v>
      </c>
      <c r="AJ322" s="33"/>
      <c r="AK322" s="36">
        <f>((AI322-AG322)*(1000/AE322))/AH322</f>
        <v>2.384357966952666</v>
      </c>
      <c r="AL322" s="205"/>
      <c r="AM322" s="33"/>
      <c r="AN322" s="205"/>
      <c r="AO322" s="196"/>
      <c r="AP322" s="37"/>
      <c r="AQ322" s="205"/>
      <c r="AR322" s="196"/>
      <c r="AS322" s="33"/>
      <c r="AT322" s="44">
        <v>0.71499999999999997</v>
      </c>
      <c r="AU322" s="44">
        <v>1.5640000000000001</v>
      </c>
      <c r="AV322" s="44">
        <v>0.73399999999999999</v>
      </c>
      <c r="AW322" s="44">
        <v>1.746</v>
      </c>
      <c r="AX322" s="38"/>
      <c r="AY322" s="205"/>
      <c r="AZ322" s="196"/>
      <c r="BA322" s="37"/>
      <c r="BB322" s="205"/>
      <c r="BC322" s="196"/>
      <c r="BD322" s="33"/>
      <c r="BE322" s="44">
        <v>0.67700000000000005</v>
      </c>
      <c r="BF322" s="44">
        <v>1.675</v>
      </c>
      <c r="BG322" s="44">
        <v>0.68600000000000005</v>
      </c>
      <c r="BH322" s="44">
        <v>1.849</v>
      </c>
      <c r="BI322" s="33"/>
      <c r="BJ322" s="205"/>
      <c r="BK322" s="196"/>
      <c r="BL322" s="37"/>
      <c r="BM322" s="205"/>
      <c r="BN322" s="196"/>
      <c r="BO322" s="33"/>
      <c r="BP322" s="197"/>
      <c r="BQ322" s="216"/>
      <c r="BR322" s="199"/>
      <c r="BS322" s="54"/>
      <c r="BT322" s="197"/>
      <c r="BU322" s="216"/>
      <c r="BV322" s="199"/>
      <c r="BW322" s="54"/>
      <c r="BX322" s="199"/>
    </row>
    <row r="323" spans="1:76" ht="7" customHeight="1" x14ac:dyDescent="0.2">
      <c r="A323" s="17"/>
      <c r="C323" s="55"/>
      <c r="AE323" s="1"/>
      <c r="AF323" s="2"/>
      <c r="AG323" s="2"/>
      <c r="AH323" s="2"/>
      <c r="AI323" s="2"/>
      <c r="AK323" s="18"/>
      <c r="AL323" s="4"/>
      <c r="AN323" s="4"/>
      <c r="AO323" s="196"/>
      <c r="AP323" s="5"/>
      <c r="AQ323" s="4"/>
      <c r="AR323" s="196"/>
      <c r="AT323" s="42"/>
      <c r="AU323" s="42"/>
      <c r="AV323" s="42"/>
      <c r="AW323" s="42"/>
      <c r="AX323" s="6"/>
      <c r="AY323" s="6"/>
      <c r="AZ323" s="196"/>
      <c r="BA323" s="5"/>
      <c r="BB323" s="6"/>
      <c r="BC323" s="196"/>
      <c r="BE323" s="42"/>
      <c r="BF323" s="42"/>
      <c r="BG323" s="42"/>
      <c r="BH323" s="42"/>
      <c r="BJ323" s="6"/>
      <c r="BK323" s="196"/>
      <c r="BL323" s="5"/>
      <c r="BM323" s="6"/>
      <c r="BN323" s="196"/>
      <c r="BP323" s="197"/>
      <c r="BQ323" s="216"/>
      <c r="BR323" s="199"/>
      <c r="BS323" s="8"/>
      <c r="BT323" s="197"/>
      <c r="BU323" s="216"/>
      <c r="BV323" s="199"/>
      <c r="BW323" s="8"/>
      <c r="BX323" s="199"/>
    </row>
    <row r="324" spans="1:76" ht="16" customHeight="1" x14ac:dyDescent="0.2">
      <c r="A324" s="17"/>
      <c r="B324" t="s">
        <v>225</v>
      </c>
      <c r="C324" s="194">
        <v>757313</v>
      </c>
      <c r="E324">
        <v>94</v>
      </c>
      <c r="F324">
        <v>74</v>
      </c>
      <c r="G324">
        <v>58</v>
      </c>
      <c r="H324">
        <v>79</v>
      </c>
      <c r="I324">
        <v>62</v>
      </c>
      <c r="J324">
        <v>0.755</v>
      </c>
      <c r="K324">
        <v>0.71299999999999997</v>
      </c>
      <c r="L324">
        <v>0.71</v>
      </c>
      <c r="M324">
        <v>0.72699999999999998</v>
      </c>
      <c r="N324">
        <v>0.71399999999999997</v>
      </c>
      <c r="O324">
        <v>0.51800000000000002</v>
      </c>
      <c r="P324">
        <v>0.58399999999999996</v>
      </c>
      <c r="Q324">
        <v>0.54700000000000004</v>
      </c>
      <c r="R324">
        <v>0.55900000000000005</v>
      </c>
      <c r="S324">
        <v>0.56699999999999995</v>
      </c>
      <c r="T324">
        <v>1.2210000000000001</v>
      </c>
      <c r="U324">
        <v>1.3080000000000001</v>
      </c>
      <c r="V324">
        <v>1.3169999999999999</v>
      </c>
      <c r="W324">
        <v>1.286</v>
      </c>
      <c r="X324">
        <v>1.3049999999999999</v>
      </c>
      <c r="Y324">
        <v>1.6890000000000001</v>
      </c>
      <c r="Z324">
        <v>1.538</v>
      </c>
      <c r="AA324">
        <v>1.639</v>
      </c>
      <c r="AB324">
        <v>1.556</v>
      </c>
      <c r="AC324">
        <v>1.591</v>
      </c>
      <c r="AE324" s="1">
        <f>AVERAGE(E324:I324)</f>
        <v>73.400000000000006</v>
      </c>
      <c r="AF324" s="2">
        <f>AVERAGE(J324:N324)</f>
        <v>0.7238</v>
      </c>
      <c r="AG324" s="2">
        <f>AVERAGE(T324:X324)</f>
        <v>1.2873999999999999</v>
      </c>
      <c r="AH324" s="2">
        <f>AVERAGE(O324:S324)</f>
        <v>0.55500000000000005</v>
      </c>
      <c r="AI324" s="2">
        <f>AVERAGE(Y324:AC324)</f>
        <v>1.6026</v>
      </c>
      <c r="AK324" s="18">
        <f>((AI324-AG324)*(1000/AE324))/AH324</f>
        <v>7.7374377101897567</v>
      </c>
      <c r="AL324" s="195">
        <f>MIN(AK324:AK326)</f>
        <v>1.2389545103384692</v>
      </c>
      <c r="AN324" s="195">
        <f>MAX(AH325:AH326)</f>
        <v>0.58520000000000005</v>
      </c>
      <c r="AO324" s="196"/>
      <c r="AP324" s="5"/>
      <c r="AQ324" s="195">
        <f>AVERAGE(AI325:AI326)</f>
        <v>1.5383</v>
      </c>
      <c r="AR324" s="196"/>
      <c r="AT324" s="42">
        <v>0.63500000000000001</v>
      </c>
      <c r="AU324" s="42">
        <v>1.6859999999999999</v>
      </c>
      <c r="AV324" s="42">
        <v>0.63700000000000001</v>
      </c>
      <c r="AW324" s="42">
        <v>1.8959999999999999</v>
      </c>
      <c r="AX324" s="6"/>
      <c r="AY324" s="195">
        <f>(MAX(AT324:AT326)+MAX(AV324:AV326))/2</f>
        <v>0.67100000000000004</v>
      </c>
      <c r="AZ324" s="196"/>
      <c r="BA324" s="5"/>
      <c r="BB324" s="195">
        <f>(MIN(AU324:AU326)+MIN(AW324:AW326))/2</f>
        <v>1.7475000000000001</v>
      </c>
      <c r="BC324" s="196"/>
      <c r="BE324" s="42">
        <v>0.61699999999999999</v>
      </c>
      <c r="BF324" s="42">
        <v>1.7609999999999999</v>
      </c>
      <c r="BG324" s="42">
        <v>0.61199999999999999</v>
      </c>
      <c r="BH324" s="42">
        <v>1.9590000000000001</v>
      </c>
      <c r="BJ324" s="195">
        <f>(MAX(BE324:BE326)+MAX(BG324:BG326))/2</f>
        <v>0.67300000000000004</v>
      </c>
      <c r="BK324" s="196"/>
      <c r="BL324" s="5"/>
      <c r="BM324" s="195">
        <f>(MIN(BF324:BF326)+MIN(BH324:BH326))/2</f>
        <v>1.7865</v>
      </c>
      <c r="BN324" s="196"/>
      <c r="BP324" s="197"/>
      <c r="BQ324" s="216"/>
      <c r="BR324" s="199"/>
      <c r="BS324" s="8"/>
      <c r="BT324" s="197"/>
      <c r="BU324" s="216"/>
      <c r="BV324" s="199"/>
      <c r="BW324" s="8"/>
      <c r="BX324" s="199"/>
    </row>
    <row r="325" spans="1:76" ht="16" customHeight="1" x14ac:dyDescent="0.2">
      <c r="A325" s="17"/>
      <c r="B325" t="s">
        <v>226</v>
      </c>
      <c r="C325" s="194"/>
      <c r="E325">
        <v>318</v>
      </c>
      <c r="F325">
        <v>185</v>
      </c>
      <c r="G325">
        <v>162</v>
      </c>
      <c r="H325">
        <v>212</v>
      </c>
      <c r="I325">
        <v>169</v>
      </c>
      <c r="J325">
        <v>0.79900000000000004</v>
      </c>
      <c r="K325">
        <v>0.72499999999999998</v>
      </c>
      <c r="L325">
        <v>0.72299999999999998</v>
      </c>
      <c r="M325">
        <v>0.746</v>
      </c>
      <c r="N325">
        <v>0.71599999999999997</v>
      </c>
      <c r="O325">
        <v>0.55700000000000005</v>
      </c>
      <c r="P325">
        <v>0.59799999999999998</v>
      </c>
      <c r="Q325">
        <v>0.57899999999999996</v>
      </c>
      <c r="R325">
        <v>0.56999999999999995</v>
      </c>
      <c r="S325">
        <v>0.59399999999999997</v>
      </c>
      <c r="T325">
        <v>1.117</v>
      </c>
      <c r="U325">
        <v>1.284</v>
      </c>
      <c r="V325">
        <v>1.29</v>
      </c>
      <c r="W325">
        <v>1.2470000000000001</v>
      </c>
      <c r="X325">
        <v>1.302</v>
      </c>
      <c r="Y325">
        <v>1.62</v>
      </c>
      <c r="Z325">
        <v>1.5049999999999999</v>
      </c>
      <c r="AA325">
        <v>1.5429999999999999</v>
      </c>
      <c r="AB325">
        <v>1.556</v>
      </c>
      <c r="AC325">
        <v>1.5169999999999999</v>
      </c>
      <c r="AE325" s="1">
        <f>AVERAGE(E325:I325)</f>
        <v>209.2</v>
      </c>
      <c r="AF325" s="2">
        <f>AVERAGE(J325:N325)</f>
        <v>0.7417999999999999</v>
      </c>
      <c r="AG325" s="2">
        <f>AVERAGE(T325:X325)</f>
        <v>1.248</v>
      </c>
      <c r="AH325" s="2">
        <f>AVERAGE(O325:S325)</f>
        <v>0.57959999999999989</v>
      </c>
      <c r="AI325" s="2">
        <f>AVERAGE(Y325:AC325)</f>
        <v>1.5482</v>
      </c>
      <c r="AK325" s="18">
        <f>((AI325-AG325)*(1000/AE325))/AH325</f>
        <v>2.4758289160982661</v>
      </c>
      <c r="AL325" s="195"/>
      <c r="AN325" s="195"/>
      <c r="AO325" s="196"/>
      <c r="AP325" s="5"/>
      <c r="AQ325" s="195"/>
      <c r="AR325" s="196"/>
      <c r="AT325" s="42">
        <v>0.63500000000000001</v>
      </c>
      <c r="AU325" s="42">
        <v>1.6819999999999999</v>
      </c>
      <c r="AV325" s="42">
        <v>0.627</v>
      </c>
      <c r="AW325" s="42">
        <v>1.8939999999999999</v>
      </c>
      <c r="AX325" s="6"/>
      <c r="AY325" s="195"/>
      <c r="AZ325" s="196"/>
      <c r="BA325" s="5"/>
      <c r="BB325" s="195"/>
      <c r="BC325" s="196"/>
      <c r="BE325" s="42">
        <v>0.623</v>
      </c>
      <c r="BF325" s="42">
        <v>1.7589999999999999</v>
      </c>
      <c r="BG325" s="42">
        <v>0.66300000000000003</v>
      </c>
      <c r="BH325" s="42">
        <v>1.871</v>
      </c>
      <c r="BJ325" s="195"/>
      <c r="BK325" s="196"/>
      <c r="BL325" s="5"/>
      <c r="BM325" s="195"/>
      <c r="BN325" s="196"/>
      <c r="BP325" s="197"/>
      <c r="BQ325" s="216"/>
      <c r="BR325" s="199"/>
      <c r="BS325" s="8"/>
      <c r="BT325" s="197"/>
      <c r="BU325" s="216"/>
      <c r="BV325" s="199"/>
      <c r="BW325" s="8"/>
      <c r="BX325" s="199"/>
    </row>
    <row r="326" spans="1:76" ht="16" customHeight="1" thickBot="1" x14ac:dyDescent="0.25">
      <c r="A326" s="17"/>
      <c r="B326" t="s">
        <v>227</v>
      </c>
      <c r="C326" s="194"/>
      <c r="E326">
        <v>300</v>
      </c>
      <c r="F326">
        <v>316</v>
      </c>
      <c r="G326">
        <v>239</v>
      </c>
      <c r="H326">
        <v>293</v>
      </c>
      <c r="I326">
        <v>234</v>
      </c>
      <c r="J326">
        <v>0.71899999999999997</v>
      </c>
      <c r="K326">
        <v>0.72099999999999997</v>
      </c>
      <c r="L326">
        <v>0.68100000000000005</v>
      </c>
      <c r="M326">
        <v>0.71199999999999997</v>
      </c>
      <c r="N326">
        <v>0.67700000000000005</v>
      </c>
      <c r="O326">
        <v>0.55900000000000005</v>
      </c>
      <c r="P326">
        <v>0.6</v>
      </c>
      <c r="Q326">
        <v>0.59</v>
      </c>
      <c r="R326">
        <v>0.57299999999999995</v>
      </c>
      <c r="S326">
        <v>0.60399999999999998</v>
      </c>
      <c r="T326">
        <v>1.292</v>
      </c>
      <c r="U326">
        <v>1.292</v>
      </c>
      <c r="V326">
        <v>1.369</v>
      </c>
      <c r="W326">
        <v>1.3149999999999999</v>
      </c>
      <c r="X326">
        <v>1.3720000000000001</v>
      </c>
      <c r="Y326">
        <v>1.593</v>
      </c>
      <c r="Z326">
        <v>1.5129999999999999</v>
      </c>
      <c r="AA326">
        <v>1.504</v>
      </c>
      <c r="AB326">
        <v>1.5349999999999999</v>
      </c>
      <c r="AC326">
        <v>1.4970000000000001</v>
      </c>
      <c r="AE326" s="1">
        <f>AVERAGE(E326:I326)</f>
        <v>276.39999999999998</v>
      </c>
      <c r="AF326" s="2">
        <f>AVERAGE(J326:N326)</f>
        <v>0.70200000000000007</v>
      </c>
      <c r="AG326" s="2">
        <f>AVERAGE(T326:X326)</f>
        <v>1.3280000000000001</v>
      </c>
      <c r="AH326" s="2">
        <f>AVERAGE(O326:S326)</f>
        <v>0.58520000000000005</v>
      </c>
      <c r="AI326" s="2">
        <f>AVERAGE(Y326:AC326)</f>
        <v>1.5284</v>
      </c>
      <c r="AK326" s="18">
        <f>((AI326-AG326)*(1000/AE326))/AH326</f>
        <v>1.2389545103384692</v>
      </c>
      <c r="AL326" s="195"/>
      <c r="AN326" s="195"/>
      <c r="AO326" s="196"/>
      <c r="AP326" s="5"/>
      <c r="AQ326" s="195"/>
      <c r="AR326" s="196"/>
      <c r="AT326" s="42">
        <v>0.66100000000000003</v>
      </c>
      <c r="AU326" s="42">
        <v>1.661</v>
      </c>
      <c r="AV326" s="42">
        <v>0.68100000000000005</v>
      </c>
      <c r="AW326" s="42">
        <v>1.8340000000000001</v>
      </c>
      <c r="AX326" s="6"/>
      <c r="AY326" s="195"/>
      <c r="AZ326" s="196"/>
      <c r="BA326" s="5"/>
      <c r="BB326" s="195"/>
      <c r="BC326" s="196"/>
      <c r="BE326" s="42">
        <v>0.65300000000000002</v>
      </c>
      <c r="BF326" s="42">
        <v>1.73</v>
      </c>
      <c r="BG326" s="42">
        <v>0.69299999999999995</v>
      </c>
      <c r="BH326" s="42">
        <v>1.843</v>
      </c>
      <c r="BJ326" s="195"/>
      <c r="BK326" s="196"/>
      <c r="BL326" s="5"/>
      <c r="BM326" s="195"/>
      <c r="BN326" s="196"/>
      <c r="BP326" s="197"/>
      <c r="BQ326" s="216"/>
      <c r="BR326" s="200"/>
      <c r="BS326" s="8"/>
      <c r="BT326" s="197"/>
      <c r="BU326" s="216"/>
      <c r="BV326" s="200"/>
      <c r="BW326" s="8"/>
      <c r="BX326" s="200"/>
    </row>
    <row r="327" spans="1:76" ht="16" customHeight="1" thickBot="1" x14ac:dyDescent="0.25">
      <c r="A327" s="17"/>
      <c r="BP327" s="52"/>
      <c r="BQ327" s="52"/>
      <c r="BR327" s="53"/>
      <c r="BS327" s="8"/>
      <c r="BT327" s="52"/>
      <c r="BU327" s="52"/>
      <c r="BV327" s="53"/>
      <c r="BW327" s="8"/>
      <c r="BX327" s="53"/>
    </row>
    <row r="328" spans="1:76" ht="16" customHeight="1" x14ac:dyDescent="0.2">
      <c r="A328" s="17"/>
      <c r="B328" s="33" t="s">
        <v>228</v>
      </c>
      <c r="C328" s="214">
        <v>1219137</v>
      </c>
      <c r="D328" s="33"/>
      <c r="E328">
        <v>47</v>
      </c>
      <c r="F328">
        <v>49</v>
      </c>
      <c r="G328">
        <v>47</v>
      </c>
      <c r="H328">
        <v>56</v>
      </c>
      <c r="I328">
        <v>25</v>
      </c>
      <c r="J328">
        <v>0.77600000000000002</v>
      </c>
      <c r="K328">
        <v>0.78200000000000003</v>
      </c>
      <c r="L328">
        <v>0.78400000000000003</v>
      </c>
      <c r="M328">
        <v>0.79500000000000004</v>
      </c>
      <c r="N328">
        <v>0.70499999999999996</v>
      </c>
      <c r="O328">
        <v>0.55600000000000005</v>
      </c>
      <c r="P328">
        <v>0.58399999999999996</v>
      </c>
      <c r="Q328">
        <v>0.59</v>
      </c>
      <c r="R328">
        <v>0.57899999999999996</v>
      </c>
      <c r="S328">
        <v>0.59299999999999997</v>
      </c>
      <c r="T328">
        <v>1.1719999999999999</v>
      </c>
      <c r="U328">
        <v>1.163</v>
      </c>
      <c r="V328">
        <v>1.1599999999999999</v>
      </c>
      <c r="W328">
        <v>1.1359999999999999</v>
      </c>
      <c r="X328">
        <v>1.323</v>
      </c>
      <c r="Y328">
        <v>1.615</v>
      </c>
      <c r="Z328">
        <v>1.5629999999999999</v>
      </c>
      <c r="AA328">
        <v>1.5529999999999999</v>
      </c>
      <c r="AB328">
        <v>1.552</v>
      </c>
      <c r="AC328">
        <v>1.5249999999999999</v>
      </c>
      <c r="AD328" s="33"/>
      <c r="AE328" s="34">
        <f>AVERAGE(E328:I328)</f>
        <v>44.8</v>
      </c>
      <c r="AF328" s="35">
        <f>AVERAGE(J328:N328)</f>
        <v>0.76839999999999997</v>
      </c>
      <c r="AG328" s="35">
        <f>AVERAGE(T328:X328)</f>
        <v>1.1908000000000001</v>
      </c>
      <c r="AH328" s="35">
        <f>AVERAGE(O328:S328)</f>
        <v>0.58040000000000003</v>
      </c>
      <c r="AI328" s="35">
        <f>AVERAGE(Y328:AC328)</f>
        <v>1.5615999999999999</v>
      </c>
      <c r="AJ328" s="33"/>
      <c r="AK328" s="36">
        <f>((AI328-AG328)*(1000/AE328))/AH328</f>
        <v>14.260485379541196</v>
      </c>
      <c r="AL328" s="205">
        <f>MIN(AK328:AK330)</f>
        <v>3.15083748887574</v>
      </c>
      <c r="AM328" s="33"/>
      <c r="AN328" s="205">
        <f>MAX(AH329:AH330)</f>
        <v>0.61259999999999992</v>
      </c>
      <c r="AO328" s="196">
        <f>AN332-AN328</f>
        <v>-2.7599999999999958E-2</v>
      </c>
      <c r="AP328" s="37"/>
      <c r="AQ328" s="205">
        <f>AVERAGE(AI329:AI330)</f>
        <v>1.5128999999999997</v>
      </c>
      <c r="AR328" s="196">
        <f>AQ328-AQ332</f>
        <v>-1.5000000000000346E-2</v>
      </c>
      <c r="AS328" s="33"/>
      <c r="AT328" s="44">
        <v>0.71199999999999997</v>
      </c>
      <c r="AU328" s="44">
        <v>1.5429999999999999</v>
      </c>
      <c r="AV328" s="44">
        <v>0.69699999999999995</v>
      </c>
      <c r="AW328" s="44">
        <v>1.788</v>
      </c>
      <c r="AX328" s="38"/>
      <c r="AY328" s="205">
        <f>(MAX(AT328:AT330)+MAX(AV328:AV330))/2</f>
        <v>0.72649999999999992</v>
      </c>
      <c r="AZ328" s="196">
        <f>AY332-AY328</f>
        <v>-8.3999999999999853E-2</v>
      </c>
      <c r="BA328" s="37"/>
      <c r="BB328" s="205">
        <f>(MIN(AU328:AU330)+MIN(AW328:AW330))/2</f>
        <v>1.6215000000000002</v>
      </c>
      <c r="BC328" s="196">
        <f>BB328-BB332</f>
        <v>-0.17149999999999976</v>
      </c>
      <c r="BD328" s="33"/>
      <c r="BE328" s="44">
        <v>0.64</v>
      </c>
      <c r="BF328" s="44">
        <v>1.718</v>
      </c>
      <c r="BG328" s="44">
        <v>0.64800000000000002</v>
      </c>
      <c r="BH328" s="44">
        <v>1.899</v>
      </c>
      <c r="BI328" s="33"/>
      <c r="BJ328" s="205">
        <f>(MAX(BE328:BE330)+MAX(BG328:BG330))/2</f>
        <v>0.67100000000000004</v>
      </c>
      <c r="BK328" s="196">
        <f>BJ332-BJ328</f>
        <v>-4.049999999999998E-2</v>
      </c>
      <c r="BL328" s="37"/>
      <c r="BM328" s="205">
        <f>(MIN(BF328:BF330)+MIN(BH328:BH330))/2</f>
        <v>1.766</v>
      </c>
      <c r="BN328" s="196">
        <f>BM328-BM332</f>
        <v>-7.4999999999999956E-2</v>
      </c>
      <c r="BO328" s="33"/>
      <c r="BP328" s="197">
        <f>AY328-AZ328</f>
        <v>0.81049999999999978</v>
      </c>
      <c r="BQ328" s="197">
        <f>BB328+BC328</f>
        <v>1.4500000000000004</v>
      </c>
      <c r="BR328" s="198">
        <f>BQ328-BP328</f>
        <v>0.63950000000000062</v>
      </c>
      <c r="BS328" s="54"/>
      <c r="BT328" s="197">
        <f>BJ328-BK328</f>
        <v>0.71150000000000002</v>
      </c>
      <c r="BU328" s="197">
        <f>BM328+BN328</f>
        <v>1.6910000000000001</v>
      </c>
      <c r="BV328" s="198">
        <f>BU328-BT328</f>
        <v>0.97950000000000004</v>
      </c>
      <c r="BW328" s="54"/>
      <c r="BX328" s="198">
        <f>AVERAGE(BR328, BV328)</f>
        <v>0.80950000000000033</v>
      </c>
    </row>
    <row r="329" spans="1:76" ht="16" customHeight="1" x14ac:dyDescent="0.2">
      <c r="A329" s="17"/>
      <c r="B329" s="33" t="s">
        <v>229</v>
      </c>
      <c r="C329" s="214"/>
      <c r="D329" s="33"/>
      <c r="E329">
        <v>121</v>
      </c>
      <c r="F329">
        <v>70</v>
      </c>
      <c r="G329">
        <v>73</v>
      </c>
      <c r="H329">
        <v>112</v>
      </c>
      <c r="I329">
        <v>111</v>
      </c>
      <c r="J329">
        <v>0.79400000000000004</v>
      </c>
      <c r="K329">
        <v>0.70599999999999996</v>
      </c>
      <c r="L329">
        <v>0.70899999999999996</v>
      </c>
      <c r="M329">
        <v>0.78100000000000003</v>
      </c>
      <c r="N329">
        <v>0.78500000000000003</v>
      </c>
      <c r="O329">
        <v>0.58299999999999996</v>
      </c>
      <c r="P329">
        <v>0.60199999999999998</v>
      </c>
      <c r="Q329">
        <v>0.60699999999999998</v>
      </c>
      <c r="R329">
        <v>0.61199999999999999</v>
      </c>
      <c r="S329">
        <v>0.61499999999999999</v>
      </c>
      <c r="T329">
        <v>1.1299999999999999</v>
      </c>
      <c r="U329">
        <v>1.3220000000000001</v>
      </c>
      <c r="V329">
        <v>1.3160000000000001</v>
      </c>
      <c r="W329">
        <v>1.169</v>
      </c>
      <c r="X329">
        <v>1.1539999999999999</v>
      </c>
      <c r="Y329">
        <v>1.5680000000000001</v>
      </c>
      <c r="Z329">
        <v>1.5169999999999999</v>
      </c>
      <c r="AA329">
        <v>1.496</v>
      </c>
      <c r="AB329">
        <v>1.5009999999999999</v>
      </c>
      <c r="AC329">
        <v>1.502</v>
      </c>
      <c r="AD329" s="33"/>
      <c r="AE329" s="34">
        <f>AVERAGE(E329:I329)</f>
        <v>97.4</v>
      </c>
      <c r="AF329" s="35">
        <f>AVERAGE(J329:N329)</f>
        <v>0.75500000000000012</v>
      </c>
      <c r="AG329" s="35">
        <f>AVERAGE(T329:X329)</f>
        <v>1.2181999999999999</v>
      </c>
      <c r="AH329" s="35">
        <f>AVERAGE(O329:S329)</f>
        <v>0.6038</v>
      </c>
      <c r="AI329" s="35">
        <f>AVERAGE(Y329:AC329)</f>
        <v>1.5167999999999997</v>
      </c>
      <c r="AJ329" s="33"/>
      <c r="AK329" s="36">
        <f>((AI329-AG329)*(1000/AE329))/AH329</f>
        <v>5.0773574344007413</v>
      </c>
      <c r="AL329" s="205"/>
      <c r="AM329" s="33"/>
      <c r="AN329" s="205"/>
      <c r="AO329" s="196"/>
      <c r="AP329" s="37"/>
      <c r="AQ329" s="205"/>
      <c r="AR329" s="196"/>
      <c r="AS329" s="33"/>
      <c r="AT329" s="44">
        <v>0.72399999999999998</v>
      </c>
      <c r="AU329" s="44">
        <v>1.5189999999999999</v>
      </c>
      <c r="AV329" s="44">
        <v>0.71899999999999997</v>
      </c>
      <c r="AW329" s="44">
        <v>1.744</v>
      </c>
      <c r="AX329" s="38"/>
      <c r="AY329" s="205"/>
      <c r="AZ329" s="196"/>
      <c r="BA329" s="37"/>
      <c r="BB329" s="205"/>
      <c r="BC329" s="196"/>
      <c r="BD329" s="33"/>
      <c r="BE329" s="44">
        <v>0.66400000000000003</v>
      </c>
      <c r="BF329" s="44">
        <v>1.6779999999999999</v>
      </c>
      <c r="BG329" s="44">
        <v>0.67800000000000005</v>
      </c>
      <c r="BH329" s="44">
        <v>1.8540000000000001</v>
      </c>
      <c r="BI329" s="33"/>
      <c r="BJ329" s="205"/>
      <c r="BK329" s="196"/>
      <c r="BL329" s="37"/>
      <c r="BM329" s="205"/>
      <c r="BN329" s="196"/>
      <c r="BO329" s="33"/>
      <c r="BP329" s="197"/>
      <c r="BQ329" s="197"/>
      <c r="BR329" s="199"/>
      <c r="BS329" s="54"/>
      <c r="BT329" s="197"/>
      <c r="BU329" s="197"/>
      <c r="BV329" s="199"/>
      <c r="BW329" s="54"/>
      <c r="BX329" s="199"/>
    </row>
    <row r="330" spans="1:76" ht="16" customHeight="1" x14ac:dyDescent="0.2">
      <c r="A330" s="17"/>
      <c r="B330" s="33" t="s">
        <v>230</v>
      </c>
      <c r="C330" s="214"/>
      <c r="D330" s="33"/>
      <c r="E330">
        <v>211</v>
      </c>
      <c r="F330">
        <v>183</v>
      </c>
      <c r="G330">
        <v>157</v>
      </c>
      <c r="H330">
        <v>140</v>
      </c>
      <c r="I330">
        <v>97</v>
      </c>
      <c r="J330">
        <v>0.82</v>
      </c>
      <c r="K330">
        <v>0.80600000000000005</v>
      </c>
      <c r="L330">
        <v>0.76</v>
      </c>
      <c r="M330">
        <v>0.73899999999999999</v>
      </c>
      <c r="N330">
        <v>0.67400000000000004</v>
      </c>
      <c r="O330">
        <v>0.59199999999999997</v>
      </c>
      <c r="P330">
        <v>0.61599999999999999</v>
      </c>
      <c r="Q330">
        <v>0.61499999999999999</v>
      </c>
      <c r="R330">
        <v>0.60699999999999998</v>
      </c>
      <c r="S330">
        <v>0.63300000000000001</v>
      </c>
      <c r="T330">
        <v>1.0649999999999999</v>
      </c>
      <c r="U330">
        <v>1.1060000000000001</v>
      </c>
      <c r="V330">
        <v>1.214</v>
      </c>
      <c r="W330">
        <v>1.262</v>
      </c>
      <c r="X330">
        <v>1.377</v>
      </c>
      <c r="Y330">
        <v>1.5760000000000001</v>
      </c>
      <c r="Z330">
        <v>1.536</v>
      </c>
      <c r="AA330">
        <v>1.492</v>
      </c>
      <c r="AB330">
        <v>1.4890000000000001</v>
      </c>
      <c r="AC330">
        <v>1.452</v>
      </c>
      <c r="AD330" s="33"/>
      <c r="AE330" s="34">
        <f>AVERAGE(E330:I330)</f>
        <v>157.6</v>
      </c>
      <c r="AF330" s="35">
        <f>AVERAGE(J330:N330)</f>
        <v>0.75980000000000003</v>
      </c>
      <c r="AG330" s="35">
        <f>AVERAGE(T330:X330)</f>
        <v>1.2048000000000001</v>
      </c>
      <c r="AH330" s="35">
        <f>AVERAGE(O330:S330)</f>
        <v>0.61259999999999992</v>
      </c>
      <c r="AI330" s="35">
        <f>AVERAGE(Y330:AC330)</f>
        <v>1.5089999999999999</v>
      </c>
      <c r="AJ330" s="33"/>
      <c r="AK330" s="36">
        <f>((AI330-AG330)*(1000/AE330))/AH330</f>
        <v>3.15083748887574</v>
      </c>
      <c r="AL330" s="205"/>
      <c r="AM330" s="33"/>
      <c r="AN330" s="205"/>
      <c r="AO330" s="196"/>
      <c r="AP330" s="37"/>
      <c r="AQ330" s="205"/>
      <c r="AR330" s="196"/>
      <c r="AS330" s="33"/>
      <c r="AT330" s="44">
        <v>0.73399999999999999</v>
      </c>
      <c r="AU330" s="44">
        <v>1.4990000000000001</v>
      </c>
      <c r="AV330" s="44">
        <v>0.71299999999999997</v>
      </c>
      <c r="AW330" s="44">
        <v>1.7450000000000001</v>
      </c>
      <c r="AX330" s="38"/>
      <c r="AY330" s="205"/>
      <c r="AZ330" s="196"/>
      <c r="BA330" s="37"/>
      <c r="BB330" s="205"/>
      <c r="BC330" s="196"/>
      <c r="BD330" s="33"/>
      <c r="BE330" s="44">
        <v>0.65800000000000003</v>
      </c>
      <c r="BF330" s="44">
        <v>1.6930000000000001</v>
      </c>
      <c r="BG330" s="44">
        <v>0.65700000000000003</v>
      </c>
      <c r="BH330" s="44">
        <v>1.8819999999999999</v>
      </c>
      <c r="BI330" s="33"/>
      <c r="BJ330" s="205"/>
      <c r="BK330" s="196"/>
      <c r="BL330" s="37"/>
      <c r="BM330" s="205"/>
      <c r="BN330" s="196"/>
      <c r="BO330" s="33"/>
      <c r="BP330" s="197"/>
      <c r="BQ330" s="197"/>
      <c r="BR330" s="199"/>
      <c r="BS330" s="54"/>
      <c r="BT330" s="197"/>
      <c r="BU330" s="197"/>
      <c r="BV330" s="199"/>
      <c r="BW330" s="54"/>
      <c r="BX330" s="199"/>
    </row>
    <row r="331" spans="1:76" ht="7" customHeight="1" x14ac:dyDescent="0.2">
      <c r="A331" s="17"/>
      <c r="C331" s="55"/>
      <c r="AE331" s="1"/>
      <c r="AF331" s="2"/>
      <c r="AG331" s="2"/>
      <c r="AH331" s="2"/>
      <c r="AI331" s="2"/>
      <c r="AK331" s="18"/>
      <c r="AL331" s="4"/>
      <c r="AN331" s="4"/>
      <c r="AO331" s="196"/>
      <c r="AP331" s="5"/>
      <c r="AQ331" s="4"/>
      <c r="AR331" s="196"/>
      <c r="AT331" s="42"/>
      <c r="AU331" s="42"/>
      <c r="AV331" s="42"/>
      <c r="AW331" s="42"/>
      <c r="AX331" s="6"/>
      <c r="AY331" s="6"/>
      <c r="AZ331" s="196"/>
      <c r="BA331" s="5"/>
      <c r="BB331" s="6"/>
      <c r="BC331" s="196"/>
      <c r="BE331" s="42"/>
      <c r="BF331" s="42"/>
      <c r="BG331" s="42"/>
      <c r="BH331" s="42"/>
      <c r="BJ331" s="6"/>
      <c r="BK331" s="196"/>
      <c r="BL331" s="5"/>
      <c r="BM331" s="6"/>
      <c r="BN331" s="196"/>
      <c r="BP331" s="197"/>
      <c r="BQ331" s="197"/>
      <c r="BR331" s="199"/>
      <c r="BS331" s="8"/>
      <c r="BT331" s="197"/>
      <c r="BU331" s="197"/>
      <c r="BV331" s="199"/>
      <c r="BW331" s="8"/>
      <c r="BX331" s="199"/>
    </row>
    <row r="332" spans="1:76" ht="16" customHeight="1" x14ac:dyDescent="0.2">
      <c r="A332" s="17"/>
      <c r="B332" t="s">
        <v>231</v>
      </c>
      <c r="C332" s="194">
        <v>1219137</v>
      </c>
      <c r="E332">
        <v>48</v>
      </c>
      <c r="F332">
        <v>63</v>
      </c>
      <c r="G332">
        <v>49</v>
      </c>
      <c r="H332">
        <v>61</v>
      </c>
      <c r="I332">
        <v>46</v>
      </c>
      <c r="J332">
        <v>0.70399999999999996</v>
      </c>
      <c r="K332">
        <v>0.72599999999999998</v>
      </c>
      <c r="L332">
        <v>0.71399999999999997</v>
      </c>
      <c r="M332">
        <v>0.73099999999999998</v>
      </c>
      <c r="N332">
        <v>0.70099999999999996</v>
      </c>
      <c r="O332">
        <v>0.55900000000000005</v>
      </c>
      <c r="P332">
        <v>0.57599999999999996</v>
      </c>
      <c r="Q332">
        <v>0.57399999999999995</v>
      </c>
      <c r="R332">
        <v>0.57299999999999995</v>
      </c>
      <c r="S332">
        <v>0.59699999999999998</v>
      </c>
      <c r="T332">
        <v>1.32</v>
      </c>
      <c r="U332">
        <v>1.2829999999999999</v>
      </c>
      <c r="V332">
        <v>1.31</v>
      </c>
      <c r="W332">
        <v>1.278</v>
      </c>
      <c r="X332">
        <v>1.33</v>
      </c>
      <c r="Y332">
        <v>1.607</v>
      </c>
      <c r="Z332">
        <v>1.548</v>
      </c>
      <c r="AA332">
        <v>1.5349999999999999</v>
      </c>
      <c r="AB332">
        <v>1.5509999999999999</v>
      </c>
      <c r="AC332">
        <v>1.518</v>
      </c>
      <c r="AE332" s="1">
        <f>AVERAGE(E332:I332)</f>
        <v>53.4</v>
      </c>
      <c r="AF332" s="2">
        <f>AVERAGE(J332:N332)</f>
        <v>0.71520000000000006</v>
      </c>
      <c r="AG332" s="2">
        <f>AVERAGE(T332:X332)</f>
        <v>1.3042</v>
      </c>
      <c r="AH332" s="2">
        <f>AVERAGE(O332:S332)</f>
        <v>0.57579999999999998</v>
      </c>
      <c r="AI332" s="2">
        <f>AVERAGE(Y332:AC332)</f>
        <v>1.5518000000000001</v>
      </c>
      <c r="AK332" s="18">
        <f>((AI332-AG332)*(1000/AE332))/AH332</f>
        <v>8.052629593348712</v>
      </c>
      <c r="AL332" s="195">
        <f>MIN(AK332:AK334)</f>
        <v>1.858215603920069</v>
      </c>
      <c r="AN332" s="195">
        <f>MAX(AH333:AH334)</f>
        <v>0.58499999999999996</v>
      </c>
      <c r="AO332" s="196"/>
      <c r="AP332" s="5"/>
      <c r="AQ332" s="195">
        <f>AVERAGE(AI333:AI334)</f>
        <v>1.5279</v>
      </c>
      <c r="AR332" s="196"/>
      <c r="AT332" s="42">
        <v>0.63100000000000001</v>
      </c>
      <c r="AU332" s="42">
        <v>1.7050000000000001</v>
      </c>
      <c r="AV332" s="42">
        <v>0.63600000000000001</v>
      </c>
      <c r="AW332" s="42">
        <v>1.909</v>
      </c>
      <c r="AX332" s="6"/>
      <c r="AY332" s="195">
        <f>(MAX(AT332:AT334)+MAX(AV332:AV334))/2</f>
        <v>0.64250000000000007</v>
      </c>
      <c r="AZ332" s="196"/>
      <c r="BA332" s="5"/>
      <c r="BB332" s="195">
        <f>(MIN(AU332:AU334)+MIN(AW332:AW334))/2</f>
        <v>1.7929999999999999</v>
      </c>
      <c r="BC332" s="196"/>
      <c r="BE332" s="42">
        <v>0.60399999999999998</v>
      </c>
      <c r="BF332" s="42">
        <v>1.7949999999999999</v>
      </c>
      <c r="BG332" s="42">
        <v>0.65100000000000002</v>
      </c>
      <c r="BH332" s="42">
        <v>1.895</v>
      </c>
      <c r="BJ332" s="195">
        <f>(MAX(BE332:BE334)+MAX(BG332:BG334))/2</f>
        <v>0.63050000000000006</v>
      </c>
      <c r="BK332" s="196"/>
      <c r="BL332" s="5"/>
      <c r="BM332" s="195">
        <f>(MIN(BF332:BF334)+MIN(BH332:BH334))/2</f>
        <v>1.841</v>
      </c>
      <c r="BN332" s="196"/>
      <c r="BP332" s="197"/>
      <c r="BQ332" s="197"/>
      <c r="BR332" s="199"/>
      <c r="BS332" s="8"/>
      <c r="BT332" s="197"/>
      <c r="BU332" s="197"/>
      <c r="BV332" s="199"/>
      <c r="BW332" s="8"/>
      <c r="BX332" s="199"/>
    </row>
    <row r="333" spans="1:76" ht="16" customHeight="1" x14ac:dyDescent="0.2">
      <c r="A333" s="17"/>
      <c r="B333" t="s">
        <v>232</v>
      </c>
      <c r="C333" s="194"/>
      <c r="E333">
        <v>138</v>
      </c>
      <c r="F333">
        <v>111</v>
      </c>
      <c r="G333">
        <v>134</v>
      </c>
      <c r="H333">
        <v>105</v>
      </c>
      <c r="I333">
        <v>72</v>
      </c>
      <c r="J333">
        <v>0.73399999999999999</v>
      </c>
      <c r="K333">
        <v>0.69299999999999995</v>
      </c>
      <c r="L333">
        <v>0.71699999999999997</v>
      </c>
      <c r="M333">
        <v>0.69599999999999995</v>
      </c>
      <c r="N333">
        <v>0.65700000000000003</v>
      </c>
      <c r="O333">
        <v>0.56599999999999995</v>
      </c>
      <c r="P333">
        <v>0.60599999999999998</v>
      </c>
      <c r="Q333">
        <v>0.58099999999999996</v>
      </c>
      <c r="R333">
        <v>0.58099999999999996</v>
      </c>
      <c r="S333">
        <v>0.58799999999999997</v>
      </c>
      <c r="T333">
        <v>1.2629999999999999</v>
      </c>
      <c r="U333">
        <v>1.3440000000000001</v>
      </c>
      <c r="V333">
        <v>1.3009999999999999</v>
      </c>
      <c r="W333">
        <v>1.3460000000000001</v>
      </c>
      <c r="X333">
        <v>1.407</v>
      </c>
      <c r="Y333">
        <v>1.5840000000000001</v>
      </c>
      <c r="Z333">
        <v>1.4890000000000001</v>
      </c>
      <c r="AA333">
        <v>1.5229999999999999</v>
      </c>
      <c r="AB333">
        <v>1.514</v>
      </c>
      <c r="AC333">
        <v>1.526</v>
      </c>
      <c r="AE333" s="1">
        <f>AVERAGE(E333:I333)</f>
        <v>112</v>
      </c>
      <c r="AF333" s="2">
        <f>AVERAGE(J333:N333)</f>
        <v>0.69940000000000002</v>
      </c>
      <c r="AG333" s="2">
        <f>AVERAGE(T333:X333)</f>
        <v>1.3322000000000001</v>
      </c>
      <c r="AH333" s="2">
        <f>AVERAGE(O333:S333)</f>
        <v>0.58439999999999992</v>
      </c>
      <c r="AI333" s="2">
        <f>AVERAGE(Y333:AC333)</f>
        <v>1.5272000000000001</v>
      </c>
      <c r="AK333" s="18">
        <f>((AI333-AG333)*(1000/AE333))/AH333</f>
        <v>2.9792461132296877</v>
      </c>
      <c r="AL333" s="195"/>
      <c r="AN333" s="195"/>
      <c r="AO333" s="196"/>
      <c r="AP333" s="5"/>
      <c r="AQ333" s="195"/>
      <c r="AR333" s="196"/>
      <c r="AT333" s="42">
        <v>0.63900000000000001</v>
      </c>
      <c r="AU333" s="42">
        <v>1.69</v>
      </c>
      <c r="AV333" s="42">
        <v>0.64600000000000002</v>
      </c>
      <c r="AW333" s="42">
        <v>1.8959999999999999</v>
      </c>
      <c r="AX333" s="6"/>
      <c r="AY333" s="195"/>
      <c r="AZ333" s="196"/>
      <c r="BA333" s="5"/>
      <c r="BB333" s="195"/>
      <c r="BC333" s="196"/>
      <c r="BE333" s="42">
        <v>0.61</v>
      </c>
      <c r="BF333" s="42">
        <v>1.7869999999999999</v>
      </c>
      <c r="BG333" s="42">
        <v>0.63400000000000001</v>
      </c>
      <c r="BH333" s="42">
        <v>1.9339999999999999</v>
      </c>
      <c r="BJ333" s="195"/>
      <c r="BK333" s="196"/>
      <c r="BL333" s="5"/>
      <c r="BM333" s="195"/>
      <c r="BN333" s="196"/>
      <c r="BP333" s="197"/>
      <c r="BQ333" s="197"/>
      <c r="BR333" s="199"/>
      <c r="BS333" s="8"/>
      <c r="BT333" s="197"/>
      <c r="BU333" s="197"/>
      <c r="BV333" s="199"/>
      <c r="BW333" s="8"/>
      <c r="BX333" s="199"/>
    </row>
    <row r="334" spans="1:76" ht="16" customHeight="1" thickBot="1" x14ac:dyDescent="0.25">
      <c r="A334" s="17"/>
      <c r="B334" t="s">
        <v>233</v>
      </c>
      <c r="C334" s="194"/>
      <c r="E334">
        <v>151</v>
      </c>
      <c r="F334">
        <v>212</v>
      </c>
      <c r="G334">
        <v>177</v>
      </c>
      <c r="H334">
        <v>205</v>
      </c>
      <c r="I334">
        <v>128</v>
      </c>
      <c r="J334">
        <v>0.67800000000000005</v>
      </c>
      <c r="K334">
        <v>0.72499999999999998</v>
      </c>
      <c r="L334">
        <v>0.69699999999999995</v>
      </c>
      <c r="M334">
        <v>0.72199999999999998</v>
      </c>
      <c r="N334">
        <v>0.65400000000000003</v>
      </c>
      <c r="O334">
        <v>0.56399999999999995</v>
      </c>
      <c r="P334">
        <v>0.60099999999999998</v>
      </c>
      <c r="Q334">
        <v>0.57899999999999996</v>
      </c>
      <c r="R334">
        <v>0.57799999999999996</v>
      </c>
      <c r="S334">
        <v>0.60299999999999998</v>
      </c>
      <c r="T334">
        <v>1.3660000000000001</v>
      </c>
      <c r="U334">
        <v>1.284</v>
      </c>
      <c r="V334">
        <v>1.339</v>
      </c>
      <c r="W334">
        <v>1.2949999999999999</v>
      </c>
      <c r="X334">
        <v>1.41</v>
      </c>
      <c r="Y334">
        <v>1.577</v>
      </c>
      <c r="Z334">
        <v>1.5089999999999999</v>
      </c>
      <c r="AA334">
        <v>1.526</v>
      </c>
      <c r="AB334">
        <v>1.536</v>
      </c>
      <c r="AC334">
        <v>1.4950000000000001</v>
      </c>
      <c r="AE334" s="1">
        <f>AVERAGE(E334:I334)</f>
        <v>174.6</v>
      </c>
      <c r="AF334" s="2">
        <f>AVERAGE(J334:N334)</f>
        <v>0.69520000000000004</v>
      </c>
      <c r="AG334" s="2">
        <f>AVERAGE(T334:X334)</f>
        <v>1.3388000000000002</v>
      </c>
      <c r="AH334" s="2">
        <f>AVERAGE(O334:S334)</f>
        <v>0.58499999999999996</v>
      </c>
      <c r="AI334" s="2">
        <f>AVERAGE(Y334:AC334)</f>
        <v>1.5286</v>
      </c>
      <c r="AK334" s="18">
        <f>((AI334-AG334)*(1000/AE334))/AH334</f>
        <v>1.858215603920069</v>
      </c>
      <c r="AL334" s="195"/>
      <c r="AN334" s="195"/>
      <c r="AO334" s="196"/>
      <c r="AP334" s="5"/>
      <c r="AQ334" s="195"/>
      <c r="AR334" s="196"/>
      <c r="AT334" s="42">
        <v>0.63200000000000001</v>
      </c>
      <c r="AU334" s="42">
        <v>1.7</v>
      </c>
      <c r="AV334" s="42">
        <v>0.63200000000000001</v>
      </c>
      <c r="AW334" s="42">
        <v>1.9019999999999999</v>
      </c>
      <c r="AX334" s="6"/>
      <c r="AY334" s="195"/>
      <c r="AZ334" s="196"/>
      <c r="BA334" s="5"/>
      <c r="BB334" s="195"/>
      <c r="BC334" s="196"/>
      <c r="BE334" s="42">
        <v>0.61</v>
      </c>
      <c r="BF334" s="42">
        <v>1.79</v>
      </c>
      <c r="BG334" s="42">
        <v>0.63400000000000001</v>
      </c>
      <c r="BH334" s="42">
        <v>1.923</v>
      </c>
      <c r="BJ334" s="195"/>
      <c r="BK334" s="196"/>
      <c r="BL334" s="5"/>
      <c r="BM334" s="195"/>
      <c r="BN334" s="196"/>
      <c r="BP334" s="197"/>
      <c r="BQ334" s="197"/>
      <c r="BR334" s="200"/>
      <c r="BS334" s="8"/>
      <c r="BT334" s="197"/>
      <c r="BU334" s="197"/>
      <c r="BV334" s="200"/>
      <c r="BW334" s="8"/>
      <c r="BX334" s="200"/>
    </row>
    <row r="335" spans="1:76" ht="16" customHeight="1" thickBot="1" x14ac:dyDescent="0.25">
      <c r="A335" s="17"/>
      <c r="BP335" s="52"/>
      <c r="BQ335" s="52"/>
      <c r="BR335" s="53"/>
      <c r="BS335" s="8"/>
      <c r="BT335" s="52"/>
      <c r="BU335" s="52"/>
      <c r="BV335" s="53"/>
      <c r="BW335" s="8"/>
      <c r="BX335" s="53"/>
    </row>
    <row r="336" spans="1:76" ht="16" customHeight="1" x14ac:dyDescent="0.2">
      <c r="A336" s="17"/>
      <c r="B336" s="33" t="s">
        <v>234</v>
      </c>
      <c r="C336" s="214">
        <v>1219137</v>
      </c>
      <c r="D336" s="33"/>
      <c r="E336">
        <v>32</v>
      </c>
      <c r="F336">
        <v>40</v>
      </c>
      <c r="G336">
        <v>71</v>
      </c>
      <c r="H336">
        <v>43</v>
      </c>
      <c r="I336">
        <v>22</v>
      </c>
      <c r="J336">
        <v>0.72099999999999997</v>
      </c>
      <c r="K336">
        <v>0.752</v>
      </c>
      <c r="L336">
        <v>0.85299999999999998</v>
      </c>
      <c r="M336">
        <v>0.76400000000000001</v>
      </c>
      <c r="N336">
        <v>0.67900000000000005</v>
      </c>
      <c r="O336">
        <v>0.55500000000000005</v>
      </c>
      <c r="P336">
        <v>0.57499999999999996</v>
      </c>
      <c r="Q336">
        <v>0.55800000000000005</v>
      </c>
      <c r="R336">
        <v>0.55900000000000005</v>
      </c>
      <c r="S336">
        <v>0.58099999999999996</v>
      </c>
      <c r="T336">
        <v>1.2869999999999999</v>
      </c>
      <c r="U336">
        <v>1.2310000000000001</v>
      </c>
      <c r="V336">
        <v>0.97499999999999998</v>
      </c>
      <c r="W336">
        <v>1.208</v>
      </c>
      <c r="X336">
        <v>1.369</v>
      </c>
      <c r="Y336">
        <v>1.629</v>
      </c>
      <c r="Z336">
        <v>1.573</v>
      </c>
      <c r="AA336">
        <v>1.694</v>
      </c>
      <c r="AB336">
        <v>1.589</v>
      </c>
      <c r="AC336">
        <v>1.5580000000000001</v>
      </c>
      <c r="AD336" s="33"/>
      <c r="AE336" s="34">
        <f>AVERAGE(E336:I336)</f>
        <v>41.6</v>
      </c>
      <c r="AF336" s="35">
        <f>AVERAGE(J336:N336)</f>
        <v>0.75380000000000003</v>
      </c>
      <c r="AG336" s="35">
        <f>AVERAGE(T336:X336)</f>
        <v>1.214</v>
      </c>
      <c r="AH336" s="35">
        <f>AVERAGE(O336:S336)</f>
        <v>0.56559999999999999</v>
      </c>
      <c r="AI336" s="35">
        <f>AVERAGE(Y336:AC336)</f>
        <v>1.6085999999999998</v>
      </c>
      <c r="AJ336" s="33"/>
      <c r="AK336" s="36">
        <f>((AI336-AG336)*(1000/AE336))/AH336</f>
        <v>16.770821999782388</v>
      </c>
      <c r="AL336" s="205">
        <f>MIN(AK336:AK338)</f>
        <v>2.5201005265788048</v>
      </c>
      <c r="AM336" s="33"/>
      <c r="AN336" s="205">
        <f>MAX(AH337:AH338)</f>
        <v>0.60980000000000001</v>
      </c>
      <c r="AO336" s="196">
        <f>AN340-AN336</f>
        <v>-2.9399999999999982E-2</v>
      </c>
      <c r="AP336" s="37"/>
      <c r="AQ336" s="205">
        <f>AVERAGE(AI337:AI338)</f>
        <v>1.5253999999999999</v>
      </c>
      <c r="AR336" s="196">
        <f>AQ336-AQ340</f>
        <v>-2.5400000000000089E-2</v>
      </c>
      <c r="AS336" s="33"/>
      <c r="AT336" s="44">
        <v>0.65900000000000003</v>
      </c>
      <c r="AU336" s="44">
        <v>1.6319999999999999</v>
      </c>
      <c r="AV336" s="44">
        <v>0.68200000000000005</v>
      </c>
      <c r="AW336" s="44">
        <v>1.7909999999999999</v>
      </c>
      <c r="AX336" s="38"/>
      <c r="AY336" s="205">
        <f>(MAX(AT336:AT338)+MAX(AV336:AV338))/2</f>
        <v>0.73150000000000004</v>
      </c>
      <c r="AZ336" s="196">
        <f>AY340-AY336</f>
        <v>-8.0000000000000071E-2</v>
      </c>
      <c r="BA336" s="37"/>
      <c r="BB336" s="205">
        <f>(MIN(AU336:AU338)+MIN(AW336:AW338))/2</f>
        <v>1.625</v>
      </c>
      <c r="BC336" s="196">
        <f>BB336-BB340</f>
        <v>-0.14149999999999996</v>
      </c>
      <c r="BD336" s="33"/>
      <c r="BE336" s="44">
        <v>0.63800000000000001</v>
      </c>
      <c r="BF336" s="44">
        <v>1.7210000000000001</v>
      </c>
      <c r="BG336" s="44">
        <v>0.58899999999999997</v>
      </c>
      <c r="BH336" s="44">
        <v>1.994</v>
      </c>
      <c r="BI336" s="33"/>
      <c r="BJ336" s="205">
        <f>(MAX(BE336:BE338)+MAX(BG336:BG338))/2</f>
        <v>0.67900000000000005</v>
      </c>
      <c r="BK336" s="196">
        <f>BJ340-BJ336</f>
        <v>-1.8000000000000016E-2</v>
      </c>
      <c r="BL336" s="37"/>
      <c r="BM336" s="205">
        <f>(MIN(BF336:BF338)+MIN(BH336:BH338))/2</f>
        <v>1.7544999999999999</v>
      </c>
      <c r="BN336" s="196">
        <f>BM336-BM340</f>
        <v>-2.6000000000000023E-2</v>
      </c>
      <c r="BO336" s="33"/>
      <c r="BP336" s="197">
        <f>AY336-AZ336</f>
        <v>0.81150000000000011</v>
      </c>
      <c r="BQ336" s="197">
        <f>BB336+BC336</f>
        <v>1.4835</v>
      </c>
      <c r="BR336" s="198">
        <f>BQ336-BP336</f>
        <v>0.67199999999999993</v>
      </c>
      <c r="BS336" s="54"/>
      <c r="BT336" s="197">
        <f>BJ336-BK336</f>
        <v>0.69700000000000006</v>
      </c>
      <c r="BU336" s="197">
        <f>BM336+BN336</f>
        <v>1.7284999999999999</v>
      </c>
      <c r="BV336" s="198">
        <f>BU336-BT336</f>
        <v>1.0314999999999999</v>
      </c>
      <c r="BW336" s="54"/>
      <c r="BX336" s="198">
        <f>AVERAGE(BR336, BV336)</f>
        <v>0.8517499999999999</v>
      </c>
    </row>
    <row r="337" spans="1:76" ht="16" customHeight="1" x14ac:dyDescent="0.2">
      <c r="A337" s="17"/>
      <c r="B337" s="33" t="s">
        <v>235</v>
      </c>
      <c r="C337" s="214"/>
      <c r="D337" s="33"/>
      <c r="E337">
        <v>187</v>
      </c>
      <c r="F337">
        <v>120</v>
      </c>
      <c r="G337">
        <v>165</v>
      </c>
      <c r="H337">
        <v>102</v>
      </c>
      <c r="I337">
        <v>119</v>
      </c>
      <c r="J337">
        <v>0.84899999999999998</v>
      </c>
      <c r="K337">
        <v>0.76600000000000001</v>
      </c>
      <c r="L337">
        <v>0.83</v>
      </c>
      <c r="M337">
        <v>0.751</v>
      </c>
      <c r="N337">
        <v>0.76400000000000001</v>
      </c>
      <c r="O337">
        <v>0.57899999999999996</v>
      </c>
      <c r="P337">
        <v>0.60399999999999998</v>
      </c>
      <c r="Q337">
        <v>0.60799999999999998</v>
      </c>
      <c r="R337">
        <v>0.59699999999999998</v>
      </c>
      <c r="S337">
        <v>0.60699999999999998</v>
      </c>
      <c r="T337">
        <v>0.98099999999999998</v>
      </c>
      <c r="U337">
        <v>1.2</v>
      </c>
      <c r="V337">
        <v>1.042</v>
      </c>
      <c r="W337">
        <v>1.2350000000000001</v>
      </c>
      <c r="X337">
        <v>1.2030000000000001</v>
      </c>
      <c r="Y337">
        <v>1.6339999999999999</v>
      </c>
      <c r="Z337">
        <v>1.5209999999999999</v>
      </c>
      <c r="AA337">
        <v>1.514</v>
      </c>
      <c r="AB337">
        <v>1.5</v>
      </c>
      <c r="AC337">
        <v>1.51</v>
      </c>
      <c r="AD337" s="33"/>
      <c r="AE337" s="34">
        <f>AVERAGE(E337:I337)</f>
        <v>138.6</v>
      </c>
      <c r="AF337" s="35">
        <f>AVERAGE(J337:N337)</f>
        <v>0.79200000000000004</v>
      </c>
      <c r="AG337" s="35">
        <f>AVERAGE(T337:X337)</f>
        <v>1.1322000000000001</v>
      </c>
      <c r="AH337" s="35">
        <f>AVERAGE(O337:S337)</f>
        <v>0.59899999999999998</v>
      </c>
      <c r="AI337" s="35">
        <f>AVERAGE(Y337:AC337)</f>
        <v>1.5357999999999998</v>
      </c>
      <c r="AJ337" s="33"/>
      <c r="AK337" s="36">
        <f>((AI337-AG337)*(1000/AE337))/AH337</f>
        <v>4.8613971819314026</v>
      </c>
      <c r="AL337" s="205"/>
      <c r="AM337" s="33"/>
      <c r="AN337" s="205"/>
      <c r="AO337" s="196"/>
      <c r="AP337" s="37"/>
      <c r="AQ337" s="205"/>
      <c r="AR337" s="196"/>
      <c r="AS337" s="33"/>
      <c r="AT337" s="44">
        <v>0.70499999999999996</v>
      </c>
      <c r="AU337" s="44">
        <v>1.552</v>
      </c>
      <c r="AV337" s="44">
        <v>0.73399999999999999</v>
      </c>
      <c r="AW337" s="44">
        <v>1.704</v>
      </c>
      <c r="AX337" s="38"/>
      <c r="AY337" s="205"/>
      <c r="AZ337" s="196"/>
      <c r="BA337" s="37"/>
      <c r="BB337" s="205"/>
      <c r="BC337" s="196"/>
      <c r="BD337" s="33"/>
      <c r="BE337" s="44">
        <v>0.68</v>
      </c>
      <c r="BF337" s="44">
        <v>1.6539999999999999</v>
      </c>
      <c r="BG337" s="44">
        <v>0.66900000000000004</v>
      </c>
      <c r="BH337" s="44">
        <v>1.865</v>
      </c>
      <c r="BI337" s="33"/>
      <c r="BJ337" s="205"/>
      <c r="BK337" s="196"/>
      <c r="BL337" s="37"/>
      <c r="BM337" s="205"/>
      <c r="BN337" s="196"/>
      <c r="BO337" s="33"/>
      <c r="BP337" s="197"/>
      <c r="BQ337" s="197"/>
      <c r="BR337" s="199"/>
      <c r="BS337" s="54"/>
      <c r="BT337" s="197"/>
      <c r="BU337" s="197"/>
      <c r="BV337" s="199"/>
      <c r="BW337" s="54"/>
      <c r="BX337" s="199"/>
    </row>
    <row r="338" spans="1:76" ht="16" customHeight="1" x14ac:dyDescent="0.2">
      <c r="A338" s="17"/>
      <c r="B338" s="33" t="s">
        <v>236</v>
      </c>
      <c r="C338" s="214"/>
      <c r="D338" s="33"/>
      <c r="E338">
        <v>173</v>
      </c>
      <c r="F338">
        <v>174</v>
      </c>
      <c r="G338">
        <v>254</v>
      </c>
      <c r="H338">
        <v>205</v>
      </c>
      <c r="I338">
        <v>187</v>
      </c>
      <c r="J338">
        <v>0.73899999999999999</v>
      </c>
      <c r="K338">
        <v>0.74</v>
      </c>
      <c r="L338">
        <v>0.80800000000000005</v>
      </c>
      <c r="M338">
        <v>0.77400000000000002</v>
      </c>
      <c r="N338">
        <v>0.73799999999999999</v>
      </c>
      <c r="O338">
        <v>0.58599999999999997</v>
      </c>
      <c r="P338">
        <v>0.61399999999999999</v>
      </c>
      <c r="Q338">
        <v>0.61899999999999999</v>
      </c>
      <c r="R338">
        <v>0.60799999999999998</v>
      </c>
      <c r="S338">
        <v>0.622</v>
      </c>
      <c r="T338">
        <v>1.2509999999999999</v>
      </c>
      <c r="U338">
        <v>1.2549999999999999</v>
      </c>
      <c r="V338">
        <v>1.1000000000000001</v>
      </c>
      <c r="W338">
        <v>1.1850000000000001</v>
      </c>
      <c r="X338">
        <v>1.258</v>
      </c>
      <c r="Y338">
        <v>1.5609999999999999</v>
      </c>
      <c r="Z338">
        <v>1.508</v>
      </c>
      <c r="AA338">
        <v>1.5109999999999999</v>
      </c>
      <c r="AB338">
        <v>1.51</v>
      </c>
      <c r="AC338">
        <v>1.4850000000000001</v>
      </c>
      <c r="AD338" s="33"/>
      <c r="AE338" s="34">
        <f>AVERAGE(E338:I338)</f>
        <v>198.6</v>
      </c>
      <c r="AF338" s="35">
        <f>AVERAGE(J338:N338)</f>
        <v>0.75980000000000003</v>
      </c>
      <c r="AG338" s="35">
        <f>AVERAGE(T338:X338)</f>
        <v>1.2098</v>
      </c>
      <c r="AH338" s="35">
        <f>AVERAGE(O338:S338)</f>
        <v>0.60980000000000001</v>
      </c>
      <c r="AI338" s="35">
        <f>AVERAGE(Y338:AC338)</f>
        <v>1.5150000000000001</v>
      </c>
      <c r="AJ338" s="33"/>
      <c r="AK338" s="36">
        <f>((AI338-AG338)*(1000/AE338))/AH338</f>
        <v>2.5201005265788048</v>
      </c>
      <c r="AL338" s="205"/>
      <c r="AM338" s="33"/>
      <c r="AN338" s="205"/>
      <c r="AO338" s="196"/>
      <c r="AP338" s="37"/>
      <c r="AQ338" s="205"/>
      <c r="AR338" s="196"/>
      <c r="AS338" s="33"/>
      <c r="AT338" s="44">
        <v>0.71699999999999997</v>
      </c>
      <c r="AU338" s="44">
        <v>1.5629999999999999</v>
      </c>
      <c r="AV338" s="44">
        <v>0.746</v>
      </c>
      <c r="AW338" s="44">
        <v>1.698</v>
      </c>
      <c r="AX338" s="38"/>
      <c r="AY338" s="205"/>
      <c r="AZ338" s="196"/>
      <c r="BA338" s="37"/>
      <c r="BB338" s="205"/>
      <c r="BC338" s="196"/>
      <c r="BD338" s="33"/>
      <c r="BE338" s="44">
        <v>0.66700000000000004</v>
      </c>
      <c r="BF338" s="44">
        <v>1.7030000000000001</v>
      </c>
      <c r="BG338" s="44">
        <v>0.67800000000000005</v>
      </c>
      <c r="BH338" s="44">
        <v>1.855</v>
      </c>
      <c r="BI338" s="33"/>
      <c r="BJ338" s="205"/>
      <c r="BK338" s="196"/>
      <c r="BL338" s="37"/>
      <c r="BM338" s="205"/>
      <c r="BN338" s="196"/>
      <c r="BO338" s="33"/>
      <c r="BP338" s="197"/>
      <c r="BQ338" s="197"/>
      <c r="BR338" s="199"/>
      <c r="BS338" s="54"/>
      <c r="BT338" s="197"/>
      <c r="BU338" s="197"/>
      <c r="BV338" s="199"/>
      <c r="BW338" s="54"/>
      <c r="BX338" s="199"/>
    </row>
    <row r="339" spans="1:76" ht="7" customHeight="1" x14ac:dyDescent="0.2">
      <c r="A339" s="17"/>
      <c r="C339" s="55"/>
      <c r="AE339" s="1"/>
      <c r="AF339" s="2"/>
      <c r="AG339" s="2"/>
      <c r="AH339" s="2"/>
      <c r="AI339" s="2"/>
      <c r="AK339" s="18"/>
      <c r="AL339" s="4"/>
      <c r="AN339" s="4"/>
      <c r="AO339" s="196"/>
      <c r="AP339" s="5"/>
      <c r="AQ339" s="4"/>
      <c r="AR339" s="196"/>
      <c r="AT339" s="42"/>
      <c r="AU339" s="42"/>
      <c r="AV339" s="42"/>
      <c r="AW339" s="42"/>
      <c r="AX339" s="6"/>
      <c r="AY339" s="6"/>
      <c r="AZ339" s="196"/>
      <c r="BA339" s="5"/>
      <c r="BB339" s="6"/>
      <c r="BC339" s="196"/>
      <c r="BE339" s="42"/>
      <c r="BF339" s="42"/>
      <c r="BG339" s="42"/>
      <c r="BH339" s="42"/>
      <c r="BJ339" s="6"/>
      <c r="BK339" s="196"/>
      <c r="BL339" s="5"/>
      <c r="BM339" s="6"/>
      <c r="BN339" s="196"/>
      <c r="BP339" s="197"/>
      <c r="BQ339" s="197"/>
      <c r="BR339" s="199"/>
      <c r="BS339" s="8"/>
      <c r="BT339" s="197"/>
      <c r="BU339" s="197"/>
      <c r="BV339" s="199"/>
      <c r="BW339" s="8"/>
      <c r="BX339" s="199"/>
    </row>
    <row r="340" spans="1:76" ht="16" customHeight="1" x14ac:dyDescent="0.2">
      <c r="A340" s="17"/>
      <c r="B340" t="s">
        <v>237</v>
      </c>
      <c r="C340" s="194">
        <v>1219137</v>
      </c>
      <c r="E340">
        <v>62</v>
      </c>
      <c r="F340">
        <v>60</v>
      </c>
      <c r="G340">
        <v>45</v>
      </c>
      <c r="H340">
        <v>49</v>
      </c>
      <c r="I340">
        <v>46</v>
      </c>
      <c r="J340">
        <v>0.73</v>
      </c>
      <c r="K340">
        <v>0.72099999999999997</v>
      </c>
      <c r="L340">
        <v>0.68</v>
      </c>
      <c r="M340">
        <v>0.69299999999999995</v>
      </c>
      <c r="N340">
        <v>0.69699999999999995</v>
      </c>
      <c r="O340">
        <v>0.53</v>
      </c>
      <c r="P340">
        <v>0.56299999999999994</v>
      </c>
      <c r="Q340">
        <v>0.55900000000000005</v>
      </c>
      <c r="R340">
        <v>0.54300000000000004</v>
      </c>
      <c r="S340">
        <v>0.56599999999999995</v>
      </c>
      <c r="T340">
        <v>1.272</v>
      </c>
      <c r="U340">
        <v>1.294</v>
      </c>
      <c r="V340">
        <v>1.371</v>
      </c>
      <c r="W340">
        <v>1.351</v>
      </c>
      <c r="X340">
        <v>1.337</v>
      </c>
      <c r="Y340">
        <v>1.6259999999999999</v>
      </c>
      <c r="Z340">
        <v>1.5640000000000001</v>
      </c>
      <c r="AA340">
        <v>1.57</v>
      </c>
      <c r="AB340">
        <v>1.6060000000000001</v>
      </c>
      <c r="AC340">
        <v>1.573</v>
      </c>
      <c r="AE340" s="1">
        <f>AVERAGE(E340:I340)</f>
        <v>52.4</v>
      </c>
      <c r="AF340" s="2">
        <f>AVERAGE(J340:N340)</f>
        <v>0.70420000000000005</v>
      </c>
      <c r="AG340" s="2">
        <f>AVERAGE(T340:X340)</f>
        <v>1.325</v>
      </c>
      <c r="AH340" s="2">
        <f>AVERAGE(O340:S340)</f>
        <v>0.55220000000000002</v>
      </c>
      <c r="AI340" s="2">
        <f>AVERAGE(Y340:AC340)</f>
        <v>1.5878000000000001</v>
      </c>
      <c r="AK340" s="18">
        <f>((AI340-AG340)*(1000/AE340))/AH340</f>
        <v>9.0823382389940637</v>
      </c>
      <c r="AL340" s="195">
        <f>MIN(AK340:AK342)</f>
        <v>1.4333594488356893</v>
      </c>
      <c r="AN340" s="195">
        <f>MAX(AH341:AH342)</f>
        <v>0.58040000000000003</v>
      </c>
      <c r="AO340" s="196"/>
      <c r="AP340" s="5"/>
      <c r="AQ340" s="195">
        <f>AVERAGE(AI341:AI342)</f>
        <v>1.5508</v>
      </c>
      <c r="AR340" s="196"/>
      <c r="AT340" s="42">
        <v>0.61699999999999999</v>
      </c>
      <c r="AU340" s="42">
        <v>1.716</v>
      </c>
      <c r="AV340" s="42">
        <v>0.67</v>
      </c>
      <c r="AW340" s="42">
        <v>1.8720000000000001</v>
      </c>
      <c r="AX340" s="6"/>
      <c r="AY340" s="195">
        <f>(MAX(AT340:AT342)+MAX(AV340:AV342))/2</f>
        <v>0.65149999999999997</v>
      </c>
      <c r="AZ340" s="196"/>
      <c r="BA340" s="5"/>
      <c r="BB340" s="195">
        <f>(MIN(AU340:AU342)+MIN(AW340:AW342))/2</f>
        <v>1.7665</v>
      </c>
      <c r="BC340" s="196"/>
      <c r="BE340" s="42">
        <v>0.60899999999999999</v>
      </c>
      <c r="BF340" s="42">
        <v>1.7769999999999999</v>
      </c>
      <c r="BG340" s="42">
        <v>0.68400000000000005</v>
      </c>
      <c r="BH340" s="42">
        <v>1.853</v>
      </c>
      <c r="BJ340" s="195">
        <f>(MAX(BE340:BE342)+MAX(BG340:BG342))/2</f>
        <v>0.66100000000000003</v>
      </c>
      <c r="BK340" s="196"/>
      <c r="BL340" s="5"/>
      <c r="BM340" s="195">
        <f>(MIN(BF340:BF342)+MIN(BH340:BH342))/2</f>
        <v>1.7805</v>
      </c>
      <c r="BN340" s="196"/>
      <c r="BP340" s="197"/>
      <c r="BQ340" s="197"/>
      <c r="BR340" s="199"/>
      <c r="BS340" s="8"/>
      <c r="BT340" s="197"/>
      <c r="BU340" s="197"/>
      <c r="BV340" s="199"/>
      <c r="BW340" s="8"/>
      <c r="BX340" s="199"/>
    </row>
    <row r="341" spans="1:76" ht="16" customHeight="1" x14ac:dyDescent="0.2">
      <c r="A341" s="17"/>
      <c r="B341" t="s">
        <v>238</v>
      </c>
      <c r="C341" s="194"/>
      <c r="E341">
        <v>300</v>
      </c>
      <c r="F341">
        <v>223</v>
      </c>
      <c r="G341">
        <v>201</v>
      </c>
      <c r="H341">
        <v>134</v>
      </c>
      <c r="I341">
        <v>96</v>
      </c>
      <c r="J341">
        <v>0.80300000000000005</v>
      </c>
      <c r="K341">
        <v>0.749</v>
      </c>
      <c r="L341">
        <v>0.74099999999999999</v>
      </c>
      <c r="M341">
        <v>0.68700000000000006</v>
      </c>
      <c r="N341">
        <v>0.64500000000000002</v>
      </c>
      <c r="O341">
        <v>0.55700000000000005</v>
      </c>
      <c r="P341">
        <v>0.58499999999999996</v>
      </c>
      <c r="Q341">
        <v>0.56100000000000005</v>
      </c>
      <c r="R341">
        <v>0.55600000000000005</v>
      </c>
      <c r="S341">
        <v>0.58199999999999996</v>
      </c>
      <c r="T341">
        <v>1.107</v>
      </c>
      <c r="U341">
        <v>1.236</v>
      </c>
      <c r="V341">
        <v>1.254</v>
      </c>
      <c r="W341">
        <v>1.36</v>
      </c>
      <c r="X341">
        <v>1.425</v>
      </c>
      <c r="Y341">
        <v>1.609</v>
      </c>
      <c r="Z341">
        <v>1.544</v>
      </c>
      <c r="AA341">
        <v>1.5760000000000001</v>
      </c>
      <c r="AB341">
        <v>1.5569999999999999</v>
      </c>
      <c r="AC341">
        <v>1.5249999999999999</v>
      </c>
      <c r="AE341" s="1">
        <f>AVERAGE(E341:I341)</f>
        <v>190.8</v>
      </c>
      <c r="AF341" s="2">
        <f>AVERAGE(J341:N341)</f>
        <v>0.72500000000000009</v>
      </c>
      <c r="AG341" s="2">
        <f>AVERAGE(T341:X341)</f>
        <v>1.2764</v>
      </c>
      <c r="AH341" s="2">
        <f>AVERAGE(O341:S341)</f>
        <v>0.56819999999999993</v>
      </c>
      <c r="AI341" s="2">
        <f>AVERAGE(Y341:AC341)</f>
        <v>1.5622</v>
      </c>
      <c r="AK341" s="18">
        <f>((AI341-AG341)*(1000/AE341))/AH341</f>
        <v>2.6362259133074621</v>
      </c>
      <c r="AL341" s="195"/>
      <c r="AN341" s="195"/>
      <c r="AO341" s="196"/>
      <c r="AP341" s="5"/>
      <c r="AQ341" s="195"/>
      <c r="AR341" s="196"/>
      <c r="AT341" s="42">
        <v>0.63</v>
      </c>
      <c r="AU341" s="42">
        <v>1.694</v>
      </c>
      <c r="AV341" s="42">
        <v>0.64</v>
      </c>
      <c r="AW341" s="42">
        <v>1.895</v>
      </c>
      <c r="AX341" s="6"/>
      <c r="AY341" s="195"/>
      <c r="AZ341" s="196"/>
      <c r="BA341" s="5"/>
      <c r="BB341" s="195"/>
      <c r="BC341" s="196"/>
      <c r="BE341" s="42">
        <v>0.61799999999999999</v>
      </c>
      <c r="BF341" s="42">
        <v>1.76</v>
      </c>
      <c r="BG341" s="42">
        <v>0.70399999999999996</v>
      </c>
      <c r="BH341" s="42">
        <v>1.8009999999999999</v>
      </c>
      <c r="BJ341" s="195"/>
      <c r="BK341" s="196"/>
      <c r="BL341" s="5"/>
      <c r="BM341" s="195"/>
      <c r="BN341" s="196"/>
      <c r="BP341" s="197"/>
      <c r="BQ341" s="197"/>
      <c r="BR341" s="199"/>
      <c r="BS341" s="8"/>
      <c r="BT341" s="197"/>
      <c r="BU341" s="197"/>
      <c r="BV341" s="199"/>
      <c r="BW341" s="8"/>
      <c r="BX341" s="199"/>
    </row>
    <row r="342" spans="1:76" ht="16" customHeight="1" thickBot="1" x14ac:dyDescent="0.25">
      <c r="A342" s="17"/>
      <c r="B342" t="s">
        <v>239</v>
      </c>
      <c r="C342" s="194"/>
      <c r="E342">
        <v>355</v>
      </c>
      <c r="F342">
        <v>281</v>
      </c>
      <c r="G342">
        <v>335</v>
      </c>
      <c r="H342">
        <v>337</v>
      </c>
      <c r="I342">
        <v>227</v>
      </c>
      <c r="J342">
        <v>0.75600000000000001</v>
      </c>
      <c r="K342">
        <v>0.71099999999999997</v>
      </c>
      <c r="L342">
        <v>0.73699999999999999</v>
      </c>
      <c r="M342">
        <v>0.74299999999999999</v>
      </c>
      <c r="N342">
        <v>0.67400000000000004</v>
      </c>
      <c r="O342">
        <v>0.56599999999999995</v>
      </c>
      <c r="P342">
        <v>0.58799999999999997</v>
      </c>
      <c r="Q342">
        <v>0.58399999999999996</v>
      </c>
      <c r="R342">
        <v>0.57299999999999995</v>
      </c>
      <c r="S342">
        <v>0.59099999999999997</v>
      </c>
      <c r="T342">
        <v>1.2170000000000001</v>
      </c>
      <c r="U342">
        <v>1.3120000000000001</v>
      </c>
      <c r="V342">
        <v>1.2629999999999999</v>
      </c>
      <c r="W342">
        <v>1.252</v>
      </c>
      <c r="X342">
        <v>1.3759999999999999</v>
      </c>
      <c r="Y342">
        <v>1.583</v>
      </c>
      <c r="Z342">
        <v>1.518</v>
      </c>
      <c r="AA342">
        <v>1.5389999999999999</v>
      </c>
      <c r="AB342">
        <v>1.542</v>
      </c>
      <c r="AC342">
        <v>1.5149999999999999</v>
      </c>
      <c r="AE342" s="1">
        <f>AVERAGE(E342:I342)</f>
        <v>307</v>
      </c>
      <c r="AF342" s="2">
        <f>AVERAGE(J342:N342)</f>
        <v>0.72419999999999995</v>
      </c>
      <c r="AG342" s="2">
        <f>AVERAGE(T342:X342)</f>
        <v>1.284</v>
      </c>
      <c r="AH342" s="2">
        <f>AVERAGE(O342:S342)</f>
        <v>0.58040000000000003</v>
      </c>
      <c r="AI342" s="2">
        <f>AVERAGE(Y342:AC342)</f>
        <v>1.5393999999999999</v>
      </c>
      <c r="AK342" s="18">
        <f>((AI342-AG342)*(1000/AE342))/AH342</f>
        <v>1.4333594488356893</v>
      </c>
      <c r="AL342" s="195"/>
      <c r="AN342" s="195"/>
      <c r="AO342" s="196"/>
      <c r="AP342" s="5"/>
      <c r="AQ342" s="195"/>
      <c r="AR342" s="196"/>
      <c r="AT342" s="42">
        <v>0.63300000000000001</v>
      </c>
      <c r="AU342" s="42">
        <v>1.6879999999999999</v>
      </c>
      <c r="AV342" s="42">
        <v>0.66600000000000004</v>
      </c>
      <c r="AW342" s="42">
        <v>1.845</v>
      </c>
      <c r="AX342" s="6"/>
      <c r="AY342" s="195"/>
      <c r="AZ342" s="196"/>
      <c r="BA342" s="5"/>
      <c r="BB342" s="195"/>
      <c r="BC342" s="196"/>
      <c r="BE342" s="42">
        <v>0.61699999999999999</v>
      </c>
      <c r="BF342" s="42">
        <v>1.766</v>
      </c>
      <c r="BG342" s="42">
        <v>0.65900000000000003</v>
      </c>
      <c r="BH342" s="42">
        <v>1.875</v>
      </c>
      <c r="BJ342" s="195"/>
      <c r="BK342" s="196"/>
      <c r="BL342" s="5"/>
      <c r="BM342" s="195"/>
      <c r="BN342" s="196"/>
      <c r="BP342" s="197"/>
      <c r="BQ342" s="197"/>
      <c r="BR342" s="200"/>
      <c r="BS342" s="8"/>
      <c r="BT342" s="197"/>
      <c r="BU342" s="197"/>
      <c r="BV342" s="200"/>
      <c r="BW342" s="8"/>
      <c r="BX342" s="200"/>
    </row>
  </sheetData>
  <mergeCells count="1221">
    <mergeCell ref="AY336:AY338"/>
    <mergeCell ref="AZ336:AZ342"/>
    <mergeCell ref="BB336:BB338"/>
    <mergeCell ref="BC336:BC342"/>
    <mergeCell ref="BN328:BN334"/>
    <mergeCell ref="BP328:BP334"/>
    <mergeCell ref="BQ328:BQ334"/>
    <mergeCell ref="BR328:BR334"/>
    <mergeCell ref="BV336:BV342"/>
    <mergeCell ref="BX336:BX342"/>
    <mergeCell ref="C340:C342"/>
    <mergeCell ref="AL340:AL342"/>
    <mergeCell ref="AN340:AN342"/>
    <mergeCell ref="AQ340:AQ342"/>
    <mergeCell ref="AY340:AY342"/>
    <mergeCell ref="BB340:BB342"/>
    <mergeCell ref="BJ340:BJ342"/>
    <mergeCell ref="BM340:BM342"/>
    <mergeCell ref="BT328:BT334"/>
    <mergeCell ref="BU328:BU334"/>
    <mergeCell ref="BV328:BV334"/>
    <mergeCell ref="BX328:BX334"/>
    <mergeCell ref="C332:C334"/>
    <mergeCell ref="AL332:AL334"/>
    <mergeCell ref="AN332:AN334"/>
    <mergeCell ref="AQ332:AQ334"/>
    <mergeCell ref="AY332:AY334"/>
    <mergeCell ref="BB332:BB334"/>
    <mergeCell ref="BJ332:BJ334"/>
    <mergeCell ref="BM332:BM334"/>
    <mergeCell ref="C336:C338"/>
    <mergeCell ref="AL336:AL338"/>
    <mergeCell ref="AN336:AN338"/>
    <mergeCell ref="AO336:AO342"/>
    <mergeCell ref="AQ336:AQ338"/>
    <mergeCell ref="AR336:AR342"/>
    <mergeCell ref="BV320:BV326"/>
    <mergeCell ref="BX320:BX326"/>
    <mergeCell ref="C324:C326"/>
    <mergeCell ref="AL324:AL326"/>
    <mergeCell ref="AN324:AN326"/>
    <mergeCell ref="AQ324:AQ326"/>
    <mergeCell ref="AY324:AY326"/>
    <mergeCell ref="BB324:BB326"/>
    <mergeCell ref="BJ324:BJ326"/>
    <mergeCell ref="BM324:BM326"/>
    <mergeCell ref="BJ336:BJ338"/>
    <mergeCell ref="BK336:BK342"/>
    <mergeCell ref="BM336:BM338"/>
    <mergeCell ref="BN336:BN342"/>
    <mergeCell ref="BP336:BP342"/>
    <mergeCell ref="BQ336:BQ342"/>
    <mergeCell ref="BR336:BR342"/>
    <mergeCell ref="BT336:BT342"/>
    <mergeCell ref="BU336:BU342"/>
    <mergeCell ref="C328:C330"/>
    <mergeCell ref="AL328:AL330"/>
    <mergeCell ref="AN328:AN330"/>
    <mergeCell ref="AO328:AO334"/>
    <mergeCell ref="AQ328:AQ330"/>
    <mergeCell ref="AR328:AR334"/>
    <mergeCell ref="AY328:AY330"/>
    <mergeCell ref="AZ328:AZ334"/>
    <mergeCell ref="BB328:BB330"/>
    <mergeCell ref="BC328:BC334"/>
    <mergeCell ref="BJ328:BJ330"/>
    <mergeCell ref="BK328:BK334"/>
    <mergeCell ref="BM328:BM330"/>
    <mergeCell ref="BR312:BR318"/>
    <mergeCell ref="BT312:BT318"/>
    <mergeCell ref="BU312:BU318"/>
    <mergeCell ref="BV312:BV318"/>
    <mergeCell ref="BX312:BX318"/>
    <mergeCell ref="C316:C318"/>
    <mergeCell ref="AL316:AL318"/>
    <mergeCell ref="AN316:AN318"/>
    <mergeCell ref="AQ316:AQ318"/>
    <mergeCell ref="AY316:AY318"/>
    <mergeCell ref="BB316:BB318"/>
    <mergeCell ref="BJ316:BJ318"/>
    <mergeCell ref="BM316:BM318"/>
    <mergeCell ref="C320:C322"/>
    <mergeCell ref="AL320:AL322"/>
    <mergeCell ref="AN320:AN322"/>
    <mergeCell ref="AO320:AO326"/>
    <mergeCell ref="AQ320:AQ322"/>
    <mergeCell ref="AR320:AR326"/>
    <mergeCell ref="AY320:AY322"/>
    <mergeCell ref="AZ320:AZ326"/>
    <mergeCell ref="BB320:BB322"/>
    <mergeCell ref="BC320:BC326"/>
    <mergeCell ref="BJ320:BJ322"/>
    <mergeCell ref="BK320:BK326"/>
    <mergeCell ref="BM320:BM322"/>
    <mergeCell ref="BN320:BN326"/>
    <mergeCell ref="BP320:BP326"/>
    <mergeCell ref="BQ320:BQ326"/>
    <mergeCell ref="BR320:BR326"/>
    <mergeCell ref="BT320:BT326"/>
    <mergeCell ref="BU320:BU326"/>
    <mergeCell ref="AK311:AL311"/>
    <mergeCell ref="C312:C314"/>
    <mergeCell ref="AL312:AL314"/>
    <mergeCell ref="AN312:AN314"/>
    <mergeCell ref="AO312:AO318"/>
    <mergeCell ref="AQ312:AQ314"/>
    <mergeCell ref="AR312:AR318"/>
    <mergeCell ref="AY312:AY314"/>
    <mergeCell ref="AZ312:AZ318"/>
    <mergeCell ref="BB312:BB314"/>
    <mergeCell ref="BC312:BC318"/>
    <mergeCell ref="BJ312:BJ314"/>
    <mergeCell ref="BK312:BK318"/>
    <mergeCell ref="BM312:BM314"/>
    <mergeCell ref="BN312:BN318"/>
    <mergeCell ref="BP312:BP318"/>
    <mergeCell ref="BQ312:BQ318"/>
    <mergeCell ref="C299:C301"/>
    <mergeCell ref="AL299:AL301"/>
    <mergeCell ref="AN299:AN301"/>
    <mergeCell ref="AQ299:AQ301"/>
    <mergeCell ref="AY299:AY301"/>
    <mergeCell ref="BB299:BB301"/>
    <mergeCell ref="BJ299:BJ301"/>
    <mergeCell ref="BM299:BM301"/>
    <mergeCell ref="C303:C305"/>
    <mergeCell ref="AL303:AL305"/>
    <mergeCell ref="AN303:AN305"/>
    <mergeCell ref="AO303:AO309"/>
    <mergeCell ref="AQ303:AQ305"/>
    <mergeCell ref="AR303:AR309"/>
    <mergeCell ref="AY303:AY305"/>
    <mergeCell ref="AZ303:AZ309"/>
    <mergeCell ref="BB303:BB305"/>
    <mergeCell ref="BC303:BC309"/>
    <mergeCell ref="BJ303:BJ305"/>
    <mergeCell ref="BK303:BK309"/>
    <mergeCell ref="BM303:BM305"/>
    <mergeCell ref="AN307:AN309"/>
    <mergeCell ref="AQ307:AQ309"/>
    <mergeCell ref="AY307:AY309"/>
    <mergeCell ref="BB307:BB309"/>
    <mergeCell ref="BJ307:BJ309"/>
    <mergeCell ref="BM307:BM309"/>
    <mergeCell ref="BN303:BN309"/>
    <mergeCell ref="BP303:BP309"/>
    <mergeCell ref="BQ303:BQ309"/>
    <mergeCell ref="BR303:BR309"/>
    <mergeCell ref="BT303:BT309"/>
    <mergeCell ref="BU303:BU309"/>
    <mergeCell ref="BV303:BV309"/>
    <mergeCell ref="BX303:BX309"/>
    <mergeCell ref="C307:C309"/>
    <mergeCell ref="AL307:AL309"/>
    <mergeCell ref="BV287:BV293"/>
    <mergeCell ref="BX287:BX293"/>
    <mergeCell ref="C291:C293"/>
    <mergeCell ref="AL291:AL293"/>
    <mergeCell ref="AN291:AN293"/>
    <mergeCell ref="AQ291:AQ293"/>
    <mergeCell ref="AY291:AY293"/>
    <mergeCell ref="BB291:BB293"/>
    <mergeCell ref="BJ291:BJ293"/>
    <mergeCell ref="BM291:BM293"/>
    <mergeCell ref="C295:C297"/>
    <mergeCell ref="AL295:AL297"/>
    <mergeCell ref="AN295:AN297"/>
    <mergeCell ref="AO295:AO301"/>
    <mergeCell ref="AQ295:AQ297"/>
    <mergeCell ref="AR295:AR301"/>
    <mergeCell ref="AY295:AY297"/>
    <mergeCell ref="AZ295:AZ301"/>
    <mergeCell ref="BB295:BB297"/>
    <mergeCell ref="BC295:BC301"/>
    <mergeCell ref="BJ295:BJ297"/>
    <mergeCell ref="BK295:BK301"/>
    <mergeCell ref="BM295:BM297"/>
    <mergeCell ref="BN295:BN301"/>
    <mergeCell ref="BP295:BP301"/>
    <mergeCell ref="BQ295:BQ301"/>
    <mergeCell ref="BR295:BR301"/>
    <mergeCell ref="BT295:BT301"/>
    <mergeCell ref="BU295:BU301"/>
    <mergeCell ref="BV295:BV301"/>
    <mergeCell ref="BX295:BX301"/>
    <mergeCell ref="BX279:BX285"/>
    <mergeCell ref="C283:C285"/>
    <mergeCell ref="AL283:AL285"/>
    <mergeCell ref="AN283:AN285"/>
    <mergeCell ref="AQ283:AQ285"/>
    <mergeCell ref="AY283:AY285"/>
    <mergeCell ref="BB283:BB285"/>
    <mergeCell ref="BJ283:BJ285"/>
    <mergeCell ref="BM283:BM285"/>
    <mergeCell ref="C287:C289"/>
    <mergeCell ref="AL287:AL289"/>
    <mergeCell ref="AN287:AN289"/>
    <mergeCell ref="AO287:AO293"/>
    <mergeCell ref="AQ287:AQ289"/>
    <mergeCell ref="AR287:AR293"/>
    <mergeCell ref="AY287:AY289"/>
    <mergeCell ref="AZ287:AZ293"/>
    <mergeCell ref="BB287:BB289"/>
    <mergeCell ref="BC287:BC293"/>
    <mergeCell ref="BJ287:BJ289"/>
    <mergeCell ref="BK287:BK293"/>
    <mergeCell ref="BM287:BM289"/>
    <mergeCell ref="BN287:BN293"/>
    <mergeCell ref="BX270:BX276"/>
    <mergeCell ref="BP287:BP293"/>
    <mergeCell ref="BQ287:BQ293"/>
    <mergeCell ref="BR287:BR293"/>
    <mergeCell ref="BT287:BT293"/>
    <mergeCell ref="BU287:BU293"/>
    <mergeCell ref="AK245:AL245"/>
    <mergeCell ref="AK278:AL278"/>
    <mergeCell ref="C279:C281"/>
    <mergeCell ref="AL279:AL281"/>
    <mergeCell ref="AN279:AN281"/>
    <mergeCell ref="AO279:AO285"/>
    <mergeCell ref="AQ279:AQ281"/>
    <mergeCell ref="AR279:AR285"/>
    <mergeCell ref="AY279:AY281"/>
    <mergeCell ref="AZ279:AZ285"/>
    <mergeCell ref="BB279:BB281"/>
    <mergeCell ref="BC279:BC285"/>
    <mergeCell ref="BJ279:BJ281"/>
    <mergeCell ref="BK279:BK285"/>
    <mergeCell ref="BM279:BM281"/>
    <mergeCell ref="BN279:BN285"/>
    <mergeCell ref="BP279:BP285"/>
    <mergeCell ref="BQ279:BQ285"/>
    <mergeCell ref="BR279:BR285"/>
    <mergeCell ref="BT279:BT285"/>
    <mergeCell ref="BU279:BU285"/>
    <mergeCell ref="C262:C264"/>
    <mergeCell ref="AL262:AL264"/>
    <mergeCell ref="AN262:AN264"/>
    <mergeCell ref="AO262:AO268"/>
    <mergeCell ref="AQ262:AQ264"/>
    <mergeCell ref="BN262:BN268"/>
    <mergeCell ref="BP262:BP268"/>
    <mergeCell ref="BQ262:BQ268"/>
    <mergeCell ref="BR262:BR268"/>
    <mergeCell ref="C274:C276"/>
    <mergeCell ref="BT262:BT268"/>
    <mergeCell ref="BV279:BV285"/>
    <mergeCell ref="AL274:AL276"/>
    <mergeCell ref="AN274:AN276"/>
    <mergeCell ref="AQ274:AQ276"/>
    <mergeCell ref="AY274:AY276"/>
    <mergeCell ref="BB274:BB276"/>
    <mergeCell ref="BJ274:BJ276"/>
    <mergeCell ref="BM274:BM276"/>
    <mergeCell ref="BM270:BM272"/>
    <mergeCell ref="BN270:BN276"/>
    <mergeCell ref="BP270:BP276"/>
    <mergeCell ref="BQ270:BQ276"/>
    <mergeCell ref="BR270:BR276"/>
    <mergeCell ref="BT270:BT276"/>
    <mergeCell ref="BU270:BU276"/>
    <mergeCell ref="BV270:BV276"/>
    <mergeCell ref="AR262:AR268"/>
    <mergeCell ref="BJ266:BJ268"/>
    <mergeCell ref="BM266:BM268"/>
    <mergeCell ref="C270:C272"/>
    <mergeCell ref="AL270:AL272"/>
    <mergeCell ref="AN270:AN272"/>
    <mergeCell ref="AO270:AO276"/>
    <mergeCell ref="AQ270:AQ272"/>
    <mergeCell ref="AR270:AR276"/>
    <mergeCell ref="AY270:AY272"/>
    <mergeCell ref="AZ270:AZ276"/>
    <mergeCell ref="BB270:BB272"/>
    <mergeCell ref="BC270:BC276"/>
    <mergeCell ref="BJ270:BJ272"/>
    <mergeCell ref="BK270:BK276"/>
    <mergeCell ref="BC262:BC268"/>
    <mergeCell ref="BJ262:BJ264"/>
    <mergeCell ref="BK262:BK268"/>
    <mergeCell ref="BM262:BM264"/>
    <mergeCell ref="AY262:AY264"/>
    <mergeCell ref="AZ262:AZ268"/>
    <mergeCell ref="BB262:BB264"/>
    <mergeCell ref="BU254:BU260"/>
    <mergeCell ref="BV254:BV260"/>
    <mergeCell ref="BX254:BX260"/>
    <mergeCell ref="C258:C260"/>
    <mergeCell ref="AL258:AL260"/>
    <mergeCell ref="AN258:AN260"/>
    <mergeCell ref="AQ258:AQ260"/>
    <mergeCell ref="AY258:AY260"/>
    <mergeCell ref="BB258:BB260"/>
    <mergeCell ref="BJ258:BJ260"/>
    <mergeCell ref="BM258:BM260"/>
    <mergeCell ref="BC254:BC260"/>
    <mergeCell ref="BJ254:BJ256"/>
    <mergeCell ref="BK254:BK260"/>
    <mergeCell ref="BM254:BM256"/>
    <mergeCell ref="BN254:BN260"/>
    <mergeCell ref="BP254:BP260"/>
    <mergeCell ref="BQ254:BQ260"/>
    <mergeCell ref="BR254:BR260"/>
    <mergeCell ref="BT254:BT260"/>
    <mergeCell ref="BU262:BU268"/>
    <mergeCell ref="BV262:BV268"/>
    <mergeCell ref="BX262:BX268"/>
    <mergeCell ref="C266:C268"/>
    <mergeCell ref="AL266:AL268"/>
    <mergeCell ref="AN266:AN268"/>
    <mergeCell ref="AQ266:AQ268"/>
    <mergeCell ref="AY266:AY268"/>
    <mergeCell ref="BB266:BB268"/>
    <mergeCell ref="BU246:BU252"/>
    <mergeCell ref="BV246:BV252"/>
    <mergeCell ref="BX246:BX252"/>
    <mergeCell ref="C250:C252"/>
    <mergeCell ref="AL250:AL252"/>
    <mergeCell ref="AN250:AN252"/>
    <mergeCell ref="AQ250:AQ252"/>
    <mergeCell ref="AY250:AY252"/>
    <mergeCell ref="BB250:BB252"/>
    <mergeCell ref="BJ250:BJ252"/>
    <mergeCell ref="BM250:BM252"/>
    <mergeCell ref="C254:C256"/>
    <mergeCell ref="AL254:AL256"/>
    <mergeCell ref="AN254:AN256"/>
    <mergeCell ref="AO254:AO260"/>
    <mergeCell ref="AQ254:AQ256"/>
    <mergeCell ref="AR254:AR260"/>
    <mergeCell ref="AY254:AY256"/>
    <mergeCell ref="AZ254:AZ260"/>
    <mergeCell ref="BB254:BB256"/>
    <mergeCell ref="BC246:BC252"/>
    <mergeCell ref="BJ246:BJ248"/>
    <mergeCell ref="BK246:BK252"/>
    <mergeCell ref="BM246:BM248"/>
    <mergeCell ref="BN246:BN252"/>
    <mergeCell ref="BP246:BP252"/>
    <mergeCell ref="BQ246:BQ252"/>
    <mergeCell ref="BR246:BR252"/>
    <mergeCell ref="BT246:BT252"/>
    <mergeCell ref="C246:C248"/>
    <mergeCell ref="AL246:AL248"/>
    <mergeCell ref="AN246:AN248"/>
    <mergeCell ref="AO246:AO252"/>
    <mergeCell ref="AQ246:AQ248"/>
    <mergeCell ref="AR246:AR252"/>
    <mergeCell ref="AY246:AY248"/>
    <mergeCell ref="AZ246:AZ252"/>
    <mergeCell ref="BB246:BB248"/>
    <mergeCell ref="BT138:BT144"/>
    <mergeCell ref="BU138:BU144"/>
    <mergeCell ref="C237:C239"/>
    <mergeCell ref="BK155:BK161"/>
    <mergeCell ref="BM155:BM157"/>
    <mergeCell ref="BN155:BN161"/>
    <mergeCell ref="AN159:AN161"/>
    <mergeCell ref="AQ159:AQ161"/>
    <mergeCell ref="AY159:AY161"/>
    <mergeCell ref="BB159:BB161"/>
    <mergeCell ref="BJ159:BJ161"/>
    <mergeCell ref="BM159:BM161"/>
    <mergeCell ref="AY155:AY157"/>
    <mergeCell ref="AZ155:AZ161"/>
    <mergeCell ref="BB155:BB157"/>
    <mergeCell ref="BC155:BC161"/>
    <mergeCell ref="BJ155:BJ157"/>
    <mergeCell ref="BV138:BV144"/>
    <mergeCell ref="BX138:BX144"/>
    <mergeCell ref="C142:C144"/>
    <mergeCell ref="AL142:AL144"/>
    <mergeCell ref="AN142:AN144"/>
    <mergeCell ref="AQ142:AQ144"/>
    <mergeCell ref="AY142:AY144"/>
    <mergeCell ref="BB142:BB144"/>
    <mergeCell ref="BJ142:BJ144"/>
    <mergeCell ref="BM142:BM144"/>
    <mergeCell ref="BB138:BB140"/>
    <mergeCell ref="BC138:BC144"/>
    <mergeCell ref="BJ138:BJ140"/>
    <mergeCell ref="BK138:BK144"/>
    <mergeCell ref="BM138:BM140"/>
    <mergeCell ref="BN138:BN144"/>
    <mergeCell ref="BP138:BP144"/>
    <mergeCell ref="BQ138:BQ144"/>
    <mergeCell ref="BR138:BR144"/>
    <mergeCell ref="BU130:BU136"/>
    <mergeCell ref="BV130:BV136"/>
    <mergeCell ref="BX130:BX136"/>
    <mergeCell ref="C134:C136"/>
    <mergeCell ref="AL134:AL136"/>
    <mergeCell ref="AN134:AN136"/>
    <mergeCell ref="AQ134:AQ136"/>
    <mergeCell ref="AY134:AY136"/>
    <mergeCell ref="BB134:BB136"/>
    <mergeCell ref="BJ134:BJ136"/>
    <mergeCell ref="BM134:BM136"/>
    <mergeCell ref="C138:C140"/>
    <mergeCell ref="AL138:AL140"/>
    <mergeCell ref="AN138:AN140"/>
    <mergeCell ref="AO138:AO144"/>
    <mergeCell ref="AQ138:AQ140"/>
    <mergeCell ref="AR138:AR144"/>
    <mergeCell ref="AY138:AY140"/>
    <mergeCell ref="AZ138:AZ144"/>
    <mergeCell ref="C130:C132"/>
    <mergeCell ref="AL130:AL132"/>
    <mergeCell ref="AN130:AN132"/>
    <mergeCell ref="AO130:AO136"/>
    <mergeCell ref="AQ130:AQ132"/>
    <mergeCell ref="AR130:AR136"/>
    <mergeCell ref="AY130:AY132"/>
    <mergeCell ref="AZ130:AZ136"/>
    <mergeCell ref="BB130:BB132"/>
    <mergeCell ref="BC130:BC136"/>
    <mergeCell ref="BJ130:BJ132"/>
    <mergeCell ref="BK130:BK136"/>
    <mergeCell ref="BM130:BM132"/>
    <mergeCell ref="BP130:BP136"/>
    <mergeCell ref="BQ130:BQ136"/>
    <mergeCell ref="BR130:BR136"/>
    <mergeCell ref="BT130:BT136"/>
    <mergeCell ref="BB118:BB120"/>
    <mergeCell ref="BJ118:BJ120"/>
    <mergeCell ref="BM118:BM120"/>
    <mergeCell ref="C122:C124"/>
    <mergeCell ref="AL122:AL124"/>
    <mergeCell ref="AN122:AN124"/>
    <mergeCell ref="AO122:AO128"/>
    <mergeCell ref="AQ122:AQ124"/>
    <mergeCell ref="AR122:AR128"/>
    <mergeCell ref="AY122:AY124"/>
    <mergeCell ref="AZ122:AZ128"/>
    <mergeCell ref="BB122:BB124"/>
    <mergeCell ref="BC122:BC128"/>
    <mergeCell ref="BJ122:BJ124"/>
    <mergeCell ref="BK122:BK128"/>
    <mergeCell ref="BM122:BM124"/>
    <mergeCell ref="C126:C128"/>
    <mergeCell ref="AL126:AL128"/>
    <mergeCell ref="AN126:AN128"/>
    <mergeCell ref="AQ126:AQ128"/>
    <mergeCell ref="AY126:AY128"/>
    <mergeCell ref="BB126:BB128"/>
    <mergeCell ref="BJ126:BJ128"/>
    <mergeCell ref="BM126:BM128"/>
    <mergeCell ref="BN122:BN128"/>
    <mergeCell ref="BP114:BP120"/>
    <mergeCell ref="BQ114:BQ120"/>
    <mergeCell ref="BR114:BR120"/>
    <mergeCell ref="BT114:BT120"/>
    <mergeCell ref="BU114:BU120"/>
    <mergeCell ref="BV114:BV120"/>
    <mergeCell ref="BX114:BX120"/>
    <mergeCell ref="BP122:BP128"/>
    <mergeCell ref="BQ122:BQ128"/>
    <mergeCell ref="BR122:BR128"/>
    <mergeCell ref="BT122:BT128"/>
    <mergeCell ref="BU122:BU128"/>
    <mergeCell ref="BV122:BV128"/>
    <mergeCell ref="BX122:BX128"/>
    <mergeCell ref="AO80:AO86"/>
    <mergeCell ref="AQ80:AQ82"/>
    <mergeCell ref="AR80:AR86"/>
    <mergeCell ref="AY80:AY82"/>
    <mergeCell ref="AZ80:AZ86"/>
    <mergeCell ref="BB80:BB82"/>
    <mergeCell ref="BN96:BN102"/>
    <mergeCell ref="BP96:BP102"/>
    <mergeCell ref="BQ96:BQ102"/>
    <mergeCell ref="BR96:BR102"/>
    <mergeCell ref="BT88:BT94"/>
    <mergeCell ref="BU88:BU94"/>
    <mergeCell ref="BV88:BV94"/>
    <mergeCell ref="BX88:BX94"/>
    <mergeCell ref="BQ80:BQ86"/>
    <mergeCell ref="BK80:BK86"/>
    <mergeCell ref="BM80:BM82"/>
    <mergeCell ref="BP104:BP110"/>
    <mergeCell ref="BQ104:BQ110"/>
    <mergeCell ref="BR104:BR110"/>
    <mergeCell ref="BT104:BT110"/>
    <mergeCell ref="C114:C116"/>
    <mergeCell ref="AL114:AL116"/>
    <mergeCell ref="AN114:AN116"/>
    <mergeCell ref="AO114:AO120"/>
    <mergeCell ref="AQ114:AQ116"/>
    <mergeCell ref="AR114:AR120"/>
    <mergeCell ref="AY114:AY116"/>
    <mergeCell ref="AZ114:AZ120"/>
    <mergeCell ref="BB114:BB116"/>
    <mergeCell ref="AL92:AL94"/>
    <mergeCell ref="AN92:AN94"/>
    <mergeCell ref="AQ92:AQ94"/>
    <mergeCell ref="AY92:AY94"/>
    <mergeCell ref="BB92:BB94"/>
    <mergeCell ref="BJ92:BJ94"/>
    <mergeCell ref="BM92:BM94"/>
    <mergeCell ref="C108:C110"/>
    <mergeCell ref="BJ96:BJ98"/>
    <mergeCell ref="BK96:BK102"/>
    <mergeCell ref="BM96:BM98"/>
    <mergeCell ref="AL108:AL110"/>
    <mergeCell ref="AN108:AN110"/>
    <mergeCell ref="AQ108:AQ110"/>
    <mergeCell ref="AY108:AY110"/>
    <mergeCell ref="BB108:BB110"/>
    <mergeCell ref="BJ108:BJ110"/>
    <mergeCell ref="BM108:BM110"/>
    <mergeCell ref="C118:C120"/>
    <mergeCell ref="AL118:AL120"/>
    <mergeCell ref="AN118:AN120"/>
    <mergeCell ref="AQ118:AQ120"/>
    <mergeCell ref="AY118:AY120"/>
    <mergeCell ref="E3:I3"/>
    <mergeCell ref="J3:N3"/>
    <mergeCell ref="O3:S3"/>
    <mergeCell ref="T3:X3"/>
    <mergeCell ref="Y3:AC3"/>
    <mergeCell ref="AK3:AL3"/>
    <mergeCell ref="AT3:AU3"/>
    <mergeCell ref="AV3:AW3"/>
    <mergeCell ref="BE3:BF3"/>
    <mergeCell ref="C159:C161"/>
    <mergeCell ref="C163:C165"/>
    <mergeCell ref="C167:C169"/>
    <mergeCell ref="C171:C173"/>
    <mergeCell ref="C147:C149"/>
    <mergeCell ref="AL147:AL149"/>
    <mergeCell ref="AN147:AN149"/>
    <mergeCell ref="AQ147:AQ149"/>
    <mergeCell ref="AY147:AY149"/>
    <mergeCell ref="AY151:AY153"/>
    <mergeCell ref="C151:C153"/>
    <mergeCell ref="AL151:AL153"/>
    <mergeCell ref="AN151:AN153"/>
    <mergeCell ref="AQ151:AQ153"/>
    <mergeCell ref="AL22:AL24"/>
    <mergeCell ref="AN22:AN24"/>
    <mergeCell ref="AO22:AO28"/>
    <mergeCell ref="AQ22:AQ24"/>
    <mergeCell ref="AL26:AL28"/>
    <mergeCell ref="AN26:AN28"/>
    <mergeCell ref="AQ26:AQ28"/>
    <mergeCell ref="AL6:AL8"/>
    <mergeCell ref="AL159:AL161"/>
    <mergeCell ref="BM4:BN4"/>
    <mergeCell ref="BJ147:BJ149"/>
    <mergeCell ref="BK147:BK153"/>
    <mergeCell ref="BM147:BM149"/>
    <mergeCell ref="BN147:BN153"/>
    <mergeCell ref="BJ151:BJ153"/>
    <mergeCell ref="BM151:BM153"/>
    <mergeCell ref="C241:C243"/>
    <mergeCell ref="AE3:AE4"/>
    <mergeCell ref="AF3:AF4"/>
    <mergeCell ref="C6:C8"/>
    <mergeCell ref="C10:C12"/>
    <mergeCell ref="C22:C24"/>
    <mergeCell ref="C26:C28"/>
    <mergeCell ref="C217:C219"/>
    <mergeCell ref="C221:C223"/>
    <mergeCell ref="C225:C227"/>
    <mergeCell ref="C229:C231"/>
    <mergeCell ref="C233:C235"/>
    <mergeCell ref="C196:C198"/>
    <mergeCell ref="C200:C202"/>
    <mergeCell ref="C204:C206"/>
    <mergeCell ref="C208:C210"/>
    <mergeCell ref="C213:C215"/>
    <mergeCell ref="C175:C177"/>
    <mergeCell ref="C180:C182"/>
    <mergeCell ref="C184:C186"/>
    <mergeCell ref="C188:C190"/>
    <mergeCell ref="C192:C194"/>
    <mergeCell ref="C155:C157"/>
    <mergeCell ref="C55:C57"/>
    <mergeCell ref="C59:C61"/>
    <mergeCell ref="AT2:BC2"/>
    <mergeCell ref="AY4:AZ4"/>
    <mergeCell ref="BB4:BC4"/>
    <mergeCell ref="AG3:AG4"/>
    <mergeCell ref="AH3:AH4"/>
    <mergeCell ref="AI3:AI4"/>
    <mergeCell ref="AO147:AO153"/>
    <mergeCell ref="AR147:AR153"/>
    <mergeCell ref="AK146:AL146"/>
    <mergeCell ref="AZ147:AZ153"/>
    <mergeCell ref="BB147:BB149"/>
    <mergeCell ref="BC147:BC153"/>
    <mergeCell ref="BB151:BB153"/>
    <mergeCell ref="BG3:BH3"/>
    <mergeCell ref="AK79:AL79"/>
    <mergeCell ref="BC80:BC86"/>
    <mergeCell ref="BJ80:BJ82"/>
    <mergeCell ref="AK113:AL113"/>
    <mergeCell ref="BC114:BC120"/>
    <mergeCell ref="BJ4:BK4"/>
    <mergeCell ref="AN6:AN8"/>
    <mergeCell ref="BE2:BN2"/>
    <mergeCell ref="BJ114:BJ116"/>
    <mergeCell ref="BK114:BK120"/>
    <mergeCell ref="BM114:BM116"/>
    <mergeCell ref="BN114:BN120"/>
    <mergeCell ref="BN130:BN136"/>
    <mergeCell ref="BN30:BN36"/>
    <mergeCell ref="BM104:BM106"/>
    <mergeCell ref="BN104:BN110"/>
    <mergeCell ref="BJ84:BJ86"/>
    <mergeCell ref="BM84:BM86"/>
    <mergeCell ref="AL155:AL157"/>
    <mergeCell ref="AN155:AN157"/>
    <mergeCell ref="AO155:AO161"/>
    <mergeCell ref="AQ155:AQ157"/>
    <mergeCell ref="AR155:AR161"/>
    <mergeCell ref="BK30:BK36"/>
    <mergeCell ref="BK163:BK169"/>
    <mergeCell ref="BM163:BM165"/>
    <mergeCell ref="BJ38:BJ40"/>
    <mergeCell ref="AY42:AY44"/>
    <mergeCell ref="BB42:BB44"/>
    <mergeCell ref="BJ42:BJ44"/>
    <mergeCell ref="AQ47:AQ49"/>
    <mergeCell ref="AR47:AR53"/>
    <mergeCell ref="AY47:AY49"/>
    <mergeCell ref="AZ47:AZ53"/>
    <mergeCell ref="BB47:BB49"/>
    <mergeCell ref="AK46:AL46"/>
    <mergeCell ref="AQ55:AQ57"/>
    <mergeCell ref="AR55:AR61"/>
    <mergeCell ref="AY55:AY57"/>
    <mergeCell ref="AR71:AR77"/>
    <mergeCell ref="BM34:BM36"/>
    <mergeCell ref="BM30:BM32"/>
    <mergeCell ref="AY71:AY73"/>
    <mergeCell ref="AL59:AL61"/>
    <mergeCell ref="AN59:AN61"/>
    <mergeCell ref="AQ59:AQ61"/>
    <mergeCell ref="AY59:AY61"/>
    <mergeCell ref="AR63:AR69"/>
    <mergeCell ref="AY63:AY65"/>
    <mergeCell ref="AY67:AY69"/>
    <mergeCell ref="BN163:BN169"/>
    <mergeCell ref="AL167:AL169"/>
    <mergeCell ref="AN167:AN169"/>
    <mergeCell ref="AQ167:AQ169"/>
    <mergeCell ref="AY167:AY169"/>
    <mergeCell ref="BB167:BB169"/>
    <mergeCell ref="BJ167:BJ169"/>
    <mergeCell ref="BM167:BM169"/>
    <mergeCell ref="AY163:AY165"/>
    <mergeCell ref="AZ163:AZ169"/>
    <mergeCell ref="BB163:BB165"/>
    <mergeCell ref="BC163:BC169"/>
    <mergeCell ref="BJ163:BJ165"/>
    <mergeCell ref="AL163:AL165"/>
    <mergeCell ref="AN163:AN165"/>
    <mergeCell ref="AO163:AO169"/>
    <mergeCell ref="AQ163:AQ165"/>
    <mergeCell ref="AR163:AR169"/>
    <mergeCell ref="BK171:BK177"/>
    <mergeCell ref="BM171:BM173"/>
    <mergeCell ref="BN171:BN177"/>
    <mergeCell ref="AL175:AL177"/>
    <mergeCell ref="AN175:AN177"/>
    <mergeCell ref="AQ175:AQ177"/>
    <mergeCell ref="AY175:AY177"/>
    <mergeCell ref="BB175:BB177"/>
    <mergeCell ref="BJ175:BJ177"/>
    <mergeCell ref="BM175:BM177"/>
    <mergeCell ref="AY171:AY173"/>
    <mergeCell ref="AZ171:AZ177"/>
    <mergeCell ref="BB171:BB173"/>
    <mergeCell ref="BC171:BC177"/>
    <mergeCell ref="BJ171:BJ173"/>
    <mergeCell ref="AL171:AL173"/>
    <mergeCell ref="AN171:AN173"/>
    <mergeCell ref="AO171:AO177"/>
    <mergeCell ref="AQ171:AQ173"/>
    <mergeCell ref="AR171:AR177"/>
    <mergeCell ref="BK180:BK186"/>
    <mergeCell ref="BM180:BM182"/>
    <mergeCell ref="BN180:BN186"/>
    <mergeCell ref="AL184:AL186"/>
    <mergeCell ref="AN184:AN186"/>
    <mergeCell ref="AQ184:AQ186"/>
    <mergeCell ref="AY184:AY186"/>
    <mergeCell ref="BB184:BB186"/>
    <mergeCell ref="BJ184:BJ186"/>
    <mergeCell ref="BM184:BM186"/>
    <mergeCell ref="AY180:AY182"/>
    <mergeCell ref="AZ180:AZ186"/>
    <mergeCell ref="BB180:BB182"/>
    <mergeCell ref="BC180:BC186"/>
    <mergeCell ref="BJ180:BJ182"/>
    <mergeCell ref="AL180:AL182"/>
    <mergeCell ref="AN180:AN182"/>
    <mergeCell ref="AO180:AO186"/>
    <mergeCell ref="AQ180:AQ182"/>
    <mergeCell ref="AR180:AR186"/>
    <mergeCell ref="BK188:BK194"/>
    <mergeCell ref="BM188:BM190"/>
    <mergeCell ref="BN188:BN194"/>
    <mergeCell ref="AL192:AL194"/>
    <mergeCell ref="AN192:AN194"/>
    <mergeCell ref="AQ192:AQ194"/>
    <mergeCell ref="AY192:AY194"/>
    <mergeCell ref="BB192:BB194"/>
    <mergeCell ref="BJ192:BJ194"/>
    <mergeCell ref="BM192:BM194"/>
    <mergeCell ref="AY188:AY190"/>
    <mergeCell ref="AZ188:AZ194"/>
    <mergeCell ref="BB188:BB190"/>
    <mergeCell ref="BC188:BC194"/>
    <mergeCell ref="BJ188:BJ190"/>
    <mergeCell ref="AL188:AL190"/>
    <mergeCell ref="AN188:AN190"/>
    <mergeCell ref="AO188:AO194"/>
    <mergeCell ref="AQ188:AQ190"/>
    <mergeCell ref="AR188:AR194"/>
    <mergeCell ref="BK196:BK202"/>
    <mergeCell ref="BM196:BM198"/>
    <mergeCell ref="BN196:BN202"/>
    <mergeCell ref="AL200:AL202"/>
    <mergeCell ref="AN200:AN202"/>
    <mergeCell ref="AQ200:AQ202"/>
    <mergeCell ref="AY200:AY202"/>
    <mergeCell ref="BB200:BB202"/>
    <mergeCell ref="BJ200:BJ202"/>
    <mergeCell ref="BM200:BM202"/>
    <mergeCell ref="AY196:AY198"/>
    <mergeCell ref="AZ196:AZ202"/>
    <mergeCell ref="BB196:BB198"/>
    <mergeCell ref="BC196:BC202"/>
    <mergeCell ref="BJ196:BJ198"/>
    <mergeCell ref="AL196:AL198"/>
    <mergeCell ref="AN196:AN198"/>
    <mergeCell ref="AO196:AO202"/>
    <mergeCell ref="AQ196:AQ198"/>
    <mergeCell ref="AR196:AR202"/>
    <mergeCell ref="BK204:BK210"/>
    <mergeCell ref="BM204:BM206"/>
    <mergeCell ref="BN204:BN210"/>
    <mergeCell ref="AL208:AL210"/>
    <mergeCell ref="AN208:AN210"/>
    <mergeCell ref="AQ208:AQ210"/>
    <mergeCell ref="AY208:AY210"/>
    <mergeCell ref="BB208:BB210"/>
    <mergeCell ref="BJ208:BJ210"/>
    <mergeCell ref="BM208:BM210"/>
    <mergeCell ref="AY204:AY206"/>
    <mergeCell ref="AZ204:AZ210"/>
    <mergeCell ref="BB204:BB206"/>
    <mergeCell ref="BC204:BC210"/>
    <mergeCell ref="BJ204:BJ206"/>
    <mergeCell ref="AL204:AL206"/>
    <mergeCell ref="AN204:AN206"/>
    <mergeCell ref="AO204:AO210"/>
    <mergeCell ref="AQ204:AQ206"/>
    <mergeCell ref="AR204:AR210"/>
    <mergeCell ref="BK213:BK219"/>
    <mergeCell ref="BM213:BM215"/>
    <mergeCell ref="BN213:BN219"/>
    <mergeCell ref="AL217:AL219"/>
    <mergeCell ref="AN217:AN219"/>
    <mergeCell ref="AQ217:AQ219"/>
    <mergeCell ref="AY217:AY219"/>
    <mergeCell ref="BB217:BB219"/>
    <mergeCell ref="BJ217:BJ219"/>
    <mergeCell ref="BM217:BM219"/>
    <mergeCell ref="AY213:AY215"/>
    <mergeCell ref="AZ213:AZ219"/>
    <mergeCell ref="BB213:BB215"/>
    <mergeCell ref="BC213:BC219"/>
    <mergeCell ref="BJ213:BJ215"/>
    <mergeCell ref="AL213:AL215"/>
    <mergeCell ref="AN213:AN215"/>
    <mergeCell ref="AO213:AO219"/>
    <mergeCell ref="AQ213:AQ215"/>
    <mergeCell ref="AR213:AR219"/>
    <mergeCell ref="BK221:BK227"/>
    <mergeCell ref="BM221:BM223"/>
    <mergeCell ref="BN221:BN227"/>
    <mergeCell ref="AL225:AL227"/>
    <mergeCell ref="AN225:AN227"/>
    <mergeCell ref="AQ225:AQ227"/>
    <mergeCell ref="AY225:AY227"/>
    <mergeCell ref="BB225:BB227"/>
    <mergeCell ref="BJ225:BJ227"/>
    <mergeCell ref="BM225:BM227"/>
    <mergeCell ref="AY221:AY223"/>
    <mergeCell ref="AZ221:AZ227"/>
    <mergeCell ref="BB221:BB223"/>
    <mergeCell ref="BC221:BC227"/>
    <mergeCell ref="BJ221:BJ223"/>
    <mergeCell ref="AL221:AL223"/>
    <mergeCell ref="AN221:AN223"/>
    <mergeCell ref="AO221:AO227"/>
    <mergeCell ref="AQ221:AQ223"/>
    <mergeCell ref="AR221:AR227"/>
    <mergeCell ref="BK229:BK235"/>
    <mergeCell ref="BM229:BM231"/>
    <mergeCell ref="BN229:BN235"/>
    <mergeCell ref="AL233:AL235"/>
    <mergeCell ref="AN233:AN235"/>
    <mergeCell ref="AQ233:AQ235"/>
    <mergeCell ref="AY233:AY235"/>
    <mergeCell ref="BB233:BB235"/>
    <mergeCell ref="BJ233:BJ235"/>
    <mergeCell ref="BM233:BM235"/>
    <mergeCell ref="AY229:AY231"/>
    <mergeCell ref="AZ229:AZ235"/>
    <mergeCell ref="BB229:BB231"/>
    <mergeCell ref="BC229:BC235"/>
    <mergeCell ref="BJ229:BJ231"/>
    <mergeCell ref="AL229:AL231"/>
    <mergeCell ref="AN229:AN231"/>
    <mergeCell ref="AO229:AO235"/>
    <mergeCell ref="AQ229:AQ231"/>
    <mergeCell ref="AR229:AR235"/>
    <mergeCell ref="BK237:BK243"/>
    <mergeCell ref="BM237:BM239"/>
    <mergeCell ref="BN237:BN243"/>
    <mergeCell ref="AL241:AL243"/>
    <mergeCell ref="AN241:AN243"/>
    <mergeCell ref="AQ241:AQ243"/>
    <mergeCell ref="AY241:AY243"/>
    <mergeCell ref="BB241:BB243"/>
    <mergeCell ref="BJ241:BJ243"/>
    <mergeCell ref="BM241:BM243"/>
    <mergeCell ref="AY237:AY239"/>
    <mergeCell ref="AZ237:AZ243"/>
    <mergeCell ref="BB237:BB239"/>
    <mergeCell ref="BC237:BC243"/>
    <mergeCell ref="BJ237:BJ239"/>
    <mergeCell ref="AL237:AL239"/>
    <mergeCell ref="AN237:AN239"/>
    <mergeCell ref="AO237:AO243"/>
    <mergeCell ref="AQ237:AQ239"/>
    <mergeCell ref="AR237:AR243"/>
    <mergeCell ref="BR171:BR177"/>
    <mergeCell ref="BR180:BR186"/>
    <mergeCell ref="BP237:BP243"/>
    <mergeCell ref="BQ147:BQ153"/>
    <mergeCell ref="BQ155:BQ161"/>
    <mergeCell ref="BQ163:BQ169"/>
    <mergeCell ref="BQ171:BQ177"/>
    <mergeCell ref="BQ180:BQ186"/>
    <mergeCell ref="BQ188:BQ194"/>
    <mergeCell ref="BQ196:BQ202"/>
    <mergeCell ref="BQ204:BQ210"/>
    <mergeCell ref="BQ213:BQ219"/>
    <mergeCell ref="BQ221:BQ227"/>
    <mergeCell ref="BQ229:BQ235"/>
    <mergeCell ref="BQ237:BQ243"/>
    <mergeCell ref="BP196:BP202"/>
    <mergeCell ref="BP204:BP210"/>
    <mergeCell ref="BP213:BP219"/>
    <mergeCell ref="BP221:BP227"/>
    <mergeCell ref="BP229:BP235"/>
    <mergeCell ref="BP155:BP161"/>
    <mergeCell ref="BP163:BP169"/>
    <mergeCell ref="BP171:BP177"/>
    <mergeCell ref="BP180:BP186"/>
    <mergeCell ref="BR229:BR235"/>
    <mergeCell ref="BR237:BR243"/>
    <mergeCell ref="BR213:BR219"/>
    <mergeCell ref="BR221:BR227"/>
    <mergeCell ref="BP188:BP194"/>
    <mergeCell ref="BP147:BP153"/>
    <mergeCell ref="BP4:BR4"/>
    <mergeCell ref="BT4:BV4"/>
    <mergeCell ref="BT147:BT153"/>
    <mergeCell ref="BU147:BU153"/>
    <mergeCell ref="BV147:BV153"/>
    <mergeCell ref="BT155:BT161"/>
    <mergeCell ref="BU155:BU161"/>
    <mergeCell ref="BV155:BV161"/>
    <mergeCell ref="BT163:BT169"/>
    <mergeCell ref="BU163:BU169"/>
    <mergeCell ref="BV163:BV169"/>
    <mergeCell ref="BT171:BT177"/>
    <mergeCell ref="BU171:BU177"/>
    <mergeCell ref="BV171:BV177"/>
    <mergeCell ref="BR188:BR194"/>
    <mergeCell ref="BR196:BR202"/>
    <mergeCell ref="BR204:BR210"/>
    <mergeCell ref="BR147:BR153"/>
    <mergeCell ref="BR155:BR161"/>
    <mergeCell ref="BR163:BR169"/>
    <mergeCell ref="BT196:BT202"/>
    <mergeCell ref="BU196:BU202"/>
    <mergeCell ref="BV196:BV202"/>
    <mergeCell ref="BT204:BT210"/>
    <mergeCell ref="BU204:BU210"/>
    <mergeCell ref="BV204:BV210"/>
    <mergeCell ref="BT180:BT186"/>
    <mergeCell ref="BU180:BU186"/>
    <mergeCell ref="BV180:BV186"/>
    <mergeCell ref="BT188:BT194"/>
    <mergeCell ref="BU188:BU194"/>
    <mergeCell ref="BV188:BV194"/>
    <mergeCell ref="BU229:BU235"/>
    <mergeCell ref="BV229:BV235"/>
    <mergeCell ref="BT237:BT243"/>
    <mergeCell ref="BU237:BU243"/>
    <mergeCell ref="BV237:BV243"/>
    <mergeCell ref="BT213:BT219"/>
    <mergeCell ref="BU213:BU219"/>
    <mergeCell ref="BV213:BV219"/>
    <mergeCell ref="BT221:BT227"/>
    <mergeCell ref="BU221:BU227"/>
    <mergeCell ref="BV221:BV227"/>
    <mergeCell ref="BX180:BX186"/>
    <mergeCell ref="BX188:BX194"/>
    <mergeCell ref="BX196:BX202"/>
    <mergeCell ref="BX213:BX219"/>
    <mergeCell ref="BX221:BX227"/>
    <mergeCell ref="BX229:BX235"/>
    <mergeCell ref="BX204:BX210"/>
    <mergeCell ref="BX147:BX153"/>
    <mergeCell ref="BX80:BX86"/>
    <mergeCell ref="AK179:AL179"/>
    <mergeCell ref="AK212:AL212"/>
    <mergeCell ref="BX237:BX243"/>
    <mergeCell ref="BX155:BX161"/>
    <mergeCell ref="BX163:BX169"/>
    <mergeCell ref="BX171:BX177"/>
    <mergeCell ref="AL55:AL57"/>
    <mergeCell ref="AN55:AN57"/>
    <mergeCell ref="AO55:AO61"/>
    <mergeCell ref="BX22:BX28"/>
    <mergeCell ref="BV6:BV12"/>
    <mergeCell ref="BT30:BT36"/>
    <mergeCell ref="BU30:BU36"/>
    <mergeCell ref="BV30:BV36"/>
    <mergeCell ref="BX30:BX36"/>
    <mergeCell ref="BR30:BR36"/>
    <mergeCell ref="AY30:AY32"/>
    <mergeCell ref="AZ30:AZ36"/>
    <mergeCell ref="BB30:BB32"/>
    <mergeCell ref="BC30:BC36"/>
    <mergeCell ref="BJ30:BJ32"/>
    <mergeCell ref="AY34:AY36"/>
    <mergeCell ref="BB34:BB36"/>
    <mergeCell ref="BJ34:BJ36"/>
    <mergeCell ref="AY38:AY40"/>
    <mergeCell ref="AZ38:AZ44"/>
    <mergeCell ref="BB38:BB40"/>
    <mergeCell ref="BC38:BC44"/>
    <mergeCell ref="BT229:BT235"/>
    <mergeCell ref="BR38:BR44"/>
    <mergeCell ref="BT38:BT44"/>
    <mergeCell ref="BU38:BU44"/>
    <mergeCell ref="BV38:BV44"/>
    <mergeCell ref="BX38:BX44"/>
    <mergeCell ref="BK38:BK44"/>
    <mergeCell ref="BM38:BM40"/>
    <mergeCell ref="BN38:BN44"/>
    <mergeCell ref="BP38:BP44"/>
    <mergeCell ref="BQ38:BQ44"/>
    <mergeCell ref="BM42:BM44"/>
    <mergeCell ref="BQ6:BQ12"/>
    <mergeCell ref="BR6:BR12"/>
    <mergeCell ref="BT6:BT12"/>
    <mergeCell ref="BU6:BU12"/>
    <mergeCell ref="AY6:AY8"/>
    <mergeCell ref="AZ6:AZ12"/>
    <mergeCell ref="BB6:BB8"/>
    <mergeCell ref="BC6:BC12"/>
    <mergeCell ref="BJ6:BJ8"/>
    <mergeCell ref="AY10:AY12"/>
    <mergeCell ref="BB10:BB12"/>
    <mergeCell ref="BJ10:BJ12"/>
    <mergeCell ref="BK6:BK12"/>
    <mergeCell ref="BM6:BM8"/>
    <mergeCell ref="BN6:BN12"/>
    <mergeCell ref="BM10:BM12"/>
    <mergeCell ref="BP6:BP12"/>
    <mergeCell ref="BP30:BP36"/>
    <mergeCell ref="BU22:BU28"/>
    <mergeCell ref="BV22:BV28"/>
    <mergeCell ref="BX6:BX12"/>
    <mergeCell ref="BQ30:BQ36"/>
    <mergeCell ref="AO6:AO12"/>
    <mergeCell ref="AQ6:AQ8"/>
    <mergeCell ref="AR6:AR12"/>
    <mergeCell ref="AL10:AL12"/>
    <mergeCell ref="AN10:AN12"/>
    <mergeCell ref="AQ10:AQ12"/>
    <mergeCell ref="BK22:BK28"/>
    <mergeCell ref="BM22:BM24"/>
    <mergeCell ref="BM26:BM28"/>
    <mergeCell ref="BN22:BN28"/>
    <mergeCell ref="BP22:BP28"/>
    <mergeCell ref="BQ22:BQ28"/>
    <mergeCell ref="BR22:BR28"/>
    <mergeCell ref="BT22:BT28"/>
    <mergeCell ref="AY22:AY24"/>
    <mergeCell ref="AZ22:AZ28"/>
    <mergeCell ref="BB22:BB24"/>
    <mergeCell ref="BC22:BC28"/>
    <mergeCell ref="BJ22:BJ24"/>
    <mergeCell ref="AY26:AY28"/>
    <mergeCell ref="BB26:BB28"/>
    <mergeCell ref="BJ26:BJ28"/>
    <mergeCell ref="AR22:AR28"/>
    <mergeCell ref="BT14:BT20"/>
    <mergeCell ref="C30:C32"/>
    <mergeCell ref="AL30:AL32"/>
    <mergeCell ref="AN30:AN32"/>
    <mergeCell ref="AO30:AO36"/>
    <mergeCell ref="AQ30:AQ32"/>
    <mergeCell ref="C34:C36"/>
    <mergeCell ref="AL34:AL36"/>
    <mergeCell ref="AN34:AN36"/>
    <mergeCell ref="AQ34:AQ36"/>
    <mergeCell ref="AR30:AR36"/>
    <mergeCell ref="C38:C40"/>
    <mergeCell ref="AL38:AL40"/>
    <mergeCell ref="AN38:AN40"/>
    <mergeCell ref="AO38:AO44"/>
    <mergeCell ref="AQ38:AQ40"/>
    <mergeCell ref="C42:C44"/>
    <mergeCell ref="AL42:AL44"/>
    <mergeCell ref="AN42:AN44"/>
    <mergeCell ref="AQ42:AQ44"/>
    <mergeCell ref="AR38:AR44"/>
    <mergeCell ref="C47:C49"/>
    <mergeCell ref="AL47:AL49"/>
    <mergeCell ref="AN47:AN49"/>
    <mergeCell ref="AO47:AO53"/>
    <mergeCell ref="BQ47:BQ53"/>
    <mergeCell ref="BR47:BR53"/>
    <mergeCell ref="BT47:BT53"/>
    <mergeCell ref="BU47:BU53"/>
    <mergeCell ref="BC47:BC53"/>
    <mergeCell ref="BJ47:BJ49"/>
    <mergeCell ref="BK47:BK53"/>
    <mergeCell ref="BM47:BM49"/>
    <mergeCell ref="BN47:BN53"/>
    <mergeCell ref="C51:C53"/>
    <mergeCell ref="AL51:AL53"/>
    <mergeCell ref="AN51:AN53"/>
    <mergeCell ref="AQ51:AQ53"/>
    <mergeCell ref="AY51:AY53"/>
    <mergeCell ref="BB51:BB53"/>
    <mergeCell ref="BJ51:BJ53"/>
    <mergeCell ref="BM51:BM53"/>
    <mergeCell ref="BV47:BV53"/>
    <mergeCell ref="BX47:BX53"/>
    <mergeCell ref="BX71:BX77"/>
    <mergeCell ref="BP47:BP53"/>
    <mergeCell ref="BM55:BM57"/>
    <mergeCell ref="BN55:BN61"/>
    <mergeCell ref="BP55:BP61"/>
    <mergeCell ref="BQ55:BQ61"/>
    <mergeCell ref="BR55:BR61"/>
    <mergeCell ref="BM59:BM61"/>
    <mergeCell ref="AZ55:AZ61"/>
    <mergeCell ref="BB55:BB57"/>
    <mergeCell ref="BC55:BC61"/>
    <mergeCell ref="BJ55:BJ57"/>
    <mergeCell ref="BK55:BK61"/>
    <mergeCell ref="BB59:BB61"/>
    <mergeCell ref="BJ59:BJ61"/>
    <mergeCell ref="BN63:BN69"/>
    <mergeCell ref="BP63:BP69"/>
    <mergeCell ref="BJ67:BJ69"/>
    <mergeCell ref="BM67:BM69"/>
    <mergeCell ref="BX63:BX69"/>
    <mergeCell ref="AZ71:AZ77"/>
    <mergeCell ref="BT55:BT61"/>
    <mergeCell ref="BU55:BU61"/>
    <mergeCell ref="BV55:BV61"/>
    <mergeCell ref="BX55:BX61"/>
    <mergeCell ref="AZ63:AZ69"/>
    <mergeCell ref="BB63:BB65"/>
    <mergeCell ref="BC63:BC69"/>
    <mergeCell ref="BB67:BB69"/>
    <mergeCell ref="BB71:BB73"/>
    <mergeCell ref="BV71:BV77"/>
    <mergeCell ref="BK71:BK77"/>
    <mergeCell ref="BM71:BM73"/>
    <mergeCell ref="BN71:BN77"/>
    <mergeCell ref="BP71:BP77"/>
    <mergeCell ref="BJ75:BJ77"/>
    <mergeCell ref="BM75:BM77"/>
    <mergeCell ref="C63:C65"/>
    <mergeCell ref="AL63:AL65"/>
    <mergeCell ref="AN63:AN65"/>
    <mergeCell ref="AO63:AO69"/>
    <mergeCell ref="AQ63:AQ65"/>
    <mergeCell ref="C67:C69"/>
    <mergeCell ref="AL67:AL69"/>
    <mergeCell ref="AN67:AN69"/>
    <mergeCell ref="AQ67:AQ69"/>
    <mergeCell ref="BQ63:BQ69"/>
    <mergeCell ref="BR63:BR69"/>
    <mergeCell ref="BT63:BT69"/>
    <mergeCell ref="BU63:BU69"/>
    <mergeCell ref="BV63:BV69"/>
    <mergeCell ref="BJ63:BJ65"/>
    <mergeCell ref="BK63:BK69"/>
    <mergeCell ref="BM63:BM65"/>
    <mergeCell ref="C71:C73"/>
    <mergeCell ref="AL71:AL73"/>
    <mergeCell ref="AN71:AN73"/>
    <mergeCell ref="AO71:AO77"/>
    <mergeCell ref="AQ71:AQ73"/>
    <mergeCell ref="C75:C77"/>
    <mergeCell ref="AL75:AL77"/>
    <mergeCell ref="AN75:AN77"/>
    <mergeCell ref="AQ75:AQ77"/>
    <mergeCell ref="BQ71:BQ77"/>
    <mergeCell ref="BR71:BR77"/>
    <mergeCell ref="BT71:BT77"/>
    <mergeCell ref="BU71:BU77"/>
    <mergeCell ref="C88:C90"/>
    <mergeCell ref="AL88:AL90"/>
    <mergeCell ref="AN88:AN90"/>
    <mergeCell ref="AO88:AO94"/>
    <mergeCell ref="AQ88:AQ90"/>
    <mergeCell ref="AR88:AR94"/>
    <mergeCell ref="AY88:AY90"/>
    <mergeCell ref="AZ88:AZ94"/>
    <mergeCell ref="BB88:BB90"/>
    <mergeCell ref="BC88:BC94"/>
    <mergeCell ref="BJ88:BJ90"/>
    <mergeCell ref="BK88:BK94"/>
    <mergeCell ref="BM88:BM90"/>
    <mergeCell ref="BN88:BN94"/>
    <mergeCell ref="BP88:BP94"/>
    <mergeCell ref="BQ88:BQ94"/>
    <mergeCell ref="BR88:BR94"/>
    <mergeCell ref="C92:C94"/>
    <mergeCell ref="BJ71:BJ73"/>
    <mergeCell ref="BN80:BN86"/>
    <mergeCell ref="BP80:BP86"/>
    <mergeCell ref="BC71:BC77"/>
    <mergeCell ref="AY75:AY77"/>
    <mergeCell ref="BB75:BB77"/>
    <mergeCell ref="BU104:BU110"/>
    <mergeCell ref="BV104:BV110"/>
    <mergeCell ref="BX104:BX110"/>
    <mergeCell ref="BR80:BR86"/>
    <mergeCell ref="BT80:BT86"/>
    <mergeCell ref="BU80:BU86"/>
    <mergeCell ref="BV80:BV86"/>
    <mergeCell ref="C84:C86"/>
    <mergeCell ref="AL84:AL86"/>
    <mergeCell ref="AN84:AN86"/>
    <mergeCell ref="AQ84:AQ86"/>
    <mergeCell ref="AY84:AY86"/>
    <mergeCell ref="BB84:BB86"/>
    <mergeCell ref="C80:C82"/>
    <mergeCell ref="AL80:AL82"/>
    <mergeCell ref="AN80:AN82"/>
    <mergeCell ref="C96:C98"/>
    <mergeCell ref="AL96:AL98"/>
    <mergeCell ref="AN96:AN98"/>
    <mergeCell ref="AO96:AO102"/>
    <mergeCell ref="AQ96:AQ98"/>
    <mergeCell ref="AR96:AR102"/>
    <mergeCell ref="AY96:AY98"/>
    <mergeCell ref="AZ96:AZ102"/>
    <mergeCell ref="BB96:BB98"/>
    <mergeCell ref="BC96:BC102"/>
    <mergeCell ref="BT96:BT102"/>
    <mergeCell ref="BU96:BU102"/>
    <mergeCell ref="BV96:BV102"/>
    <mergeCell ref="BX96:BX102"/>
    <mergeCell ref="C100:C102"/>
    <mergeCell ref="AL100:AL102"/>
    <mergeCell ref="AN100:AN102"/>
    <mergeCell ref="AQ100:AQ102"/>
    <mergeCell ref="AY100:AY102"/>
    <mergeCell ref="BB100:BB102"/>
    <mergeCell ref="BJ100:BJ102"/>
    <mergeCell ref="BM100:BM102"/>
    <mergeCell ref="C104:C106"/>
    <mergeCell ref="AL104:AL106"/>
    <mergeCell ref="AN104:AN106"/>
    <mergeCell ref="AO104:AO110"/>
    <mergeCell ref="AQ104:AQ106"/>
    <mergeCell ref="AR104:AR110"/>
    <mergeCell ref="AY104:AY106"/>
    <mergeCell ref="AZ104:AZ110"/>
    <mergeCell ref="BB104:BB106"/>
    <mergeCell ref="BC104:BC110"/>
    <mergeCell ref="BJ104:BJ106"/>
    <mergeCell ref="BK104:BK110"/>
    <mergeCell ref="BU14:BU20"/>
    <mergeCell ref="BV14:BV20"/>
    <mergeCell ref="BX14:BX20"/>
    <mergeCell ref="C18:C20"/>
    <mergeCell ref="AL18:AL20"/>
    <mergeCell ref="AN18:AN20"/>
    <mergeCell ref="AQ18:AQ20"/>
    <mergeCell ref="AY18:AY20"/>
    <mergeCell ref="BB18:BB20"/>
    <mergeCell ref="BJ18:BJ20"/>
    <mergeCell ref="BM18:BM20"/>
    <mergeCell ref="C14:C16"/>
    <mergeCell ref="AL14:AL16"/>
    <mergeCell ref="AN14:AN16"/>
    <mergeCell ref="AO14:AO20"/>
    <mergeCell ref="AQ14:AQ16"/>
    <mergeCell ref="AR14:AR20"/>
    <mergeCell ref="AY14:AY16"/>
    <mergeCell ref="AZ14:AZ20"/>
    <mergeCell ref="BB14:BB16"/>
    <mergeCell ref="BC14:BC20"/>
    <mergeCell ref="BJ14:BJ16"/>
    <mergeCell ref="BK14:BK20"/>
    <mergeCell ref="BM14:BM16"/>
    <mergeCell ref="BN14:BN20"/>
    <mergeCell ref="BP14:BP20"/>
    <mergeCell ref="BQ14:BQ20"/>
    <mergeCell ref="BR14:BR20"/>
  </mergeCells>
  <conditionalFormatting sqref="C1:C1048576">
    <cfRule type="colorScale" priority="484">
      <colorScale>
        <cfvo type="num" val="0"/>
        <cfvo type="percentile" val="50"/>
        <cfvo type="num" val="3000000"/>
        <color rgb="FF63BE7B"/>
        <color rgb="FFFFEB84"/>
        <color rgb="FFF8696B"/>
      </colorScale>
    </cfRule>
  </conditionalFormatting>
  <conditionalFormatting sqref="E3">
    <cfRule type="dataBar" priority="499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{24908408-4D61-4E49-ACE6-5526365934E5}</x14:id>
        </ext>
      </extLst>
    </cfRule>
  </conditionalFormatting>
  <conditionalFormatting sqref="E9:I9">
    <cfRule type="colorScale" priority="184">
      <colorScale>
        <cfvo type="num" val="0"/>
        <cfvo type="num" val="2000"/>
        <color rgb="FFFCFCFF"/>
        <color rgb="FFF8696B"/>
      </colorScale>
    </cfRule>
  </conditionalFormatting>
  <conditionalFormatting sqref="E50:I50">
    <cfRule type="colorScale" priority="146">
      <colorScale>
        <cfvo type="num" val="0"/>
        <cfvo type="num" val="2000"/>
        <color rgb="FFFCFCFF"/>
        <color rgb="FFF8696B"/>
      </colorScale>
    </cfRule>
  </conditionalFormatting>
  <conditionalFormatting sqref="E83:I83">
    <cfRule type="colorScale" priority="89">
      <colorScale>
        <cfvo type="num" val="0"/>
        <cfvo type="num" val="2000"/>
        <color rgb="FFFCFCFF"/>
        <color rgb="FFF8696B"/>
      </colorScale>
    </cfRule>
  </conditionalFormatting>
  <conditionalFormatting sqref="E117:I117">
    <cfRule type="colorScale" priority="103">
      <colorScale>
        <cfvo type="num" val="0"/>
        <cfvo type="num" val="2000"/>
        <color rgb="FFFCFCFF"/>
        <color rgb="FFF8696B"/>
      </colorScale>
    </cfRule>
  </conditionalFormatting>
  <conditionalFormatting sqref="E150:I150">
    <cfRule type="colorScale" priority="515">
      <colorScale>
        <cfvo type="num" val="0"/>
        <cfvo type="num" val="2000"/>
        <color rgb="FFFCFCFF"/>
        <color rgb="FFF8696B"/>
      </colorScale>
    </cfRule>
  </conditionalFormatting>
  <conditionalFormatting sqref="J1">
    <cfRule type="dataBar" priority="50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{48965D2A-7A05-D94A-94B5-317711FB0FEA}</x14:id>
        </ext>
      </extLst>
    </cfRule>
  </conditionalFormatting>
  <conditionalFormatting sqref="J3">
    <cfRule type="dataBar" priority="50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{51F572E1-78F5-B549-A2B2-E58ACCB6FFB9}</x14:id>
        </ext>
      </extLst>
    </cfRule>
  </conditionalFormatting>
  <conditionalFormatting sqref="J9:N9">
    <cfRule type="colorScale" priority="183">
      <colorScale>
        <cfvo type="num" val="0.6"/>
        <cfvo type="num" val="1"/>
        <color rgb="FFFCFCFF"/>
        <color rgb="FF63BE7B"/>
      </colorScale>
    </cfRule>
  </conditionalFormatting>
  <conditionalFormatting sqref="J50:N50">
    <cfRule type="colorScale" priority="145">
      <colorScale>
        <cfvo type="num" val="0.6"/>
        <cfvo type="num" val="1"/>
        <color rgb="FFFCFCFF"/>
        <color rgb="FF63BE7B"/>
      </colorScale>
    </cfRule>
  </conditionalFormatting>
  <conditionalFormatting sqref="J83:N83">
    <cfRule type="colorScale" priority="88">
      <colorScale>
        <cfvo type="num" val="0.6"/>
        <cfvo type="num" val="1"/>
        <color rgb="FFFCFCFF"/>
        <color rgb="FF63BE7B"/>
      </colorScale>
    </cfRule>
  </conditionalFormatting>
  <conditionalFormatting sqref="J117:N117">
    <cfRule type="colorScale" priority="102">
      <colorScale>
        <cfvo type="num" val="0.6"/>
        <cfvo type="num" val="1"/>
        <color rgb="FFFCFCFF"/>
        <color rgb="FF63BE7B"/>
      </colorScale>
    </cfRule>
  </conditionalFormatting>
  <conditionalFormatting sqref="J150:N150">
    <cfRule type="colorScale" priority="514">
      <colorScale>
        <cfvo type="num" val="0.6"/>
        <cfvo type="num" val="1"/>
        <color rgb="FFFCFCFF"/>
        <color rgb="FF63BE7B"/>
      </colorScale>
    </cfRule>
  </conditionalFormatting>
  <conditionalFormatting sqref="O1">
    <cfRule type="dataBar" priority="50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{B8EEFCDA-3011-B541-862E-829EA95034BF}</x14:id>
        </ext>
      </extLst>
    </cfRule>
  </conditionalFormatting>
  <conditionalFormatting sqref="O3">
    <cfRule type="dataBar" priority="50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{A913EA4E-8D30-9844-83BA-29F2D17D12F4}</x14:id>
        </ext>
      </extLst>
    </cfRule>
  </conditionalFormatting>
  <conditionalFormatting sqref="O9:S9">
    <cfRule type="colorScale" priority="182">
      <colorScale>
        <cfvo type="num" val="0.5"/>
        <cfvo type="num" val="0.75"/>
        <cfvo type="num" val="0.9"/>
        <color rgb="FFF8696B"/>
        <color rgb="FFFFEB84"/>
        <color rgb="FF63BE7B"/>
      </colorScale>
    </cfRule>
  </conditionalFormatting>
  <conditionalFormatting sqref="O50:S50">
    <cfRule type="colorScale" priority="144">
      <colorScale>
        <cfvo type="num" val="0.5"/>
        <cfvo type="num" val="0.75"/>
        <cfvo type="num" val="0.9"/>
        <color rgb="FFF8696B"/>
        <color rgb="FFFFEB84"/>
        <color rgb="FF63BE7B"/>
      </colorScale>
    </cfRule>
  </conditionalFormatting>
  <conditionalFormatting sqref="O83:S83">
    <cfRule type="colorScale" priority="87">
      <colorScale>
        <cfvo type="num" val="0.5"/>
        <cfvo type="num" val="0.75"/>
        <cfvo type="num" val="0.9"/>
        <color rgb="FFF8696B"/>
        <color rgb="FFFFEB84"/>
        <color rgb="FF63BE7B"/>
      </colorScale>
    </cfRule>
  </conditionalFormatting>
  <conditionalFormatting sqref="O117:S117">
    <cfRule type="colorScale" priority="101">
      <colorScale>
        <cfvo type="num" val="0.5"/>
        <cfvo type="num" val="0.75"/>
        <cfvo type="num" val="0.9"/>
        <color rgb="FFF8696B"/>
        <color rgb="FFFFEB84"/>
        <color rgb="FF63BE7B"/>
      </colorScale>
    </cfRule>
  </conditionalFormatting>
  <conditionalFormatting sqref="O150:S150">
    <cfRule type="colorScale" priority="513">
      <colorScale>
        <cfvo type="num" val="0.5"/>
        <cfvo type="num" val="0.75"/>
        <cfvo type="num" val="0.9"/>
        <color rgb="FFF8696B"/>
        <color rgb="FFFFEB84"/>
        <color rgb="FF63BE7B"/>
      </colorScale>
    </cfRule>
  </conditionalFormatting>
  <conditionalFormatting sqref="T1">
    <cfRule type="dataBar" priority="505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{F2DC3B1D-CE93-8E4D-BD03-E996B1171990}</x14:id>
        </ext>
      </extLst>
    </cfRule>
  </conditionalFormatting>
  <conditionalFormatting sqref="T3">
    <cfRule type="dataBar" priority="50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{7992C7FF-1092-C04E-8BD0-2E99A456DBCF}</x14:id>
        </ext>
      </extLst>
    </cfRule>
  </conditionalFormatting>
  <conditionalFormatting sqref="T9:X9">
    <cfRule type="colorScale" priority="181">
      <colorScale>
        <cfvo type="num" val="0"/>
        <cfvo type="num" val="1.5"/>
        <color rgb="FFFCFCFF"/>
        <color rgb="FFF8696B"/>
      </colorScale>
    </cfRule>
  </conditionalFormatting>
  <conditionalFormatting sqref="T50:X50">
    <cfRule type="colorScale" priority="143">
      <colorScale>
        <cfvo type="num" val="0"/>
        <cfvo type="num" val="1.5"/>
        <color rgb="FFFCFCFF"/>
        <color rgb="FFF8696B"/>
      </colorScale>
    </cfRule>
  </conditionalFormatting>
  <conditionalFormatting sqref="T83:X83">
    <cfRule type="colorScale" priority="86">
      <colorScale>
        <cfvo type="num" val="0"/>
        <cfvo type="num" val="1.5"/>
        <color rgb="FFFCFCFF"/>
        <color rgb="FFF8696B"/>
      </colorScale>
    </cfRule>
  </conditionalFormatting>
  <conditionalFormatting sqref="T117:X117">
    <cfRule type="colorScale" priority="100">
      <colorScale>
        <cfvo type="num" val="0"/>
        <cfvo type="num" val="1.5"/>
        <color rgb="FFFCFCFF"/>
        <color rgb="FFF8696B"/>
      </colorScale>
    </cfRule>
  </conditionalFormatting>
  <conditionalFormatting sqref="T150:X150">
    <cfRule type="colorScale" priority="512">
      <colorScale>
        <cfvo type="num" val="0"/>
        <cfvo type="num" val="1.5"/>
        <color rgb="FFFCFCFF"/>
        <color rgb="FFF8696B"/>
      </colorScale>
    </cfRule>
  </conditionalFormatting>
  <conditionalFormatting sqref="Y1">
    <cfRule type="dataBar" priority="504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{32F1F0A2-75BE-974B-A2C7-CA1528A588B5}</x14:id>
        </ext>
      </extLst>
    </cfRule>
  </conditionalFormatting>
  <conditionalFormatting sqref="Y3">
    <cfRule type="dataBar" priority="500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{AE46A81C-AD55-5646-92D2-197BEF9EF715}</x14:id>
        </ext>
      </extLst>
    </cfRule>
  </conditionalFormatting>
  <conditionalFormatting sqref="Y9:AC9">
    <cfRule type="colorScale" priority="180">
      <colorScale>
        <cfvo type="num" val="1"/>
        <cfvo type="num" val="2"/>
        <color rgb="FFFCFCFF"/>
        <color rgb="FFF8696B"/>
      </colorScale>
    </cfRule>
  </conditionalFormatting>
  <conditionalFormatting sqref="Y50:AC50">
    <cfRule type="colorScale" priority="142">
      <colorScale>
        <cfvo type="num" val="1"/>
        <cfvo type="num" val="2"/>
        <color rgb="FFFCFCFF"/>
        <color rgb="FFF8696B"/>
      </colorScale>
    </cfRule>
  </conditionalFormatting>
  <conditionalFormatting sqref="Y83:AC83">
    <cfRule type="colorScale" priority="85">
      <colorScale>
        <cfvo type="num" val="1"/>
        <cfvo type="num" val="2"/>
        <color rgb="FFFCFCFF"/>
        <color rgb="FFF8696B"/>
      </colorScale>
    </cfRule>
  </conditionalFormatting>
  <conditionalFormatting sqref="Y117:AC117">
    <cfRule type="colorScale" priority="99">
      <colorScale>
        <cfvo type="num" val="1"/>
        <cfvo type="num" val="2"/>
        <color rgb="FFFCFCFF"/>
        <color rgb="FFF8696B"/>
      </colorScale>
    </cfRule>
  </conditionalFormatting>
  <conditionalFormatting sqref="Y150:AC150">
    <cfRule type="colorScale" priority="511">
      <colorScale>
        <cfvo type="num" val="1"/>
        <cfvo type="num" val="2"/>
        <color rgb="FFFCFCFF"/>
        <color rgb="FFF8696B"/>
      </colorScale>
    </cfRule>
  </conditionalFormatting>
  <conditionalFormatting sqref="AE1:AE1048576">
    <cfRule type="dataBar" priority="114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{3E13E08E-A6F7-B24D-A10C-4B157C0FA65A}</x14:id>
        </ext>
      </extLst>
    </cfRule>
  </conditionalFormatting>
  <conditionalFormatting sqref="AF1:AF1048576">
    <cfRule type="dataBar" priority="11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{8B4F03CA-BC1A-294F-B7C7-23356796838F}</x14:id>
        </ext>
      </extLst>
    </cfRule>
  </conditionalFormatting>
  <conditionalFormatting sqref="AG1:AG1048576">
    <cfRule type="dataBar" priority="117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{5737AC54-0FF7-D64F-AC84-6F74EF7982E7}</x14:id>
        </ext>
      </extLst>
    </cfRule>
  </conditionalFormatting>
  <conditionalFormatting sqref="AH1:AH1048576">
    <cfRule type="dataBar" priority="11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{8837F14B-68BC-D844-8107-AAE52D6E5013}</x14:id>
        </ext>
      </extLst>
    </cfRule>
  </conditionalFormatting>
  <conditionalFormatting sqref="AI1:AI1048576">
    <cfRule type="dataBar" priority="115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{243D7637-39F9-F046-9D3A-75AB2D0E51DA}</x14:id>
        </ext>
      </extLst>
    </cfRule>
  </conditionalFormatting>
  <conditionalFormatting sqref="AK1:AL1048576">
    <cfRule type="colorScale" priority="22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N1:AN1048576">
    <cfRule type="colorScale" priority="22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O1:AO1048576">
    <cfRule type="colorScale" priority="15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P1:AP3">
    <cfRule type="colorScale" priority="49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P6">
    <cfRule type="colorScale" priority="19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P14">
    <cfRule type="colorScale" priority="2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P22">
    <cfRule type="colorScale" priority="17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P30">
    <cfRule type="colorScale" priority="17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P38">
    <cfRule type="colorScale" priority="16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P46">
    <cfRule type="colorScale" priority="11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P47">
    <cfRule type="colorScale" priority="15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P55">
    <cfRule type="colorScale" priority="14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P63">
    <cfRule type="colorScale" priority="13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P71">
    <cfRule type="colorScale" priority="12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P79">
    <cfRule type="colorScale" priority="10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P80">
    <cfRule type="colorScale" priority="9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P88">
    <cfRule type="colorScale" priority="8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P96">
    <cfRule type="colorScale" priority="8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P104">
    <cfRule type="colorScale" priority="8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P113">
    <cfRule type="colorScale" priority="9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P114">
    <cfRule type="colorScale" priority="10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P122">
    <cfRule type="colorScale" priority="9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P130">
    <cfRule type="colorScale" priority="9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P138">
    <cfRule type="colorScale" priority="9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P146">
    <cfRule type="colorScale" priority="19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P147">
    <cfRule type="colorScale" priority="69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P155">
    <cfRule type="colorScale" priority="46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P163">
    <cfRule type="colorScale" priority="44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P171">
    <cfRule type="colorScale" priority="42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P179">
    <cfRule type="colorScale" priority="19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P180">
    <cfRule type="colorScale" priority="39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P188">
    <cfRule type="colorScale" priority="37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P196">
    <cfRule type="colorScale" priority="35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P204">
    <cfRule type="colorScale" priority="33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P212">
    <cfRule type="colorScale" priority="19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P213">
    <cfRule type="colorScale" priority="3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P221">
    <cfRule type="colorScale" priority="28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P229">
    <cfRule type="colorScale" priority="26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P237">
    <cfRule type="colorScale" priority="24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P245">
    <cfRule type="colorScale" priority="5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P246">
    <cfRule type="colorScale" priority="7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P254">
    <cfRule type="colorScale" priority="7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P262">
    <cfRule type="colorScale" priority="7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P270">
    <cfRule type="colorScale" priority="7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P278">
    <cfRule type="colorScale" priority="4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P279">
    <cfRule type="colorScale" priority="5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P287">
    <cfRule type="colorScale" priority="5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P295">
    <cfRule type="colorScale" priority="5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P303">
    <cfRule type="colorScale" priority="5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P311">
    <cfRule type="colorScale" priority="3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P312">
    <cfRule type="colorScale" priority="4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P320">
    <cfRule type="colorScale" priority="4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P328">
    <cfRule type="colorScale" priority="3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P336">
    <cfRule type="colorScale" priority="3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Q1:AQ1048576">
    <cfRule type="colorScale" priority="22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R1:AR1048576">
    <cfRule type="colorScale" priority="15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T1:AT1048576 AV1:AV1048576 BE1:BE1048576 BG1:BG1048576">
    <cfRule type="dataBar" priority="220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{6C0DF006-C422-6D45-96AD-97E6687003CA}</x14:id>
        </ext>
      </extLst>
    </cfRule>
  </conditionalFormatting>
  <conditionalFormatting sqref="AU1:AU1048576 AW1:AW1048576 BF1:BF1048576 BH1:BH1048576">
    <cfRule type="dataBar" priority="21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{82A75404-F0A6-A745-81A2-585E38E61EC5}</x14:id>
        </ext>
      </extLst>
    </cfRule>
  </conditionalFormatting>
  <conditionalFormatting sqref="AX3:AX4 AX1 BA4 AZ3:BA3 AZ1:BA1 BC1 BC3">
    <cfRule type="colorScale" priority="75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X6:AX12">
    <cfRule type="colorScale" priority="19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X14:AX20">
    <cfRule type="colorScale" priority="2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X22:AX28">
    <cfRule type="colorScale" priority="17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X30:AX36">
    <cfRule type="colorScale" priority="17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X38:AX44">
    <cfRule type="colorScale" priority="16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X47:AX53">
    <cfRule type="colorScale" priority="15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X55:AX61">
    <cfRule type="colorScale" priority="14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X63:AX69">
    <cfRule type="colorScale" priority="13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X71:AX78">
    <cfRule type="colorScale" priority="12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X80:AX86">
    <cfRule type="colorScale" priority="9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X88:AX94">
    <cfRule type="colorScale" priority="8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X96:AX102">
    <cfRule type="colorScale" priority="8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X104:AX110">
    <cfRule type="colorScale" priority="7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X114:AX120">
    <cfRule type="colorScale" priority="10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X122:AX128">
    <cfRule type="colorScale" priority="9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X130:AX136">
    <cfRule type="colorScale" priority="9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X138:AX145">
    <cfRule type="colorScale" priority="9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X147:AX153">
    <cfRule type="colorScale" priority="75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X155:AX161">
    <cfRule type="colorScale" priority="46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X163:AX169">
    <cfRule type="colorScale" priority="44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X171:AX178">
    <cfRule type="colorScale" priority="42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X180:AX186">
    <cfRule type="colorScale" priority="40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X188:AX194">
    <cfRule type="colorScale" priority="38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X196:AX202">
    <cfRule type="colorScale" priority="35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X204:AX211">
    <cfRule type="colorScale" priority="33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X213:AX219">
    <cfRule type="colorScale" priority="31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X221:AX227">
    <cfRule type="colorScale" priority="29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X229:AX235">
    <cfRule type="colorScale" priority="27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X237:AX243">
    <cfRule type="colorScale" priority="24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X246:AX252">
    <cfRule type="colorScale" priority="7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X254:AX260">
    <cfRule type="colorScale" priority="7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X262:AX268">
    <cfRule type="colorScale" priority="7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X270:AX276">
    <cfRule type="colorScale" priority="7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X279:AX285">
    <cfRule type="colorScale" priority="5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X287:AX293">
    <cfRule type="colorScale" priority="5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X295:AX301">
    <cfRule type="colorScale" priority="5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X303:AX309">
    <cfRule type="colorScale" priority="5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X312:AX318">
    <cfRule type="colorScale" priority="4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X320:AX326">
    <cfRule type="colorScale" priority="4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X328:AX334">
    <cfRule type="colorScale" priority="4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X336:AX342">
    <cfRule type="colorScale" priority="3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Y1:AY1048576">
    <cfRule type="colorScale" priority="22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Z1:AZ1048576">
    <cfRule type="colorScale" priority="21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B1:BB1048576">
    <cfRule type="colorScale" priority="22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C1:BC1048576">
    <cfRule type="colorScale" priority="21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J1:BJ1048576">
    <cfRule type="colorScale" priority="15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K1:BK1048576">
    <cfRule type="colorScale" priority="21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L4">
    <cfRule type="colorScale" priority="47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M1:BM1048576">
    <cfRule type="colorScale" priority="15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N1:BN1048576">
    <cfRule type="colorScale" priority="21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P1:BP1048576">
    <cfRule type="colorScale" priority="2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Q1:BQ3 BQ5:BQ1048576">
    <cfRule type="colorScale" priority="102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R1:BR3 BR5:BR1048576">
    <cfRule type="colorScale" priority="102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T4:BT243">
    <cfRule type="colorScale" priority="2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T245">
    <cfRule type="colorScale" priority="6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T246:BT252">
    <cfRule type="colorScale" priority="3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T254:BT260">
    <cfRule type="colorScale" priority="2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T261:BT276 BT253">
    <cfRule type="colorScale" priority="7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T278:BT309">
    <cfRule type="colorScale" priority="4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T311:BT342">
    <cfRule type="colorScale" priority="3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U5:BU243">
    <cfRule type="colorScale" priority="20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U245">
    <cfRule type="colorScale" priority="6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U246:BU252">
    <cfRule type="colorScale" priority="3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U254:BU260">
    <cfRule type="colorScale" priority="2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U261:BU276 BU253">
    <cfRule type="colorScale" priority="6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U278:BU309">
    <cfRule type="colorScale" priority="4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U311:BU342">
    <cfRule type="colorScale" priority="3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V5:BV243">
    <cfRule type="colorScale" priority="20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V245">
    <cfRule type="colorScale" priority="6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V246:BV252">
    <cfRule type="colorScale" priority="2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V254:BV260">
    <cfRule type="colorScale" priority="2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V261:BV276 BV253">
    <cfRule type="colorScale" priority="6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V278:BV309">
    <cfRule type="colorScale" priority="4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V311:BV342">
    <cfRule type="colorScale" priority="3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X4">
    <cfRule type="colorScale" priority="2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X6:BX44">
    <cfRule type="colorScale" priority="15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X46:BX110">
    <cfRule type="colorScale" priority="12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X113:BX243">
    <cfRule type="colorScale" priority="20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X245">
    <cfRule type="colorScale" priority="5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X246:BX252">
    <cfRule type="colorScale" priority="2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X254:BX260">
    <cfRule type="colorScale" priority="2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X261:BX276 BX253">
    <cfRule type="colorScale" priority="6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X278:BX309">
    <cfRule type="colorScale" priority="4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X311:BX342">
    <cfRule type="colorScale" priority="3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4908408-4D61-4E49-ACE6-5526365934E5}">
            <x14:dataBar minLength="0" maxLength="100" border="1" negativeBarBorderColorSameAsPositive="0">
              <x14:cfvo type="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E3</xm:sqref>
        </x14:conditionalFormatting>
        <x14:conditionalFormatting xmlns:xm="http://schemas.microsoft.com/office/excel/2006/main">
          <x14:cfRule type="dataBar" id="{48965D2A-7A05-D94A-94B5-317711FB0FEA}">
            <x14:dataBar minLength="0" maxLength="100" border="1" negativeBarBorderColorSameAsPositive="0">
              <x14:cfvo type="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J1</xm:sqref>
        </x14:conditionalFormatting>
        <x14:conditionalFormatting xmlns:xm="http://schemas.microsoft.com/office/excel/2006/main">
          <x14:cfRule type="dataBar" id="{51F572E1-78F5-B549-A2B2-E58ACCB6FFB9}">
            <x14:dataBar minLength="0" maxLength="100" border="1" negativeBarBorderColorSameAsPositive="0">
              <x14:cfvo type="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J3</xm:sqref>
        </x14:conditionalFormatting>
        <x14:conditionalFormatting xmlns:xm="http://schemas.microsoft.com/office/excel/2006/main">
          <x14:cfRule type="dataBar" id="{B8EEFCDA-3011-B541-862E-829EA95034BF}">
            <x14:dataBar minLength="0" maxLength="100" border="1" negativeBarBorderColorSameAsPositive="0">
              <x14:cfvo type="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O1</xm:sqref>
        </x14:conditionalFormatting>
        <x14:conditionalFormatting xmlns:xm="http://schemas.microsoft.com/office/excel/2006/main">
          <x14:cfRule type="dataBar" id="{A913EA4E-8D30-9844-83BA-29F2D17D12F4}">
            <x14:dataBar minLength="0" maxLength="100" border="1" negativeBarBorderColorSameAsPositive="0">
              <x14:cfvo type="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O3</xm:sqref>
        </x14:conditionalFormatting>
        <x14:conditionalFormatting xmlns:xm="http://schemas.microsoft.com/office/excel/2006/main">
          <x14:cfRule type="dataBar" id="{F2DC3B1D-CE93-8E4D-BD03-E996B1171990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T1</xm:sqref>
        </x14:conditionalFormatting>
        <x14:conditionalFormatting xmlns:xm="http://schemas.microsoft.com/office/excel/2006/main">
          <x14:cfRule type="dataBar" id="{7992C7FF-1092-C04E-8BD0-2E99A456DBCF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T3</xm:sqref>
        </x14:conditionalFormatting>
        <x14:conditionalFormatting xmlns:xm="http://schemas.microsoft.com/office/excel/2006/main">
          <x14:cfRule type="dataBar" id="{32F1F0A2-75BE-974B-A2C7-CA1528A588B5}">
            <x14:dataBar minLength="0" maxLength="100" border="1" negativeBarBorderColorSameAsPositive="0">
              <x14:cfvo type="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Y1</xm:sqref>
        </x14:conditionalFormatting>
        <x14:conditionalFormatting xmlns:xm="http://schemas.microsoft.com/office/excel/2006/main">
          <x14:cfRule type="dataBar" id="{AE46A81C-AD55-5646-92D2-197BEF9EF715}">
            <x14:dataBar minLength="0" maxLength="100" border="1" negativeBarBorderColorSameAsPositive="0">
              <x14:cfvo type="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Y3</xm:sqref>
        </x14:conditionalFormatting>
        <x14:conditionalFormatting xmlns:xm="http://schemas.microsoft.com/office/excel/2006/main">
          <x14:cfRule type="dataBar" id="{3E13E08E-A6F7-B24D-A10C-4B157C0FA65A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AE1:AE1048576</xm:sqref>
        </x14:conditionalFormatting>
        <x14:conditionalFormatting xmlns:xm="http://schemas.microsoft.com/office/excel/2006/main">
          <x14:cfRule type="dataBar" id="{8B4F03CA-BC1A-294F-B7C7-23356796838F}">
            <x14:dataBar minLength="0" maxLength="100" border="1" negativeBarBorderColorSameAsPositive="0">
              <x14:cfvo type="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AF1:AF1048576</xm:sqref>
        </x14:conditionalFormatting>
        <x14:conditionalFormatting xmlns:xm="http://schemas.microsoft.com/office/excel/2006/main">
          <x14:cfRule type="dataBar" id="{5737AC54-0FF7-D64F-AC84-6F74EF7982E7}">
            <x14:dataBar minLength="0" maxLength="100" border="1" negativeBarBorderColorSameAsPositive="0">
              <x14:cfvo type="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AG1:AG1048576</xm:sqref>
        </x14:conditionalFormatting>
        <x14:conditionalFormatting xmlns:xm="http://schemas.microsoft.com/office/excel/2006/main">
          <x14:cfRule type="dataBar" id="{8837F14B-68BC-D844-8107-AAE52D6E5013}">
            <x14:dataBar minLength="0" maxLength="100" border="1" negativeBarBorderColorSameAsPositive="0">
              <x14:cfvo type="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AH1:AH1048576</xm:sqref>
        </x14:conditionalFormatting>
        <x14:conditionalFormatting xmlns:xm="http://schemas.microsoft.com/office/excel/2006/main">
          <x14:cfRule type="dataBar" id="{243D7637-39F9-F046-9D3A-75AB2D0E51DA}">
            <x14:dataBar minLength="0" maxLength="100" border="1" negativeBarBorderColorSameAsPositive="0">
              <x14:cfvo type="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AI1:AI1048576</xm:sqref>
        </x14:conditionalFormatting>
        <x14:conditionalFormatting xmlns:xm="http://schemas.microsoft.com/office/excel/2006/main">
          <x14:cfRule type="dataBar" id="{6C0DF006-C422-6D45-96AD-97E6687003CA}">
            <x14:dataBar minLength="0" maxLength="100" border="1" negativeBarBorderColorSameAsPositive="0">
              <x14:cfvo type="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AT1:AT1048576 AV1:AV1048576 BE1:BE1048576 BG1:BG1048576</xm:sqref>
        </x14:conditionalFormatting>
        <x14:conditionalFormatting xmlns:xm="http://schemas.microsoft.com/office/excel/2006/main">
          <x14:cfRule type="dataBar" id="{82A75404-F0A6-A745-81A2-585E38E61EC5}">
            <x14:dataBar minLength="0" maxLength="100" border="1" negativeBarBorderColorSameAsPositive="0">
              <x14:cfvo type="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AU1:AU1048576 AW1:AW1048576 BF1:BF1048576 BH1:BH1048576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F38D8-4AA6-814E-AC02-1E54FC0B05A3}">
  <dimension ref="A1:BX34"/>
  <sheetViews>
    <sheetView tabSelected="1" zoomScale="90" zoomScaleNormal="120" workbookViewId="0">
      <pane xSplit="3" ySplit="1" topLeftCell="D2" activePane="bottomRight" state="frozen"/>
      <selection pane="topRight" activeCell="F1" sqref="F1"/>
      <selection pane="bottomLeft" activeCell="A5" sqref="A5"/>
      <selection pane="bottomRight" activeCell="W48" sqref="W48"/>
    </sheetView>
  </sheetViews>
  <sheetFormatPr baseColWidth="10" defaultRowHeight="16" customHeight="1" x14ac:dyDescent="0.2"/>
  <cols>
    <col min="1" max="2" width="10.83203125" style="163"/>
    <col min="3" max="3" width="40.83203125" style="163" customWidth="1"/>
    <col min="4" max="14" width="6.5" style="163" customWidth="1"/>
    <col min="15" max="15" width="9.1640625" style="163" customWidth="1"/>
    <col min="16" max="17" width="7.6640625" style="163" customWidth="1"/>
    <col min="18" max="18" width="8.5" style="163" customWidth="1"/>
    <col min="19" max="28" width="6.5" style="163" customWidth="1"/>
    <col min="29" max="29" width="3" style="163" customWidth="1"/>
    <col min="30" max="33" width="9.6640625" style="163" customWidth="1"/>
    <col min="34" max="34" width="9.6640625" style="164" customWidth="1"/>
    <col min="35" max="36" width="8" style="163" customWidth="1"/>
    <col min="37" max="37" width="3.6640625" style="163" customWidth="1"/>
    <col min="38" max="38" width="8" style="163" hidden="1" customWidth="1"/>
    <col min="39" max="39" width="8.6640625" style="163" hidden="1" customWidth="1"/>
    <col min="40" max="40" width="2.6640625" style="163" hidden="1" customWidth="1"/>
    <col min="41" max="41" width="8.5" style="164" hidden="1" customWidth="1"/>
    <col min="42" max="42" width="6.83203125" style="163" hidden="1" customWidth="1"/>
    <col min="43" max="43" width="2.6640625" style="163" customWidth="1"/>
    <col min="44" max="44" width="7.5" style="166" customWidth="1"/>
    <col min="45" max="45" width="7.5" style="167" customWidth="1"/>
    <col min="46" max="47" width="7.5" style="166" customWidth="1"/>
    <col min="48" max="48" width="2.33203125" style="166" customWidth="1"/>
    <col min="49" max="50" width="7.5" style="166" customWidth="1"/>
    <col min="51" max="51" width="1.83203125" style="166" customWidth="1"/>
    <col min="52" max="53" width="7.5" style="166" customWidth="1"/>
    <col min="54" max="54" width="2" style="163" customWidth="1"/>
    <col min="55" max="55" width="8" style="163" customWidth="1"/>
    <col min="56" max="56" width="7" style="163" customWidth="1"/>
    <col min="57" max="57" width="1.5" style="163" customWidth="1"/>
    <col min="58" max="58" width="8" style="163" customWidth="1"/>
    <col min="59" max="59" width="7" style="163" customWidth="1"/>
    <col min="60" max="60" width="3.83203125" style="163" customWidth="1"/>
    <col min="61" max="61" width="7.5" style="166" customWidth="1"/>
    <col min="62" max="62" width="7.5" style="167" customWidth="1"/>
    <col min="63" max="64" width="7.5" style="166" customWidth="1"/>
    <col min="65" max="65" width="1.83203125" style="163" customWidth="1"/>
    <col min="66" max="66" width="8.6640625" style="163" customWidth="1"/>
    <col min="67" max="67" width="6.83203125" style="163" customWidth="1"/>
    <col min="68" max="68" width="2.33203125" style="163" customWidth="1"/>
    <col min="69" max="69" width="8.6640625" style="163" customWidth="1"/>
    <col min="70" max="70" width="6.83203125" style="163" customWidth="1"/>
    <col min="71" max="71" width="4.1640625" style="163" customWidth="1"/>
    <col min="72" max="73" width="7.83203125" style="163" customWidth="1"/>
    <col min="74" max="74" width="2.33203125" style="163" customWidth="1"/>
    <col min="75" max="76" width="7.83203125" style="163" customWidth="1"/>
    <col min="77" max="16384" width="10.83203125" style="163"/>
  </cols>
  <sheetData>
    <row r="1" spans="1:76" ht="16" customHeight="1" thickBot="1" x14ac:dyDescent="0.25">
      <c r="D1" s="179"/>
      <c r="E1" s="180"/>
      <c r="F1" s="180"/>
      <c r="G1" s="180"/>
      <c r="H1" s="181"/>
      <c r="I1" s="179"/>
      <c r="J1" s="180"/>
      <c r="K1" s="180"/>
      <c r="L1" s="180"/>
      <c r="M1" s="181"/>
      <c r="O1" s="183"/>
      <c r="S1" s="183"/>
      <c r="T1" s="183"/>
      <c r="U1" s="183"/>
      <c r="V1" s="183"/>
      <c r="W1" s="183"/>
      <c r="X1" s="296"/>
      <c r="Y1" s="297"/>
      <c r="Z1" s="297"/>
      <c r="AA1" s="297"/>
      <c r="AB1" s="298"/>
      <c r="AC1" s="183"/>
      <c r="AD1" s="299"/>
      <c r="AE1" s="300"/>
      <c r="AF1" s="168"/>
      <c r="AG1" s="168"/>
      <c r="AH1" s="169"/>
      <c r="AI1" s="165"/>
      <c r="AJ1" s="175"/>
      <c r="AL1" s="175"/>
      <c r="AM1" s="170"/>
      <c r="AN1" s="171"/>
      <c r="AO1" s="176"/>
      <c r="AP1" s="170"/>
      <c r="AR1" s="172"/>
      <c r="AS1" s="173"/>
      <c r="AT1" s="172"/>
      <c r="AU1" s="172"/>
      <c r="AV1" s="172"/>
      <c r="AW1" s="175"/>
      <c r="AX1" s="170"/>
      <c r="AY1" s="171"/>
      <c r="AZ1" s="175"/>
      <c r="BA1" s="170"/>
      <c r="BB1" s="174"/>
      <c r="BC1" s="175"/>
      <c r="BD1" s="170"/>
      <c r="BE1" s="171"/>
      <c r="BF1" s="175"/>
      <c r="BG1" s="170"/>
      <c r="BI1" s="172"/>
      <c r="BJ1" s="173"/>
      <c r="BK1" s="172"/>
      <c r="BL1" s="172"/>
      <c r="BN1" s="175"/>
      <c r="BO1" s="170"/>
      <c r="BP1" s="171"/>
      <c r="BQ1" s="175"/>
      <c r="BR1" s="170"/>
      <c r="BT1" s="175"/>
      <c r="BU1" s="170"/>
      <c r="BV1" s="171"/>
      <c r="BW1" s="175"/>
      <c r="BX1" s="170"/>
    </row>
    <row r="2" spans="1:76" ht="48" customHeight="1" x14ac:dyDescent="0.2">
      <c r="A2" s="313" t="s">
        <v>1085</v>
      </c>
      <c r="B2" s="313" t="s">
        <v>1086</v>
      </c>
      <c r="D2" s="320" t="s">
        <v>6</v>
      </c>
      <c r="E2" s="321"/>
      <c r="F2" s="321"/>
      <c r="G2" s="321"/>
      <c r="H2" s="322"/>
      <c r="I2" s="317" t="s">
        <v>1080</v>
      </c>
      <c r="J2" s="318"/>
      <c r="K2" s="318"/>
      <c r="L2" s="318"/>
      <c r="M2" s="319"/>
      <c r="N2" s="302"/>
      <c r="O2" s="303" t="s">
        <v>1081</v>
      </c>
      <c r="P2" s="304" t="s">
        <v>1082</v>
      </c>
      <c r="Q2" s="181"/>
      <c r="R2" s="164"/>
      <c r="Z2" s="164"/>
      <c r="AC2" s="166"/>
      <c r="AD2" s="167"/>
      <c r="AE2" s="166"/>
      <c r="AF2" s="166"/>
      <c r="AG2" s="166"/>
      <c r="AH2" s="166"/>
      <c r="AI2" s="166"/>
      <c r="AJ2" s="166"/>
      <c r="AK2" s="166"/>
      <c r="AO2" s="163"/>
      <c r="AR2" s="163"/>
      <c r="AS2" s="166"/>
      <c r="AT2" s="167"/>
      <c r="AW2" s="163"/>
      <c r="AX2" s="163"/>
      <c r="AY2" s="163"/>
      <c r="AZ2" s="163"/>
      <c r="BA2" s="163"/>
      <c r="BI2" s="163"/>
      <c r="BJ2" s="163"/>
      <c r="BK2" s="163"/>
      <c r="BL2" s="163"/>
    </row>
    <row r="3" spans="1:76" ht="24" customHeight="1" x14ac:dyDescent="0.2">
      <c r="A3" s="323"/>
      <c r="B3" s="323"/>
      <c r="D3" s="326" t="s">
        <v>1088</v>
      </c>
      <c r="E3" s="327"/>
      <c r="F3" s="327"/>
      <c r="G3" s="327"/>
      <c r="H3" s="328"/>
      <c r="I3" s="329" t="s">
        <v>1088</v>
      </c>
      <c r="J3" s="330"/>
      <c r="K3" s="330"/>
      <c r="L3" s="330"/>
      <c r="M3" s="331"/>
      <c r="N3" s="324"/>
      <c r="O3" s="293"/>
      <c r="P3" s="325"/>
      <c r="Q3" s="181"/>
      <c r="R3" s="164"/>
      <c r="S3" s="293"/>
      <c r="Z3" s="164"/>
      <c r="AC3" s="166"/>
      <c r="AD3" s="167"/>
      <c r="AE3" s="166"/>
      <c r="AF3" s="166"/>
      <c r="AG3" s="166"/>
      <c r="AH3" s="166"/>
      <c r="AI3" s="166"/>
      <c r="AJ3" s="166"/>
      <c r="AK3" s="166"/>
      <c r="AO3" s="163"/>
      <c r="AR3" s="163"/>
      <c r="AS3" s="166"/>
      <c r="AT3" s="167"/>
      <c r="AW3" s="163"/>
      <c r="AX3" s="163"/>
      <c r="AY3" s="163"/>
      <c r="AZ3" s="163"/>
      <c r="BA3" s="163"/>
      <c r="BI3" s="163"/>
      <c r="BJ3" s="163"/>
      <c r="BK3" s="163"/>
      <c r="BL3" s="163"/>
    </row>
    <row r="4" spans="1:76" ht="24" customHeight="1" x14ac:dyDescent="0.2">
      <c r="A4" s="323"/>
      <c r="B4" s="323"/>
      <c r="D4" s="332">
        <v>1</v>
      </c>
      <c r="E4" s="333">
        <v>2</v>
      </c>
      <c r="F4" s="333">
        <v>3</v>
      </c>
      <c r="G4" s="333">
        <v>4</v>
      </c>
      <c r="H4" s="334">
        <v>5</v>
      </c>
      <c r="I4" s="335">
        <v>1</v>
      </c>
      <c r="J4" s="336">
        <v>2</v>
      </c>
      <c r="K4" s="336">
        <v>3</v>
      </c>
      <c r="L4" s="336">
        <v>4</v>
      </c>
      <c r="M4" s="337">
        <v>5</v>
      </c>
      <c r="N4" s="324"/>
      <c r="O4" s="293"/>
      <c r="P4" s="325"/>
      <c r="Q4" s="181"/>
      <c r="R4" s="164"/>
      <c r="S4" s="293"/>
      <c r="Z4" s="164"/>
      <c r="AC4" s="166"/>
      <c r="AD4" s="167"/>
      <c r="AE4" s="166"/>
      <c r="AF4" s="166"/>
      <c r="AG4" s="166"/>
      <c r="AH4" s="166"/>
      <c r="AI4" s="166"/>
      <c r="AJ4" s="166"/>
      <c r="AK4" s="166"/>
      <c r="AO4" s="163"/>
      <c r="AR4" s="163"/>
      <c r="AS4" s="166"/>
      <c r="AT4" s="167"/>
      <c r="AW4" s="163"/>
      <c r="AX4" s="163"/>
      <c r="AY4" s="163"/>
      <c r="AZ4" s="163"/>
      <c r="BA4" s="163"/>
      <c r="BI4" s="163"/>
      <c r="BJ4" s="163"/>
      <c r="BK4" s="163"/>
      <c r="BL4" s="163"/>
    </row>
    <row r="5" spans="1:76" ht="16" customHeight="1" x14ac:dyDescent="0.2">
      <c r="A5" s="314" t="s">
        <v>1087</v>
      </c>
      <c r="B5" s="314" t="s">
        <v>1087</v>
      </c>
      <c r="C5" s="163" t="s">
        <v>1095</v>
      </c>
      <c r="D5" s="305">
        <v>1.198</v>
      </c>
      <c r="E5" s="292">
        <v>1.167</v>
      </c>
      <c r="F5" s="292">
        <v>1.143</v>
      </c>
      <c r="G5" s="292">
        <v>1.1679999999999999</v>
      </c>
      <c r="H5" s="292">
        <v>1.1839999999999999</v>
      </c>
      <c r="I5" s="292">
        <v>1.266</v>
      </c>
      <c r="J5" s="292">
        <v>1.2390000000000001</v>
      </c>
      <c r="K5" s="292">
        <v>1.294</v>
      </c>
      <c r="L5" s="292">
        <v>1.2749999999999999</v>
      </c>
      <c r="M5" s="292">
        <v>1.282</v>
      </c>
      <c r="N5" s="179"/>
      <c r="O5" s="294">
        <f>AVERAGE(I5:M5)</f>
        <v>1.2711999999999999</v>
      </c>
      <c r="P5" s="306">
        <f>STDEV(I5:M5)</f>
        <v>2.0705071842425437E-2</v>
      </c>
      <c r="Q5" s="181"/>
      <c r="R5" s="164"/>
      <c r="S5" s="295"/>
      <c r="Z5" s="164"/>
      <c r="AC5" s="166"/>
      <c r="AD5" s="167"/>
      <c r="AE5" s="166"/>
      <c r="AF5" s="166"/>
      <c r="AG5" s="166"/>
      <c r="AH5" s="166"/>
      <c r="AI5" s="166"/>
      <c r="AJ5" s="166"/>
      <c r="AK5" s="166"/>
      <c r="AO5" s="163"/>
      <c r="AR5" s="163"/>
      <c r="AS5" s="166"/>
      <c r="AT5" s="167"/>
      <c r="AW5" s="163"/>
      <c r="AX5" s="163"/>
      <c r="AY5" s="163"/>
      <c r="AZ5" s="163"/>
      <c r="BA5" s="163"/>
      <c r="BI5" s="163"/>
      <c r="BJ5" s="163"/>
      <c r="BK5" s="163"/>
      <c r="BL5" s="163"/>
    </row>
    <row r="6" spans="1:76" ht="16" customHeight="1" x14ac:dyDescent="0.2">
      <c r="A6" s="315"/>
      <c r="B6" s="315"/>
      <c r="C6" s="163" t="s">
        <v>1089</v>
      </c>
      <c r="D6" s="305">
        <v>1.39</v>
      </c>
      <c r="E6" s="292">
        <v>1.383</v>
      </c>
      <c r="F6" s="292">
        <v>1.375</v>
      </c>
      <c r="G6" s="292">
        <v>1.3560000000000001</v>
      </c>
      <c r="H6" s="292">
        <v>1.3839999999999999</v>
      </c>
      <c r="I6" s="292">
        <v>1.018</v>
      </c>
      <c r="J6" s="292">
        <v>1.05</v>
      </c>
      <c r="K6" s="292">
        <v>1.224</v>
      </c>
      <c r="L6" s="292">
        <v>1.0660000000000001</v>
      </c>
      <c r="M6" s="292">
        <v>1.282</v>
      </c>
      <c r="N6" s="179"/>
      <c r="O6" s="294">
        <f t="shared" ref="O6:O31" si="0">AVERAGE(I6:M6)</f>
        <v>1.1279999999999999</v>
      </c>
      <c r="P6" s="306">
        <f t="shared" ref="P6:P31" si="1">STDEV(I6:M6)</f>
        <v>0.11721774609674082</v>
      </c>
      <c r="Q6" s="182"/>
      <c r="R6" s="164"/>
      <c r="S6" s="295"/>
      <c r="Z6" s="164"/>
      <c r="AC6" s="166"/>
      <c r="AD6" s="167"/>
      <c r="AE6" s="166"/>
      <c r="AF6" s="166"/>
      <c r="AG6" s="166"/>
      <c r="AH6" s="166"/>
      <c r="AI6" s="166"/>
      <c r="AJ6" s="166"/>
      <c r="AK6" s="166"/>
      <c r="AO6" s="163"/>
      <c r="AR6" s="163"/>
      <c r="AS6" s="166"/>
      <c r="AT6" s="167"/>
      <c r="AW6" s="163"/>
      <c r="AX6" s="163"/>
      <c r="AY6" s="163"/>
      <c r="AZ6" s="163"/>
      <c r="BA6" s="163"/>
      <c r="BI6" s="163"/>
      <c r="BJ6" s="163"/>
      <c r="BK6" s="163"/>
      <c r="BL6" s="163"/>
    </row>
    <row r="7" spans="1:76" ht="16" customHeight="1" x14ac:dyDescent="0.2">
      <c r="A7" s="315"/>
      <c r="B7" s="315"/>
      <c r="C7" s="163" t="s">
        <v>1083</v>
      </c>
      <c r="D7" s="305"/>
      <c r="E7" s="292"/>
      <c r="F7" s="292"/>
      <c r="G7" s="292"/>
      <c r="H7" s="292"/>
      <c r="I7" s="292"/>
      <c r="J7" s="292"/>
      <c r="K7" s="292"/>
      <c r="L7" s="292"/>
      <c r="M7" s="292"/>
      <c r="N7" s="179"/>
      <c r="O7" s="177">
        <v>1.5389999999999999</v>
      </c>
      <c r="P7" s="306"/>
      <c r="Q7" s="181"/>
      <c r="R7" s="164"/>
      <c r="S7" s="295"/>
      <c r="Z7" s="164"/>
      <c r="AC7" s="166"/>
      <c r="AD7" s="167"/>
      <c r="AE7" s="166"/>
      <c r="AF7" s="166"/>
      <c r="AG7" s="166"/>
      <c r="AH7" s="166"/>
      <c r="AI7" s="166"/>
      <c r="AJ7" s="166"/>
      <c r="AK7" s="166"/>
      <c r="AO7" s="163"/>
      <c r="AR7" s="163"/>
      <c r="AS7" s="166"/>
      <c r="AT7" s="167"/>
      <c r="AW7" s="163"/>
      <c r="AX7" s="163"/>
      <c r="AY7" s="163"/>
      <c r="AZ7" s="163"/>
      <c r="BA7" s="163"/>
      <c r="BI7" s="163"/>
      <c r="BJ7" s="163"/>
      <c r="BK7" s="163"/>
      <c r="BL7" s="163"/>
    </row>
    <row r="8" spans="1:76" ht="16" customHeight="1" x14ac:dyDescent="0.2">
      <c r="A8" s="316"/>
      <c r="B8" s="316"/>
      <c r="C8" s="163" t="s">
        <v>1084</v>
      </c>
      <c r="D8" s="305"/>
      <c r="E8" s="292"/>
      <c r="F8" s="292"/>
      <c r="G8" s="292"/>
      <c r="H8" s="292"/>
      <c r="I8" s="292"/>
      <c r="J8" s="292"/>
      <c r="K8" s="292"/>
      <c r="L8" s="292"/>
      <c r="M8" s="292"/>
      <c r="N8" s="179"/>
      <c r="O8" s="177">
        <v>1.5169999999999999</v>
      </c>
      <c r="P8" s="306"/>
      <c r="Q8" s="181"/>
      <c r="R8" s="164"/>
      <c r="S8" s="295"/>
      <c r="Z8" s="164"/>
      <c r="AC8" s="166"/>
      <c r="AD8" s="167"/>
      <c r="AE8" s="166"/>
      <c r="AF8" s="166"/>
      <c r="AG8" s="166"/>
      <c r="AH8" s="166"/>
      <c r="AI8" s="166"/>
      <c r="AJ8" s="166"/>
      <c r="AK8" s="166"/>
      <c r="AO8" s="163"/>
      <c r="AR8" s="163"/>
      <c r="AS8" s="166"/>
      <c r="AT8" s="167"/>
      <c r="AW8" s="163"/>
      <c r="AX8" s="163"/>
      <c r="AY8" s="163"/>
      <c r="AZ8" s="163"/>
      <c r="BA8" s="163"/>
      <c r="BI8" s="163"/>
      <c r="BJ8" s="163"/>
      <c r="BK8" s="163"/>
      <c r="BL8" s="163"/>
    </row>
    <row r="9" spans="1:76" ht="16" customHeight="1" x14ac:dyDescent="0.2">
      <c r="D9" s="305"/>
      <c r="E9" s="292"/>
      <c r="F9" s="292"/>
      <c r="G9" s="292"/>
      <c r="H9" s="292"/>
      <c r="I9" s="292"/>
      <c r="J9" s="292"/>
      <c r="K9" s="292"/>
      <c r="L9" s="292"/>
      <c r="M9" s="292"/>
      <c r="N9" s="179"/>
      <c r="O9" s="294"/>
      <c r="P9" s="306"/>
      <c r="Q9" s="181"/>
      <c r="R9" s="164"/>
      <c r="S9"/>
      <c r="Z9" s="164"/>
      <c r="AC9" s="166"/>
      <c r="AD9" s="167"/>
      <c r="AE9" s="166"/>
      <c r="AF9" s="166"/>
      <c r="AG9" s="166"/>
      <c r="AH9" s="166"/>
      <c r="AI9" s="166"/>
      <c r="AJ9" s="166"/>
      <c r="AK9" s="166"/>
      <c r="AO9" s="163"/>
      <c r="AR9" s="163"/>
      <c r="AS9" s="166"/>
      <c r="AT9" s="167"/>
      <c r="AW9" s="163"/>
      <c r="AX9" s="163"/>
      <c r="AY9" s="163"/>
      <c r="AZ9" s="163"/>
      <c r="BA9" s="163"/>
      <c r="BI9" s="163"/>
      <c r="BJ9" s="163"/>
      <c r="BK9" s="163"/>
      <c r="BL9" s="163"/>
    </row>
    <row r="10" spans="1:76" ht="16" customHeight="1" x14ac:dyDescent="0.2">
      <c r="A10" s="314">
        <v>0.8</v>
      </c>
      <c r="B10" s="314">
        <v>0.8</v>
      </c>
      <c r="C10" s="163" t="s">
        <v>1092</v>
      </c>
      <c r="D10" s="305">
        <v>1.1919999999999999</v>
      </c>
      <c r="E10" s="292">
        <v>1.2310000000000001</v>
      </c>
      <c r="F10" s="292">
        <v>1.208</v>
      </c>
      <c r="G10" s="292">
        <v>1.22</v>
      </c>
      <c r="H10" s="292">
        <v>1.194</v>
      </c>
      <c r="I10" s="292">
        <v>1.288</v>
      </c>
      <c r="J10" s="292">
        <v>1.3520000000000001</v>
      </c>
      <c r="K10" s="292">
        <v>1.298</v>
      </c>
      <c r="L10" s="292">
        <v>1.294</v>
      </c>
      <c r="M10" s="292">
        <v>1.306</v>
      </c>
      <c r="N10" s="179"/>
      <c r="O10" s="294">
        <f t="shared" si="0"/>
        <v>1.3076000000000001</v>
      </c>
      <c r="P10" s="306">
        <f t="shared" si="1"/>
        <v>2.5667099563448946E-2</v>
      </c>
      <c r="Q10" s="181"/>
      <c r="R10" s="164"/>
      <c r="S10" s="295"/>
      <c r="Z10" s="164"/>
      <c r="AC10" s="166"/>
      <c r="AD10" s="167"/>
      <c r="AE10" s="166"/>
      <c r="AF10" s="166"/>
      <c r="AG10" s="166"/>
      <c r="AH10" s="166"/>
      <c r="AI10" s="166"/>
      <c r="AJ10" s="166"/>
      <c r="AK10" s="166"/>
      <c r="AO10" s="163"/>
      <c r="AR10" s="163"/>
      <c r="AS10" s="166"/>
      <c r="AT10" s="167"/>
      <c r="AW10" s="163"/>
      <c r="AX10" s="163"/>
      <c r="AY10" s="163"/>
      <c r="AZ10" s="163"/>
      <c r="BA10" s="163"/>
      <c r="BI10" s="163"/>
      <c r="BJ10" s="163"/>
      <c r="BK10" s="163"/>
      <c r="BL10" s="163"/>
    </row>
    <row r="11" spans="1:76" ht="16" customHeight="1" x14ac:dyDescent="0.2">
      <c r="A11" s="315"/>
      <c r="B11" s="315"/>
      <c r="C11" s="163" t="s">
        <v>1089</v>
      </c>
      <c r="D11" s="305">
        <v>1.3819999999999999</v>
      </c>
      <c r="E11" s="292">
        <v>1.4379999999999999</v>
      </c>
      <c r="F11" s="292">
        <v>1.4119999999999999</v>
      </c>
      <c r="G11" s="292">
        <v>1.397</v>
      </c>
      <c r="H11" s="292">
        <v>1.385</v>
      </c>
      <c r="I11" s="292">
        <v>1.4630000000000001</v>
      </c>
      <c r="J11" s="292">
        <v>1.476</v>
      </c>
      <c r="K11" s="292">
        <v>1.5269999999999999</v>
      </c>
      <c r="L11" s="292">
        <v>1.498</v>
      </c>
      <c r="M11" s="292">
        <v>1.454</v>
      </c>
      <c r="N11" s="179"/>
      <c r="O11" s="294">
        <f t="shared" si="0"/>
        <v>1.4836</v>
      </c>
      <c r="P11" s="306">
        <f t="shared" si="1"/>
        <v>2.936494508763805E-2</v>
      </c>
      <c r="Q11" s="182"/>
      <c r="R11" s="164"/>
      <c r="S11" s="295"/>
      <c r="Z11" s="164"/>
      <c r="AC11" s="166"/>
      <c r="AD11" s="167"/>
      <c r="AE11" s="166"/>
      <c r="AF11" s="166"/>
      <c r="AG11" s="166"/>
      <c r="AH11" s="166"/>
      <c r="AI11" s="166"/>
      <c r="AJ11" s="166"/>
      <c r="AK11" s="166"/>
      <c r="AO11" s="163"/>
      <c r="AR11" s="163"/>
      <c r="AS11" s="166"/>
      <c r="AT11" s="167"/>
      <c r="AW11" s="163"/>
      <c r="AX11" s="163"/>
      <c r="AY11" s="163"/>
      <c r="AZ11" s="163"/>
      <c r="BA11" s="163"/>
      <c r="BI11" s="163"/>
      <c r="BJ11" s="163"/>
      <c r="BK11" s="163"/>
      <c r="BL11" s="163"/>
    </row>
    <row r="12" spans="1:76" ht="16" customHeight="1" x14ac:dyDescent="0.2">
      <c r="A12" s="315"/>
      <c r="B12" s="315"/>
      <c r="C12" s="163" t="s">
        <v>1083</v>
      </c>
      <c r="D12" s="305"/>
      <c r="E12" s="292"/>
      <c r="F12" s="292"/>
      <c r="G12" s="292"/>
      <c r="H12" s="292"/>
      <c r="I12" s="292"/>
      <c r="J12" s="292"/>
      <c r="K12" s="292"/>
      <c r="L12" s="292"/>
      <c r="M12" s="292"/>
      <c r="N12" s="179"/>
      <c r="O12" s="178">
        <v>1.7110000000000001</v>
      </c>
      <c r="P12" s="306"/>
      <c r="Q12" s="181"/>
      <c r="R12" s="164"/>
      <c r="S12" s="295"/>
      <c r="Z12" s="164"/>
      <c r="AC12" s="166"/>
      <c r="AD12" s="167"/>
      <c r="AE12" s="166"/>
      <c r="AF12" s="166"/>
      <c r="AG12" s="166"/>
      <c r="AH12" s="166"/>
      <c r="AI12" s="166"/>
      <c r="AJ12" s="166"/>
      <c r="AK12" s="166"/>
      <c r="AO12" s="163"/>
      <c r="AR12" s="163"/>
      <c r="AS12" s="166"/>
      <c r="AT12" s="167"/>
      <c r="AW12" s="163"/>
      <c r="AX12" s="163"/>
      <c r="AY12" s="163"/>
      <c r="AZ12" s="163"/>
      <c r="BA12" s="163"/>
      <c r="BI12" s="163"/>
      <c r="BJ12" s="163"/>
      <c r="BK12" s="163"/>
      <c r="BL12" s="163"/>
    </row>
    <row r="13" spans="1:76" ht="16" customHeight="1" x14ac:dyDescent="0.2">
      <c r="A13" s="316"/>
      <c r="B13" s="316"/>
      <c r="C13" s="163" t="s">
        <v>1084</v>
      </c>
      <c r="D13" s="305"/>
      <c r="E13" s="292"/>
      <c r="F13" s="292"/>
      <c r="G13" s="292"/>
      <c r="H13" s="292"/>
      <c r="I13" s="292"/>
      <c r="J13" s="292"/>
      <c r="K13" s="292"/>
      <c r="L13" s="292"/>
      <c r="M13" s="292"/>
      <c r="N13" s="179"/>
      <c r="O13" s="178">
        <v>1.6479999999999999</v>
      </c>
      <c r="P13" s="306"/>
      <c r="Q13" s="181"/>
      <c r="R13" s="164"/>
      <c r="S13" s="295"/>
      <c r="Z13" s="164"/>
      <c r="AC13" s="166"/>
      <c r="AD13" s="167"/>
      <c r="AE13" s="166"/>
      <c r="AF13" s="166"/>
      <c r="AG13" s="166"/>
      <c r="AH13" s="166"/>
      <c r="AI13" s="166"/>
      <c r="AJ13" s="166"/>
      <c r="AK13" s="166"/>
      <c r="AO13" s="163"/>
      <c r="AR13" s="163"/>
      <c r="AS13" s="166"/>
      <c r="AT13" s="167"/>
      <c r="AW13" s="163"/>
      <c r="AX13" s="163"/>
      <c r="AY13" s="163"/>
      <c r="AZ13" s="163"/>
      <c r="BA13" s="163"/>
      <c r="BI13" s="163"/>
      <c r="BJ13" s="163"/>
      <c r="BK13" s="163"/>
      <c r="BL13" s="163"/>
    </row>
    <row r="14" spans="1:76" ht="16" customHeight="1" x14ac:dyDescent="0.2">
      <c r="D14" s="305"/>
      <c r="E14" s="292"/>
      <c r="F14" s="292"/>
      <c r="G14" s="292"/>
      <c r="H14" s="292"/>
      <c r="I14" s="292"/>
      <c r="J14" s="292"/>
      <c r="K14" s="292"/>
      <c r="L14" s="292"/>
      <c r="M14" s="292"/>
      <c r="O14" s="184"/>
      <c r="P14" s="307"/>
      <c r="Q14" s="181"/>
      <c r="R14" s="164"/>
      <c r="S14"/>
      <c r="Z14" s="164"/>
      <c r="AC14" s="166"/>
      <c r="AD14" s="167"/>
      <c r="AE14" s="166"/>
      <c r="AF14" s="166"/>
      <c r="AG14" s="166"/>
      <c r="AH14" s="166"/>
      <c r="AI14" s="166"/>
      <c r="AJ14" s="166"/>
      <c r="AK14" s="166"/>
      <c r="AO14" s="163"/>
      <c r="AR14" s="163"/>
      <c r="AS14" s="166"/>
      <c r="AT14" s="167"/>
      <c r="AW14" s="163"/>
      <c r="AX14" s="163"/>
      <c r="AY14" s="163"/>
      <c r="AZ14" s="163"/>
      <c r="BA14" s="163"/>
      <c r="BI14" s="163"/>
      <c r="BJ14" s="163"/>
      <c r="BK14" s="163"/>
      <c r="BL14" s="163"/>
    </row>
    <row r="15" spans="1:76" ht="16" customHeight="1" x14ac:dyDescent="0.2">
      <c r="A15" s="314">
        <v>0.8</v>
      </c>
      <c r="B15" s="314">
        <v>1</v>
      </c>
      <c r="C15" s="163" t="s">
        <v>1091</v>
      </c>
      <c r="D15" s="305">
        <v>1.226</v>
      </c>
      <c r="E15" s="292">
        <v>1.216</v>
      </c>
      <c r="F15" s="292">
        <v>1.1990000000000001</v>
      </c>
      <c r="G15" s="292">
        <v>1.2410000000000001</v>
      </c>
      <c r="H15" s="292">
        <v>1.22</v>
      </c>
      <c r="I15" s="292">
        <v>1.3080000000000001</v>
      </c>
      <c r="J15" s="292">
        <v>1.2889999999999999</v>
      </c>
      <c r="K15" s="292">
        <v>1.302</v>
      </c>
      <c r="L15" s="292">
        <v>1.3069999999999999</v>
      </c>
      <c r="M15" s="292">
        <v>1.24</v>
      </c>
      <c r="O15" s="177">
        <f t="shared" si="0"/>
        <v>1.2891999999999999</v>
      </c>
      <c r="P15" s="307">
        <f t="shared" si="1"/>
        <v>2.8525427253592549E-2</v>
      </c>
      <c r="Q15" s="181"/>
      <c r="R15" s="164"/>
      <c r="S15" s="295"/>
      <c r="Z15" s="164"/>
      <c r="AC15" s="166"/>
      <c r="AD15" s="167"/>
      <c r="AE15" s="166"/>
      <c r="AF15" s="166"/>
      <c r="AG15" s="166"/>
      <c r="AH15" s="166"/>
      <c r="AI15" s="166"/>
      <c r="AJ15" s="166"/>
      <c r="AK15" s="166"/>
      <c r="AO15" s="163"/>
      <c r="AR15" s="163"/>
      <c r="AS15" s="166"/>
      <c r="AT15" s="167"/>
      <c r="AW15" s="163"/>
      <c r="AX15" s="163"/>
      <c r="AY15" s="163"/>
      <c r="AZ15" s="163"/>
      <c r="BA15" s="163"/>
      <c r="BI15" s="163"/>
      <c r="BJ15" s="163"/>
      <c r="BK15" s="163"/>
      <c r="BL15" s="163"/>
    </row>
    <row r="16" spans="1:76" ht="16" customHeight="1" x14ac:dyDescent="0.2">
      <c r="A16" s="315"/>
      <c r="B16" s="315"/>
      <c r="C16" s="163" t="s">
        <v>1089</v>
      </c>
      <c r="D16" s="305">
        <v>1.367</v>
      </c>
      <c r="E16" s="292">
        <v>1.421</v>
      </c>
      <c r="F16" s="292">
        <v>1.397</v>
      </c>
      <c r="G16" s="292">
        <v>1.407</v>
      </c>
      <c r="H16" s="292">
        <v>1.4219999999999999</v>
      </c>
      <c r="I16" s="292">
        <v>1.4690000000000001</v>
      </c>
      <c r="J16" s="292">
        <v>1.415</v>
      </c>
      <c r="K16" s="292">
        <v>1.4470000000000001</v>
      </c>
      <c r="L16" s="292">
        <v>1.488</v>
      </c>
      <c r="M16" s="292">
        <v>1.5029999999999999</v>
      </c>
      <c r="O16" s="177">
        <f t="shared" si="0"/>
        <v>1.4644000000000001</v>
      </c>
      <c r="P16" s="307">
        <f t="shared" si="1"/>
        <v>3.4681407122549059E-2</v>
      </c>
      <c r="Q16" s="182"/>
      <c r="R16" s="164"/>
      <c r="S16" s="295"/>
      <c r="Z16" s="164"/>
      <c r="AC16" s="166"/>
      <c r="AD16" s="167"/>
      <c r="AE16" s="166"/>
      <c r="AF16" s="166"/>
      <c r="AG16" s="166"/>
      <c r="AH16" s="166"/>
      <c r="AI16" s="166"/>
      <c r="AJ16" s="166"/>
      <c r="AK16" s="166"/>
      <c r="AO16" s="163"/>
      <c r="AR16" s="163"/>
      <c r="AS16" s="166"/>
      <c r="AT16" s="167"/>
      <c r="AW16" s="163"/>
      <c r="AX16" s="163"/>
      <c r="AY16" s="163"/>
      <c r="AZ16" s="163"/>
      <c r="BA16" s="163"/>
      <c r="BI16" s="163"/>
      <c r="BJ16" s="163"/>
      <c r="BK16" s="163"/>
      <c r="BL16" s="163"/>
    </row>
    <row r="17" spans="1:64" ht="16" customHeight="1" x14ac:dyDescent="0.2">
      <c r="A17" s="315"/>
      <c r="B17" s="315"/>
      <c r="C17" s="163" t="s">
        <v>1083</v>
      </c>
      <c r="D17" s="305"/>
      <c r="E17" s="292"/>
      <c r="F17" s="292"/>
      <c r="G17" s="292"/>
      <c r="H17" s="292"/>
      <c r="I17" s="292"/>
      <c r="J17" s="292"/>
      <c r="K17" s="292"/>
      <c r="L17" s="292"/>
      <c r="M17" s="292"/>
      <c r="O17" s="178">
        <v>1.677</v>
      </c>
      <c r="P17" s="307"/>
      <c r="Q17" s="181"/>
      <c r="R17" s="164"/>
      <c r="S17" s="295"/>
      <c r="Z17" s="164"/>
      <c r="AC17" s="166"/>
      <c r="AD17" s="167"/>
      <c r="AE17" s="166"/>
      <c r="AF17" s="166"/>
      <c r="AG17" s="166"/>
      <c r="AH17" s="166"/>
      <c r="AI17" s="166"/>
      <c r="AJ17" s="166"/>
      <c r="AK17" s="166"/>
      <c r="AO17" s="163"/>
      <c r="AR17" s="163"/>
      <c r="AS17" s="166"/>
      <c r="AT17" s="167"/>
      <c r="AW17" s="163"/>
      <c r="AX17" s="163"/>
      <c r="AY17" s="163"/>
      <c r="AZ17" s="163"/>
      <c r="BA17" s="163"/>
      <c r="BI17" s="163"/>
      <c r="BJ17" s="163"/>
      <c r="BK17" s="163"/>
      <c r="BL17" s="163"/>
    </row>
    <row r="18" spans="1:64" ht="16" customHeight="1" x14ac:dyDescent="0.2">
      <c r="A18" s="316"/>
      <c r="B18" s="316"/>
      <c r="C18" s="163" t="s">
        <v>1084</v>
      </c>
      <c r="D18" s="305"/>
      <c r="E18" s="292"/>
      <c r="F18" s="292"/>
      <c r="G18" s="292"/>
      <c r="H18" s="292"/>
      <c r="I18" s="292"/>
      <c r="J18" s="292"/>
      <c r="K18" s="292"/>
      <c r="L18" s="292"/>
      <c r="M18" s="292"/>
      <c r="O18" s="178">
        <v>1.6140000000000001</v>
      </c>
      <c r="P18" s="307"/>
      <c r="Q18" s="181"/>
      <c r="R18" s="164"/>
      <c r="S18" s="295"/>
      <c r="Z18" s="164"/>
      <c r="AC18" s="166"/>
      <c r="AD18" s="167"/>
      <c r="AE18" s="166"/>
      <c r="AF18" s="166"/>
      <c r="AG18" s="166"/>
      <c r="AH18" s="166"/>
      <c r="AI18" s="166"/>
      <c r="AJ18" s="166"/>
      <c r="AK18" s="166"/>
      <c r="AO18" s="163"/>
      <c r="AR18" s="163"/>
      <c r="AS18" s="166"/>
      <c r="AT18" s="167"/>
      <c r="AW18" s="163"/>
      <c r="AX18" s="163"/>
      <c r="AY18" s="163"/>
      <c r="AZ18" s="163"/>
      <c r="BA18" s="163"/>
      <c r="BI18" s="163"/>
      <c r="BJ18" s="163"/>
      <c r="BK18" s="163"/>
      <c r="BL18" s="163"/>
    </row>
    <row r="19" spans="1:64" ht="16" customHeight="1" x14ac:dyDescent="0.2">
      <c r="D19" s="305"/>
      <c r="E19" s="292"/>
      <c r="F19" s="292"/>
      <c r="G19" s="292"/>
      <c r="H19" s="292"/>
      <c r="I19" s="292"/>
      <c r="J19" s="292"/>
      <c r="K19" s="292"/>
      <c r="L19" s="292"/>
      <c r="M19" s="292"/>
      <c r="O19" s="177"/>
      <c r="P19" s="307"/>
      <c r="Q19" s="181"/>
      <c r="R19" s="164"/>
      <c r="S19"/>
      <c r="Z19" s="164"/>
      <c r="AC19" s="166"/>
      <c r="AD19" s="167"/>
      <c r="AE19" s="166"/>
      <c r="AF19" s="166"/>
      <c r="AG19" s="166"/>
      <c r="AH19" s="166"/>
      <c r="AI19" s="166"/>
      <c r="AJ19" s="166"/>
      <c r="AK19" s="166"/>
      <c r="AO19" s="163"/>
      <c r="AR19" s="163"/>
      <c r="AS19" s="166"/>
      <c r="AT19" s="167"/>
      <c r="AW19" s="163"/>
      <c r="AX19" s="163"/>
      <c r="AY19" s="163"/>
      <c r="AZ19" s="163"/>
      <c r="BA19" s="163"/>
      <c r="BI19" s="163"/>
      <c r="BJ19" s="163"/>
      <c r="BK19" s="163"/>
      <c r="BL19" s="163"/>
    </row>
    <row r="20" spans="1:64" ht="16" customHeight="1" x14ac:dyDescent="0.2">
      <c r="A20" s="314">
        <v>0.8</v>
      </c>
      <c r="B20" s="314">
        <v>1.2</v>
      </c>
      <c r="C20" s="163" t="s">
        <v>1090</v>
      </c>
      <c r="D20" s="305">
        <v>1.1890000000000001</v>
      </c>
      <c r="E20" s="292">
        <v>1.2250000000000001</v>
      </c>
      <c r="F20" s="292">
        <v>1.218</v>
      </c>
      <c r="G20" s="292">
        <v>1.198</v>
      </c>
      <c r="H20" s="292">
        <v>1.208</v>
      </c>
      <c r="I20" s="292">
        <v>1.2969999999999999</v>
      </c>
      <c r="J20" s="292">
        <v>1.3069999999999999</v>
      </c>
      <c r="K20" s="292">
        <v>1.2410000000000001</v>
      </c>
      <c r="L20" s="292">
        <v>1.292</v>
      </c>
      <c r="M20" s="292">
        <v>1.3080000000000001</v>
      </c>
      <c r="O20" s="177">
        <f t="shared" si="0"/>
        <v>1.2890000000000001</v>
      </c>
      <c r="P20" s="307">
        <f t="shared" si="1"/>
        <v>2.7667670664513793E-2</v>
      </c>
      <c r="Q20" s="181"/>
      <c r="R20" s="164"/>
      <c r="S20" s="295"/>
      <c r="Z20" s="164"/>
      <c r="AC20" s="166"/>
      <c r="AD20" s="167"/>
      <c r="AE20" s="166"/>
      <c r="AF20" s="166"/>
      <c r="AG20" s="166"/>
      <c r="AH20" s="166"/>
      <c r="AI20" s="166"/>
      <c r="AJ20" s="166"/>
      <c r="AK20" s="166"/>
      <c r="AO20" s="163"/>
      <c r="AR20" s="163"/>
      <c r="AS20" s="166"/>
      <c r="AT20" s="167"/>
      <c r="AW20" s="163"/>
      <c r="AX20" s="163"/>
      <c r="AY20" s="163"/>
      <c r="AZ20" s="163"/>
      <c r="BA20" s="163"/>
      <c r="BI20" s="163"/>
      <c r="BJ20" s="163"/>
      <c r="BK20" s="163"/>
      <c r="BL20" s="163"/>
    </row>
    <row r="21" spans="1:64" ht="16" customHeight="1" x14ac:dyDescent="0.2">
      <c r="A21" s="315"/>
      <c r="B21" s="315"/>
      <c r="C21" s="163" t="s">
        <v>1089</v>
      </c>
      <c r="D21" s="305">
        <v>1.393</v>
      </c>
      <c r="E21" s="292">
        <v>1.3979999999999999</v>
      </c>
      <c r="F21" s="292">
        <v>1.403</v>
      </c>
      <c r="G21" s="292">
        <v>1.4039999999999999</v>
      </c>
      <c r="H21" s="292">
        <v>1.399</v>
      </c>
      <c r="I21" s="292">
        <v>1.4830000000000001</v>
      </c>
      <c r="J21" s="292">
        <v>1.429</v>
      </c>
      <c r="K21" s="292">
        <v>1.488</v>
      </c>
      <c r="L21" s="292">
        <v>1.4770000000000001</v>
      </c>
      <c r="M21" s="292">
        <v>1.4570000000000001</v>
      </c>
      <c r="O21" s="177">
        <f t="shared" si="0"/>
        <v>1.4668000000000001</v>
      </c>
      <c r="P21" s="307">
        <f t="shared" si="1"/>
        <v>2.41909073827337E-2</v>
      </c>
      <c r="Q21" s="182"/>
      <c r="R21" s="164"/>
      <c r="S21" s="295"/>
      <c r="Z21" s="164"/>
      <c r="AC21" s="166"/>
      <c r="AD21" s="167"/>
      <c r="AE21" s="166"/>
      <c r="AF21" s="166"/>
      <c r="AG21" s="166"/>
      <c r="AH21" s="166"/>
      <c r="AI21" s="166"/>
      <c r="AJ21" s="166"/>
      <c r="AK21" s="166"/>
      <c r="AO21" s="163"/>
      <c r="AR21" s="163"/>
      <c r="AS21" s="166"/>
      <c r="AT21" s="167"/>
      <c r="AW21" s="163"/>
      <c r="AX21" s="163"/>
      <c r="AY21" s="163"/>
      <c r="AZ21" s="163"/>
      <c r="BA21" s="163"/>
      <c r="BI21" s="163"/>
      <c r="BJ21" s="163"/>
      <c r="BK21" s="163"/>
      <c r="BL21" s="163"/>
    </row>
    <row r="22" spans="1:64" ht="16" customHeight="1" x14ac:dyDescent="0.2">
      <c r="A22" s="315"/>
      <c r="B22" s="315"/>
      <c r="C22" s="163" t="s">
        <v>1083</v>
      </c>
      <c r="D22" s="305"/>
      <c r="E22" s="292"/>
      <c r="F22" s="292"/>
      <c r="G22" s="292"/>
      <c r="H22" s="292"/>
      <c r="I22" s="292"/>
      <c r="J22" s="292"/>
      <c r="K22" s="292"/>
      <c r="L22" s="292"/>
      <c r="M22" s="292"/>
      <c r="O22" s="178">
        <v>1.64</v>
      </c>
      <c r="P22" s="307"/>
      <c r="Q22" s="181"/>
      <c r="R22" s="164"/>
      <c r="S22" s="295"/>
      <c r="Z22" s="164"/>
      <c r="AC22" s="166"/>
      <c r="AD22" s="167"/>
      <c r="AE22" s="166"/>
      <c r="AF22" s="166"/>
      <c r="AG22" s="166"/>
      <c r="AH22" s="166"/>
      <c r="AI22" s="166"/>
      <c r="AJ22" s="166"/>
      <c r="AK22" s="166"/>
      <c r="AO22" s="163"/>
      <c r="AR22" s="163"/>
      <c r="AS22" s="166"/>
      <c r="AT22" s="167"/>
      <c r="AW22" s="163"/>
      <c r="AX22" s="163"/>
      <c r="AY22" s="163"/>
      <c r="AZ22" s="163"/>
      <c r="BA22" s="163"/>
      <c r="BI22" s="163"/>
      <c r="BJ22" s="163"/>
      <c r="BK22" s="163"/>
      <c r="BL22" s="163"/>
    </row>
    <row r="23" spans="1:64" ht="16" customHeight="1" x14ac:dyDescent="0.2">
      <c r="A23" s="316"/>
      <c r="B23" s="316"/>
      <c r="C23" s="163" t="s">
        <v>1084</v>
      </c>
      <c r="D23" s="305"/>
      <c r="E23" s="292"/>
      <c r="F23" s="292"/>
      <c r="G23" s="292"/>
      <c r="H23" s="292"/>
      <c r="I23" s="292"/>
      <c r="J23" s="292"/>
      <c r="K23" s="292"/>
      <c r="L23" s="292"/>
      <c r="M23" s="292"/>
      <c r="O23" s="178">
        <v>1.5680000000000001</v>
      </c>
      <c r="P23" s="307"/>
      <c r="Q23" s="181"/>
      <c r="R23" s="164"/>
      <c r="S23" s="295"/>
      <c r="Z23" s="164"/>
      <c r="AC23" s="166"/>
      <c r="AD23" s="167"/>
      <c r="AE23" s="166"/>
      <c r="AF23" s="166"/>
      <c r="AG23" s="166"/>
      <c r="AH23" s="166"/>
      <c r="AI23" s="166"/>
      <c r="AJ23" s="166"/>
      <c r="AK23" s="166"/>
      <c r="AO23" s="163"/>
      <c r="AR23" s="163"/>
      <c r="AS23" s="166"/>
      <c r="AT23" s="167"/>
      <c r="AW23" s="163"/>
      <c r="AX23" s="163"/>
      <c r="AY23" s="163"/>
      <c r="AZ23" s="163"/>
      <c r="BA23" s="163"/>
      <c r="BI23" s="163"/>
      <c r="BJ23" s="163"/>
      <c r="BK23" s="163"/>
      <c r="BL23" s="163"/>
    </row>
    <row r="24" spans="1:64" ht="16" customHeight="1" x14ac:dyDescent="0.2">
      <c r="D24" s="305"/>
      <c r="E24" s="292"/>
      <c r="F24" s="292"/>
      <c r="G24" s="292"/>
      <c r="H24" s="292"/>
      <c r="I24" s="292"/>
      <c r="J24" s="292"/>
      <c r="K24" s="292"/>
      <c r="L24" s="292"/>
      <c r="M24" s="292"/>
      <c r="O24" s="177"/>
      <c r="P24" s="307"/>
      <c r="Q24" s="181"/>
      <c r="R24" s="164"/>
      <c r="S24"/>
      <c r="Z24" s="164"/>
      <c r="AC24" s="166"/>
      <c r="AD24" s="167"/>
      <c r="AE24" s="166"/>
      <c r="AF24" s="166"/>
      <c r="AG24" s="166"/>
      <c r="AH24" s="166"/>
      <c r="AI24" s="166"/>
      <c r="AJ24" s="166"/>
      <c r="AK24" s="166"/>
      <c r="AO24" s="163"/>
      <c r="AR24" s="163"/>
      <c r="AS24" s="166"/>
      <c r="AT24" s="167"/>
      <c r="AW24" s="163"/>
      <c r="AX24" s="163"/>
      <c r="AY24" s="163"/>
      <c r="AZ24" s="163"/>
      <c r="BA24" s="163"/>
      <c r="BI24" s="163"/>
      <c r="BJ24" s="163"/>
      <c r="BK24" s="163"/>
      <c r="BL24" s="163"/>
    </row>
    <row r="25" spans="1:64" ht="16" customHeight="1" x14ac:dyDescent="0.2">
      <c r="A25" s="314">
        <v>0.7</v>
      </c>
      <c r="B25" s="314">
        <v>0.8</v>
      </c>
      <c r="C25" s="163" t="s">
        <v>1093</v>
      </c>
      <c r="D25" s="305">
        <v>1.1950000000000001</v>
      </c>
      <c r="E25" s="292">
        <v>1.2110000000000001</v>
      </c>
      <c r="F25" s="292">
        <v>1.2230000000000001</v>
      </c>
      <c r="G25" s="292">
        <v>1.1970000000000001</v>
      </c>
      <c r="H25" s="292">
        <v>1.218</v>
      </c>
      <c r="I25" s="292">
        <v>1.3029999999999999</v>
      </c>
      <c r="J25" s="292">
        <v>1.371</v>
      </c>
      <c r="K25" s="292">
        <v>1.3280000000000001</v>
      </c>
      <c r="L25" s="292">
        <v>1.335</v>
      </c>
      <c r="M25" s="292">
        <v>1.29</v>
      </c>
      <c r="O25" s="177">
        <f t="shared" si="0"/>
        <v>1.3253999999999999</v>
      </c>
      <c r="P25" s="307">
        <f t="shared" si="1"/>
        <v>3.1357614705203582E-2</v>
      </c>
      <c r="Q25" s="181"/>
      <c r="R25" s="164"/>
      <c r="S25" s="295"/>
      <c r="Z25" s="164"/>
      <c r="AC25" s="166"/>
      <c r="AD25" s="167"/>
      <c r="AE25" s="166"/>
      <c r="AF25" s="166"/>
      <c r="AG25" s="166"/>
      <c r="AH25" s="166"/>
      <c r="AI25" s="166"/>
      <c r="AJ25" s="166"/>
      <c r="AK25" s="166"/>
      <c r="AO25" s="163"/>
      <c r="AR25" s="163"/>
      <c r="AS25" s="166"/>
      <c r="AT25" s="167"/>
      <c r="AW25" s="163"/>
      <c r="AX25" s="163"/>
      <c r="AY25" s="163"/>
      <c r="AZ25" s="163"/>
      <c r="BA25" s="163"/>
      <c r="BI25" s="163"/>
      <c r="BJ25" s="163"/>
      <c r="BK25" s="163"/>
      <c r="BL25" s="163"/>
    </row>
    <row r="26" spans="1:64" ht="16" customHeight="1" x14ac:dyDescent="0.2">
      <c r="A26" s="315"/>
      <c r="B26" s="315"/>
      <c r="C26" s="163" t="s">
        <v>1089</v>
      </c>
      <c r="D26" s="305">
        <v>1.4039999999999999</v>
      </c>
      <c r="E26" s="292">
        <v>1.42</v>
      </c>
      <c r="F26" s="292">
        <v>1.4239999999999999</v>
      </c>
      <c r="G26" s="292">
        <v>1.385</v>
      </c>
      <c r="H26" s="292">
        <v>1.4139999999999999</v>
      </c>
      <c r="I26" s="292">
        <v>1.464</v>
      </c>
      <c r="J26" s="292">
        <v>1.516</v>
      </c>
      <c r="K26" s="292">
        <v>1.468</v>
      </c>
      <c r="L26" s="292">
        <v>1.4730000000000001</v>
      </c>
      <c r="M26" s="292">
        <v>1.508</v>
      </c>
      <c r="O26" s="177">
        <f t="shared" si="0"/>
        <v>1.4858</v>
      </c>
      <c r="P26" s="307">
        <f t="shared" si="1"/>
        <v>2.4294032188996548E-2</v>
      </c>
      <c r="Q26" s="182"/>
      <c r="R26" s="164"/>
      <c r="S26" s="295"/>
      <c r="Z26" s="164"/>
      <c r="AC26" s="166"/>
      <c r="AD26" s="167"/>
      <c r="AE26" s="166"/>
      <c r="AF26" s="166"/>
      <c r="AG26" s="166"/>
      <c r="AH26" s="166"/>
      <c r="AI26" s="166"/>
      <c r="AJ26" s="166"/>
      <c r="AK26" s="166"/>
      <c r="AO26" s="163"/>
      <c r="AR26" s="163"/>
      <c r="AS26" s="166"/>
      <c r="AT26" s="167"/>
      <c r="AW26" s="163"/>
      <c r="AX26" s="163"/>
      <c r="AY26" s="163"/>
      <c r="AZ26" s="163"/>
      <c r="BA26" s="163"/>
      <c r="BI26" s="163"/>
      <c r="BJ26" s="163"/>
      <c r="BK26" s="163"/>
      <c r="BL26" s="163"/>
    </row>
    <row r="27" spans="1:64" ht="16" customHeight="1" x14ac:dyDescent="0.2">
      <c r="A27" s="315"/>
      <c r="B27" s="315"/>
      <c r="C27" s="163" t="s">
        <v>1083</v>
      </c>
      <c r="D27" s="305"/>
      <c r="E27" s="292"/>
      <c r="F27" s="292"/>
      <c r="G27" s="292"/>
      <c r="H27" s="292"/>
      <c r="I27" s="292"/>
      <c r="J27" s="292"/>
      <c r="K27" s="292"/>
      <c r="L27" s="292"/>
      <c r="M27" s="292"/>
      <c r="O27" s="178">
        <v>1.7110000000000001</v>
      </c>
      <c r="P27" s="307"/>
      <c r="Q27" s="181"/>
      <c r="R27" s="164"/>
      <c r="S27" s="295"/>
      <c r="Z27" s="164"/>
      <c r="AC27" s="166"/>
      <c r="AD27" s="167"/>
      <c r="AE27" s="166"/>
      <c r="AF27" s="166"/>
      <c r="AG27" s="166"/>
      <c r="AH27" s="166"/>
      <c r="AI27" s="166"/>
      <c r="AJ27" s="166"/>
      <c r="AK27" s="166"/>
      <c r="AO27" s="163"/>
      <c r="AR27" s="163"/>
      <c r="AS27" s="166"/>
      <c r="AT27" s="167"/>
      <c r="AW27" s="163"/>
      <c r="AX27" s="163"/>
      <c r="AY27" s="163"/>
      <c r="AZ27" s="163"/>
      <c r="BA27" s="163"/>
      <c r="BI27" s="163"/>
      <c r="BJ27" s="163"/>
      <c r="BK27" s="163"/>
      <c r="BL27" s="163"/>
    </row>
    <row r="28" spans="1:64" ht="16" customHeight="1" x14ac:dyDescent="0.2">
      <c r="A28" s="316"/>
      <c r="B28" s="316"/>
      <c r="C28" s="163" t="s">
        <v>1084</v>
      </c>
      <c r="D28" s="305"/>
      <c r="E28" s="292"/>
      <c r="F28" s="292"/>
      <c r="G28" s="292"/>
      <c r="H28" s="292"/>
      <c r="I28" s="292"/>
      <c r="J28" s="292"/>
      <c r="K28" s="292"/>
      <c r="L28" s="292"/>
      <c r="M28" s="292"/>
      <c r="O28" s="178">
        <v>1.6559999999999999</v>
      </c>
      <c r="P28" s="307"/>
      <c r="Q28" s="181"/>
      <c r="R28" s="164"/>
      <c r="S28" s="295"/>
      <c r="Z28" s="164"/>
      <c r="AC28" s="166"/>
      <c r="AD28" s="167"/>
      <c r="AE28" s="166"/>
      <c r="AF28" s="166"/>
      <c r="AG28" s="166"/>
      <c r="AH28" s="166"/>
      <c r="AI28" s="166"/>
      <c r="AJ28" s="166"/>
      <c r="AK28" s="166"/>
      <c r="AO28" s="163"/>
      <c r="AR28" s="163"/>
      <c r="AS28" s="166"/>
      <c r="AT28" s="167"/>
      <c r="AW28" s="163"/>
      <c r="AX28" s="163"/>
      <c r="AY28" s="163"/>
      <c r="AZ28" s="163"/>
      <c r="BA28" s="163"/>
      <c r="BI28" s="163"/>
      <c r="BJ28" s="163"/>
      <c r="BK28" s="163"/>
      <c r="BL28" s="163"/>
    </row>
    <row r="29" spans="1:64" ht="16" customHeight="1" x14ac:dyDescent="0.2">
      <c r="D29" s="305"/>
      <c r="E29" s="292"/>
      <c r="F29" s="292"/>
      <c r="G29" s="292"/>
      <c r="H29" s="292"/>
      <c r="I29" s="292"/>
      <c r="J29" s="292"/>
      <c r="K29" s="292"/>
      <c r="L29" s="292"/>
      <c r="M29" s="292"/>
      <c r="O29" s="177"/>
      <c r="P29" s="307"/>
      <c r="Q29" s="181"/>
      <c r="R29" s="164"/>
      <c r="S29"/>
      <c r="Z29" s="164"/>
      <c r="AC29" s="166"/>
      <c r="AD29" s="167"/>
      <c r="AE29" s="166"/>
      <c r="AF29" s="166"/>
      <c r="AG29" s="166"/>
      <c r="AH29" s="166"/>
      <c r="AI29" s="166"/>
      <c r="AJ29" s="166"/>
      <c r="AK29" s="166"/>
      <c r="AO29" s="163"/>
      <c r="AR29" s="163"/>
      <c r="AS29" s="166"/>
      <c r="AT29" s="167"/>
      <c r="AW29" s="163"/>
      <c r="AX29" s="163"/>
      <c r="AY29" s="163"/>
      <c r="AZ29" s="163"/>
      <c r="BA29" s="163"/>
      <c r="BI29" s="163"/>
      <c r="BJ29" s="163"/>
      <c r="BK29" s="163"/>
      <c r="BL29" s="163"/>
    </row>
    <row r="30" spans="1:64" ht="16" customHeight="1" x14ac:dyDescent="0.2">
      <c r="A30" s="314">
        <v>0.6</v>
      </c>
      <c r="B30" s="314">
        <v>0.8</v>
      </c>
      <c r="C30" s="163" t="s">
        <v>1094</v>
      </c>
      <c r="D30" s="305">
        <v>1.2030000000000001</v>
      </c>
      <c r="E30" s="292">
        <v>1.1950000000000001</v>
      </c>
      <c r="F30" s="292">
        <v>1.2290000000000001</v>
      </c>
      <c r="G30" s="292">
        <v>1.23</v>
      </c>
      <c r="H30" s="292">
        <v>1.2350000000000001</v>
      </c>
      <c r="I30" s="292">
        <v>1.292</v>
      </c>
      <c r="J30" s="292">
        <v>1.3160000000000001</v>
      </c>
      <c r="K30" s="292">
        <v>1.2889999999999999</v>
      </c>
      <c r="L30" s="292">
        <v>1.3129999999999999</v>
      </c>
      <c r="M30" s="292">
        <v>1.3380000000000001</v>
      </c>
      <c r="O30" s="177">
        <f t="shared" si="0"/>
        <v>1.3096000000000001</v>
      </c>
      <c r="P30" s="307">
        <f t="shared" si="1"/>
        <v>1.9957454747537365E-2</v>
      </c>
      <c r="Q30" s="181"/>
      <c r="R30" s="164"/>
      <c r="S30" s="295"/>
      <c r="Z30" s="164"/>
      <c r="AC30" s="166"/>
      <c r="AD30" s="167"/>
      <c r="AE30" s="166"/>
      <c r="AF30" s="166"/>
      <c r="AG30" s="166"/>
      <c r="AH30" s="166"/>
      <c r="AI30" s="166"/>
      <c r="AJ30" s="166"/>
      <c r="AK30" s="166"/>
      <c r="AO30" s="163"/>
      <c r="AR30" s="163"/>
      <c r="AS30" s="166"/>
      <c r="AT30" s="167"/>
      <c r="AW30" s="163"/>
      <c r="AX30" s="163"/>
      <c r="AY30" s="163"/>
      <c r="AZ30" s="163"/>
      <c r="BA30" s="163"/>
      <c r="BI30" s="163"/>
      <c r="BJ30" s="163"/>
      <c r="BK30" s="163"/>
      <c r="BL30" s="163"/>
    </row>
    <row r="31" spans="1:64" ht="16" customHeight="1" x14ac:dyDescent="0.2">
      <c r="A31" s="315"/>
      <c r="B31" s="315"/>
      <c r="C31" s="163" t="s">
        <v>1089</v>
      </c>
      <c r="D31" s="305">
        <v>1.4059999999999999</v>
      </c>
      <c r="E31" s="292">
        <v>1.387</v>
      </c>
      <c r="F31" s="292">
        <v>1.415</v>
      </c>
      <c r="G31" s="292">
        <v>1.39</v>
      </c>
      <c r="H31" s="292">
        <v>1.3839999999999999</v>
      </c>
      <c r="I31" s="292">
        <v>1.542</v>
      </c>
      <c r="J31" s="292">
        <v>1.506</v>
      </c>
      <c r="K31" s="292">
        <v>1.532</v>
      </c>
      <c r="L31" s="292">
        <v>1.476</v>
      </c>
      <c r="M31" s="292">
        <v>1.46</v>
      </c>
      <c r="O31" s="177">
        <f t="shared" si="0"/>
        <v>1.5032000000000001</v>
      </c>
      <c r="P31" s="307">
        <f t="shared" si="1"/>
        <v>3.5173853925892201E-2</v>
      </c>
      <c r="Q31" s="182"/>
      <c r="R31" s="164"/>
      <c r="S31" s="295"/>
      <c r="Z31" s="164"/>
      <c r="AC31" s="166"/>
      <c r="AD31" s="167"/>
      <c r="AE31" s="166"/>
      <c r="AF31" s="166"/>
      <c r="AG31" s="166"/>
      <c r="AH31" s="166"/>
      <c r="AI31" s="166"/>
      <c r="AJ31" s="166"/>
      <c r="AK31" s="166"/>
      <c r="AO31" s="163"/>
      <c r="AR31" s="163"/>
      <c r="AS31" s="166"/>
      <c r="AT31" s="167"/>
      <c r="AW31" s="163"/>
      <c r="AX31" s="163"/>
      <c r="AY31" s="163"/>
      <c r="AZ31" s="163"/>
      <c r="BA31" s="163"/>
      <c r="BI31" s="163"/>
      <c r="BJ31" s="163"/>
      <c r="BK31" s="163"/>
      <c r="BL31" s="163"/>
    </row>
    <row r="32" spans="1:64" ht="16" customHeight="1" x14ac:dyDescent="0.2">
      <c r="A32" s="315"/>
      <c r="B32" s="315"/>
      <c r="C32" s="163" t="s">
        <v>1083</v>
      </c>
      <c r="D32" s="305"/>
      <c r="E32" s="292"/>
      <c r="F32" s="292"/>
      <c r="G32" s="292"/>
      <c r="H32" s="292"/>
      <c r="I32" s="292"/>
      <c r="J32" s="292"/>
      <c r="K32" s="292"/>
      <c r="L32" s="292"/>
      <c r="M32" s="292"/>
      <c r="O32" s="178">
        <v>1.7090000000000001</v>
      </c>
      <c r="P32" s="307"/>
      <c r="Q32" s="181"/>
      <c r="R32" s="164"/>
      <c r="S32" s="295"/>
      <c r="Z32" s="164"/>
      <c r="AC32" s="166"/>
      <c r="AD32" s="167"/>
      <c r="AE32" s="166"/>
      <c r="AF32" s="166"/>
      <c r="AG32" s="166"/>
      <c r="AH32" s="166"/>
      <c r="AI32" s="166"/>
      <c r="AJ32" s="166"/>
      <c r="AK32" s="166"/>
      <c r="AO32" s="163"/>
      <c r="AR32" s="163"/>
      <c r="AS32" s="166"/>
      <c r="AT32" s="167"/>
      <c r="AW32" s="163"/>
      <c r="AX32" s="163"/>
      <c r="AY32" s="163"/>
      <c r="AZ32" s="163"/>
      <c r="BA32" s="163"/>
      <c r="BI32" s="163"/>
      <c r="BJ32" s="163"/>
      <c r="BK32" s="163"/>
      <c r="BL32" s="163"/>
    </row>
    <row r="33" spans="1:64" ht="16" customHeight="1" thickBot="1" x14ac:dyDescent="0.25">
      <c r="A33" s="316"/>
      <c r="B33" s="316"/>
      <c r="C33" s="163" t="s">
        <v>1084</v>
      </c>
      <c r="D33" s="308"/>
      <c r="E33" s="309"/>
      <c r="F33" s="309"/>
      <c r="G33" s="309"/>
      <c r="H33" s="309"/>
      <c r="I33" s="309"/>
      <c r="J33" s="309"/>
      <c r="K33" s="309"/>
      <c r="L33" s="309"/>
      <c r="M33" s="309"/>
      <c r="N33" s="310"/>
      <c r="O33" s="311">
        <v>1.6559999999999999</v>
      </c>
      <c r="P33" s="312"/>
      <c r="Q33" s="181"/>
      <c r="R33" s="164"/>
      <c r="S33" s="295"/>
      <c r="Z33" s="164"/>
      <c r="AC33" s="166"/>
      <c r="AD33" s="167"/>
      <c r="AE33" s="166"/>
      <c r="AF33" s="166"/>
      <c r="AG33" s="166"/>
      <c r="AH33" s="166"/>
      <c r="AI33" s="166"/>
      <c r="AJ33" s="166"/>
      <c r="AK33" s="166"/>
      <c r="AO33" s="163"/>
      <c r="AR33" s="163"/>
      <c r="AS33" s="166"/>
      <c r="AT33" s="167"/>
      <c r="AW33" s="163"/>
      <c r="AX33" s="163"/>
      <c r="AY33" s="163"/>
      <c r="AZ33" s="163"/>
      <c r="BA33" s="163"/>
      <c r="BI33" s="163"/>
      <c r="BJ33" s="163"/>
      <c r="BK33" s="163"/>
      <c r="BL33" s="163"/>
    </row>
    <row r="34" spans="1:64" ht="16" customHeight="1" x14ac:dyDescent="0.2">
      <c r="S34" s="301"/>
      <c r="T34" s="301"/>
      <c r="U34" s="301"/>
      <c r="V34" s="301"/>
      <c r="W34" s="301"/>
      <c r="X34" s="301"/>
      <c r="Y34" s="301"/>
      <c r="Z34" s="301"/>
      <c r="AA34" s="301"/>
      <c r="AB34" s="301"/>
      <c r="AC34" s="301"/>
      <c r="AD34" s="301"/>
      <c r="AE34" s="301"/>
    </row>
  </sheetData>
  <mergeCells count="16">
    <mergeCell ref="A5:A8"/>
    <mergeCell ref="B5:B8"/>
    <mergeCell ref="A10:A13"/>
    <mergeCell ref="B10:B13"/>
    <mergeCell ref="A15:A18"/>
    <mergeCell ref="B15:B18"/>
    <mergeCell ref="A20:A23"/>
    <mergeCell ref="B20:B23"/>
    <mergeCell ref="A25:A28"/>
    <mergeCell ref="B25:B28"/>
    <mergeCell ref="A30:A33"/>
    <mergeCell ref="B30:B33"/>
    <mergeCell ref="D3:H3"/>
    <mergeCell ref="I3:M3"/>
    <mergeCell ref="D2:H2"/>
    <mergeCell ref="I2:M2"/>
  </mergeCells>
  <conditionalFormatting sqref="S5:S33">
    <cfRule type="colorScale" priority="997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O2:O33">
    <cfRule type="colorScale" priority="998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R1:AR1048576 AT1:AT1048576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S1:AS1048576 AU1:AU1048576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X1">
    <cfRule type="colorScale" priority="1465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A1">
    <cfRule type="colorScale" priority="1465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B1">
    <cfRule type="colorScale" priority="1465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O1">
    <cfRule type="colorScale" priority="1466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R1">
    <cfRule type="colorScale" priority="1466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D1">
    <cfRule type="dataBar" priority="14670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{A5C45ACE-BF6D-3F49-8CB0-F41F87ECD6C6}</x14:id>
        </ext>
      </extLst>
    </cfRule>
  </conditionalFormatting>
  <conditionalFormatting sqref="AE1">
    <cfRule type="dataBar" priority="1467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{8CBC917B-331D-084E-A446-78313BE7CB85}</x14:id>
        </ext>
      </extLst>
    </cfRule>
  </conditionalFormatting>
  <conditionalFormatting sqref="AF1">
    <cfRule type="dataBar" priority="14672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{A174B40E-B4DF-7B44-B25A-A0F9C47D50A6}</x14:id>
        </ext>
      </extLst>
    </cfRule>
  </conditionalFormatting>
  <conditionalFormatting sqref="AG1">
    <cfRule type="dataBar" priority="1467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{0A8D0AB4-0723-0D49-BD18-EA6A34FA2689}</x14:id>
        </ext>
      </extLst>
    </cfRule>
  </conditionalFormatting>
  <conditionalFormatting sqref="AH1">
    <cfRule type="dataBar" priority="14674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{3C9D2495-5219-8548-A19A-DFBD2E51AF01}</x14:id>
        </ext>
      </extLst>
    </cfRule>
  </conditionalFormatting>
  <conditionalFormatting sqref="AM1">
    <cfRule type="colorScale" priority="1467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P1">
    <cfRule type="colorScale" priority="1467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V1">
    <cfRule type="colorScale" priority="1467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N1:R1">
    <cfRule type="colorScale" priority="1467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:AB1">
    <cfRule type="colorScale" priority="1468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I1">
    <cfRule type="colorScale" priority="1468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W1">
    <cfRule type="colorScale" priority="1468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Z1">
    <cfRule type="colorScale" priority="1468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R1 AT1 BK1 BI1">
    <cfRule type="colorScale" priority="1468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S1 AU1 BL1 BJ1">
    <cfRule type="colorScale" priority="1468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C1">
    <cfRule type="colorScale" priority="1469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F1">
    <cfRule type="colorScale" priority="1469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T1">
    <cfRule type="colorScale" priority="1469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W1">
    <cfRule type="colorScale" priority="1469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paperSize="9" orientation="portrait" horizontalDpi="0" verticalDpi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5C45ACE-BF6D-3F49-8CB0-F41F87ECD6C6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AD1</xm:sqref>
        </x14:conditionalFormatting>
        <x14:conditionalFormatting xmlns:xm="http://schemas.microsoft.com/office/excel/2006/main">
          <x14:cfRule type="dataBar" id="{8CBC917B-331D-084E-A446-78313BE7CB85}">
            <x14:dataBar minLength="0" maxLength="100" border="1" negativeBarBorderColorSameAsPositive="0">
              <x14:cfvo type="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AE1</xm:sqref>
        </x14:conditionalFormatting>
        <x14:conditionalFormatting xmlns:xm="http://schemas.microsoft.com/office/excel/2006/main">
          <x14:cfRule type="dataBar" id="{A174B40E-B4DF-7B44-B25A-A0F9C47D50A6}">
            <x14:dataBar minLength="0" maxLength="100" border="1" negativeBarBorderColorSameAsPositive="0">
              <x14:cfvo type="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AF1</xm:sqref>
        </x14:conditionalFormatting>
        <x14:conditionalFormatting xmlns:xm="http://schemas.microsoft.com/office/excel/2006/main">
          <x14:cfRule type="dataBar" id="{0A8D0AB4-0723-0D49-BD18-EA6A34FA2689}">
            <x14:dataBar minLength="0" maxLength="100" border="1" negativeBarBorderColorSameAsPositive="0">
              <x14:cfvo type="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AG1</xm:sqref>
        </x14:conditionalFormatting>
        <x14:conditionalFormatting xmlns:xm="http://schemas.microsoft.com/office/excel/2006/main">
          <x14:cfRule type="dataBar" id="{3C9D2495-5219-8548-A19A-DFBD2E51AF01}">
            <x14:dataBar minLength="0" maxLength="100" border="1" negativeBarBorderColorSameAsPositive="0">
              <x14:cfvo type="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AH1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5C274-D982-E34F-8BBE-1D821ABA025E}">
  <dimension ref="A1:BZ147"/>
  <sheetViews>
    <sheetView zoomScaleNormal="100" workbookViewId="0">
      <pane xSplit="6" ySplit="4" topLeftCell="G5" activePane="bottomRight" state="frozen"/>
      <selection pane="topRight" activeCell="G1" sqref="G1"/>
      <selection pane="bottomLeft" activeCell="A5" sqref="A5"/>
      <selection pane="bottomRight" activeCell="G5" sqref="G5"/>
    </sheetView>
  </sheetViews>
  <sheetFormatPr baseColWidth="10" defaultRowHeight="16" customHeight="1" x14ac:dyDescent="0.2"/>
  <cols>
    <col min="1" max="3" width="4.33203125" customWidth="1"/>
    <col min="4" max="4" width="28" customWidth="1"/>
    <col min="5" max="5" width="11" style="97" customWidth="1"/>
    <col min="6" max="6" width="2.83203125" customWidth="1"/>
    <col min="7" max="31" width="6.5" customWidth="1"/>
    <col min="32" max="32" width="4.6640625" customWidth="1"/>
    <col min="33" max="37" width="9.6640625" customWidth="1"/>
    <col min="38" max="38" width="3.6640625" customWidth="1"/>
    <col min="39" max="40" width="8" customWidth="1"/>
    <col min="41" max="41" width="3.6640625" customWidth="1"/>
    <col min="42" max="42" width="8" customWidth="1"/>
    <col min="43" max="43" width="3.5" customWidth="1"/>
    <col min="44" max="44" width="2.6640625" customWidth="1"/>
    <col min="45" max="45" width="8" customWidth="1"/>
    <col min="46" max="46" width="4" customWidth="1"/>
    <col min="47" max="47" width="5.33203125" customWidth="1"/>
    <col min="48" max="51" width="8.83203125" style="40" customWidth="1"/>
    <col min="52" max="52" width="3.5" customWidth="1"/>
    <col min="53" max="53" width="8" customWidth="1"/>
    <col min="54" max="55" width="3.5" customWidth="1"/>
    <col min="56" max="56" width="8" customWidth="1"/>
    <col min="57" max="57" width="3.5" customWidth="1"/>
    <col min="58" max="58" width="3.83203125" customWidth="1"/>
    <col min="59" max="62" width="8.83203125" style="40" customWidth="1"/>
    <col min="63" max="63" width="3.33203125" customWidth="1"/>
    <col min="64" max="64" width="8.6640625" customWidth="1"/>
    <col min="65" max="65" width="3.5" customWidth="1"/>
    <col min="66" max="66" width="2.33203125" customWidth="1"/>
    <col min="67" max="67" width="8.6640625" customWidth="1"/>
    <col min="68" max="68" width="3.33203125" customWidth="1"/>
    <col min="69" max="69" width="4.1640625" customWidth="1"/>
    <col min="70" max="71" width="4.83203125" style="48" customWidth="1"/>
    <col min="72" max="72" width="10.83203125" style="7"/>
    <col min="73" max="73" width="4" customWidth="1"/>
    <col min="74" max="75" width="4.83203125" style="49" customWidth="1"/>
    <col min="76" max="76" width="10.83203125" customWidth="1"/>
    <col min="77" max="77" width="4.6640625" customWidth="1"/>
    <col min="78" max="78" width="10.83203125" customWidth="1"/>
  </cols>
  <sheetData>
    <row r="1" spans="1:78" ht="16" customHeight="1" x14ac:dyDescent="0.2">
      <c r="AM1" s="3"/>
      <c r="AV1" s="206" t="s">
        <v>0</v>
      </c>
      <c r="AW1" s="206"/>
      <c r="AX1" s="206"/>
      <c r="AY1" s="206"/>
      <c r="AZ1" s="206"/>
      <c r="BA1" s="206"/>
      <c r="BB1" s="206"/>
      <c r="BC1" s="206"/>
      <c r="BD1" s="206"/>
      <c r="BE1" s="206"/>
      <c r="BG1" s="206" t="s">
        <v>1</v>
      </c>
      <c r="BH1" s="206"/>
      <c r="BI1" s="206"/>
      <c r="BJ1" s="206"/>
      <c r="BK1" s="206"/>
      <c r="BL1" s="206"/>
      <c r="BM1" s="206"/>
      <c r="BN1" s="206"/>
      <c r="BO1" s="206"/>
      <c r="BP1" s="206"/>
    </row>
    <row r="2" spans="1:78" ht="16" customHeight="1" x14ac:dyDescent="0.2">
      <c r="E2" s="96" t="s">
        <v>247</v>
      </c>
      <c r="G2" s="212" t="s">
        <v>2</v>
      </c>
      <c r="H2" s="212"/>
      <c r="I2" s="212"/>
      <c r="J2" s="212"/>
      <c r="K2" s="212"/>
      <c r="L2" s="213" t="s">
        <v>3</v>
      </c>
      <c r="M2" s="213"/>
      <c r="N2" s="213"/>
      <c r="O2" s="213"/>
      <c r="P2" s="213"/>
      <c r="Q2" s="208" t="s">
        <v>4</v>
      </c>
      <c r="R2" s="208"/>
      <c r="S2" s="208"/>
      <c r="T2" s="208"/>
      <c r="U2" s="208"/>
      <c r="V2" s="209" t="s">
        <v>5</v>
      </c>
      <c r="W2" s="209"/>
      <c r="X2" s="209"/>
      <c r="Y2" s="209"/>
      <c r="Z2" s="209"/>
      <c r="AA2" s="210" t="s">
        <v>6</v>
      </c>
      <c r="AB2" s="210"/>
      <c r="AC2" s="210"/>
      <c r="AD2" s="210"/>
      <c r="AE2" s="210"/>
      <c r="AG2" s="212" t="s">
        <v>2</v>
      </c>
      <c r="AH2" s="213" t="s">
        <v>3</v>
      </c>
      <c r="AI2" s="208" t="s">
        <v>5</v>
      </c>
      <c r="AJ2" s="209" t="s">
        <v>4</v>
      </c>
      <c r="AK2" s="210" t="s">
        <v>6</v>
      </c>
      <c r="AM2" s="202" t="s">
        <v>7</v>
      </c>
      <c r="AN2" s="202"/>
      <c r="AP2" s="13" t="s">
        <v>8</v>
      </c>
      <c r="AQ2" s="13"/>
      <c r="AS2" s="14" t="s">
        <v>9</v>
      </c>
      <c r="AT2" s="14"/>
      <c r="AV2" s="211" t="s">
        <v>83</v>
      </c>
      <c r="AW2" s="211"/>
      <c r="AX2" s="211" t="s">
        <v>82</v>
      </c>
      <c r="AY2" s="211"/>
      <c r="AZ2" s="15"/>
      <c r="BA2" s="15"/>
      <c r="BB2" s="15"/>
      <c r="BC2" s="15"/>
      <c r="BD2" s="15"/>
      <c r="BE2" s="15"/>
      <c r="BG2" s="211" t="s">
        <v>83</v>
      </c>
      <c r="BH2" s="211"/>
      <c r="BI2" s="211" t="s">
        <v>82</v>
      </c>
      <c r="BJ2" s="211"/>
    </row>
    <row r="3" spans="1:78" ht="16" customHeight="1" x14ac:dyDescent="0.2">
      <c r="D3" s="59"/>
      <c r="AG3" s="212"/>
      <c r="AH3" s="213"/>
      <c r="AI3" s="208"/>
      <c r="AJ3" s="209"/>
      <c r="AK3" s="210"/>
      <c r="AV3" s="40" t="s">
        <v>10</v>
      </c>
      <c r="AW3" s="40" t="s">
        <v>11</v>
      </c>
      <c r="AX3" s="40" t="s">
        <v>10</v>
      </c>
      <c r="AY3" s="40" t="s">
        <v>11</v>
      </c>
      <c r="BA3" s="207" t="s">
        <v>10</v>
      </c>
      <c r="BB3" s="207"/>
      <c r="BD3" s="207" t="s">
        <v>11</v>
      </c>
      <c r="BE3" s="207"/>
      <c r="BG3" s="40" t="s">
        <v>10</v>
      </c>
      <c r="BH3" s="40" t="s">
        <v>11</v>
      </c>
      <c r="BI3" s="40" t="s">
        <v>10</v>
      </c>
      <c r="BJ3" s="40" t="s">
        <v>11</v>
      </c>
      <c r="BL3" s="207" t="s">
        <v>10</v>
      </c>
      <c r="BM3" s="207"/>
      <c r="BO3" s="207" t="s">
        <v>11</v>
      </c>
      <c r="BP3" s="207"/>
      <c r="BR3" s="203" t="s">
        <v>84</v>
      </c>
      <c r="BS3" s="203"/>
      <c r="BT3" s="203"/>
      <c r="BV3" s="204" t="s">
        <v>85</v>
      </c>
      <c r="BW3" s="204"/>
      <c r="BX3" s="204"/>
      <c r="BZ3" s="72" t="s">
        <v>240</v>
      </c>
    </row>
    <row r="4" spans="1:78" ht="16" customHeight="1" x14ac:dyDescent="0.2">
      <c r="A4" t="s">
        <v>248</v>
      </c>
      <c r="B4" t="s">
        <v>268</v>
      </c>
      <c r="C4" t="s">
        <v>249</v>
      </c>
      <c r="BV4" s="48"/>
      <c r="BW4" s="48"/>
      <c r="BX4" s="7"/>
    </row>
    <row r="5" spans="1:78" ht="16" customHeight="1" x14ac:dyDescent="0.2">
      <c r="A5" s="217">
        <v>0</v>
      </c>
      <c r="B5" s="217">
        <v>0</v>
      </c>
      <c r="C5" s="217">
        <v>1</v>
      </c>
      <c r="D5" t="s">
        <v>86</v>
      </c>
      <c r="E5" s="219">
        <v>592577</v>
      </c>
      <c r="G5">
        <v>352</v>
      </c>
      <c r="H5">
        <v>232</v>
      </c>
      <c r="I5">
        <v>305</v>
      </c>
      <c r="J5">
        <v>249</v>
      </c>
      <c r="K5">
        <v>148</v>
      </c>
      <c r="L5">
        <v>0.754</v>
      </c>
      <c r="M5">
        <v>0.7</v>
      </c>
      <c r="N5">
        <v>0.73199999999999998</v>
      </c>
      <c r="O5">
        <v>0.69399999999999995</v>
      </c>
      <c r="P5">
        <v>0.67500000000000004</v>
      </c>
      <c r="Q5">
        <v>0.58699999999999997</v>
      </c>
      <c r="R5">
        <v>0.61899999999999999</v>
      </c>
      <c r="S5">
        <v>0.60799999999999998</v>
      </c>
      <c r="T5">
        <v>0.61099999999999999</v>
      </c>
      <c r="U5">
        <v>0.63700000000000001</v>
      </c>
      <c r="V5">
        <v>1.222</v>
      </c>
      <c r="W5">
        <v>1.333</v>
      </c>
      <c r="X5">
        <v>1.2729999999999999</v>
      </c>
      <c r="Y5">
        <v>1.3480000000000001</v>
      </c>
      <c r="Z5">
        <v>1.375</v>
      </c>
      <c r="AA5">
        <v>1.5620000000000001</v>
      </c>
      <c r="AB5">
        <v>1.482</v>
      </c>
      <c r="AC5">
        <v>1.5149999999999999</v>
      </c>
      <c r="AD5">
        <v>1.482</v>
      </c>
      <c r="AE5">
        <v>1.5429999999999999</v>
      </c>
      <c r="AG5" s="1">
        <f t="shared" ref="AG5:AG12" si="0">AVERAGE(G5:K5)</f>
        <v>257.2</v>
      </c>
      <c r="AH5" s="2">
        <f t="shared" ref="AH5:AH12" si="1">AVERAGE(L5:P5)</f>
        <v>0.71099999999999997</v>
      </c>
      <c r="AI5" s="2">
        <f t="shared" ref="AI5:AI12" si="2">AVERAGE(V5:Z5)</f>
        <v>1.3101999999999998</v>
      </c>
      <c r="AJ5" s="2">
        <f t="shared" ref="AJ5:AJ12" si="3">AVERAGE(Q5:U5)</f>
        <v>0.61239999999999994</v>
      </c>
      <c r="AK5" s="2">
        <f t="shared" ref="AK5:AK12" si="4">AVERAGE(AA5:AE5)</f>
        <v>1.5168000000000001</v>
      </c>
      <c r="AM5" s="18">
        <f t="shared" ref="AM5:AM12" si="5">((AK5-AI5)*(1000/AG5))/AJ5</f>
        <v>1.3116687473906323</v>
      </c>
      <c r="AN5" s="205" cm="1">
        <f t="array" ref="AN5">MIN(IF(ISERROR(AM5:AM12),1E+307,AM5:AM12))</f>
        <v>0.38518463379042467</v>
      </c>
      <c r="AP5" s="205" cm="1">
        <f t="array" ref="AP5">MAX(IF(ISERROR(AJ5:AJ12),-1E+307,AJ5:AJ12))</f>
        <v>0.62719999999999998</v>
      </c>
      <c r="AQ5" s="197">
        <f>AP14-AP5</f>
        <v>-5.5800000000000072E-2</v>
      </c>
      <c r="AR5" s="5"/>
      <c r="AS5" s="205" cm="1">
        <f t="array" ref="AS5">MIN(IF(ISERROR(AK5:AK12),1E+307,AK5:AK12))</f>
        <v>1.4789999999999999</v>
      </c>
      <c r="AT5" s="197">
        <f>AS5-AS14</f>
        <v>-5.8800000000000185E-2</v>
      </c>
      <c r="AV5" s="42">
        <v>0.74399999999999999</v>
      </c>
      <c r="AW5" s="42">
        <v>1.4930000000000001</v>
      </c>
      <c r="AX5" s="42">
        <v>0.77300000000000002</v>
      </c>
      <c r="AY5" s="42">
        <v>1.6739999999999999</v>
      </c>
      <c r="AZ5" s="6"/>
      <c r="BA5" s="205">
        <f>(MAX(AV5:AV12)+MAX(AX5:AX12))/2</f>
        <v>0.77700000000000002</v>
      </c>
      <c r="BB5" s="197">
        <f>BA14-BA5</f>
        <v>-0.10499999999999998</v>
      </c>
      <c r="BC5" s="5"/>
      <c r="BD5" s="205">
        <f>(MIN(AW5:AW12)+MIN(AY5:AY12))/2</f>
        <v>1.5505</v>
      </c>
      <c r="BE5" s="197">
        <f>BD5-BD14</f>
        <v>-0.20849999999999991</v>
      </c>
      <c r="BG5" s="42">
        <v>0.69399999999999995</v>
      </c>
      <c r="BH5" s="42">
        <v>1.6319999999999999</v>
      </c>
      <c r="BI5" s="42">
        <v>0.70899999999999996</v>
      </c>
      <c r="BJ5" s="42">
        <v>1.8320000000000001</v>
      </c>
      <c r="BL5" s="205">
        <f>(MAX(BG5:BG12)+MAX(BI5:BI12))/2</f>
        <v>0.70699999999999996</v>
      </c>
      <c r="BM5" s="197">
        <f>BL14-BL5</f>
        <v>-4.4499999999999984E-2</v>
      </c>
      <c r="BN5" s="5"/>
      <c r="BO5" s="205">
        <f>(MIN(BH5:BH12)+MIN(BJ5:BJ12))/2</f>
        <v>1.7230000000000001</v>
      </c>
      <c r="BP5" s="197">
        <f>BO5-BO14</f>
        <v>-9.749999999999992E-2</v>
      </c>
      <c r="BR5" s="197">
        <f>BA5-BB5</f>
        <v>0.88200000000000001</v>
      </c>
      <c r="BS5" s="197">
        <f>BD5+BE5</f>
        <v>1.3420000000000001</v>
      </c>
      <c r="BT5" s="218">
        <f>BS5-BR5</f>
        <v>0.46000000000000008</v>
      </c>
      <c r="BU5" s="8"/>
      <c r="BV5" s="197">
        <f>BL5-BM5</f>
        <v>0.75149999999999995</v>
      </c>
      <c r="BW5" s="197">
        <f>BO5+BP5</f>
        <v>1.6255000000000002</v>
      </c>
      <c r="BX5" s="218">
        <f>BW5-BV5</f>
        <v>0.87400000000000022</v>
      </c>
      <c r="BY5" s="8"/>
      <c r="BZ5" s="218">
        <f>AVERAGE(BT5, BX5)</f>
        <v>0.66700000000000015</v>
      </c>
    </row>
    <row r="6" spans="1:78" ht="16" customHeight="1" x14ac:dyDescent="0.2">
      <c r="A6" s="217"/>
      <c r="B6" s="217"/>
      <c r="C6" s="217"/>
      <c r="D6" t="s">
        <v>87</v>
      </c>
      <c r="E6" s="219"/>
      <c r="G6" s="63">
        <v>486</v>
      </c>
      <c r="H6" s="63">
        <v>617</v>
      </c>
      <c r="I6" s="63">
        <v>540</v>
      </c>
      <c r="J6" s="63">
        <v>370</v>
      </c>
      <c r="K6" s="63">
        <v>335</v>
      </c>
      <c r="L6" s="63">
        <v>0.75600000000000001</v>
      </c>
      <c r="M6" s="63">
        <v>0.78400000000000003</v>
      </c>
      <c r="N6" s="63">
        <v>0.76200000000000001</v>
      </c>
      <c r="O6" s="63">
        <v>0.68799999999999994</v>
      </c>
      <c r="P6" s="63">
        <v>0.68899999999999995</v>
      </c>
      <c r="Q6" s="63">
        <v>0.60399999999999998</v>
      </c>
      <c r="R6" s="63">
        <v>0.627</v>
      </c>
      <c r="S6" s="63">
        <v>0.61099999999999999</v>
      </c>
      <c r="T6" s="63">
        <v>0.61799999999999999</v>
      </c>
      <c r="U6" s="63">
        <v>0.64100000000000001</v>
      </c>
      <c r="V6" s="63">
        <v>1.2170000000000001</v>
      </c>
      <c r="W6" s="63">
        <v>1.159</v>
      </c>
      <c r="X6" s="63">
        <v>1.2110000000000001</v>
      </c>
      <c r="Y6" s="63">
        <v>1.359</v>
      </c>
      <c r="Z6" s="63">
        <v>1.351</v>
      </c>
      <c r="AA6" s="63">
        <v>1.5509999999999999</v>
      </c>
      <c r="AB6" s="63">
        <v>1.4810000000000001</v>
      </c>
      <c r="AC6" s="63">
        <v>1.51</v>
      </c>
      <c r="AD6" s="63">
        <v>1.448</v>
      </c>
      <c r="AE6" s="63">
        <v>1.456</v>
      </c>
      <c r="AG6" s="1">
        <f t="shared" si="0"/>
        <v>469.6</v>
      </c>
      <c r="AH6" s="2">
        <f t="shared" si="1"/>
        <v>0.73580000000000001</v>
      </c>
      <c r="AI6" s="2">
        <f t="shared" si="2"/>
        <v>1.2594000000000001</v>
      </c>
      <c r="AJ6" s="2">
        <f t="shared" si="3"/>
        <v>0.62019999999999997</v>
      </c>
      <c r="AK6" s="2">
        <f t="shared" si="4"/>
        <v>1.4891999999999999</v>
      </c>
      <c r="AM6" s="18">
        <f t="shared" si="5"/>
        <v>0.78902392864421866</v>
      </c>
      <c r="AN6" s="205"/>
      <c r="AP6" s="205"/>
      <c r="AQ6" s="197"/>
      <c r="AR6" s="5"/>
      <c r="AS6" s="205"/>
      <c r="AT6" s="197"/>
      <c r="AV6" s="42">
        <v>0.76400000000000001</v>
      </c>
      <c r="AW6" s="42">
        <v>1.4550000000000001</v>
      </c>
      <c r="AX6" s="42">
        <v>0.79</v>
      </c>
      <c r="AY6" s="42">
        <v>1.6459999999999999</v>
      </c>
      <c r="AZ6" s="6"/>
      <c r="BA6" s="205"/>
      <c r="BB6" s="197"/>
      <c r="BC6" s="5"/>
      <c r="BD6" s="205"/>
      <c r="BE6" s="197"/>
      <c r="BG6" s="42">
        <v>0.70499999999999996</v>
      </c>
      <c r="BH6" s="42">
        <v>1.6140000000000001</v>
      </c>
      <c r="BI6" s="42">
        <v>0.70099999999999996</v>
      </c>
      <c r="BJ6" s="42">
        <v>1.8340000000000001</v>
      </c>
      <c r="BL6" s="205"/>
      <c r="BM6" s="197"/>
      <c r="BN6" s="5"/>
      <c r="BO6" s="205"/>
      <c r="BP6" s="197"/>
      <c r="BR6" s="197"/>
      <c r="BS6" s="197"/>
      <c r="BT6" s="218"/>
      <c r="BU6" s="8"/>
      <c r="BV6" s="197"/>
      <c r="BW6" s="197"/>
      <c r="BX6" s="218"/>
      <c r="BY6" s="8"/>
      <c r="BZ6" s="218"/>
    </row>
    <row r="7" spans="1:78" ht="16" customHeight="1" x14ac:dyDescent="0.2">
      <c r="A7" s="217"/>
      <c r="B7" s="217"/>
      <c r="C7" s="217"/>
      <c r="D7" t="s">
        <v>88</v>
      </c>
      <c r="E7" s="219"/>
      <c r="G7">
        <v>767</v>
      </c>
      <c r="H7">
        <v>762</v>
      </c>
      <c r="I7">
        <v>972</v>
      </c>
      <c r="J7">
        <v>704</v>
      </c>
      <c r="K7">
        <v>599</v>
      </c>
      <c r="L7">
        <v>0.72199999999999998</v>
      </c>
      <c r="M7">
        <v>0.71899999999999997</v>
      </c>
      <c r="N7">
        <v>0.755</v>
      </c>
      <c r="O7">
        <v>0.71499999999999997</v>
      </c>
      <c r="P7">
        <v>0.68500000000000005</v>
      </c>
      <c r="Q7">
        <v>0.61099999999999999</v>
      </c>
      <c r="R7">
        <v>0.64400000000000002</v>
      </c>
      <c r="S7">
        <v>0.622</v>
      </c>
      <c r="T7">
        <v>0.62</v>
      </c>
      <c r="U7">
        <v>0.63900000000000001</v>
      </c>
      <c r="V7">
        <v>1.286</v>
      </c>
      <c r="W7">
        <v>1.2969999999999999</v>
      </c>
      <c r="X7">
        <v>1.2250000000000001</v>
      </c>
      <c r="Y7">
        <v>1.3089999999999999</v>
      </c>
      <c r="Z7">
        <v>1.359</v>
      </c>
      <c r="AA7">
        <v>1.5209999999999999</v>
      </c>
      <c r="AB7">
        <v>1.4430000000000001</v>
      </c>
      <c r="AC7">
        <v>1.4790000000000001</v>
      </c>
      <c r="AD7">
        <v>1.4510000000000001</v>
      </c>
      <c r="AE7">
        <v>1.5009999999999999</v>
      </c>
      <c r="AG7" s="1">
        <f t="shared" si="0"/>
        <v>760.8</v>
      </c>
      <c r="AH7" s="2">
        <f t="shared" si="1"/>
        <v>0.71919999999999995</v>
      </c>
      <c r="AI7" s="2">
        <f t="shared" si="2"/>
        <v>1.2951999999999999</v>
      </c>
      <c r="AJ7" s="2">
        <f t="shared" si="3"/>
        <v>0.62719999999999998</v>
      </c>
      <c r="AK7" s="2">
        <f t="shared" si="4"/>
        <v>1.4789999999999999</v>
      </c>
      <c r="AM7" s="18">
        <f t="shared" si="5"/>
        <v>0.38518463379042467</v>
      </c>
      <c r="AN7" s="205"/>
      <c r="AP7" s="205"/>
      <c r="AQ7" s="197"/>
      <c r="AR7" s="5"/>
      <c r="AS7" s="205"/>
      <c r="AT7" s="197"/>
      <c r="AV7" s="42">
        <v>0.754</v>
      </c>
      <c r="AW7" s="42">
        <v>1.4790000000000001</v>
      </c>
      <c r="AX7" s="42">
        <v>0.77800000000000002</v>
      </c>
      <c r="AY7" s="42">
        <v>1.679</v>
      </c>
      <c r="AZ7" s="6"/>
      <c r="BA7" s="205"/>
      <c r="BB7" s="197"/>
      <c r="BC7" s="5"/>
      <c r="BD7" s="205"/>
      <c r="BE7" s="197"/>
      <c r="BG7" s="42">
        <v>0.68799999999999994</v>
      </c>
      <c r="BH7" s="42">
        <v>1.6479999999999999</v>
      </c>
      <c r="BI7" s="42">
        <v>0.69499999999999995</v>
      </c>
      <c r="BJ7" s="42">
        <v>1.85</v>
      </c>
      <c r="BL7" s="205"/>
      <c r="BM7" s="197"/>
      <c r="BN7" s="5"/>
      <c r="BO7" s="205"/>
      <c r="BP7" s="197"/>
      <c r="BR7" s="197"/>
      <c r="BS7" s="197"/>
      <c r="BT7" s="218"/>
      <c r="BU7" s="8"/>
      <c r="BV7" s="197"/>
      <c r="BW7" s="197"/>
      <c r="BX7" s="218"/>
      <c r="BY7" s="8"/>
      <c r="BZ7" s="218"/>
    </row>
    <row r="8" spans="1:78" ht="16" customHeight="1" x14ac:dyDescent="0.2">
      <c r="A8" s="217"/>
      <c r="B8" s="217"/>
      <c r="C8" s="217"/>
      <c r="E8" s="219"/>
      <c r="AG8" s="1" t="e">
        <f t="shared" si="0"/>
        <v>#DIV/0!</v>
      </c>
      <c r="AH8" s="2" t="e">
        <f t="shared" si="1"/>
        <v>#DIV/0!</v>
      </c>
      <c r="AI8" s="2" t="e">
        <f t="shared" si="2"/>
        <v>#DIV/0!</v>
      </c>
      <c r="AJ8" s="2" t="e">
        <f t="shared" si="3"/>
        <v>#DIV/0!</v>
      </c>
      <c r="AK8" s="2" t="e">
        <f t="shared" si="4"/>
        <v>#DIV/0!</v>
      </c>
      <c r="AM8" s="18" t="e">
        <f t="shared" si="5"/>
        <v>#DIV/0!</v>
      </c>
      <c r="AN8" s="205"/>
      <c r="AP8" s="205"/>
      <c r="AQ8" s="197"/>
      <c r="AR8" s="5"/>
      <c r="AS8" s="205"/>
      <c r="AT8" s="197"/>
      <c r="AV8" s="42"/>
      <c r="AW8" s="42"/>
      <c r="AX8" s="42"/>
      <c r="AY8" s="42"/>
      <c r="AZ8" s="6"/>
      <c r="BA8" s="205"/>
      <c r="BB8" s="197"/>
      <c r="BC8" s="5"/>
      <c r="BD8" s="205"/>
      <c r="BE8" s="197"/>
      <c r="BG8" s="42"/>
      <c r="BH8" s="42"/>
      <c r="BI8" s="42"/>
      <c r="BJ8" s="42"/>
      <c r="BL8" s="205"/>
      <c r="BM8" s="197"/>
      <c r="BN8" s="5"/>
      <c r="BO8" s="205"/>
      <c r="BP8" s="197"/>
      <c r="BR8" s="197"/>
      <c r="BS8" s="197"/>
      <c r="BT8" s="218"/>
      <c r="BU8" s="8"/>
      <c r="BV8" s="197"/>
      <c r="BW8" s="197"/>
      <c r="BX8" s="218"/>
      <c r="BY8" s="8"/>
      <c r="BZ8" s="218"/>
    </row>
    <row r="9" spans="1:78" ht="16" customHeight="1" x14ac:dyDescent="0.2">
      <c r="A9" s="217"/>
      <c r="B9" s="217"/>
      <c r="C9" s="217"/>
      <c r="E9" s="219"/>
      <c r="AG9" s="1" t="e">
        <f t="shared" si="0"/>
        <v>#DIV/0!</v>
      </c>
      <c r="AH9" s="2" t="e">
        <f t="shared" si="1"/>
        <v>#DIV/0!</v>
      </c>
      <c r="AI9" s="2" t="e">
        <f t="shared" si="2"/>
        <v>#DIV/0!</v>
      </c>
      <c r="AJ9" s="2" t="e">
        <f t="shared" si="3"/>
        <v>#DIV/0!</v>
      </c>
      <c r="AK9" s="2" t="e">
        <f t="shared" si="4"/>
        <v>#DIV/0!</v>
      </c>
      <c r="AM9" s="18" t="e">
        <f t="shared" si="5"/>
        <v>#DIV/0!</v>
      </c>
      <c r="AN9" s="205"/>
      <c r="AP9" s="205"/>
      <c r="AQ9" s="197"/>
      <c r="AR9" s="5"/>
      <c r="AS9" s="205"/>
      <c r="AT9" s="197"/>
      <c r="AV9" s="42"/>
      <c r="AW9" s="42"/>
      <c r="AX9" s="42"/>
      <c r="AY9" s="42"/>
      <c r="AZ9" s="6"/>
      <c r="BA9" s="205"/>
      <c r="BB9" s="197"/>
      <c r="BC9" s="5"/>
      <c r="BD9" s="205"/>
      <c r="BE9" s="197"/>
      <c r="BG9" s="42"/>
      <c r="BH9" s="42"/>
      <c r="BI9" s="42"/>
      <c r="BJ9" s="42"/>
      <c r="BL9" s="205"/>
      <c r="BM9" s="197"/>
      <c r="BN9" s="5"/>
      <c r="BO9" s="205"/>
      <c r="BP9" s="197"/>
      <c r="BR9" s="197"/>
      <c r="BS9" s="197"/>
      <c r="BT9" s="218"/>
      <c r="BU9" s="8"/>
      <c r="BV9" s="197"/>
      <c r="BW9" s="197"/>
      <c r="BX9" s="218"/>
      <c r="BY9" s="8"/>
      <c r="BZ9" s="218"/>
    </row>
    <row r="10" spans="1:78" ht="16" customHeight="1" x14ac:dyDescent="0.2">
      <c r="A10" s="217"/>
      <c r="B10" s="217"/>
      <c r="C10" s="217"/>
      <c r="E10" s="219"/>
      <c r="AG10" s="1" t="e">
        <f t="shared" si="0"/>
        <v>#DIV/0!</v>
      </c>
      <c r="AH10" s="2" t="e">
        <f t="shared" si="1"/>
        <v>#DIV/0!</v>
      </c>
      <c r="AI10" s="2" t="e">
        <f t="shared" si="2"/>
        <v>#DIV/0!</v>
      </c>
      <c r="AJ10" s="2" t="e">
        <f t="shared" si="3"/>
        <v>#DIV/0!</v>
      </c>
      <c r="AK10" s="2" t="e">
        <f t="shared" si="4"/>
        <v>#DIV/0!</v>
      </c>
      <c r="AM10" s="18" t="e">
        <f t="shared" si="5"/>
        <v>#DIV/0!</v>
      </c>
      <c r="AN10" s="205"/>
      <c r="AP10" s="205"/>
      <c r="AQ10" s="197"/>
      <c r="AR10" s="5"/>
      <c r="AS10" s="205"/>
      <c r="AT10" s="197"/>
      <c r="AV10" s="42"/>
      <c r="AW10" s="42"/>
      <c r="AX10" s="42"/>
      <c r="AY10" s="42"/>
      <c r="AZ10" s="6"/>
      <c r="BA10" s="205"/>
      <c r="BB10" s="197"/>
      <c r="BC10" s="5"/>
      <c r="BD10" s="205"/>
      <c r="BE10" s="197"/>
      <c r="BG10" s="42"/>
      <c r="BH10" s="42"/>
      <c r="BI10" s="42"/>
      <c r="BJ10" s="42"/>
      <c r="BL10" s="205"/>
      <c r="BM10" s="197"/>
      <c r="BN10" s="5"/>
      <c r="BO10" s="205"/>
      <c r="BP10" s="197"/>
      <c r="BR10" s="197"/>
      <c r="BS10" s="197"/>
      <c r="BT10" s="218"/>
      <c r="BU10" s="8"/>
      <c r="BV10" s="197"/>
      <c r="BW10" s="197"/>
      <c r="BX10" s="218"/>
      <c r="BY10" s="8"/>
      <c r="BZ10" s="218"/>
    </row>
    <row r="11" spans="1:78" ht="16" customHeight="1" x14ac:dyDescent="0.2">
      <c r="A11" s="217"/>
      <c r="B11" s="217"/>
      <c r="C11" s="217"/>
      <c r="E11" s="219"/>
      <c r="AG11" s="1" t="e">
        <f t="shared" si="0"/>
        <v>#DIV/0!</v>
      </c>
      <c r="AH11" s="2" t="e">
        <f t="shared" si="1"/>
        <v>#DIV/0!</v>
      </c>
      <c r="AI11" s="2" t="e">
        <f t="shared" si="2"/>
        <v>#DIV/0!</v>
      </c>
      <c r="AJ11" s="2" t="e">
        <f t="shared" si="3"/>
        <v>#DIV/0!</v>
      </c>
      <c r="AK11" s="2" t="e">
        <f t="shared" si="4"/>
        <v>#DIV/0!</v>
      </c>
      <c r="AM11" s="18" t="e">
        <f t="shared" si="5"/>
        <v>#DIV/0!</v>
      </c>
      <c r="AN11" s="205"/>
      <c r="AP11" s="205"/>
      <c r="AQ11" s="197"/>
      <c r="AR11" s="5"/>
      <c r="AS11" s="205"/>
      <c r="AT11" s="197"/>
      <c r="AV11" s="42"/>
      <c r="AW11" s="42"/>
      <c r="AX11" s="42"/>
      <c r="AY11" s="42"/>
      <c r="AZ11" s="6"/>
      <c r="BA11" s="205"/>
      <c r="BB11" s="197"/>
      <c r="BC11" s="5"/>
      <c r="BD11" s="205"/>
      <c r="BE11" s="197"/>
      <c r="BG11" s="42"/>
      <c r="BH11" s="42"/>
      <c r="BI11" s="42"/>
      <c r="BJ11" s="42"/>
      <c r="BL11" s="205"/>
      <c r="BM11" s="197"/>
      <c r="BN11" s="5"/>
      <c r="BO11" s="205"/>
      <c r="BP11" s="197"/>
      <c r="BR11" s="197"/>
      <c r="BS11" s="197"/>
      <c r="BT11" s="218"/>
      <c r="BU11" s="8"/>
      <c r="BV11" s="197"/>
      <c r="BW11" s="197"/>
      <c r="BX11" s="218"/>
      <c r="BY11" s="8"/>
      <c r="BZ11" s="218"/>
    </row>
    <row r="12" spans="1:78" ht="16" customHeight="1" x14ac:dyDescent="0.2">
      <c r="A12" s="217"/>
      <c r="B12" s="217"/>
      <c r="C12" s="217"/>
      <c r="E12" s="219"/>
      <c r="AG12" s="1" t="e">
        <f t="shared" si="0"/>
        <v>#DIV/0!</v>
      </c>
      <c r="AH12" s="2" t="e">
        <f t="shared" si="1"/>
        <v>#DIV/0!</v>
      </c>
      <c r="AI12" s="2" t="e">
        <f t="shared" si="2"/>
        <v>#DIV/0!</v>
      </c>
      <c r="AJ12" s="2" t="e">
        <f t="shared" si="3"/>
        <v>#DIV/0!</v>
      </c>
      <c r="AK12" s="2" t="e">
        <f t="shared" si="4"/>
        <v>#DIV/0!</v>
      </c>
      <c r="AM12" s="18" t="e">
        <f t="shared" si="5"/>
        <v>#DIV/0!</v>
      </c>
      <c r="AN12" s="205"/>
      <c r="AP12" s="205"/>
      <c r="AQ12" s="197"/>
      <c r="AR12" s="5"/>
      <c r="AS12" s="205"/>
      <c r="AT12" s="197"/>
      <c r="AV12" s="42"/>
      <c r="AW12" s="42"/>
      <c r="AX12" s="42"/>
      <c r="AY12" s="42"/>
      <c r="AZ12" s="6"/>
      <c r="BA12" s="205"/>
      <c r="BB12" s="197"/>
      <c r="BC12" s="5"/>
      <c r="BD12" s="205"/>
      <c r="BE12" s="197"/>
      <c r="BG12" s="42"/>
      <c r="BH12" s="42"/>
      <c r="BI12" s="42"/>
      <c r="BJ12" s="42"/>
      <c r="BL12" s="205"/>
      <c r="BM12" s="197"/>
      <c r="BN12" s="5"/>
      <c r="BO12" s="205"/>
      <c r="BP12" s="197"/>
      <c r="BR12" s="197"/>
      <c r="BS12" s="197"/>
      <c r="BT12" s="218"/>
      <c r="BU12" s="8"/>
      <c r="BV12" s="197"/>
      <c r="BW12" s="197"/>
      <c r="BX12" s="218"/>
      <c r="BY12" s="8"/>
      <c r="BZ12" s="218"/>
    </row>
    <row r="13" spans="1:78" ht="16" customHeight="1" x14ac:dyDescent="0.2">
      <c r="A13" s="217"/>
      <c r="B13" s="217"/>
      <c r="C13" s="217"/>
      <c r="E13" s="219"/>
      <c r="AQ13" s="197"/>
      <c r="AT13" s="197"/>
      <c r="BB13" s="197"/>
      <c r="BE13" s="197"/>
      <c r="BM13" s="197"/>
      <c r="BP13" s="197"/>
      <c r="BR13" s="197"/>
      <c r="BS13" s="197"/>
      <c r="BT13" s="218"/>
      <c r="BV13" s="197"/>
      <c r="BW13" s="197"/>
      <c r="BX13" s="218"/>
      <c r="BZ13" s="218"/>
    </row>
    <row r="14" spans="1:78" ht="16" customHeight="1" x14ac:dyDescent="0.2">
      <c r="A14" s="217"/>
      <c r="B14" s="217"/>
      <c r="C14" s="217">
        <v>0</v>
      </c>
      <c r="D14" s="20" t="s">
        <v>89</v>
      </c>
      <c r="E14" s="219"/>
      <c r="G14">
        <v>372</v>
      </c>
      <c r="H14">
        <v>441</v>
      </c>
      <c r="I14">
        <v>258</v>
      </c>
      <c r="J14">
        <v>425</v>
      </c>
      <c r="K14">
        <v>244</v>
      </c>
      <c r="L14">
        <v>0.66600000000000004</v>
      </c>
      <c r="M14">
        <v>0.68400000000000005</v>
      </c>
      <c r="N14">
        <v>0.63900000000000001</v>
      </c>
      <c r="O14">
        <v>0.66800000000000004</v>
      </c>
      <c r="P14">
        <v>0.64800000000000002</v>
      </c>
      <c r="Q14">
        <v>0.54300000000000004</v>
      </c>
      <c r="R14">
        <v>0.56999999999999995</v>
      </c>
      <c r="S14">
        <v>0.56699999999999995</v>
      </c>
      <c r="T14">
        <v>0.54800000000000004</v>
      </c>
      <c r="U14">
        <v>0.57799999999999996</v>
      </c>
      <c r="V14">
        <v>1.387</v>
      </c>
      <c r="W14">
        <v>1.361</v>
      </c>
      <c r="X14">
        <v>1.4379999999999999</v>
      </c>
      <c r="Y14">
        <v>1.393</v>
      </c>
      <c r="Z14">
        <v>1.42</v>
      </c>
      <c r="AA14">
        <v>1.609</v>
      </c>
      <c r="AB14">
        <v>1.544</v>
      </c>
      <c r="AC14">
        <v>1.538</v>
      </c>
      <c r="AD14">
        <v>1.5960000000000001</v>
      </c>
      <c r="AE14">
        <v>1.554</v>
      </c>
      <c r="AG14" s="1">
        <f t="shared" ref="AG14:AG21" si="6">AVERAGE(G14:K14)</f>
        <v>348</v>
      </c>
      <c r="AH14" s="2">
        <f t="shared" ref="AH14:AH21" si="7">AVERAGE(L14:P14)</f>
        <v>0.66100000000000003</v>
      </c>
      <c r="AI14" s="2">
        <f t="shared" ref="AI14:AI21" si="8">AVERAGE(V14:Z14)</f>
        <v>1.3997999999999999</v>
      </c>
      <c r="AJ14" s="2">
        <f t="shared" ref="AJ14:AJ21" si="9">AVERAGE(Q14:U14)</f>
        <v>0.56119999999999992</v>
      </c>
      <c r="AK14" s="2">
        <f t="shared" ref="AK14:AK21" si="10">AVERAGE(AA14:AE14)</f>
        <v>1.5682</v>
      </c>
      <c r="AM14" s="18">
        <f t="shared" ref="AM14:AM21" si="11">((AK14-AI14)*(1000/AG14))/AJ14</f>
        <v>0.86227378114221642</v>
      </c>
      <c r="AN14" s="205" cm="1">
        <f t="array" ref="AN14">MIN(IF(ISERROR(AM14:AM21),1E+307,AM14:AM21))</f>
        <v>0.20641660540650411</v>
      </c>
      <c r="AP14" s="205" cm="1">
        <f t="array" ref="AP14">MAX(IF(ISERROR(AJ14:AJ21),-1E+307,AJ14:AJ21))</f>
        <v>0.57139999999999991</v>
      </c>
      <c r="AQ14" s="197"/>
      <c r="AR14" s="5"/>
      <c r="AS14" s="205" cm="1">
        <f t="array" ref="AS14">MIN(IF(ISERROR(AK14:AK21),1E+307,AK14:AK21))</f>
        <v>1.5378000000000001</v>
      </c>
      <c r="AT14" s="197"/>
      <c r="AV14" s="43">
        <v>0.66400000000000003</v>
      </c>
      <c r="AW14" s="43">
        <v>1.653</v>
      </c>
      <c r="AX14" s="43">
        <v>0.67700000000000005</v>
      </c>
      <c r="AY14" s="43">
        <v>1.865</v>
      </c>
      <c r="AZ14" s="6"/>
      <c r="BA14" s="205">
        <f>(MAX(AV14:AV21)+MAX(AX14:AX21))/2</f>
        <v>0.67200000000000004</v>
      </c>
      <c r="BB14" s="197"/>
      <c r="BC14" s="5"/>
      <c r="BD14" s="205">
        <f>(MIN(AW14:AW21)+MIN(AY14:AY21))/2</f>
        <v>1.7589999999999999</v>
      </c>
      <c r="BE14" s="197"/>
      <c r="BG14" s="43">
        <v>0.61099999999999999</v>
      </c>
      <c r="BH14" s="43">
        <v>1.7829999999999999</v>
      </c>
      <c r="BI14" s="43">
        <v>0.69499999999999995</v>
      </c>
      <c r="BJ14" s="43">
        <v>1.867</v>
      </c>
      <c r="BL14" s="205">
        <f>(MAX(BG14:BG21)+MAX(BI14:BI21))/2</f>
        <v>0.66249999999999998</v>
      </c>
      <c r="BM14" s="197"/>
      <c r="BN14" s="5"/>
      <c r="BO14" s="205">
        <f>(MIN(BH14:BH21)+MIN(BJ14:BJ21))/2</f>
        <v>1.8205</v>
      </c>
      <c r="BP14" s="197"/>
      <c r="BR14" s="197"/>
      <c r="BS14" s="197"/>
      <c r="BT14" s="218"/>
      <c r="BU14" s="8"/>
      <c r="BV14" s="197"/>
      <c r="BW14" s="197"/>
      <c r="BX14" s="218"/>
      <c r="BY14" s="8"/>
      <c r="BZ14" s="218"/>
    </row>
    <row r="15" spans="1:78" ht="16" customHeight="1" x14ac:dyDescent="0.2">
      <c r="A15" s="217"/>
      <c r="B15" s="217"/>
      <c r="C15" s="217"/>
      <c r="D15" s="20" t="s">
        <v>90</v>
      </c>
      <c r="E15" s="219"/>
      <c r="G15">
        <v>540</v>
      </c>
      <c r="H15">
        <v>566</v>
      </c>
      <c r="I15">
        <v>699</v>
      </c>
      <c r="J15">
        <v>518</v>
      </c>
      <c r="K15">
        <v>254</v>
      </c>
      <c r="L15">
        <v>0.65800000000000003</v>
      </c>
      <c r="M15">
        <v>0.65600000000000003</v>
      </c>
      <c r="N15">
        <v>0.68600000000000005</v>
      </c>
      <c r="O15">
        <v>0.66300000000000003</v>
      </c>
      <c r="P15">
        <v>0.59399999999999997</v>
      </c>
      <c r="Q15">
        <v>0.56000000000000005</v>
      </c>
      <c r="R15">
        <v>0.57499999999999996</v>
      </c>
      <c r="S15">
        <v>0.57699999999999996</v>
      </c>
      <c r="T15">
        <v>0.56799999999999995</v>
      </c>
      <c r="U15">
        <v>0.57599999999999996</v>
      </c>
      <c r="V15">
        <v>1.399</v>
      </c>
      <c r="W15">
        <v>1.4079999999999999</v>
      </c>
      <c r="X15">
        <v>1.36</v>
      </c>
      <c r="Y15">
        <v>1.401</v>
      </c>
      <c r="Z15">
        <v>1.5</v>
      </c>
      <c r="AA15">
        <v>1.5740000000000001</v>
      </c>
      <c r="AB15">
        <v>1.532</v>
      </c>
      <c r="AC15">
        <v>1.5289999999999999</v>
      </c>
      <c r="AD15">
        <v>1.5269999999999999</v>
      </c>
      <c r="AE15">
        <v>1.53</v>
      </c>
      <c r="AG15" s="1">
        <f t="shared" si="6"/>
        <v>515.4</v>
      </c>
      <c r="AH15" s="2">
        <f t="shared" si="7"/>
        <v>0.65139999999999998</v>
      </c>
      <c r="AI15" s="2">
        <f t="shared" si="8"/>
        <v>1.4136</v>
      </c>
      <c r="AJ15" s="2">
        <f t="shared" si="9"/>
        <v>0.57119999999999993</v>
      </c>
      <c r="AK15" s="2">
        <f t="shared" si="10"/>
        <v>1.5384</v>
      </c>
      <c r="AM15" s="18">
        <f t="shared" si="11"/>
        <v>0.42391811206438351</v>
      </c>
      <c r="AN15" s="205"/>
      <c r="AP15" s="205"/>
      <c r="AQ15" s="197"/>
      <c r="AR15" s="5"/>
      <c r="AS15" s="205"/>
      <c r="AT15" s="197"/>
      <c r="AV15" s="43">
        <v>0.66700000000000004</v>
      </c>
      <c r="AW15" s="43">
        <v>1.667</v>
      </c>
      <c r="AX15" s="43">
        <v>0.67300000000000004</v>
      </c>
      <c r="AY15" s="43">
        <v>1.8939999999999999</v>
      </c>
      <c r="AZ15" s="6"/>
      <c r="BA15" s="205"/>
      <c r="BB15" s="197"/>
      <c r="BC15" s="5"/>
      <c r="BD15" s="205"/>
      <c r="BE15" s="197"/>
      <c r="BG15" s="43">
        <v>0.623</v>
      </c>
      <c r="BH15" s="43">
        <v>1.784</v>
      </c>
      <c r="BI15" s="43">
        <v>0.64800000000000002</v>
      </c>
      <c r="BJ15" s="43">
        <v>1.948</v>
      </c>
      <c r="BL15" s="205"/>
      <c r="BM15" s="197"/>
      <c r="BN15" s="5"/>
      <c r="BO15" s="205"/>
      <c r="BP15" s="197"/>
      <c r="BR15" s="197"/>
      <c r="BS15" s="197"/>
      <c r="BT15" s="218"/>
      <c r="BU15" s="8"/>
      <c r="BV15" s="197"/>
      <c r="BW15" s="197"/>
      <c r="BX15" s="218"/>
      <c r="BY15" s="8"/>
      <c r="BZ15" s="218"/>
    </row>
    <row r="16" spans="1:78" ht="16" customHeight="1" x14ac:dyDescent="0.2">
      <c r="A16" s="217"/>
      <c r="B16" s="217"/>
      <c r="C16" s="217"/>
      <c r="D16" s="20" t="s">
        <v>91</v>
      </c>
      <c r="E16" s="219"/>
      <c r="G16">
        <v>881</v>
      </c>
      <c r="H16">
        <v>688</v>
      </c>
      <c r="I16">
        <v>821</v>
      </c>
      <c r="J16">
        <v>1220</v>
      </c>
      <c r="K16">
        <v>909</v>
      </c>
      <c r="L16">
        <v>0.63600000000000001</v>
      </c>
      <c r="M16">
        <v>0.61199999999999999</v>
      </c>
      <c r="N16">
        <v>0.63100000000000001</v>
      </c>
      <c r="O16">
        <v>0.67800000000000005</v>
      </c>
      <c r="P16">
        <v>0.64800000000000002</v>
      </c>
      <c r="Q16">
        <v>0.56100000000000005</v>
      </c>
      <c r="R16">
        <v>0.57299999999999995</v>
      </c>
      <c r="S16">
        <v>0.56799999999999995</v>
      </c>
      <c r="T16">
        <v>0.56999999999999995</v>
      </c>
      <c r="U16">
        <v>0.58499999999999996</v>
      </c>
      <c r="V16">
        <v>1.4339999999999999</v>
      </c>
      <c r="W16">
        <v>1.476</v>
      </c>
      <c r="X16">
        <v>1.4490000000000001</v>
      </c>
      <c r="Y16">
        <v>1.377</v>
      </c>
      <c r="Z16">
        <v>1.42</v>
      </c>
      <c r="AA16">
        <v>1.571</v>
      </c>
      <c r="AB16">
        <v>1.532</v>
      </c>
      <c r="AC16">
        <v>1.5349999999999999</v>
      </c>
      <c r="AD16">
        <v>1.522</v>
      </c>
      <c r="AE16">
        <v>1.5289999999999999</v>
      </c>
      <c r="AG16" s="1">
        <f t="shared" si="6"/>
        <v>903.8</v>
      </c>
      <c r="AH16" s="2">
        <f t="shared" si="7"/>
        <v>0.64100000000000001</v>
      </c>
      <c r="AI16" s="2">
        <f t="shared" si="8"/>
        <v>1.4312</v>
      </c>
      <c r="AJ16" s="2">
        <f t="shared" si="9"/>
        <v>0.57139999999999991</v>
      </c>
      <c r="AK16" s="2">
        <f t="shared" si="10"/>
        <v>1.5378000000000001</v>
      </c>
      <c r="AM16" s="18">
        <f t="shared" si="11"/>
        <v>0.20641660540650411</v>
      </c>
      <c r="AN16" s="205"/>
      <c r="AP16" s="205"/>
      <c r="AQ16" s="197"/>
      <c r="AR16" s="5"/>
      <c r="AS16" s="205"/>
      <c r="AT16" s="197"/>
      <c r="AV16" s="43">
        <v>0.65900000000000003</v>
      </c>
      <c r="AW16" s="43">
        <v>1.6739999999999999</v>
      </c>
      <c r="AX16" s="43">
        <v>0.67700000000000005</v>
      </c>
      <c r="AY16" s="43">
        <v>1.875</v>
      </c>
      <c r="AZ16" s="6"/>
      <c r="BA16" s="205"/>
      <c r="BB16" s="197"/>
      <c r="BC16" s="5"/>
      <c r="BD16" s="205"/>
      <c r="BE16" s="197"/>
      <c r="BG16" s="43">
        <v>0.63</v>
      </c>
      <c r="BH16" s="43">
        <v>1.774</v>
      </c>
      <c r="BI16" s="43">
        <v>0.68700000000000006</v>
      </c>
      <c r="BJ16" s="43">
        <v>1.8859999999999999</v>
      </c>
      <c r="BL16" s="205"/>
      <c r="BM16" s="197"/>
      <c r="BN16" s="5"/>
      <c r="BO16" s="205"/>
      <c r="BP16" s="197"/>
      <c r="BR16" s="197"/>
      <c r="BS16" s="197"/>
      <c r="BT16" s="218"/>
      <c r="BU16" s="8"/>
      <c r="BV16" s="197"/>
      <c r="BW16" s="197"/>
      <c r="BX16" s="218"/>
      <c r="BY16" s="8"/>
      <c r="BZ16" s="218"/>
    </row>
    <row r="17" spans="1:78" ht="16" customHeight="1" x14ac:dyDescent="0.2">
      <c r="A17" s="217"/>
      <c r="B17" s="217"/>
      <c r="C17" s="217"/>
      <c r="E17" s="219"/>
      <c r="AG17" s="1" t="e">
        <f t="shared" si="6"/>
        <v>#DIV/0!</v>
      </c>
      <c r="AH17" s="2" t="e">
        <f t="shared" si="7"/>
        <v>#DIV/0!</v>
      </c>
      <c r="AI17" s="2" t="e">
        <f t="shared" si="8"/>
        <v>#DIV/0!</v>
      </c>
      <c r="AJ17" s="2" t="e">
        <f t="shared" si="9"/>
        <v>#DIV/0!</v>
      </c>
      <c r="AK17" s="2" t="e">
        <f t="shared" si="10"/>
        <v>#DIV/0!</v>
      </c>
      <c r="AM17" s="18" t="e">
        <f t="shared" si="11"/>
        <v>#DIV/0!</v>
      </c>
      <c r="AN17" s="205"/>
      <c r="AP17" s="205"/>
      <c r="AQ17" s="197"/>
      <c r="AR17" s="5"/>
      <c r="AS17" s="205"/>
      <c r="AT17" s="197"/>
      <c r="AV17" s="42"/>
      <c r="AW17" s="42"/>
      <c r="AX17" s="42"/>
      <c r="AY17" s="42"/>
      <c r="AZ17" s="6"/>
      <c r="BA17" s="205"/>
      <c r="BB17" s="197"/>
      <c r="BC17" s="5"/>
      <c r="BD17" s="205"/>
      <c r="BE17" s="197"/>
      <c r="BG17" s="42"/>
      <c r="BH17" s="42"/>
      <c r="BI17" s="42"/>
      <c r="BJ17" s="42"/>
      <c r="BL17" s="205"/>
      <c r="BM17" s="197"/>
      <c r="BN17" s="5"/>
      <c r="BO17" s="205"/>
      <c r="BP17" s="197"/>
      <c r="BR17" s="197"/>
      <c r="BS17" s="197"/>
      <c r="BT17" s="218"/>
      <c r="BU17" s="8"/>
      <c r="BV17" s="197"/>
      <c r="BW17" s="197"/>
      <c r="BX17" s="218"/>
      <c r="BY17" s="8"/>
      <c r="BZ17" s="218"/>
    </row>
    <row r="18" spans="1:78" ht="16" customHeight="1" x14ac:dyDescent="0.2">
      <c r="A18" s="217"/>
      <c r="B18" s="217"/>
      <c r="C18" s="217"/>
      <c r="E18" s="219"/>
      <c r="AG18" s="1" t="e">
        <f t="shared" si="6"/>
        <v>#DIV/0!</v>
      </c>
      <c r="AH18" s="2" t="e">
        <f t="shared" si="7"/>
        <v>#DIV/0!</v>
      </c>
      <c r="AI18" s="2" t="e">
        <f t="shared" si="8"/>
        <v>#DIV/0!</v>
      </c>
      <c r="AJ18" s="2" t="e">
        <f t="shared" si="9"/>
        <v>#DIV/0!</v>
      </c>
      <c r="AK18" s="2" t="e">
        <f t="shared" si="10"/>
        <v>#DIV/0!</v>
      </c>
      <c r="AM18" s="18" t="e">
        <f t="shared" si="11"/>
        <v>#DIV/0!</v>
      </c>
      <c r="AN18" s="205"/>
      <c r="AP18" s="205"/>
      <c r="AQ18" s="197"/>
      <c r="AR18" s="5"/>
      <c r="AS18" s="205"/>
      <c r="AT18" s="197"/>
      <c r="AV18" s="42"/>
      <c r="AW18" s="42"/>
      <c r="AX18" s="42"/>
      <c r="AY18" s="42"/>
      <c r="AZ18" s="6"/>
      <c r="BA18" s="205"/>
      <c r="BB18" s="197"/>
      <c r="BC18" s="5"/>
      <c r="BD18" s="205"/>
      <c r="BE18" s="197"/>
      <c r="BG18" s="42"/>
      <c r="BH18" s="42"/>
      <c r="BI18" s="42"/>
      <c r="BJ18" s="42"/>
      <c r="BL18" s="205"/>
      <c r="BM18" s="197"/>
      <c r="BN18" s="5"/>
      <c r="BO18" s="205"/>
      <c r="BP18" s="197"/>
      <c r="BR18" s="197"/>
      <c r="BS18" s="197"/>
      <c r="BT18" s="218"/>
      <c r="BU18" s="8"/>
      <c r="BV18" s="197"/>
      <c r="BW18" s="197"/>
      <c r="BX18" s="218"/>
      <c r="BY18" s="8"/>
      <c r="BZ18" s="218"/>
    </row>
    <row r="19" spans="1:78" ht="16" customHeight="1" x14ac:dyDescent="0.2">
      <c r="A19" s="217"/>
      <c r="B19" s="217"/>
      <c r="C19" s="217"/>
      <c r="E19" s="219"/>
      <c r="AG19" s="1" t="e">
        <f t="shared" si="6"/>
        <v>#DIV/0!</v>
      </c>
      <c r="AH19" s="2" t="e">
        <f t="shared" si="7"/>
        <v>#DIV/0!</v>
      </c>
      <c r="AI19" s="2" t="e">
        <f t="shared" si="8"/>
        <v>#DIV/0!</v>
      </c>
      <c r="AJ19" s="2" t="e">
        <f t="shared" si="9"/>
        <v>#DIV/0!</v>
      </c>
      <c r="AK19" s="2" t="e">
        <f t="shared" si="10"/>
        <v>#DIV/0!</v>
      </c>
      <c r="AM19" s="18" t="e">
        <f t="shared" si="11"/>
        <v>#DIV/0!</v>
      </c>
      <c r="AN19" s="205"/>
      <c r="AP19" s="205"/>
      <c r="AQ19" s="197"/>
      <c r="AR19" s="5"/>
      <c r="AS19" s="205"/>
      <c r="AT19" s="197"/>
      <c r="AV19" s="42"/>
      <c r="AW19" s="42"/>
      <c r="AX19" s="42"/>
      <c r="AY19" s="42"/>
      <c r="AZ19" s="6"/>
      <c r="BA19" s="205"/>
      <c r="BB19" s="197"/>
      <c r="BC19" s="5"/>
      <c r="BD19" s="205"/>
      <c r="BE19" s="197"/>
      <c r="BG19" s="42"/>
      <c r="BH19" s="42"/>
      <c r="BI19" s="42"/>
      <c r="BJ19" s="42"/>
      <c r="BL19" s="205"/>
      <c r="BM19" s="197"/>
      <c r="BN19" s="5"/>
      <c r="BO19" s="205"/>
      <c r="BP19" s="197"/>
      <c r="BR19" s="197"/>
      <c r="BS19" s="197"/>
      <c r="BT19" s="218"/>
      <c r="BU19" s="8"/>
      <c r="BV19" s="197"/>
      <c r="BW19" s="197"/>
      <c r="BX19" s="218"/>
      <c r="BY19" s="8"/>
      <c r="BZ19" s="218"/>
    </row>
    <row r="20" spans="1:78" ht="16" customHeight="1" x14ac:dyDescent="0.2">
      <c r="A20" s="217"/>
      <c r="B20" s="217"/>
      <c r="C20" s="217"/>
      <c r="E20" s="219"/>
      <c r="AG20" s="1" t="e">
        <f t="shared" si="6"/>
        <v>#DIV/0!</v>
      </c>
      <c r="AH20" s="2" t="e">
        <f t="shared" si="7"/>
        <v>#DIV/0!</v>
      </c>
      <c r="AI20" s="2" t="e">
        <f t="shared" si="8"/>
        <v>#DIV/0!</v>
      </c>
      <c r="AJ20" s="2" t="e">
        <f t="shared" si="9"/>
        <v>#DIV/0!</v>
      </c>
      <c r="AK20" s="2" t="e">
        <f t="shared" si="10"/>
        <v>#DIV/0!</v>
      </c>
      <c r="AM20" s="18" t="e">
        <f t="shared" si="11"/>
        <v>#DIV/0!</v>
      </c>
      <c r="AN20" s="205"/>
      <c r="AP20" s="205"/>
      <c r="AQ20" s="197"/>
      <c r="AR20" s="5"/>
      <c r="AS20" s="205"/>
      <c r="AT20" s="197"/>
      <c r="AV20" s="42"/>
      <c r="AW20" s="42"/>
      <c r="AX20" s="42"/>
      <c r="AY20" s="42"/>
      <c r="AZ20" s="6"/>
      <c r="BA20" s="205"/>
      <c r="BB20" s="197"/>
      <c r="BC20" s="5"/>
      <c r="BD20" s="205"/>
      <c r="BE20" s="197"/>
      <c r="BG20" s="42"/>
      <c r="BH20" s="42"/>
      <c r="BI20" s="42"/>
      <c r="BJ20" s="42"/>
      <c r="BL20" s="205"/>
      <c r="BM20" s="197"/>
      <c r="BN20" s="5"/>
      <c r="BO20" s="205"/>
      <c r="BP20" s="197"/>
      <c r="BR20" s="197"/>
      <c r="BS20" s="197"/>
      <c r="BT20" s="218"/>
      <c r="BU20" s="8"/>
      <c r="BV20" s="197"/>
      <c r="BW20" s="197"/>
      <c r="BX20" s="218"/>
      <c r="BY20" s="8"/>
      <c r="BZ20" s="218"/>
    </row>
    <row r="21" spans="1:78" ht="16" customHeight="1" x14ac:dyDescent="0.2">
      <c r="A21" s="217"/>
      <c r="B21" s="217"/>
      <c r="C21" s="217"/>
      <c r="E21" s="219"/>
      <c r="AG21" s="1" t="e">
        <f t="shared" si="6"/>
        <v>#DIV/0!</v>
      </c>
      <c r="AH21" s="2" t="e">
        <f t="shared" si="7"/>
        <v>#DIV/0!</v>
      </c>
      <c r="AI21" s="2" t="e">
        <f t="shared" si="8"/>
        <v>#DIV/0!</v>
      </c>
      <c r="AJ21" s="2" t="e">
        <f t="shared" si="9"/>
        <v>#DIV/0!</v>
      </c>
      <c r="AK21" s="2" t="e">
        <f t="shared" si="10"/>
        <v>#DIV/0!</v>
      </c>
      <c r="AM21" s="18" t="e">
        <f t="shared" si="11"/>
        <v>#DIV/0!</v>
      </c>
      <c r="AN21" s="205"/>
      <c r="AP21" s="205"/>
      <c r="AQ21" s="197"/>
      <c r="AR21" s="5"/>
      <c r="AS21" s="205"/>
      <c r="AT21" s="197"/>
      <c r="AV21" s="42"/>
      <c r="AW21" s="42"/>
      <c r="AX21" s="42"/>
      <c r="AY21" s="42"/>
      <c r="AZ21" s="6"/>
      <c r="BA21" s="205"/>
      <c r="BB21" s="197"/>
      <c r="BC21" s="5"/>
      <c r="BD21" s="205"/>
      <c r="BE21" s="197"/>
      <c r="BG21" s="42"/>
      <c r="BH21" s="42"/>
      <c r="BI21" s="42"/>
      <c r="BJ21" s="42"/>
      <c r="BL21" s="205"/>
      <c r="BM21" s="197"/>
      <c r="BN21" s="5"/>
      <c r="BO21" s="205"/>
      <c r="BP21" s="197"/>
      <c r="BR21" s="197"/>
      <c r="BS21" s="197"/>
      <c r="BT21" s="218"/>
      <c r="BU21" s="8"/>
      <c r="BV21" s="197"/>
      <c r="BW21" s="197"/>
      <c r="BX21" s="218"/>
      <c r="BY21" s="8"/>
      <c r="BZ21" s="218"/>
    </row>
    <row r="22" spans="1:78" ht="16" customHeight="1" x14ac:dyDescent="0.2">
      <c r="A22" s="7"/>
      <c r="B22" s="7"/>
      <c r="C22" s="7"/>
    </row>
    <row r="23" spans="1:78" ht="16" customHeight="1" x14ac:dyDescent="0.2">
      <c r="A23" s="217">
        <v>6</v>
      </c>
      <c r="B23" s="217">
        <v>0</v>
      </c>
      <c r="C23" s="217">
        <v>1</v>
      </c>
      <c r="D23" t="s">
        <v>138</v>
      </c>
      <c r="E23" s="219">
        <v>362561</v>
      </c>
      <c r="G23">
        <v>118</v>
      </c>
      <c r="H23">
        <v>141</v>
      </c>
      <c r="I23">
        <v>142</v>
      </c>
      <c r="J23">
        <v>193</v>
      </c>
      <c r="K23">
        <v>100</v>
      </c>
      <c r="L23">
        <v>0.68100000000000005</v>
      </c>
      <c r="M23">
        <v>0.72399999999999998</v>
      </c>
      <c r="N23">
        <v>0.73899999999999999</v>
      </c>
      <c r="O23">
        <v>0.76400000000000001</v>
      </c>
      <c r="P23">
        <v>0.69799999999999995</v>
      </c>
      <c r="Q23">
        <v>0.58099999999999996</v>
      </c>
      <c r="R23">
        <v>0.58499999999999996</v>
      </c>
      <c r="S23">
        <v>0.57699999999999996</v>
      </c>
      <c r="T23">
        <v>0.60199999999999998</v>
      </c>
      <c r="U23">
        <v>0.59899999999999998</v>
      </c>
      <c r="V23">
        <v>1.361</v>
      </c>
      <c r="W23">
        <v>1.2869999999999999</v>
      </c>
      <c r="X23">
        <v>1.2589999999999999</v>
      </c>
      <c r="Y23">
        <v>1.2070000000000001</v>
      </c>
      <c r="Z23">
        <v>1.335</v>
      </c>
      <c r="AA23">
        <v>1.5509999999999999</v>
      </c>
      <c r="AB23">
        <v>1.583</v>
      </c>
      <c r="AC23">
        <v>1.55</v>
      </c>
      <c r="AD23">
        <v>1.5349999999999999</v>
      </c>
      <c r="AE23">
        <v>1.5549999999999999</v>
      </c>
      <c r="AG23" s="1">
        <f t="shared" ref="AG23:AG30" si="12">AVERAGE(G23:K23)</f>
        <v>138.80000000000001</v>
      </c>
      <c r="AH23" s="2">
        <f t="shared" ref="AH23:AH30" si="13">AVERAGE(L23:P23)</f>
        <v>0.72120000000000006</v>
      </c>
      <c r="AI23" s="2">
        <f t="shared" ref="AI23:AI30" si="14">AVERAGE(V23:Z23)</f>
        <v>1.2898000000000001</v>
      </c>
      <c r="AJ23" s="2">
        <f t="shared" ref="AJ23:AJ30" si="15">AVERAGE(Q23:U23)</f>
        <v>0.58879999999999999</v>
      </c>
      <c r="AK23" s="2">
        <f t="shared" ref="AK23:AK30" si="16">AVERAGE(AA23:AE23)</f>
        <v>1.5548</v>
      </c>
      <c r="AM23" s="18">
        <f t="shared" ref="AM23:AM30" si="17">((AK23-AI23)*(1000/AG23))/AJ23</f>
        <v>3.2425643716326262</v>
      </c>
      <c r="AN23" s="205" cm="1">
        <f t="array" ref="AN23">MIN(IF(ISERROR(AM23:AM30),1E+307,AM23:AM30))</f>
        <v>8.38700194735853E-2</v>
      </c>
      <c r="AP23" s="205" cm="1">
        <f t="array" ref="AP23">MAX(IF(ISERROR(AJ23:AJ30),-1E+307,AJ23:AJ30))</f>
        <v>0.62780000000000002</v>
      </c>
      <c r="AQ23" s="197">
        <f>AP32-AP23</f>
        <v>-5.3999999999999937E-2</v>
      </c>
      <c r="AR23" s="5"/>
      <c r="AS23" s="205" cm="1">
        <f t="array" ref="AS23">MIN(IF(ISERROR(AK23:AK30),1E+307,AK23:AK30))</f>
        <v>1.47</v>
      </c>
      <c r="AT23" s="197">
        <f>AS23-AS32</f>
        <v>-6.2999999999999945E-2</v>
      </c>
      <c r="AV23" s="42">
        <v>0.68700000000000006</v>
      </c>
      <c r="AW23" s="42">
        <v>1.5920000000000001</v>
      </c>
      <c r="AX23" s="42">
        <v>0.73499999999999999</v>
      </c>
      <c r="AY23" s="42">
        <v>1.7190000000000001</v>
      </c>
      <c r="AZ23" s="6"/>
      <c r="BA23" s="205">
        <f>(MAX(AV23:AV30)+MAX(AX23:AX30))/2</f>
        <v>0.77449999999999997</v>
      </c>
      <c r="BB23" s="197">
        <f>BA32-BA23</f>
        <v>-8.8500000000000023E-2</v>
      </c>
      <c r="BC23" s="5"/>
      <c r="BD23" s="205">
        <f>(MIN(AW23:AW30)+MIN(AY23:AY30))/2</f>
        <v>1.5975000000000001</v>
      </c>
      <c r="BE23" s="197">
        <f>BD23-BD32</f>
        <v>-0.15199999999999991</v>
      </c>
      <c r="BG23" s="42">
        <v>0.68500000000000005</v>
      </c>
      <c r="BH23" s="42">
        <v>1.639</v>
      </c>
      <c r="BI23" s="42">
        <v>0.71199999999999997</v>
      </c>
      <c r="BJ23" s="42">
        <v>1.7869999999999999</v>
      </c>
      <c r="BL23" s="205">
        <f>(MAX(BG23:BG30)+MAX(BI23:BI30))/2</f>
        <v>0.70849999999999991</v>
      </c>
      <c r="BM23" s="197">
        <f>BL32-BL23</f>
        <v>-7.4999999999999956E-2</v>
      </c>
      <c r="BN23" s="5"/>
      <c r="BO23" s="205">
        <f>(MIN(BH23:BH30)+MIN(BJ23:BJ30))/2</f>
        <v>1.7069999999999999</v>
      </c>
      <c r="BP23" s="197">
        <f>BO23-BO32</f>
        <v>-0.13950000000000018</v>
      </c>
      <c r="BR23" s="197">
        <f>BA23-BB23</f>
        <v>0.86299999999999999</v>
      </c>
      <c r="BS23" s="197">
        <f>BD23+BE23</f>
        <v>1.4455000000000002</v>
      </c>
      <c r="BT23" s="218">
        <f>BS23-BR23</f>
        <v>0.58250000000000024</v>
      </c>
      <c r="BU23" s="8"/>
      <c r="BV23" s="197">
        <f>BL23-BM23</f>
        <v>0.78349999999999986</v>
      </c>
      <c r="BW23" s="197">
        <f>BO23+BP23</f>
        <v>1.5674999999999997</v>
      </c>
      <c r="BX23" s="218">
        <f>BW23-BV23</f>
        <v>0.78399999999999981</v>
      </c>
      <c r="BY23" s="8"/>
      <c r="BZ23" s="218">
        <f>AVERAGE(BT23, BX23)</f>
        <v>0.68325000000000002</v>
      </c>
    </row>
    <row r="24" spans="1:78" ht="16" customHeight="1" x14ac:dyDescent="0.2">
      <c r="A24" s="217"/>
      <c r="B24" s="217"/>
      <c r="C24" s="217"/>
      <c r="D24" t="s">
        <v>139</v>
      </c>
      <c r="E24" s="219"/>
      <c r="G24">
        <v>721</v>
      </c>
      <c r="H24">
        <v>627</v>
      </c>
      <c r="I24">
        <v>852</v>
      </c>
      <c r="J24">
        <v>797</v>
      </c>
      <c r="K24">
        <v>760</v>
      </c>
      <c r="L24">
        <v>0.75</v>
      </c>
      <c r="M24">
        <v>0.72799999999999998</v>
      </c>
      <c r="N24">
        <v>0.76900000000000002</v>
      </c>
      <c r="O24">
        <v>0.76600000000000001</v>
      </c>
      <c r="P24">
        <v>0.753</v>
      </c>
      <c r="Q24">
        <v>0.60499999999999998</v>
      </c>
      <c r="R24">
        <v>0.627</v>
      </c>
      <c r="S24">
        <v>0.63</v>
      </c>
      <c r="T24">
        <v>0.63700000000000001</v>
      </c>
      <c r="U24">
        <v>0.64</v>
      </c>
      <c r="V24">
        <v>1.23</v>
      </c>
      <c r="W24">
        <v>1.2789999999999999</v>
      </c>
      <c r="X24">
        <v>1.194</v>
      </c>
      <c r="Y24">
        <v>1.202</v>
      </c>
      <c r="Z24">
        <v>1.228</v>
      </c>
      <c r="AA24">
        <v>1.5249999999999999</v>
      </c>
      <c r="AB24">
        <v>1.462</v>
      </c>
      <c r="AC24">
        <v>1.45</v>
      </c>
      <c r="AD24">
        <v>1.4339999999999999</v>
      </c>
      <c r="AE24">
        <v>1.494</v>
      </c>
      <c r="AG24" s="1">
        <f t="shared" si="12"/>
        <v>751.4</v>
      </c>
      <c r="AH24" s="2">
        <f t="shared" si="13"/>
        <v>0.75319999999999998</v>
      </c>
      <c r="AI24" s="2">
        <f t="shared" si="14"/>
        <v>1.2265999999999999</v>
      </c>
      <c r="AJ24" s="2">
        <f t="shared" si="15"/>
        <v>0.62780000000000002</v>
      </c>
      <c r="AK24" s="2">
        <f t="shared" si="16"/>
        <v>1.4730000000000001</v>
      </c>
      <c r="AM24" s="18">
        <f t="shared" si="17"/>
        <v>0.52233388616496146</v>
      </c>
      <c r="AN24" s="205"/>
      <c r="AP24" s="205"/>
      <c r="AQ24" s="197"/>
      <c r="AR24" s="5"/>
      <c r="AS24" s="205"/>
      <c r="AT24" s="197"/>
      <c r="AV24" s="42">
        <v>0.72499999999999998</v>
      </c>
      <c r="AW24" s="42">
        <v>1.516</v>
      </c>
      <c r="AX24" s="42">
        <v>0.74299999999999999</v>
      </c>
      <c r="AY24" s="42">
        <v>1.706</v>
      </c>
      <c r="AZ24" s="6"/>
      <c r="BA24" s="205"/>
      <c r="BB24" s="197"/>
      <c r="BC24" s="5"/>
      <c r="BD24" s="205"/>
      <c r="BE24" s="197"/>
      <c r="BG24" s="42">
        <v>0.69099999999999995</v>
      </c>
      <c r="BH24" s="42">
        <v>1.627</v>
      </c>
      <c r="BI24" s="42">
        <v>0.67300000000000004</v>
      </c>
      <c r="BJ24" s="42">
        <v>1.8540000000000001</v>
      </c>
      <c r="BL24" s="205"/>
      <c r="BM24" s="197"/>
      <c r="BN24" s="5"/>
      <c r="BO24" s="205"/>
      <c r="BP24" s="197"/>
      <c r="BR24" s="197"/>
      <c r="BS24" s="197"/>
      <c r="BT24" s="218"/>
      <c r="BU24" s="8"/>
      <c r="BV24" s="197"/>
      <c r="BW24" s="197"/>
      <c r="BX24" s="218"/>
      <c r="BY24" s="8"/>
      <c r="BZ24" s="218"/>
    </row>
    <row r="25" spans="1:78" ht="16" customHeight="1" x14ac:dyDescent="0.2">
      <c r="A25" s="217"/>
      <c r="B25" s="217"/>
      <c r="C25" s="217"/>
      <c r="D25" t="s">
        <v>140</v>
      </c>
      <c r="E25" s="219"/>
      <c r="G25">
        <v>1444</v>
      </c>
      <c r="H25">
        <v>962</v>
      </c>
      <c r="I25">
        <v>906</v>
      </c>
      <c r="J25">
        <v>799</v>
      </c>
      <c r="K25">
        <v>701</v>
      </c>
      <c r="L25">
        <v>0.74299999999999999</v>
      </c>
      <c r="M25">
        <v>0.67300000000000004</v>
      </c>
      <c r="N25">
        <v>0.67600000000000005</v>
      </c>
      <c r="O25">
        <v>0.65900000000000003</v>
      </c>
      <c r="P25">
        <v>0.64</v>
      </c>
      <c r="Q25">
        <v>0.59899999999999998</v>
      </c>
      <c r="R25">
        <v>0.63</v>
      </c>
      <c r="S25">
        <v>0.61399999999999999</v>
      </c>
      <c r="T25">
        <v>0.626</v>
      </c>
      <c r="U25">
        <v>0.63900000000000001</v>
      </c>
      <c r="V25">
        <v>1.2430000000000001</v>
      </c>
      <c r="W25">
        <v>1.379</v>
      </c>
      <c r="X25">
        <v>1.3759999999999999</v>
      </c>
      <c r="Y25">
        <v>1.4079999999999999</v>
      </c>
      <c r="Z25">
        <v>1.4330000000000001</v>
      </c>
      <c r="AA25">
        <v>1.56</v>
      </c>
      <c r="AB25">
        <v>1.4510000000000001</v>
      </c>
      <c r="AC25">
        <v>1.4670000000000001</v>
      </c>
      <c r="AD25">
        <v>1.4379999999999999</v>
      </c>
      <c r="AE25">
        <v>1.4490000000000001</v>
      </c>
      <c r="AG25" s="1">
        <f t="shared" si="12"/>
        <v>962.4</v>
      </c>
      <c r="AH25" s="2">
        <f t="shared" si="13"/>
        <v>0.67820000000000014</v>
      </c>
      <c r="AI25" s="2">
        <f t="shared" si="14"/>
        <v>1.3677999999999999</v>
      </c>
      <c r="AJ25" s="2">
        <f t="shared" si="15"/>
        <v>0.62159999999999993</v>
      </c>
      <c r="AK25" s="2">
        <f t="shared" si="16"/>
        <v>1.4729999999999999</v>
      </c>
      <c r="AM25" s="18">
        <f t="shared" si="17"/>
        <v>0.17585273196245763</v>
      </c>
      <c r="AN25" s="205"/>
      <c r="AP25" s="205"/>
      <c r="AQ25" s="197"/>
      <c r="AR25" s="5"/>
      <c r="AS25" s="205"/>
      <c r="AT25" s="197"/>
      <c r="AV25" s="42">
        <v>0.74</v>
      </c>
      <c r="AW25" s="42">
        <v>1.5209999999999999</v>
      </c>
      <c r="AX25" s="42">
        <v>0.78800000000000003</v>
      </c>
      <c r="AY25" s="42">
        <v>1.679</v>
      </c>
      <c r="AZ25" s="6"/>
      <c r="BA25" s="205"/>
      <c r="BB25" s="197"/>
      <c r="BC25" s="5"/>
      <c r="BD25" s="205"/>
      <c r="BE25" s="197"/>
      <c r="BG25" s="42">
        <v>0.70499999999999996</v>
      </c>
      <c r="BH25" s="42">
        <v>1.637</v>
      </c>
      <c r="BI25" s="42">
        <v>0.69899999999999995</v>
      </c>
      <c r="BJ25" s="42">
        <v>1.857</v>
      </c>
      <c r="BL25" s="205"/>
      <c r="BM25" s="197"/>
      <c r="BN25" s="5"/>
      <c r="BO25" s="205"/>
      <c r="BP25" s="197"/>
      <c r="BR25" s="197"/>
      <c r="BS25" s="197"/>
      <c r="BT25" s="218"/>
      <c r="BU25" s="8"/>
      <c r="BV25" s="197"/>
      <c r="BW25" s="197"/>
      <c r="BX25" s="218"/>
      <c r="BY25" s="8"/>
      <c r="BZ25" s="218"/>
    </row>
    <row r="26" spans="1:78" ht="16" customHeight="1" x14ac:dyDescent="0.2">
      <c r="A26" s="217"/>
      <c r="B26" s="217"/>
      <c r="C26" s="217"/>
      <c r="D26" t="s">
        <v>269</v>
      </c>
      <c r="E26" s="219"/>
      <c r="G26">
        <v>1367</v>
      </c>
      <c r="H26">
        <v>1245</v>
      </c>
      <c r="I26">
        <v>1472</v>
      </c>
      <c r="J26">
        <v>1535</v>
      </c>
      <c r="K26">
        <v>943</v>
      </c>
      <c r="L26">
        <v>0.66700000000000004</v>
      </c>
      <c r="M26">
        <v>0.65500000000000003</v>
      </c>
      <c r="N26">
        <v>0.67400000000000004</v>
      </c>
      <c r="O26">
        <v>0.68</v>
      </c>
      <c r="P26">
        <v>0.621</v>
      </c>
      <c r="Q26">
        <v>0.58599999999999997</v>
      </c>
      <c r="R26">
        <v>0.625</v>
      </c>
      <c r="S26">
        <v>0.624</v>
      </c>
      <c r="T26">
        <v>0.625</v>
      </c>
      <c r="U26">
        <v>0.63800000000000001</v>
      </c>
      <c r="V26">
        <v>1.3839999999999999</v>
      </c>
      <c r="W26">
        <v>1.41</v>
      </c>
      <c r="X26">
        <v>1.381</v>
      </c>
      <c r="Y26">
        <v>1.373</v>
      </c>
      <c r="Z26">
        <v>1.4610000000000001</v>
      </c>
      <c r="AA26">
        <v>1.5369999999999999</v>
      </c>
      <c r="AB26">
        <v>1.456</v>
      </c>
      <c r="AC26">
        <v>1.456</v>
      </c>
      <c r="AD26">
        <v>1.4490000000000001</v>
      </c>
      <c r="AE26">
        <v>1.452</v>
      </c>
      <c r="AG26" s="1">
        <f t="shared" si="12"/>
        <v>1312.4</v>
      </c>
      <c r="AH26" s="2">
        <f t="shared" si="13"/>
        <v>0.65939999999999999</v>
      </c>
      <c r="AI26" s="2">
        <f t="shared" si="14"/>
        <v>1.4018000000000002</v>
      </c>
      <c r="AJ26" s="2">
        <f t="shared" si="15"/>
        <v>0.61959999999999993</v>
      </c>
      <c r="AK26" s="2">
        <f t="shared" si="16"/>
        <v>1.47</v>
      </c>
      <c r="AM26" s="18">
        <f t="shared" si="17"/>
        <v>8.38700194735853E-2</v>
      </c>
      <c r="AN26" s="205"/>
      <c r="AP26" s="205"/>
      <c r="AQ26" s="197"/>
      <c r="AR26" s="5"/>
      <c r="AS26" s="205"/>
      <c r="AT26" s="197"/>
      <c r="AV26" s="42">
        <v>0.746</v>
      </c>
      <c r="AW26" s="42">
        <v>1.548</v>
      </c>
      <c r="AX26" s="42">
        <v>0.80300000000000005</v>
      </c>
      <c r="AY26" s="42">
        <v>1.6910000000000001</v>
      </c>
      <c r="AZ26" s="6"/>
      <c r="BA26" s="205"/>
      <c r="BB26" s="197"/>
      <c r="BC26" s="5"/>
      <c r="BD26" s="205"/>
      <c r="BE26" s="197"/>
      <c r="BG26" s="42">
        <v>0.69899999999999995</v>
      </c>
      <c r="BH26" s="42">
        <v>1.6779999999999999</v>
      </c>
      <c r="BI26" s="42">
        <v>0.70699999999999996</v>
      </c>
      <c r="BJ26" s="42">
        <v>1.8660000000000001</v>
      </c>
      <c r="BL26" s="205"/>
      <c r="BM26" s="197"/>
      <c r="BN26" s="5"/>
      <c r="BO26" s="205"/>
      <c r="BP26" s="197"/>
      <c r="BR26" s="197"/>
      <c r="BS26" s="197"/>
      <c r="BT26" s="218"/>
      <c r="BU26" s="8"/>
      <c r="BV26" s="197"/>
      <c r="BW26" s="197"/>
      <c r="BX26" s="218"/>
      <c r="BY26" s="8"/>
      <c r="BZ26" s="218"/>
    </row>
    <row r="27" spans="1:78" ht="16" customHeight="1" x14ac:dyDescent="0.2">
      <c r="A27" s="217"/>
      <c r="B27" s="217"/>
      <c r="C27" s="217"/>
      <c r="E27" s="219"/>
      <c r="AG27" s="1" t="e">
        <f t="shared" si="12"/>
        <v>#DIV/0!</v>
      </c>
      <c r="AH27" s="2" t="e">
        <f t="shared" si="13"/>
        <v>#DIV/0!</v>
      </c>
      <c r="AI27" s="2" t="e">
        <f t="shared" si="14"/>
        <v>#DIV/0!</v>
      </c>
      <c r="AJ27" s="2" t="e">
        <f t="shared" si="15"/>
        <v>#DIV/0!</v>
      </c>
      <c r="AK27" s="2" t="e">
        <f t="shared" si="16"/>
        <v>#DIV/0!</v>
      </c>
      <c r="AM27" s="18" t="e">
        <f t="shared" si="17"/>
        <v>#DIV/0!</v>
      </c>
      <c r="AN27" s="205"/>
      <c r="AP27" s="205"/>
      <c r="AQ27" s="197"/>
      <c r="AR27" s="5"/>
      <c r="AS27" s="205"/>
      <c r="AT27" s="197"/>
      <c r="AV27" s="42"/>
      <c r="AW27" s="42"/>
      <c r="AX27" s="42"/>
      <c r="AY27" s="42"/>
      <c r="AZ27" s="6"/>
      <c r="BA27" s="205"/>
      <c r="BB27" s="197"/>
      <c r="BC27" s="5"/>
      <c r="BD27" s="205"/>
      <c r="BE27" s="197"/>
      <c r="BG27" s="42"/>
      <c r="BH27" s="42"/>
      <c r="BI27" s="42"/>
      <c r="BJ27" s="42"/>
      <c r="BL27" s="205"/>
      <c r="BM27" s="197"/>
      <c r="BN27" s="5"/>
      <c r="BO27" s="205"/>
      <c r="BP27" s="197"/>
      <c r="BR27" s="197"/>
      <c r="BS27" s="197"/>
      <c r="BT27" s="218"/>
      <c r="BU27" s="8"/>
      <c r="BV27" s="197"/>
      <c r="BW27" s="197"/>
      <c r="BX27" s="218"/>
      <c r="BY27" s="8"/>
      <c r="BZ27" s="218"/>
    </row>
    <row r="28" spans="1:78" ht="16" customHeight="1" x14ac:dyDescent="0.2">
      <c r="A28" s="217"/>
      <c r="B28" s="217"/>
      <c r="C28" s="217"/>
      <c r="E28" s="219"/>
      <c r="AG28" s="1" t="e">
        <f t="shared" si="12"/>
        <v>#DIV/0!</v>
      </c>
      <c r="AH28" s="2" t="e">
        <f t="shared" si="13"/>
        <v>#DIV/0!</v>
      </c>
      <c r="AI28" s="2" t="e">
        <f t="shared" si="14"/>
        <v>#DIV/0!</v>
      </c>
      <c r="AJ28" s="2" t="e">
        <f t="shared" si="15"/>
        <v>#DIV/0!</v>
      </c>
      <c r="AK28" s="2" t="e">
        <f t="shared" si="16"/>
        <v>#DIV/0!</v>
      </c>
      <c r="AM28" s="18" t="e">
        <f t="shared" si="17"/>
        <v>#DIV/0!</v>
      </c>
      <c r="AN28" s="205"/>
      <c r="AP28" s="205"/>
      <c r="AQ28" s="197"/>
      <c r="AR28" s="5"/>
      <c r="AS28" s="205"/>
      <c r="AT28" s="197"/>
      <c r="AV28" s="42"/>
      <c r="AW28" s="42"/>
      <c r="AX28" s="42"/>
      <c r="AY28" s="42"/>
      <c r="AZ28" s="6"/>
      <c r="BA28" s="205"/>
      <c r="BB28" s="197"/>
      <c r="BC28" s="5"/>
      <c r="BD28" s="205"/>
      <c r="BE28" s="197"/>
      <c r="BG28" s="42"/>
      <c r="BH28" s="42"/>
      <c r="BI28" s="42"/>
      <c r="BJ28" s="42"/>
      <c r="BL28" s="205"/>
      <c r="BM28" s="197"/>
      <c r="BN28" s="5"/>
      <c r="BO28" s="205"/>
      <c r="BP28" s="197"/>
      <c r="BR28" s="197"/>
      <c r="BS28" s="197"/>
      <c r="BT28" s="218"/>
      <c r="BU28" s="8"/>
      <c r="BV28" s="197"/>
      <c r="BW28" s="197"/>
      <c r="BX28" s="218"/>
      <c r="BY28" s="8"/>
      <c r="BZ28" s="218"/>
    </row>
    <row r="29" spans="1:78" ht="16" customHeight="1" x14ac:dyDescent="0.2">
      <c r="A29" s="217"/>
      <c r="B29" s="217"/>
      <c r="C29" s="217"/>
      <c r="E29" s="219"/>
      <c r="AG29" s="1" t="e">
        <f t="shared" si="12"/>
        <v>#DIV/0!</v>
      </c>
      <c r="AH29" s="2" t="e">
        <f t="shared" si="13"/>
        <v>#DIV/0!</v>
      </c>
      <c r="AI29" s="2" t="e">
        <f t="shared" si="14"/>
        <v>#DIV/0!</v>
      </c>
      <c r="AJ29" s="2" t="e">
        <f t="shared" si="15"/>
        <v>#DIV/0!</v>
      </c>
      <c r="AK29" s="2" t="e">
        <f t="shared" si="16"/>
        <v>#DIV/0!</v>
      </c>
      <c r="AM29" s="18" t="e">
        <f t="shared" si="17"/>
        <v>#DIV/0!</v>
      </c>
      <c r="AN29" s="205"/>
      <c r="AP29" s="205"/>
      <c r="AQ29" s="197"/>
      <c r="AR29" s="5"/>
      <c r="AS29" s="205"/>
      <c r="AT29" s="197"/>
      <c r="AV29" s="42"/>
      <c r="AW29" s="42"/>
      <c r="AX29" s="42"/>
      <c r="AY29" s="42"/>
      <c r="AZ29" s="6"/>
      <c r="BA29" s="205"/>
      <c r="BB29" s="197"/>
      <c r="BC29" s="5"/>
      <c r="BD29" s="205"/>
      <c r="BE29" s="197"/>
      <c r="BG29" s="42"/>
      <c r="BH29" s="42"/>
      <c r="BI29" s="42"/>
      <c r="BJ29" s="42"/>
      <c r="BL29" s="205"/>
      <c r="BM29" s="197"/>
      <c r="BN29" s="5"/>
      <c r="BO29" s="205"/>
      <c r="BP29" s="197"/>
      <c r="BR29" s="197"/>
      <c r="BS29" s="197"/>
      <c r="BT29" s="218"/>
      <c r="BU29" s="8"/>
      <c r="BV29" s="197"/>
      <c r="BW29" s="197"/>
      <c r="BX29" s="218"/>
      <c r="BY29" s="8"/>
      <c r="BZ29" s="218"/>
    </row>
    <row r="30" spans="1:78" ht="16" customHeight="1" x14ac:dyDescent="0.2">
      <c r="A30" s="217"/>
      <c r="B30" s="217"/>
      <c r="C30" s="217"/>
      <c r="E30" s="219"/>
      <c r="AG30" s="1" t="e">
        <f t="shared" si="12"/>
        <v>#DIV/0!</v>
      </c>
      <c r="AH30" s="2" t="e">
        <f t="shared" si="13"/>
        <v>#DIV/0!</v>
      </c>
      <c r="AI30" s="2" t="e">
        <f t="shared" si="14"/>
        <v>#DIV/0!</v>
      </c>
      <c r="AJ30" s="2" t="e">
        <f t="shared" si="15"/>
        <v>#DIV/0!</v>
      </c>
      <c r="AK30" s="2" t="e">
        <f t="shared" si="16"/>
        <v>#DIV/0!</v>
      </c>
      <c r="AM30" s="18" t="e">
        <f t="shared" si="17"/>
        <v>#DIV/0!</v>
      </c>
      <c r="AN30" s="205"/>
      <c r="AP30" s="205"/>
      <c r="AQ30" s="197"/>
      <c r="AR30" s="5"/>
      <c r="AS30" s="205"/>
      <c r="AT30" s="197"/>
      <c r="AV30" s="42"/>
      <c r="AW30" s="42"/>
      <c r="AX30" s="42"/>
      <c r="AY30" s="42"/>
      <c r="AZ30" s="6"/>
      <c r="BA30" s="205"/>
      <c r="BB30" s="197"/>
      <c r="BC30" s="5"/>
      <c r="BD30" s="205"/>
      <c r="BE30" s="197"/>
      <c r="BG30" s="42"/>
      <c r="BH30" s="42"/>
      <c r="BI30" s="42"/>
      <c r="BJ30" s="42"/>
      <c r="BL30" s="205"/>
      <c r="BM30" s="197"/>
      <c r="BN30" s="5"/>
      <c r="BO30" s="205"/>
      <c r="BP30" s="197"/>
      <c r="BR30" s="197"/>
      <c r="BS30" s="197"/>
      <c r="BT30" s="218"/>
      <c r="BU30" s="8"/>
      <c r="BV30" s="197"/>
      <c r="BW30" s="197"/>
      <c r="BX30" s="218"/>
      <c r="BY30" s="8"/>
      <c r="BZ30" s="218"/>
    </row>
    <row r="31" spans="1:78" ht="16" customHeight="1" x14ac:dyDescent="0.2">
      <c r="A31" s="217"/>
      <c r="B31" s="217"/>
      <c r="C31" s="217"/>
      <c r="E31" s="219"/>
      <c r="AQ31" s="197"/>
      <c r="AT31" s="197"/>
      <c r="BB31" s="197"/>
      <c r="BE31" s="197"/>
      <c r="BM31" s="197"/>
      <c r="BP31" s="197"/>
      <c r="BR31" s="197"/>
      <c r="BS31" s="197"/>
      <c r="BT31" s="218"/>
      <c r="BV31" s="197"/>
      <c r="BW31" s="197"/>
      <c r="BX31" s="218"/>
      <c r="BZ31" s="218"/>
    </row>
    <row r="32" spans="1:78" ht="16" customHeight="1" x14ac:dyDescent="0.2">
      <c r="A32" s="217"/>
      <c r="B32" s="217"/>
      <c r="C32" s="217">
        <v>0</v>
      </c>
      <c r="D32" s="20" t="s">
        <v>141</v>
      </c>
      <c r="E32" s="219"/>
      <c r="G32">
        <v>199</v>
      </c>
      <c r="H32">
        <v>231</v>
      </c>
      <c r="I32">
        <v>120</v>
      </c>
      <c r="J32">
        <v>190</v>
      </c>
      <c r="K32">
        <v>62</v>
      </c>
      <c r="L32">
        <v>0.64800000000000002</v>
      </c>
      <c r="M32">
        <v>0.69699999999999995</v>
      </c>
      <c r="N32">
        <v>0.64400000000000002</v>
      </c>
      <c r="O32">
        <v>0.68200000000000005</v>
      </c>
      <c r="P32">
        <v>0.59399999999999997</v>
      </c>
      <c r="Q32">
        <v>0.53400000000000003</v>
      </c>
      <c r="R32">
        <v>0.55900000000000005</v>
      </c>
      <c r="S32">
        <v>0.54300000000000004</v>
      </c>
      <c r="T32">
        <v>0.53</v>
      </c>
      <c r="U32">
        <v>0.55600000000000005</v>
      </c>
      <c r="V32">
        <v>1.415</v>
      </c>
      <c r="W32">
        <v>1.3380000000000001</v>
      </c>
      <c r="X32">
        <v>1.429</v>
      </c>
      <c r="Y32">
        <v>1.37</v>
      </c>
      <c r="Z32">
        <v>1.5</v>
      </c>
      <c r="AA32">
        <v>1.6870000000000001</v>
      </c>
      <c r="AB32">
        <v>1.587</v>
      </c>
      <c r="AC32">
        <v>1.69</v>
      </c>
      <c r="AD32">
        <v>1.647</v>
      </c>
      <c r="AE32">
        <v>1.583</v>
      </c>
      <c r="AG32" s="1">
        <f t="shared" ref="AG32:AG39" si="18">AVERAGE(G32:K32)</f>
        <v>160.4</v>
      </c>
      <c r="AH32" s="2">
        <f t="shared" ref="AH32:AH39" si="19">AVERAGE(L32:P32)</f>
        <v>0.65299999999999991</v>
      </c>
      <c r="AI32" s="2">
        <f t="shared" ref="AI32:AI39" si="20">AVERAGE(V32:Z32)</f>
        <v>1.4104000000000001</v>
      </c>
      <c r="AJ32" s="2">
        <f t="shared" ref="AJ32:AJ39" si="21">AVERAGE(Q32:U32)</f>
        <v>0.54440000000000011</v>
      </c>
      <c r="AK32" s="2">
        <f t="shared" ref="AK32:AK39" si="22">AVERAGE(AA32:AE32)</f>
        <v>1.6388000000000003</v>
      </c>
      <c r="AM32" s="18">
        <f t="shared" ref="AM32:AM39" si="23">((AK32-AI32)*(1000/AG32))/AJ32</f>
        <v>2.6156137943165612</v>
      </c>
      <c r="AN32" s="205" cm="1">
        <f t="array" ref="AN32">MIN(IF(ISERROR(AM32:AM39),1E+307,AM32:AM39))</f>
        <v>0.10765732454563012</v>
      </c>
      <c r="AP32" s="205" cm="1">
        <f t="array" ref="AP32">MAX(IF(ISERROR(AJ32:AJ39),-1E+307,AJ32:AJ39))</f>
        <v>0.57380000000000009</v>
      </c>
      <c r="AQ32" s="197"/>
      <c r="AR32" s="5"/>
      <c r="AS32" s="205" cm="1">
        <f t="array" ref="AS32">MIN(IF(ISERROR(AK32:AK39),1E+307,AK32:AK39))</f>
        <v>1.5329999999999999</v>
      </c>
      <c r="AT32" s="197"/>
      <c r="AV32" s="43">
        <v>0.67300000000000004</v>
      </c>
      <c r="AW32" s="43">
        <v>1.635</v>
      </c>
      <c r="AX32" s="43">
        <v>0.67600000000000005</v>
      </c>
      <c r="AY32" s="43">
        <v>1.877</v>
      </c>
      <c r="AZ32" s="6"/>
      <c r="BA32" s="205">
        <f>(MAX(AV32:AV39)+MAX(AX32:AX39))/2</f>
        <v>0.68599999999999994</v>
      </c>
      <c r="BB32" s="197"/>
      <c r="BC32" s="5"/>
      <c r="BD32" s="205">
        <f>(MIN(AW32:AW39)+MIN(AY32:AY39))/2</f>
        <v>1.7495000000000001</v>
      </c>
      <c r="BE32" s="197"/>
      <c r="BG32" s="43">
        <v>0.60699999999999998</v>
      </c>
      <c r="BH32" s="43">
        <v>1.778</v>
      </c>
      <c r="BI32" s="43">
        <v>0.65700000000000003</v>
      </c>
      <c r="BJ32" s="43">
        <v>1.915</v>
      </c>
      <c r="BL32" s="205">
        <f>(MAX(BG32:BG39)+MAX(BI32:BI39))/2</f>
        <v>0.63349999999999995</v>
      </c>
      <c r="BM32" s="197"/>
      <c r="BN32" s="5"/>
      <c r="BO32" s="205">
        <f>(MIN(BH32:BH39)+MIN(BJ32:BJ39))/2</f>
        <v>1.8465</v>
      </c>
      <c r="BP32" s="197"/>
      <c r="BR32" s="197"/>
      <c r="BS32" s="197"/>
      <c r="BT32" s="218"/>
      <c r="BU32" s="8"/>
      <c r="BV32" s="197"/>
      <c r="BW32" s="197"/>
      <c r="BX32" s="218"/>
      <c r="BY32" s="8"/>
      <c r="BZ32" s="218"/>
    </row>
    <row r="33" spans="1:78" ht="16" customHeight="1" x14ac:dyDescent="0.2">
      <c r="A33" s="217"/>
      <c r="B33" s="217"/>
      <c r="C33" s="217"/>
      <c r="D33" s="20" t="s">
        <v>142</v>
      </c>
      <c r="E33" s="219"/>
      <c r="G33">
        <v>659</v>
      </c>
      <c r="H33">
        <v>615</v>
      </c>
      <c r="I33">
        <v>675</v>
      </c>
      <c r="J33">
        <v>778</v>
      </c>
      <c r="K33">
        <v>369</v>
      </c>
      <c r="L33">
        <v>0.61899999999999999</v>
      </c>
      <c r="M33">
        <v>0.61099999999999999</v>
      </c>
      <c r="N33">
        <v>0.63700000000000001</v>
      </c>
      <c r="O33">
        <v>0.64100000000000001</v>
      </c>
      <c r="P33">
        <v>0.57999999999999996</v>
      </c>
      <c r="Q33">
        <v>0.54900000000000004</v>
      </c>
      <c r="R33">
        <v>0.57099999999999995</v>
      </c>
      <c r="S33">
        <v>0.56399999999999995</v>
      </c>
      <c r="T33">
        <v>0.54700000000000004</v>
      </c>
      <c r="U33">
        <v>0.56499999999999995</v>
      </c>
      <c r="V33">
        <v>1.46</v>
      </c>
      <c r="W33">
        <v>1.4770000000000001</v>
      </c>
      <c r="X33">
        <v>1.44</v>
      </c>
      <c r="Y33">
        <v>1.4370000000000001</v>
      </c>
      <c r="Z33">
        <v>1.518</v>
      </c>
      <c r="AA33">
        <v>1.5920000000000001</v>
      </c>
      <c r="AB33">
        <v>1.532</v>
      </c>
      <c r="AC33">
        <v>1.538</v>
      </c>
      <c r="AD33">
        <v>1.56</v>
      </c>
      <c r="AE33">
        <v>1.5509999999999999</v>
      </c>
      <c r="AG33" s="1">
        <f t="shared" si="18"/>
        <v>619.20000000000005</v>
      </c>
      <c r="AH33" s="2">
        <f t="shared" si="19"/>
        <v>0.61760000000000004</v>
      </c>
      <c r="AI33" s="2">
        <f t="shared" si="20"/>
        <v>1.4664000000000001</v>
      </c>
      <c r="AJ33" s="2">
        <f t="shared" si="21"/>
        <v>0.55920000000000003</v>
      </c>
      <c r="AK33" s="2">
        <f t="shared" si="22"/>
        <v>1.5546</v>
      </c>
      <c r="AM33" s="18">
        <f t="shared" si="23"/>
        <v>0.25472435705492846</v>
      </c>
      <c r="AN33" s="205"/>
      <c r="AP33" s="205"/>
      <c r="AQ33" s="197"/>
      <c r="AR33" s="5"/>
      <c r="AS33" s="205"/>
      <c r="AT33" s="197"/>
      <c r="AV33" s="43">
        <v>0.68</v>
      </c>
      <c r="AW33" s="43">
        <v>1.663</v>
      </c>
      <c r="AX33" s="43">
        <v>0.69</v>
      </c>
      <c r="AY33" s="43">
        <v>1.865</v>
      </c>
      <c r="AZ33" s="6"/>
      <c r="BA33" s="205"/>
      <c r="BB33" s="197"/>
      <c r="BC33" s="5"/>
      <c r="BD33" s="205"/>
      <c r="BE33" s="197"/>
      <c r="BG33" s="43">
        <v>0.55800000000000005</v>
      </c>
      <c r="BH33" s="43">
        <v>1.8440000000000001</v>
      </c>
      <c r="BI33" s="43">
        <v>0.65200000000000002</v>
      </c>
      <c r="BJ33" s="43">
        <v>1.9690000000000001</v>
      </c>
      <c r="BL33" s="205"/>
      <c r="BM33" s="197"/>
      <c r="BN33" s="5"/>
      <c r="BO33" s="205"/>
      <c r="BP33" s="197"/>
      <c r="BR33" s="197"/>
      <c r="BS33" s="197"/>
      <c r="BT33" s="218"/>
      <c r="BU33" s="8"/>
      <c r="BV33" s="197"/>
      <c r="BW33" s="197"/>
      <c r="BX33" s="218"/>
      <c r="BY33" s="8"/>
      <c r="BZ33" s="218"/>
    </row>
    <row r="34" spans="1:78" ht="16" customHeight="1" x14ac:dyDescent="0.2">
      <c r="A34" s="217"/>
      <c r="B34" s="217"/>
      <c r="C34" s="217"/>
      <c r="D34" s="20" t="s">
        <v>143</v>
      </c>
      <c r="E34" s="219"/>
      <c r="G34">
        <v>1983</v>
      </c>
      <c r="H34">
        <v>1936</v>
      </c>
      <c r="I34">
        <v>1147</v>
      </c>
      <c r="J34">
        <v>1975</v>
      </c>
      <c r="K34">
        <v>1393</v>
      </c>
      <c r="L34">
        <v>0.66300000000000003</v>
      </c>
      <c r="M34">
        <v>0.66</v>
      </c>
      <c r="N34">
        <v>0.6</v>
      </c>
      <c r="O34">
        <v>0.67800000000000005</v>
      </c>
      <c r="P34">
        <v>0.60799999999999998</v>
      </c>
      <c r="Q34">
        <v>0.56499999999999995</v>
      </c>
      <c r="R34">
        <v>0.58799999999999997</v>
      </c>
      <c r="S34">
        <v>0.56399999999999995</v>
      </c>
      <c r="T34">
        <v>0.57199999999999995</v>
      </c>
      <c r="U34">
        <v>0.57999999999999996</v>
      </c>
      <c r="V34">
        <v>1.391</v>
      </c>
      <c r="W34">
        <v>1.4019999999999999</v>
      </c>
      <c r="X34">
        <v>1.494</v>
      </c>
      <c r="Y34">
        <v>1.3759999999999999</v>
      </c>
      <c r="Z34">
        <v>1.4810000000000001</v>
      </c>
      <c r="AA34">
        <v>1.5649999999999999</v>
      </c>
      <c r="AB34">
        <v>1.51</v>
      </c>
      <c r="AC34">
        <v>1.534</v>
      </c>
      <c r="AD34">
        <v>1.5229999999999999</v>
      </c>
      <c r="AE34">
        <v>1.5329999999999999</v>
      </c>
      <c r="AG34" s="1">
        <f t="shared" si="18"/>
        <v>1686.8</v>
      </c>
      <c r="AH34" s="2">
        <f t="shared" si="19"/>
        <v>0.64180000000000004</v>
      </c>
      <c r="AI34" s="2">
        <f t="shared" si="20"/>
        <v>1.4288000000000001</v>
      </c>
      <c r="AJ34" s="2">
        <f t="shared" si="21"/>
        <v>0.57380000000000009</v>
      </c>
      <c r="AK34" s="2">
        <f t="shared" si="22"/>
        <v>1.5329999999999999</v>
      </c>
      <c r="AM34" s="18">
        <f t="shared" si="23"/>
        <v>0.10765732454563012</v>
      </c>
      <c r="AN34" s="205"/>
      <c r="AP34" s="205"/>
      <c r="AQ34" s="197"/>
      <c r="AR34" s="5"/>
      <c r="AS34" s="205"/>
      <c r="AT34" s="197"/>
      <c r="AV34" s="43">
        <v>0.67300000000000004</v>
      </c>
      <c r="AW34" s="43">
        <v>1.6639999999999999</v>
      </c>
      <c r="AX34" s="43">
        <v>0.69199999999999995</v>
      </c>
      <c r="AY34" s="43">
        <v>1.8640000000000001</v>
      </c>
      <c r="AZ34" s="6"/>
      <c r="BA34" s="205"/>
      <c r="BB34" s="197"/>
      <c r="BC34" s="5"/>
      <c r="BD34" s="205"/>
      <c r="BE34" s="197"/>
      <c r="BG34" s="43">
        <v>0.60799999999999998</v>
      </c>
      <c r="BH34" s="43">
        <v>1.8069999999999999</v>
      </c>
      <c r="BI34" s="43">
        <v>0.65900000000000003</v>
      </c>
      <c r="BJ34" s="43">
        <v>1.9370000000000001</v>
      </c>
      <c r="BL34" s="205"/>
      <c r="BM34" s="197"/>
      <c r="BN34" s="5"/>
      <c r="BO34" s="205"/>
      <c r="BP34" s="197"/>
      <c r="BR34" s="197"/>
      <c r="BS34" s="197"/>
      <c r="BT34" s="218"/>
      <c r="BU34" s="8"/>
      <c r="BV34" s="197"/>
      <c r="BW34" s="197"/>
      <c r="BX34" s="218"/>
      <c r="BY34" s="8"/>
      <c r="BZ34" s="218"/>
    </row>
    <row r="35" spans="1:78" ht="16" customHeight="1" x14ac:dyDescent="0.2">
      <c r="A35" s="217"/>
      <c r="B35" s="217"/>
      <c r="C35" s="217"/>
      <c r="D35" s="20"/>
      <c r="E35" s="219"/>
      <c r="AG35" s="1" t="e">
        <f t="shared" si="18"/>
        <v>#DIV/0!</v>
      </c>
      <c r="AH35" s="2" t="e">
        <f t="shared" si="19"/>
        <v>#DIV/0!</v>
      </c>
      <c r="AI35" s="2" t="e">
        <f t="shared" si="20"/>
        <v>#DIV/0!</v>
      </c>
      <c r="AJ35" s="2" t="e">
        <f t="shared" si="21"/>
        <v>#DIV/0!</v>
      </c>
      <c r="AK35" s="2" t="e">
        <f t="shared" si="22"/>
        <v>#DIV/0!</v>
      </c>
      <c r="AM35" s="18" t="e">
        <f t="shared" si="23"/>
        <v>#DIV/0!</v>
      </c>
      <c r="AN35" s="205"/>
      <c r="AP35" s="205"/>
      <c r="AQ35" s="197"/>
      <c r="AR35" s="5"/>
      <c r="AS35" s="205"/>
      <c r="AT35" s="197"/>
      <c r="AV35" s="42"/>
      <c r="AW35" s="42"/>
      <c r="AX35" s="42"/>
      <c r="AY35" s="42"/>
      <c r="AZ35" s="6"/>
      <c r="BA35" s="205"/>
      <c r="BB35" s="197"/>
      <c r="BC35" s="5"/>
      <c r="BD35" s="205"/>
      <c r="BE35" s="197"/>
      <c r="BG35" s="42"/>
      <c r="BH35" s="42"/>
      <c r="BI35" s="42"/>
      <c r="BJ35" s="42"/>
      <c r="BL35" s="205"/>
      <c r="BM35" s="197"/>
      <c r="BN35" s="5"/>
      <c r="BO35" s="205"/>
      <c r="BP35" s="197"/>
      <c r="BR35" s="197"/>
      <c r="BS35" s="197"/>
      <c r="BT35" s="218"/>
      <c r="BU35" s="8"/>
      <c r="BV35" s="197"/>
      <c r="BW35" s="197"/>
      <c r="BX35" s="218"/>
      <c r="BY35" s="8"/>
      <c r="BZ35" s="218"/>
    </row>
    <row r="36" spans="1:78" ht="16" customHeight="1" x14ac:dyDescent="0.2">
      <c r="A36" s="217"/>
      <c r="B36" s="217"/>
      <c r="C36" s="217"/>
      <c r="E36" s="219"/>
      <c r="AG36" s="1" t="e">
        <f t="shared" si="18"/>
        <v>#DIV/0!</v>
      </c>
      <c r="AH36" s="2" t="e">
        <f t="shared" si="19"/>
        <v>#DIV/0!</v>
      </c>
      <c r="AI36" s="2" t="e">
        <f t="shared" si="20"/>
        <v>#DIV/0!</v>
      </c>
      <c r="AJ36" s="2" t="e">
        <f t="shared" si="21"/>
        <v>#DIV/0!</v>
      </c>
      <c r="AK36" s="2" t="e">
        <f t="shared" si="22"/>
        <v>#DIV/0!</v>
      </c>
      <c r="AM36" s="18" t="e">
        <f t="shared" si="23"/>
        <v>#DIV/0!</v>
      </c>
      <c r="AN36" s="205"/>
      <c r="AP36" s="205"/>
      <c r="AQ36" s="197"/>
      <c r="AR36" s="5"/>
      <c r="AS36" s="205"/>
      <c r="AT36" s="197"/>
      <c r="AV36" s="42"/>
      <c r="AW36" s="42"/>
      <c r="AX36" s="42"/>
      <c r="AY36" s="42"/>
      <c r="AZ36" s="6"/>
      <c r="BA36" s="205"/>
      <c r="BB36" s="197"/>
      <c r="BC36" s="5"/>
      <c r="BD36" s="205"/>
      <c r="BE36" s="197"/>
      <c r="BG36" s="42"/>
      <c r="BH36" s="42"/>
      <c r="BI36" s="42"/>
      <c r="BJ36" s="42"/>
      <c r="BL36" s="205"/>
      <c r="BM36" s="197"/>
      <c r="BN36" s="5"/>
      <c r="BO36" s="205"/>
      <c r="BP36" s="197"/>
      <c r="BR36" s="197"/>
      <c r="BS36" s="197"/>
      <c r="BT36" s="218"/>
      <c r="BU36" s="8"/>
      <c r="BV36" s="197"/>
      <c r="BW36" s="197"/>
      <c r="BX36" s="218"/>
      <c r="BY36" s="8"/>
      <c r="BZ36" s="218"/>
    </row>
    <row r="37" spans="1:78" ht="16" customHeight="1" x14ac:dyDescent="0.2">
      <c r="A37" s="217"/>
      <c r="B37" s="217"/>
      <c r="C37" s="217"/>
      <c r="E37" s="219"/>
      <c r="AG37" s="1" t="e">
        <f t="shared" si="18"/>
        <v>#DIV/0!</v>
      </c>
      <c r="AH37" s="2" t="e">
        <f t="shared" si="19"/>
        <v>#DIV/0!</v>
      </c>
      <c r="AI37" s="2" t="e">
        <f t="shared" si="20"/>
        <v>#DIV/0!</v>
      </c>
      <c r="AJ37" s="2" t="e">
        <f t="shared" si="21"/>
        <v>#DIV/0!</v>
      </c>
      <c r="AK37" s="2" t="e">
        <f t="shared" si="22"/>
        <v>#DIV/0!</v>
      </c>
      <c r="AM37" s="18" t="e">
        <f t="shared" si="23"/>
        <v>#DIV/0!</v>
      </c>
      <c r="AN37" s="205"/>
      <c r="AP37" s="205"/>
      <c r="AQ37" s="197"/>
      <c r="AR37" s="5"/>
      <c r="AS37" s="205"/>
      <c r="AT37" s="197"/>
      <c r="AV37" s="42"/>
      <c r="AW37" s="42"/>
      <c r="AX37" s="42"/>
      <c r="AY37" s="42"/>
      <c r="AZ37" s="6"/>
      <c r="BA37" s="205"/>
      <c r="BB37" s="197"/>
      <c r="BC37" s="5"/>
      <c r="BD37" s="205"/>
      <c r="BE37" s="197"/>
      <c r="BG37" s="42"/>
      <c r="BH37" s="42"/>
      <c r="BI37" s="42"/>
      <c r="BJ37" s="42"/>
      <c r="BL37" s="205"/>
      <c r="BM37" s="197"/>
      <c r="BN37" s="5"/>
      <c r="BO37" s="205"/>
      <c r="BP37" s="197"/>
      <c r="BR37" s="197"/>
      <c r="BS37" s="197"/>
      <c r="BT37" s="218"/>
      <c r="BU37" s="8"/>
      <c r="BV37" s="197"/>
      <c r="BW37" s="197"/>
      <c r="BX37" s="218"/>
      <c r="BY37" s="8"/>
      <c r="BZ37" s="218"/>
    </row>
    <row r="38" spans="1:78" ht="16" customHeight="1" x14ac:dyDescent="0.2">
      <c r="A38" s="217"/>
      <c r="B38" s="217"/>
      <c r="C38" s="217"/>
      <c r="E38" s="219"/>
      <c r="AG38" s="1" t="e">
        <f t="shared" si="18"/>
        <v>#DIV/0!</v>
      </c>
      <c r="AH38" s="2" t="e">
        <f t="shared" si="19"/>
        <v>#DIV/0!</v>
      </c>
      <c r="AI38" s="2" t="e">
        <f t="shared" si="20"/>
        <v>#DIV/0!</v>
      </c>
      <c r="AJ38" s="2" t="e">
        <f t="shared" si="21"/>
        <v>#DIV/0!</v>
      </c>
      <c r="AK38" s="2" t="e">
        <f t="shared" si="22"/>
        <v>#DIV/0!</v>
      </c>
      <c r="AM38" s="18" t="e">
        <f t="shared" si="23"/>
        <v>#DIV/0!</v>
      </c>
      <c r="AN38" s="205"/>
      <c r="AP38" s="205"/>
      <c r="AQ38" s="197"/>
      <c r="AR38" s="5"/>
      <c r="AS38" s="205"/>
      <c r="AT38" s="197"/>
      <c r="AV38" s="42"/>
      <c r="AW38" s="42"/>
      <c r="AX38" s="42"/>
      <c r="AY38" s="42"/>
      <c r="AZ38" s="6"/>
      <c r="BA38" s="205"/>
      <c r="BB38" s="197"/>
      <c r="BC38" s="5"/>
      <c r="BD38" s="205"/>
      <c r="BE38" s="197"/>
      <c r="BG38" s="42"/>
      <c r="BH38" s="42"/>
      <c r="BI38" s="42"/>
      <c r="BJ38" s="42"/>
      <c r="BL38" s="205"/>
      <c r="BM38" s="197"/>
      <c r="BN38" s="5"/>
      <c r="BO38" s="205"/>
      <c r="BP38" s="197"/>
      <c r="BR38" s="197"/>
      <c r="BS38" s="197"/>
      <c r="BT38" s="218"/>
      <c r="BU38" s="8"/>
      <c r="BV38" s="197"/>
      <c r="BW38" s="197"/>
      <c r="BX38" s="218"/>
      <c r="BY38" s="8"/>
      <c r="BZ38" s="218"/>
    </row>
    <row r="39" spans="1:78" ht="16" customHeight="1" x14ac:dyDescent="0.2">
      <c r="A39" s="217"/>
      <c r="B39" s="217"/>
      <c r="C39" s="217"/>
      <c r="E39" s="219"/>
      <c r="AG39" s="1" t="e">
        <f t="shared" si="18"/>
        <v>#DIV/0!</v>
      </c>
      <c r="AH39" s="2" t="e">
        <f t="shared" si="19"/>
        <v>#DIV/0!</v>
      </c>
      <c r="AI39" s="2" t="e">
        <f t="shared" si="20"/>
        <v>#DIV/0!</v>
      </c>
      <c r="AJ39" s="2" t="e">
        <f t="shared" si="21"/>
        <v>#DIV/0!</v>
      </c>
      <c r="AK39" s="2" t="e">
        <f t="shared" si="22"/>
        <v>#DIV/0!</v>
      </c>
      <c r="AM39" s="18" t="e">
        <f t="shared" si="23"/>
        <v>#DIV/0!</v>
      </c>
      <c r="AN39" s="205"/>
      <c r="AP39" s="205"/>
      <c r="AQ39" s="197"/>
      <c r="AR39" s="5"/>
      <c r="AS39" s="205"/>
      <c r="AT39" s="197"/>
      <c r="AV39" s="42"/>
      <c r="AW39" s="42"/>
      <c r="AX39" s="42"/>
      <c r="AY39" s="42"/>
      <c r="AZ39" s="6"/>
      <c r="BA39" s="205"/>
      <c r="BB39" s="197"/>
      <c r="BC39" s="5"/>
      <c r="BD39" s="205"/>
      <c r="BE39" s="197"/>
      <c r="BG39" s="42"/>
      <c r="BH39" s="42"/>
      <c r="BI39" s="42"/>
      <c r="BJ39" s="42"/>
      <c r="BL39" s="205"/>
      <c r="BM39" s="197"/>
      <c r="BN39" s="5"/>
      <c r="BO39" s="205"/>
      <c r="BP39" s="197"/>
      <c r="BR39" s="197"/>
      <c r="BS39" s="197"/>
      <c r="BT39" s="218"/>
      <c r="BU39" s="8"/>
      <c r="BV39" s="197"/>
      <c r="BW39" s="197"/>
      <c r="BX39" s="218"/>
      <c r="BY39" s="8"/>
      <c r="BZ39" s="218"/>
    </row>
    <row r="40" spans="1:78" ht="16" customHeight="1" x14ac:dyDescent="0.2">
      <c r="A40" s="7"/>
      <c r="B40" s="7"/>
      <c r="C40" s="7"/>
    </row>
    <row r="41" spans="1:78" ht="16" customHeight="1" x14ac:dyDescent="0.2">
      <c r="A41" s="217">
        <v>0</v>
      </c>
      <c r="B41" s="217">
        <v>1</v>
      </c>
      <c r="C41" s="217">
        <v>1</v>
      </c>
      <c r="D41" t="s">
        <v>241</v>
      </c>
      <c r="E41" s="219">
        <v>1010369</v>
      </c>
      <c r="G41">
        <v>47</v>
      </c>
      <c r="H41">
        <v>58</v>
      </c>
      <c r="I41">
        <v>50</v>
      </c>
      <c r="J41">
        <v>82</v>
      </c>
      <c r="K41">
        <v>60</v>
      </c>
      <c r="L41">
        <v>0.75900000000000001</v>
      </c>
      <c r="M41">
        <v>0.79100000000000004</v>
      </c>
      <c r="N41">
        <v>0.78</v>
      </c>
      <c r="O41">
        <v>0.84</v>
      </c>
      <c r="P41">
        <v>0.78500000000000003</v>
      </c>
      <c r="Q41">
        <v>0.61599999999999999</v>
      </c>
      <c r="R41">
        <v>0.64500000000000002</v>
      </c>
      <c r="S41">
        <v>0.61199999999999999</v>
      </c>
      <c r="T41">
        <v>0.63600000000000001</v>
      </c>
      <c r="U41">
        <v>0.65100000000000002</v>
      </c>
      <c r="V41">
        <v>1.21</v>
      </c>
      <c r="W41">
        <v>1.1419999999999999</v>
      </c>
      <c r="X41">
        <v>1.169</v>
      </c>
      <c r="Y41">
        <v>1.016</v>
      </c>
      <c r="Z41">
        <v>1.155</v>
      </c>
      <c r="AA41">
        <v>1.524</v>
      </c>
      <c r="AB41">
        <v>1.5680000000000001</v>
      </c>
      <c r="AC41">
        <v>1.526</v>
      </c>
      <c r="AD41">
        <v>1.7</v>
      </c>
      <c r="AE41">
        <v>1.5429999999999999</v>
      </c>
      <c r="AG41" s="1">
        <f t="shared" ref="AG41:AG48" si="24">AVERAGE(G41:K41)</f>
        <v>59.4</v>
      </c>
      <c r="AH41" s="2">
        <f t="shared" ref="AH41:AH48" si="25">AVERAGE(L41:P41)</f>
        <v>0.79100000000000004</v>
      </c>
      <c r="AI41" s="2">
        <f t="shared" ref="AI41:AI48" si="26">AVERAGE(V41:Z41)</f>
        <v>1.1384000000000001</v>
      </c>
      <c r="AJ41" s="2">
        <f t="shared" ref="AJ41:AJ48" si="27">AVERAGE(Q41:U41)</f>
        <v>0.63200000000000001</v>
      </c>
      <c r="AK41" s="2">
        <f t="shared" ref="AK41:AK48" si="28">AVERAGE(AA41:AE41)</f>
        <v>1.5722</v>
      </c>
      <c r="AM41" s="18">
        <f t="shared" ref="AM41:AM48" si="29">((AK41-AI41)*(1000/AG41))/AJ41</f>
        <v>11.555427694668198</v>
      </c>
      <c r="AN41" s="205" cm="1">
        <f t="array" ref="AN41">MIN(IF(ISERROR(AM41:AM48),1E+307,AM41:AM48))</f>
        <v>2.7098605399606654</v>
      </c>
      <c r="AP41" s="205" cm="1">
        <f t="array" ref="AP41">MAX(IF(ISERROR(AJ41:AJ48),-1E+307,AJ41:AJ48))</f>
        <v>0.64339999999999997</v>
      </c>
      <c r="AQ41" s="197">
        <f>AP50-AP41</f>
        <v>-7.4199999999999933E-2</v>
      </c>
      <c r="AR41" s="5"/>
      <c r="AS41" s="205" cm="1">
        <f t="array" ref="AS41">MIN(IF(ISERROR(AK41:AK48),1E+307,AK41:AK48))</f>
        <v>1.4730000000000001</v>
      </c>
      <c r="AT41" s="197">
        <f>AS41-AS50</f>
        <v>-6.3599999999999879E-2</v>
      </c>
      <c r="AV41" s="42">
        <v>0.748</v>
      </c>
      <c r="AW41" s="42">
        <v>1.454</v>
      </c>
      <c r="AX41" s="42">
        <v>0.7</v>
      </c>
      <c r="AY41" s="42">
        <v>1.7629999999999999</v>
      </c>
      <c r="AZ41" s="6"/>
      <c r="BA41" s="205">
        <f>(MAX(AV41:AV48)+MAX(AX41:AX48))/2</f>
        <v>0.72449999999999992</v>
      </c>
      <c r="BB41" s="197">
        <f>BA50-BA41</f>
        <v>-3.9999999999999813E-2</v>
      </c>
      <c r="BC41" s="5"/>
      <c r="BD41" s="205">
        <f>(MIN(AW41:AW48)+MIN(AY41:AY48))/2</f>
        <v>1.6</v>
      </c>
      <c r="BE41" s="197">
        <f>BD41-BD50</f>
        <v>-0.15450000000000008</v>
      </c>
      <c r="BG41" s="42">
        <v>0.628</v>
      </c>
      <c r="BH41" s="42">
        <v>1.748</v>
      </c>
      <c r="BI41" s="42">
        <v>0.56399999999999995</v>
      </c>
      <c r="BJ41" s="42">
        <v>2.0680000000000001</v>
      </c>
      <c r="BL41" s="205">
        <f>(MAX(BG41:BG48)+MAX(BI41:BI48))/2</f>
        <v>0.629</v>
      </c>
      <c r="BM41" s="197">
        <f>BL50-BL41</f>
        <v>3.1500000000000083E-2</v>
      </c>
      <c r="BN41" s="5"/>
      <c r="BO41" s="205">
        <f>(MIN(BH41:BH48)+MIN(BJ41:BJ48))/2</f>
        <v>1.8399999999999999</v>
      </c>
      <c r="BP41" s="197">
        <f>BO41-BO50</f>
        <v>-1.1000000000000121E-2</v>
      </c>
      <c r="BR41" s="197">
        <f>BA41-BB41</f>
        <v>0.76449999999999974</v>
      </c>
      <c r="BS41" s="197">
        <f>BD41+BE41</f>
        <v>1.4455</v>
      </c>
      <c r="BT41" s="218">
        <f>BS41-BR41</f>
        <v>0.68100000000000027</v>
      </c>
      <c r="BU41" s="8"/>
      <c r="BV41" s="197">
        <f>BL41-BM41</f>
        <v>0.59749999999999992</v>
      </c>
      <c r="BW41" s="197">
        <f>BO41+BP41</f>
        <v>1.8289999999999997</v>
      </c>
      <c r="BX41" s="218">
        <f>BW41-BV41</f>
        <v>1.2314999999999998</v>
      </c>
      <c r="BY41" s="8"/>
      <c r="BZ41" s="218">
        <f>AVERAGE(BT41, BX41)</f>
        <v>0.95625000000000004</v>
      </c>
    </row>
    <row r="42" spans="1:78" ht="16" customHeight="1" x14ac:dyDescent="0.2">
      <c r="A42" s="217"/>
      <c r="B42" s="217"/>
      <c r="C42" s="217"/>
      <c r="D42" t="s">
        <v>242</v>
      </c>
      <c r="E42" s="219"/>
      <c r="G42">
        <v>114</v>
      </c>
      <c r="H42">
        <v>144</v>
      </c>
      <c r="I42">
        <v>149</v>
      </c>
      <c r="J42">
        <v>194</v>
      </c>
      <c r="K42">
        <v>96</v>
      </c>
      <c r="L42">
        <v>0.77200000000000002</v>
      </c>
      <c r="M42">
        <v>0.81699999999999995</v>
      </c>
      <c r="N42">
        <v>0.81200000000000006</v>
      </c>
      <c r="O42">
        <v>0.85199999999999998</v>
      </c>
      <c r="P42">
        <v>0.748</v>
      </c>
      <c r="Q42">
        <v>0.63400000000000001</v>
      </c>
      <c r="R42">
        <v>0.65700000000000003</v>
      </c>
      <c r="S42">
        <v>0.626</v>
      </c>
      <c r="T42">
        <v>0.63700000000000001</v>
      </c>
      <c r="U42">
        <v>0.66300000000000003</v>
      </c>
      <c r="V42">
        <v>1.181</v>
      </c>
      <c r="W42">
        <v>1.077</v>
      </c>
      <c r="X42">
        <v>1.0900000000000001</v>
      </c>
      <c r="Y42">
        <v>0.98</v>
      </c>
      <c r="Z42">
        <v>1.2370000000000001</v>
      </c>
      <c r="AA42">
        <v>1.5049999999999999</v>
      </c>
      <c r="AB42">
        <v>1.593</v>
      </c>
      <c r="AC42">
        <v>1.625</v>
      </c>
      <c r="AD42">
        <v>1.54</v>
      </c>
      <c r="AE42">
        <v>1.4139999999999999</v>
      </c>
      <c r="AG42" s="1">
        <f t="shared" si="24"/>
        <v>139.4</v>
      </c>
      <c r="AH42" s="2">
        <f t="shared" si="25"/>
        <v>0.80019999999999991</v>
      </c>
      <c r="AI42" s="2">
        <f t="shared" si="26"/>
        <v>1.113</v>
      </c>
      <c r="AJ42" s="2">
        <f t="shared" si="27"/>
        <v>0.64339999999999997</v>
      </c>
      <c r="AK42" s="2">
        <f t="shared" si="28"/>
        <v>1.5353999999999999</v>
      </c>
      <c r="AM42" s="18">
        <f t="shared" si="29"/>
        <v>4.7095572347228147</v>
      </c>
      <c r="AN42" s="205"/>
      <c r="AP42" s="205"/>
      <c r="AQ42" s="197"/>
      <c r="AR42" s="5"/>
      <c r="AS42" s="205"/>
      <c r="AT42" s="197"/>
      <c r="AV42" s="42">
        <v>0.749</v>
      </c>
      <c r="AW42" s="42">
        <v>1.4430000000000001</v>
      </c>
      <c r="AX42" s="42">
        <v>0.69199999999999995</v>
      </c>
      <c r="AY42" s="42">
        <v>1.7569999999999999</v>
      </c>
      <c r="AZ42" s="6"/>
      <c r="BA42" s="205"/>
      <c r="BB42" s="197"/>
      <c r="BC42" s="5"/>
      <c r="BD42" s="205"/>
      <c r="BE42" s="197"/>
      <c r="BG42" s="42">
        <v>0.65200000000000002</v>
      </c>
      <c r="BH42" s="42">
        <v>1.7</v>
      </c>
      <c r="BI42" s="42">
        <v>0.60599999999999998</v>
      </c>
      <c r="BJ42" s="42">
        <v>1.98</v>
      </c>
      <c r="BL42" s="205"/>
      <c r="BM42" s="197"/>
      <c r="BN42" s="5"/>
      <c r="BO42" s="205"/>
      <c r="BP42" s="197"/>
      <c r="BR42" s="197"/>
      <c r="BS42" s="197"/>
      <c r="BT42" s="218"/>
      <c r="BU42" s="8"/>
      <c r="BV42" s="197"/>
      <c r="BW42" s="197"/>
      <c r="BX42" s="218"/>
      <c r="BY42" s="8"/>
      <c r="BZ42" s="218"/>
    </row>
    <row r="43" spans="1:78" ht="16" customHeight="1" x14ac:dyDescent="0.2">
      <c r="A43" s="217"/>
      <c r="B43" s="217"/>
      <c r="C43" s="217"/>
      <c r="D43" t="s">
        <v>243</v>
      </c>
      <c r="E43" s="219"/>
      <c r="G43">
        <v>148</v>
      </c>
      <c r="H43">
        <v>137</v>
      </c>
      <c r="I43">
        <v>169</v>
      </c>
      <c r="J43">
        <v>158</v>
      </c>
      <c r="K43">
        <v>172</v>
      </c>
      <c r="L43">
        <v>0.755</v>
      </c>
      <c r="M43">
        <v>0.745</v>
      </c>
      <c r="N43">
        <v>0.78700000000000003</v>
      </c>
      <c r="O43">
        <v>0.76200000000000001</v>
      </c>
      <c r="P43">
        <v>0.77600000000000002</v>
      </c>
      <c r="Q43">
        <v>0.63400000000000001</v>
      </c>
      <c r="R43">
        <v>0.65200000000000002</v>
      </c>
      <c r="S43">
        <v>0.624</v>
      </c>
      <c r="T43">
        <v>0.629</v>
      </c>
      <c r="U43">
        <v>0.65700000000000003</v>
      </c>
      <c r="V43">
        <v>1.218</v>
      </c>
      <c r="W43">
        <v>1.2450000000000001</v>
      </c>
      <c r="X43">
        <v>1.1519999999999999</v>
      </c>
      <c r="Y43">
        <v>1.2150000000000001</v>
      </c>
      <c r="Z43">
        <v>1.177</v>
      </c>
      <c r="AA43">
        <v>1.476</v>
      </c>
      <c r="AB43">
        <v>1.4379999999999999</v>
      </c>
      <c r="AC43">
        <v>1.4930000000000001</v>
      </c>
      <c r="AD43">
        <v>1.4830000000000001</v>
      </c>
      <c r="AE43">
        <v>1.4750000000000001</v>
      </c>
      <c r="AG43" s="1">
        <f t="shared" si="24"/>
        <v>156.80000000000001</v>
      </c>
      <c r="AH43" s="2">
        <f t="shared" si="25"/>
        <v>0.76500000000000001</v>
      </c>
      <c r="AI43" s="2">
        <f t="shared" si="26"/>
        <v>1.2014</v>
      </c>
      <c r="AJ43" s="2">
        <f t="shared" si="27"/>
        <v>0.63919999999999999</v>
      </c>
      <c r="AK43" s="2">
        <f t="shared" si="28"/>
        <v>1.4730000000000001</v>
      </c>
      <c r="AM43" s="18">
        <f t="shared" si="29"/>
        <v>2.7098605399606654</v>
      </c>
      <c r="AN43" s="205"/>
      <c r="AP43" s="205"/>
      <c r="AQ43" s="197"/>
      <c r="AR43" s="5"/>
      <c r="AS43" s="205"/>
      <c r="AT43" s="197"/>
      <c r="AV43" s="42">
        <v>0.72299999999999998</v>
      </c>
      <c r="AW43" s="42">
        <v>1.5309999999999999</v>
      </c>
      <c r="AX43" s="42">
        <v>0.66800000000000004</v>
      </c>
      <c r="AY43" s="42">
        <v>1.8109999999999999</v>
      </c>
      <c r="AZ43" s="6"/>
      <c r="BA43" s="205"/>
      <c r="BB43" s="197"/>
      <c r="BC43" s="5"/>
      <c r="BD43" s="205"/>
      <c r="BE43" s="197"/>
      <c r="BG43" s="42">
        <v>0.63300000000000001</v>
      </c>
      <c r="BH43" s="42">
        <v>1.7529999999999999</v>
      </c>
      <c r="BI43" s="42">
        <v>0.58899999999999997</v>
      </c>
      <c r="BJ43" s="42">
        <v>2.004</v>
      </c>
      <c r="BL43" s="205"/>
      <c r="BM43" s="197"/>
      <c r="BN43" s="5"/>
      <c r="BO43" s="205"/>
      <c r="BP43" s="197"/>
      <c r="BR43" s="197"/>
      <c r="BS43" s="197"/>
      <c r="BT43" s="218"/>
      <c r="BU43" s="8"/>
      <c r="BV43" s="197"/>
      <c r="BW43" s="197"/>
      <c r="BX43" s="218"/>
      <c r="BY43" s="8"/>
      <c r="BZ43" s="218"/>
    </row>
    <row r="44" spans="1:78" ht="16" customHeight="1" x14ac:dyDescent="0.2">
      <c r="A44" s="217"/>
      <c r="B44" s="217"/>
      <c r="C44" s="217"/>
      <c r="E44" s="219"/>
      <c r="AG44" s="1" t="e">
        <f t="shared" si="24"/>
        <v>#DIV/0!</v>
      </c>
      <c r="AH44" s="2" t="e">
        <f t="shared" si="25"/>
        <v>#DIV/0!</v>
      </c>
      <c r="AI44" s="2" t="e">
        <f t="shared" si="26"/>
        <v>#DIV/0!</v>
      </c>
      <c r="AJ44" s="2" t="e">
        <f t="shared" si="27"/>
        <v>#DIV/0!</v>
      </c>
      <c r="AK44" s="2" t="e">
        <f t="shared" si="28"/>
        <v>#DIV/0!</v>
      </c>
      <c r="AM44" s="18" t="e">
        <f t="shared" si="29"/>
        <v>#DIV/0!</v>
      </c>
      <c r="AN44" s="205"/>
      <c r="AP44" s="205"/>
      <c r="AQ44" s="197"/>
      <c r="AR44" s="5"/>
      <c r="AS44" s="205"/>
      <c r="AT44" s="197"/>
      <c r="AV44" s="42"/>
      <c r="AW44" s="42"/>
      <c r="AX44" s="42"/>
      <c r="AY44" s="42"/>
      <c r="AZ44" s="6"/>
      <c r="BA44" s="205"/>
      <c r="BB44" s="197"/>
      <c r="BC44" s="5"/>
      <c r="BD44" s="205"/>
      <c r="BE44" s="197"/>
      <c r="BG44" s="42"/>
      <c r="BH44" s="42"/>
      <c r="BI44" s="42"/>
      <c r="BJ44" s="42"/>
      <c r="BL44" s="205"/>
      <c r="BM44" s="197"/>
      <c r="BN44" s="5"/>
      <c r="BO44" s="205"/>
      <c r="BP44" s="197"/>
      <c r="BR44" s="197"/>
      <c r="BS44" s="197"/>
      <c r="BT44" s="218"/>
      <c r="BU44" s="8"/>
      <c r="BV44" s="197"/>
      <c r="BW44" s="197"/>
      <c r="BX44" s="218"/>
      <c r="BY44" s="8"/>
      <c r="BZ44" s="218"/>
    </row>
    <row r="45" spans="1:78" ht="16" customHeight="1" x14ac:dyDescent="0.2">
      <c r="A45" s="217"/>
      <c r="B45" s="217"/>
      <c r="C45" s="217"/>
      <c r="E45" s="219"/>
      <c r="AG45" s="1" t="e">
        <f t="shared" si="24"/>
        <v>#DIV/0!</v>
      </c>
      <c r="AH45" s="2" t="e">
        <f t="shared" si="25"/>
        <v>#DIV/0!</v>
      </c>
      <c r="AI45" s="2" t="e">
        <f t="shared" si="26"/>
        <v>#DIV/0!</v>
      </c>
      <c r="AJ45" s="2" t="e">
        <f t="shared" si="27"/>
        <v>#DIV/0!</v>
      </c>
      <c r="AK45" s="2" t="e">
        <f t="shared" si="28"/>
        <v>#DIV/0!</v>
      </c>
      <c r="AM45" s="18" t="e">
        <f t="shared" si="29"/>
        <v>#DIV/0!</v>
      </c>
      <c r="AN45" s="205"/>
      <c r="AP45" s="205"/>
      <c r="AQ45" s="197"/>
      <c r="AR45" s="5"/>
      <c r="AS45" s="205"/>
      <c r="AT45" s="197"/>
      <c r="AV45" s="42"/>
      <c r="AW45" s="42"/>
      <c r="AX45" s="42"/>
      <c r="AY45" s="42"/>
      <c r="AZ45" s="6"/>
      <c r="BA45" s="205"/>
      <c r="BB45" s="197"/>
      <c r="BC45" s="5"/>
      <c r="BD45" s="205"/>
      <c r="BE45" s="197"/>
      <c r="BG45" s="42"/>
      <c r="BH45" s="42"/>
      <c r="BI45" s="42"/>
      <c r="BJ45" s="42"/>
      <c r="BL45" s="205"/>
      <c r="BM45" s="197"/>
      <c r="BN45" s="5"/>
      <c r="BO45" s="205"/>
      <c r="BP45" s="197"/>
      <c r="BR45" s="197"/>
      <c r="BS45" s="197"/>
      <c r="BT45" s="218"/>
      <c r="BU45" s="8"/>
      <c r="BV45" s="197"/>
      <c r="BW45" s="197"/>
      <c r="BX45" s="218"/>
      <c r="BY45" s="8"/>
      <c r="BZ45" s="218"/>
    </row>
    <row r="46" spans="1:78" ht="16" customHeight="1" x14ac:dyDescent="0.2">
      <c r="A46" s="217"/>
      <c r="B46" s="217"/>
      <c r="C46" s="217"/>
      <c r="E46" s="219"/>
      <c r="AG46" s="1" t="e">
        <f t="shared" si="24"/>
        <v>#DIV/0!</v>
      </c>
      <c r="AH46" s="2" t="e">
        <f t="shared" si="25"/>
        <v>#DIV/0!</v>
      </c>
      <c r="AI46" s="2" t="e">
        <f t="shared" si="26"/>
        <v>#DIV/0!</v>
      </c>
      <c r="AJ46" s="2" t="e">
        <f t="shared" si="27"/>
        <v>#DIV/0!</v>
      </c>
      <c r="AK46" s="2" t="e">
        <f t="shared" si="28"/>
        <v>#DIV/0!</v>
      </c>
      <c r="AM46" s="18" t="e">
        <f t="shared" si="29"/>
        <v>#DIV/0!</v>
      </c>
      <c r="AN46" s="205"/>
      <c r="AP46" s="205"/>
      <c r="AQ46" s="197"/>
      <c r="AR46" s="5"/>
      <c r="AS46" s="205"/>
      <c r="AT46" s="197"/>
      <c r="AV46" s="42"/>
      <c r="AW46" s="42"/>
      <c r="AX46" s="42"/>
      <c r="AY46" s="42"/>
      <c r="AZ46" s="6"/>
      <c r="BA46" s="205"/>
      <c r="BB46" s="197"/>
      <c r="BC46" s="5"/>
      <c r="BD46" s="205"/>
      <c r="BE46" s="197"/>
      <c r="BG46" s="42"/>
      <c r="BH46" s="42"/>
      <c r="BI46" s="42"/>
      <c r="BJ46" s="42"/>
      <c r="BL46" s="205"/>
      <c r="BM46" s="197"/>
      <c r="BN46" s="5"/>
      <c r="BO46" s="205"/>
      <c r="BP46" s="197"/>
      <c r="BR46" s="197"/>
      <c r="BS46" s="197"/>
      <c r="BT46" s="218"/>
      <c r="BU46" s="8"/>
      <c r="BV46" s="197"/>
      <c r="BW46" s="197"/>
      <c r="BX46" s="218"/>
      <c r="BY46" s="8"/>
      <c r="BZ46" s="218"/>
    </row>
    <row r="47" spans="1:78" ht="16" customHeight="1" x14ac:dyDescent="0.2">
      <c r="A47" s="217"/>
      <c r="B47" s="217"/>
      <c r="C47" s="217"/>
      <c r="E47" s="219"/>
      <c r="AG47" s="1" t="e">
        <f t="shared" si="24"/>
        <v>#DIV/0!</v>
      </c>
      <c r="AH47" s="2" t="e">
        <f t="shared" si="25"/>
        <v>#DIV/0!</v>
      </c>
      <c r="AI47" s="2" t="e">
        <f t="shared" si="26"/>
        <v>#DIV/0!</v>
      </c>
      <c r="AJ47" s="2" t="e">
        <f t="shared" si="27"/>
        <v>#DIV/0!</v>
      </c>
      <c r="AK47" s="2" t="e">
        <f t="shared" si="28"/>
        <v>#DIV/0!</v>
      </c>
      <c r="AM47" s="18" t="e">
        <f t="shared" si="29"/>
        <v>#DIV/0!</v>
      </c>
      <c r="AN47" s="205"/>
      <c r="AP47" s="205"/>
      <c r="AQ47" s="197"/>
      <c r="AR47" s="5"/>
      <c r="AS47" s="205"/>
      <c r="AT47" s="197"/>
      <c r="AV47" s="42"/>
      <c r="AW47" s="42"/>
      <c r="AX47" s="42"/>
      <c r="AY47" s="42"/>
      <c r="AZ47" s="6"/>
      <c r="BA47" s="205"/>
      <c r="BB47" s="197"/>
      <c r="BC47" s="5"/>
      <c r="BD47" s="205"/>
      <c r="BE47" s="197"/>
      <c r="BG47" s="42"/>
      <c r="BH47" s="42"/>
      <c r="BI47" s="42"/>
      <c r="BJ47" s="42"/>
      <c r="BL47" s="205"/>
      <c r="BM47" s="197"/>
      <c r="BN47" s="5"/>
      <c r="BO47" s="205"/>
      <c r="BP47" s="197"/>
      <c r="BR47" s="197"/>
      <c r="BS47" s="197"/>
      <c r="BT47" s="218"/>
      <c r="BU47" s="8"/>
      <c r="BV47" s="197"/>
      <c r="BW47" s="197"/>
      <c r="BX47" s="218"/>
      <c r="BY47" s="8"/>
      <c r="BZ47" s="218"/>
    </row>
    <row r="48" spans="1:78" ht="16" customHeight="1" x14ac:dyDescent="0.2">
      <c r="A48" s="217"/>
      <c r="B48" s="217"/>
      <c r="C48" s="217"/>
      <c r="E48" s="219"/>
      <c r="AG48" s="1" t="e">
        <f t="shared" si="24"/>
        <v>#DIV/0!</v>
      </c>
      <c r="AH48" s="2" t="e">
        <f t="shared" si="25"/>
        <v>#DIV/0!</v>
      </c>
      <c r="AI48" s="2" t="e">
        <f t="shared" si="26"/>
        <v>#DIV/0!</v>
      </c>
      <c r="AJ48" s="2" t="e">
        <f t="shared" si="27"/>
        <v>#DIV/0!</v>
      </c>
      <c r="AK48" s="2" t="e">
        <f t="shared" si="28"/>
        <v>#DIV/0!</v>
      </c>
      <c r="AM48" s="18" t="e">
        <f t="shared" si="29"/>
        <v>#DIV/0!</v>
      </c>
      <c r="AN48" s="205"/>
      <c r="AP48" s="205"/>
      <c r="AQ48" s="197"/>
      <c r="AR48" s="5"/>
      <c r="AS48" s="205"/>
      <c r="AT48" s="197"/>
      <c r="AV48" s="42"/>
      <c r="AW48" s="42"/>
      <c r="AX48" s="42"/>
      <c r="AY48" s="42"/>
      <c r="AZ48" s="6"/>
      <c r="BA48" s="205"/>
      <c r="BB48" s="197"/>
      <c r="BC48" s="5"/>
      <c r="BD48" s="205"/>
      <c r="BE48" s="197"/>
      <c r="BG48" s="42"/>
      <c r="BH48" s="42"/>
      <c r="BI48" s="42"/>
      <c r="BJ48" s="42"/>
      <c r="BL48" s="205"/>
      <c r="BM48" s="197"/>
      <c r="BN48" s="5"/>
      <c r="BO48" s="205"/>
      <c r="BP48" s="197"/>
      <c r="BR48" s="197"/>
      <c r="BS48" s="197"/>
      <c r="BT48" s="218"/>
      <c r="BU48" s="8"/>
      <c r="BV48" s="197"/>
      <c r="BW48" s="197"/>
      <c r="BX48" s="218"/>
      <c r="BY48" s="8"/>
      <c r="BZ48" s="218"/>
    </row>
    <row r="49" spans="1:78" ht="16" customHeight="1" x14ac:dyDescent="0.2">
      <c r="A49" s="217"/>
      <c r="B49" s="217"/>
      <c r="C49" s="217"/>
      <c r="E49" s="219"/>
      <c r="AQ49" s="197"/>
      <c r="AT49" s="197"/>
      <c r="BB49" s="197"/>
      <c r="BE49" s="197"/>
      <c r="BM49" s="197"/>
      <c r="BP49" s="197"/>
      <c r="BR49" s="197"/>
      <c r="BS49" s="197"/>
      <c r="BT49" s="218"/>
      <c r="BV49" s="197"/>
      <c r="BW49" s="197"/>
      <c r="BX49" s="218"/>
      <c r="BZ49" s="218"/>
    </row>
    <row r="50" spans="1:78" ht="16" customHeight="1" x14ac:dyDescent="0.2">
      <c r="A50" s="217"/>
      <c r="B50" s="217"/>
      <c r="C50" s="217">
        <v>0</v>
      </c>
      <c r="D50" s="20" t="s">
        <v>244</v>
      </c>
      <c r="E50" s="219"/>
      <c r="G50">
        <v>391</v>
      </c>
      <c r="H50">
        <v>424</v>
      </c>
      <c r="I50">
        <v>192</v>
      </c>
      <c r="J50">
        <v>325</v>
      </c>
      <c r="K50">
        <v>313</v>
      </c>
      <c r="L50">
        <v>0.66100000000000003</v>
      </c>
      <c r="M50">
        <v>0.66900000000000004</v>
      </c>
      <c r="N50">
        <v>0.63</v>
      </c>
      <c r="O50">
        <v>0.63900000000000001</v>
      </c>
      <c r="P50">
        <v>0.64900000000000002</v>
      </c>
      <c r="Q50">
        <v>0.53900000000000003</v>
      </c>
      <c r="R50">
        <v>0.57399999999999995</v>
      </c>
      <c r="S50">
        <v>0.55900000000000005</v>
      </c>
      <c r="T50">
        <v>0.55500000000000005</v>
      </c>
      <c r="U50">
        <v>0.57199999999999995</v>
      </c>
      <c r="V50">
        <v>1.395</v>
      </c>
      <c r="W50">
        <v>1.387</v>
      </c>
      <c r="X50">
        <v>1.4510000000000001</v>
      </c>
      <c r="Y50">
        <v>1.4410000000000001</v>
      </c>
      <c r="Z50">
        <v>1.419</v>
      </c>
      <c r="AA50">
        <v>1.61</v>
      </c>
      <c r="AB50">
        <v>1.542</v>
      </c>
      <c r="AC50">
        <v>1.5489999999999999</v>
      </c>
      <c r="AD50">
        <v>1.5529999999999999</v>
      </c>
      <c r="AE50">
        <v>1.556</v>
      </c>
      <c r="AG50" s="1">
        <f t="shared" ref="AG50:AG57" si="30">AVERAGE(G50:K50)</f>
        <v>329</v>
      </c>
      <c r="AH50" s="2">
        <f t="shared" ref="AH50:AH57" si="31">AVERAGE(L50:P50)</f>
        <v>0.64960000000000007</v>
      </c>
      <c r="AI50" s="2">
        <f t="shared" ref="AI50:AI57" si="32">AVERAGE(V50:Z50)</f>
        <v>1.4186000000000001</v>
      </c>
      <c r="AJ50" s="2">
        <f t="shared" ref="AJ50:AJ57" si="33">AVERAGE(Q50:U50)</f>
        <v>0.55980000000000008</v>
      </c>
      <c r="AK50" s="2">
        <f t="shared" ref="AK50:AK57" si="34">AVERAGE(AA50:AE50)</f>
        <v>1.5620000000000001</v>
      </c>
      <c r="AM50" s="18">
        <f t="shared" ref="AM50:AM57" si="35">((AK50-AI50)*(1000/AG50))/AJ50</f>
        <v>0.77861068488420182</v>
      </c>
      <c r="AN50" s="205" cm="1">
        <f t="array" ref="AN50">MIN(IF(ISERROR(AM50:AM57),1E+307,AM50:AM57))</f>
        <v>0.15866041788713117</v>
      </c>
      <c r="AP50" s="205" cm="1">
        <f t="array" ref="AP50">MAX(IF(ISERROR(AJ50:AJ57),-1E+307,AJ50:AJ57))</f>
        <v>0.56920000000000004</v>
      </c>
      <c r="AQ50" s="197"/>
      <c r="AR50" s="5"/>
      <c r="AS50" s="205" cm="1">
        <f t="array" ref="AS50">MIN(IF(ISERROR(AK50:AK57),1E+307,AK50:AK57))</f>
        <v>1.5366</v>
      </c>
      <c r="AT50" s="197"/>
      <c r="AV50" s="43">
        <v>0.67600000000000005</v>
      </c>
      <c r="AW50" s="43">
        <v>1.649</v>
      </c>
      <c r="AX50" s="43">
        <v>0.68700000000000006</v>
      </c>
      <c r="AY50" s="43">
        <v>1.8680000000000001</v>
      </c>
      <c r="AZ50" s="6"/>
      <c r="BA50" s="205">
        <f>(MAX(AV50:AV57)+MAX(AX50:AX57))/2</f>
        <v>0.68450000000000011</v>
      </c>
      <c r="BB50" s="197"/>
      <c r="BC50" s="5"/>
      <c r="BD50" s="205">
        <f>(MIN(AW50:AW57)+MIN(AY50:AY57))/2</f>
        <v>1.7545000000000002</v>
      </c>
      <c r="BE50" s="197"/>
      <c r="BG50" s="43">
        <v>0.61499999999999999</v>
      </c>
      <c r="BH50" s="43">
        <v>1.7909999999999999</v>
      </c>
      <c r="BI50" s="43">
        <v>0.627</v>
      </c>
      <c r="BJ50" s="43">
        <v>1.96</v>
      </c>
      <c r="BL50" s="205">
        <f>(MAX(BG50:BG57)+MAX(BI50:BI57))/2</f>
        <v>0.66050000000000009</v>
      </c>
      <c r="BM50" s="197"/>
      <c r="BN50" s="5"/>
      <c r="BO50" s="205">
        <f>(MIN(BH50:BH57)+MIN(BJ50:BJ57))/2</f>
        <v>1.851</v>
      </c>
      <c r="BP50" s="197"/>
      <c r="BR50" s="197"/>
      <c r="BS50" s="197"/>
      <c r="BT50" s="218"/>
      <c r="BU50" s="8"/>
      <c r="BV50" s="197"/>
      <c r="BW50" s="197"/>
      <c r="BX50" s="218"/>
      <c r="BY50" s="8"/>
      <c r="BZ50" s="218"/>
    </row>
    <row r="51" spans="1:78" ht="16" customHeight="1" x14ac:dyDescent="0.2">
      <c r="A51" s="217"/>
      <c r="B51" s="217"/>
      <c r="C51" s="217"/>
      <c r="D51" s="20" t="s">
        <v>245</v>
      </c>
      <c r="E51" s="219"/>
      <c r="G51">
        <v>498</v>
      </c>
      <c r="H51">
        <v>578</v>
      </c>
      <c r="I51">
        <v>675</v>
      </c>
      <c r="J51">
        <v>727</v>
      </c>
      <c r="K51">
        <v>386</v>
      </c>
      <c r="L51">
        <v>0.63500000000000001</v>
      </c>
      <c r="M51">
        <v>0.65200000000000002</v>
      </c>
      <c r="N51">
        <v>0.67100000000000004</v>
      </c>
      <c r="O51">
        <v>0.68</v>
      </c>
      <c r="P51">
        <v>0.63500000000000001</v>
      </c>
      <c r="Q51">
        <v>0.55700000000000005</v>
      </c>
      <c r="R51">
        <v>0.57799999999999996</v>
      </c>
      <c r="S51">
        <v>0.57199999999999995</v>
      </c>
      <c r="T51">
        <v>0.56399999999999995</v>
      </c>
      <c r="U51">
        <v>0.57499999999999996</v>
      </c>
      <c r="V51">
        <v>1.4359999999999999</v>
      </c>
      <c r="W51">
        <v>1.415</v>
      </c>
      <c r="X51">
        <v>1.385</v>
      </c>
      <c r="Y51">
        <v>1.373</v>
      </c>
      <c r="Z51">
        <v>1.44</v>
      </c>
      <c r="AA51">
        <v>1.579</v>
      </c>
      <c r="AB51">
        <v>1.5229999999999999</v>
      </c>
      <c r="AC51">
        <v>1.5289999999999999</v>
      </c>
      <c r="AD51">
        <v>1.5429999999999999</v>
      </c>
      <c r="AE51">
        <v>1.5409999999999999</v>
      </c>
      <c r="AG51" s="1">
        <f t="shared" si="30"/>
        <v>572.79999999999995</v>
      </c>
      <c r="AH51" s="2">
        <f t="shared" si="31"/>
        <v>0.65459999999999996</v>
      </c>
      <c r="AI51" s="2">
        <f t="shared" si="32"/>
        <v>1.4097999999999999</v>
      </c>
      <c r="AJ51" s="2">
        <f t="shared" si="33"/>
        <v>0.56920000000000004</v>
      </c>
      <c r="AK51" s="2">
        <f t="shared" si="34"/>
        <v>1.5429999999999999</v>
      </c>
      <c r="AM51" s="18">
        <f t="shared" si="35"/>
        <v>0.40854163640432323</v>
      </c>
      <c r="AN51" s="205"/>
      <c r="AP51" s="205"/>
      <c r="AQ51" s="197"/>
      <c r="AR51" s="5"/>
      <c r="AS51" s="205"/>
      <c r="AT51" s="197"/>
      <c r="AV51" s="43">
        <v>0.68200000000000005</v>
      </c>
      <c r="AW51" s="43">
        <v>1.641</v>
      </c>
      <c r="AX51" s="43">
        <v>0.68300000000000005</v>
      </c>
      <c r="AY51" s="43">
        <v>1.879</v>
      </c>
      <c r="AZ51" s="6"/>
      <c r="BA51" s="205"/>
      <c r="BB51" s="197"/>
      <c r="BC51" s="5"/>
      <c r="BD51" s="205"/>
      <c r="BE51" s="197"/>
      <c r="BG51" s="43">
        <v>0.63200000000000001</v>
      </c>
      <c r="BH51" s="43">
        <v>1.774</v>
      </c>
      <c r="BI51" s="43">
        <v>0.65</v>
      </c>
      <c r="BJ51" s="43">
        <v>1.9379999999999999</v>
      </c>
      <c r="BL51" s="205"/>
      <c r="BM51" s="197"/>
      <c r="BN51" s="5"/>
      <c r="BO51" s="205"/>
      <c r="BP51" s="197"/>
      <c r="BR51" s="197"/>
      <c r="BS51" s="197"/>
      <c r="BT51" s="218"/>
      <c r="BU51" s="8"/>
      <c r="BV51" s="197"/>
      <c r="BW51" s="197"/>
      <c r="BX51" s="218"/>
      <c r="BY51" s="8"/>
      <c r="BZ51" s="218"/>
    </row>
    <row r="52" spans="1:78" ht="16" customHeight="1" x14ac:dyDescent="0.2">
      <c r="A52" s="217"/>
      <c r="B52" s="217"/>
      <c r="C52" s="217"/>
      <c r="D52" s="20" t="s">
        <v>246</v>
      </c>
      <c r="E52" s="219"/>
      <c r="G52">
        <v>1090</v>
      </c>
      <c r="H52">
        <v>952</v>
      </c>
      <c r="I52">
        <v>598</v>
      </c>
      <c r="J52">
        <v>611</v>
      </c>
      <c r="K52">
        <v>493</v>
      </c>
      <c r="L52">
        <v>0.64500000000000002</v>
      </c>
      <c r="M52">
        <v>0.63200000000000001</v>
      </c>
      <c r="N52">
        <v>0.60099999999999998</v>
      </c>
      <c r="O52">
        <v>0.61499999999999999</v>
      </c>
      <c r="P52">
        <v>0.58699999999999997</v>
      </c>
      <c r="Q52">
        <v>0.56299999999999994</v>
      </c>
      <c r="R52">
        <v>0.58099999999999996</v>
      </c>
      <c r="S52">
        <v>0.56100000000000005</v>
      </c>
      <c r="T52">
        <v>0.56100000000000005</v>
      </c>
      <c r="U52">
        <v>0.57899999999999996</v>
      </c>
      <c r="V52">
        <v>1.421</v>
      </c>
      <c r="W52">
        <v>1.4450000000000001</v>
      </c>
      <c r="X52">
        <v>1.4930000000000001</v>
      </c>
      <c r="Y52">
        <v>1.4770000000000001</v>
      </c>
      <c r="Z52">
        <v>1.5089999999999999</v>
      </c>
      <c r="AA52">
        <v>1.569</v>
      </c>
      <c r="AB52">
        <v>1.5209999999999999</v>
      </c>
      <c r="AC52">
        <v>1.538</v>
      </c>
      <c r="AD52">
        <v>1.526</v>
      </c>
      <c r="AE52">
        <v>1.5289999999999999</v>
      </c>
      <c r="AG52" s="1">
        <f t="shared" si="30"/>
        <v>748.8</v>
      </c>
      <c r="AH52" s="2">
        <f t="shared" si="31"/>
        <v>0.61599999999999999</v>
      </c>
      <c r="AI52" s="2">
        <f t="shared" si="32"/>
        <v>1.4690000000000001</v>
      </c>
      <c r="AJ52" s="2">
        <f t="shared" si="33"/>
        <v>0.56899999999999995</v>
      </c>
      <c r="AK52" s="2">
        <f t="shared" si="34"/>
        <v>1.5366</v>
      </c>
      <c r="AM52" s="18">
        <f t="shared" si="35"/>
        <v>0.15866041788713117</v>
      </c>
      <c r="AN52" s="205"/>
      <c r="AP52" s="205"/>
      <c r="AQ52" s="197"/>
      <c r="AR52" s="5"/>
      <c r="AS52" s="205"/>
      <c r="AT52" s="197"/>
      <c r="AV52" s="43">
        <v>0.67100000000000004</v>
      </c>
      <c r="AW52" s="43">
        <v>1.6739999999999999</v>
      </c>
      <c r="AX52" s="43">
        <v>0.68700000000000006</v>
      </c>
      <c r="AY52" s="43">
        <v>1.8859999999999999</v>
      </c>
      <c r="AZ52" s="6"/>
      <c r="BA52" s="205"/>
      <c r="BB52" s="197"/>
      <c r="BC52" s="5"/>
      <c r="BD52" s="205"/>
      <c r="BE52" s="197"/>
      <c r="BG52" s="43">
        <v>0.64100000000000001</v>
      </c>
      <c r="BH52" s="43">
        <v>1.782</v>
      </c>
      <c r="BI52" s="43">
        <v>0.68</v>
      </c>
      <c r="BJ52" s="43">
        <v>1.9279999999999999</v>
      </c>
      <c r="BL52" s="205"/>
      <c r="BM52" s="197"/>
      <c r="BN52" s="5"/>
      <c r="BO52" s="205"/>
      <c r="BP52" s="197"/>
      <c r="BR52" s="197"/>
      <c r="BS52" s="197"/>
      <c r="BT52" s="218"/>
      <c r="BU52" s="8"/>
      <c r="BV52" s="197"/>
      <c r="BW52" s="197"/>
      <c r="BX52" s="218"/>
      <c r="BY52" s="8"/>
      <c r="BZ52" s="218"/>
    </row>
    <row r="53" spans="1:78" ht="16" customHeight="1" x14ac:dyDescent="0.2">
      <c r="A53" s="217"/>
      <c r="B53" s="217"/>
      <c r="C53" s="217"/>
      <c r="E53" s="219"/>
      <c r="AG53" s="1" t="e">
        <f t="shared" si="30"/>
        <v>#DIV/0!</v>
      </c>
      <c r="AH53" s="2" t="e">
        <f t="shared" si="31"/>
        <v>#DIV/0!</v>
      </c>
      <c r="AI53" s="2" t="e">
        <f t="shared" si="32"/>
        <v>#DIV/0!</v>
      </c>
      <c r="AJ53" s="2" t="e">
        <f t="shared" si="33"/>
        <v>#DIV/0!</v>
      </c>
      <c r="AK53" s="2" t="e">
        <f t="shared" si="34"/>
        <v>#DIV/0!</v>
      </c>
      <c r="AM53" s="18" t="e">
        <f t="shared" si="35"/>
        <v>#DIV/0!</v>
      </c>
      <c r="AN53" s="205"/>
      <c r="AP53" s="205"/>
      <c r="AQ53" s="197"/>
      <c r="AR53" s="5"/>
      <c r="AS53" s="205"/>
      <c r="AT53" s="197"/>
      <c r="AV53" s="42"/>
      <c r="AW53" s="42"/>
      <c r="AX53" s="42"/>
      <c r="AY53" s="42"/>
      <c r="AZ53" s="6"/>
      <c r="BA53" s="205"/>
      <c r="BB53" s="197"/>
      <c r="BC53" s="5"/>
      <c r="BD53" s="205"/>
      <c r="BE53" s="197"/>
      <c r="BG53" s="42"/>
      <c r="BH53" s="42"/>
      <c r="BI53" s="42"/>
      <c r="BJ53" s="42"/>
      <c r="BL53" s="205"/>
      <c r="BM53" s="197"/>
      <c r="BN53" s="5"/>
      <c r="BO53" s="205"/>
      <c r="BP53" s="197"/>
      <c r="BR53" s="197"/>
      <c r="BS53" s="197"/>
      <c r="BT53" s="218"/>
      <c r="BU53" s="8"/>
      <c r="BV53" s="197"/>
      <c r="BW53" s="197"/>
      <c r="BX53" s="218"/>
      <c r="BY53" s="8"/>
      <c r="BZ53" s="218"/>
    </row>
    <row r="54" spans="1:78" ht="16" customHeight="1" x14ac:dyDescent="0.2">
      <c r="A54" s="217"/>
      <c r="B54" s="217"/>
      <c r="C54" s="217"/>
      <c r="E54" s="219"/>
      <c r="AG54" s="1" t="e">
        <f t="shared" si="30"/>
        <v>#DIV/0!</v>
      </c>
      <c r="AH54" s="2" t="e">
        <f t="shared" si="31"/>
        <v>#DIV/0!</v>
      </c>
      <c r="AI54" s="2" t="e">
        <f t="shared" si="32"/>
        <v>#DIV/0!</v>
      </c>
      <c r="AJ54" s="2" t="e">
        <f t="shared" si="33"/>
        <v>#DIV/0!</v>
      </c>
      <c r="AK54" s="2" t="e">
        <f t="shared" si="34"/>
        <v>#DIV/0!</v>
      </c>
      <c r="AM54" s="18" t="e">
        <f t="shared" si="35"/>
        <v>#DIV/0!</v>
      </c>
      <c r="AN54" s="205"/>
      <c r="AP54" s="205"/>
      <c r="AQ54" s="197"/>
      <c r="AR54" s="5"/>
      <c r="AS54" s="205"/>
      <c r="AT54" s="197"/>
      <c r="AV54" s="42"/>
      <c r="AW54" s="42"/>
      <c r="AX54" s="42"/>
      <c r="AY54" s="42"/>
      <c r="AZ54" s="6"/>
      <c r="BA54" s="205"/>
      <c r="BB54" s="197"/>
      <c r="BC54" s="5"/>
      <c r="BD54" s="205"/>
      <c r="BE54" s="197"/>
      <c r="BG54" s="42"/>
      <c r="BH54" s="42"/>
      <c r="BI54" s="42"/>
      <c r="BJ54" s="42"/>
      <c r="BL54" s="205"/>
      <c r="BM54" s="197"/>
      <c r="BN54" s="5"/>
      <c r="BO54" s="205"/>
      <c r="BP54" s="197"/>
      <c r="BR54" s="197"/>
      <c r="BS54" s="197"/>
      <c r="BT54" s="218"/>
      <c r="BU54" s="8"/>
      <c r="BV54" s="197"/>
      <c r="BW54" s="197"/>
      <c r="BX54" s="218"/>
      <c r="BY54" s="8"/>
      <c r="BZ54" s="218"/>
    </row>
    <row r="55" spans="1:78" ht="16" customHeight="1" x14ac:dyDescent="0.2">
      <c r="A55" s="217"/>
      <c r="B55" s="217"/>
      <c r="C55" s="217"/>
      <c r="E55" s="219"/>
      <c r="AG55" s="1" t="e">
        <f t="shared" si="30"/>
        <v>#DIV/0!</v>
      </c>
      <c r="AH55" s="2" t="e">
        <f t="shared" si="31"/>
        <v>#DIV/0!</v>
      </c>
      <c r="AI55" s="2" t="e">
        <f t="shared" si="32"/>
        <v>#DIV/0!</v>
      </c>
      <c r="AJ55" s="2" t="e">
        <f t="shared" si="33"/>
        <v>#DIV/0!</v>
      </c>
      <c r="AK55" s="2" t="e">
        <f t="shared" si="34"/>
        <v>#DIV/0!</v>
      </c>
      <c r="AM55" s="18" t="e">
        <f t="shared" si="35"/>
        <v>#DIV/0!</v>
      </c>
      <c r="AN55" s="205"/>
      <c r="AP55" s="205"/>
      <c r="AQ55" s="197"/>
      <c r="AR55" s="5"/>
      <c r="AS55" s="205"/>
      <c r="AT55" s="197"/>
      <c r="AV55" s="42"/>
      <c r="AW55" s="42"/>
      <c r="AX55" s="42"/>
      <c r="AY55" s="42"/>
      <c r="AZ55" s="6"/>
      <c r="BA55" s="205"/>
      <c r="BB55" s="197"/>
      <c r="BC55" s="5"/>
      <c r="BD55" s="205"/>
      <c r="BE55" s="197"/>
      <c r="BG55" s="42"/>
      <c r="BH55" s="42"/>
      <c r="BI55" s="42"/>
      <c r="BJ55" s="42"/>
      <c r="BL55" s="205"/>
      <c r="BM55" s="197"/>
      <c r="BN55" s="5"/>
      <c r="BO55" s="205"/>
      <c r="BP55" s="197"/>
      <c r="BR55" s="197"/>
      <c r="BS55" s="197"/>
      <c r="BT55" s="218"/>
      <c r="BU55" s="8"/>
      <c r="BV55" s="197"/>
      <c r="BW55" s="197"/>
      <c r="BX55" s="218"/>
      <c r="BY55" s="8"/>
      <c r="BZ55" s="218"/>
    </row>
    <row r="56" spans="1:78" ht="16" customHeight="1" x14ac:dyDescent="0.2">
      <c r="A56" s="217"/>
      <c r="B56" s="217"/>
      <c r="C56" s="217"/>
      <c r="E56" s="219"/>
      <c r="AG56" s="1" t="e">
        <f t="shared" si="30"/>
        <v>#DIV/0!</v>
      </c>
      <c r="AH56" s="2" t="e">
        <f t="shared" si="31"/>
        <v>#DIV/0!</v>
      </c>
      <c r="AI56" s="2" t="e">
        <f t="shared" si="32"/>
        <v>#DIV/0!</v>
      </c>
      <c r="AJ56" s="2" t="e">
        <f t="shared" si="33"/>
        <v>#DIV/0!</v>
      </c>
      <c r="AK56" s="2" t="e">
        <f t="shared" si="34"/>
        <v>#DIV/0!</v>
      </c>
      <c r="AM56" s="18" t="e">
        <f t="shared" si="35"/>
        <v>#DIV/0!</v>
      </c>
      <c r="AN56" s="205"/>
      <c r="AP56" s="205"/>
      <c r="AQ56" s="197"/>
      <c r="AR56" s="5"/>
      <c r="AS56" s="205"/>
      <c r="AT56" s="197"/>
      <c r="AV56" s="42"/>
      <c r="AW56" s="42"/>
      <c r="AX56" s="42"/>
      <c r="AY56" s="42"/>
      <c r="AZ56" s="6"/>
      <c r="BA56" s="205"/>
      <c r="BB56" s="197"/>
      <c r="BC56" s="5"/>
      <c r="BD56" s="205"/>
      <c r="BE56" s="197"/>
      <c r="BG56" s="42"/>
      <c r="BH56" s="42"/>
      <c r="BI56" s="42"/>
      <c r="BJ56" s="42"/>
      <c r="BL56" s="205"/>
      <c r="BM56" s="197"/>
      <c r="BN56" s="5"/>
      <c r="BO56" s="205"/>
      <c r="BP56" s="197"/>
      <c r="BR56" s="197"/>
      <c r="BS56" s="197"/>
      <c r="BT56" s="218"/>
      <c r="BU56" s="8"/>
      <c r="BV56" s="197"/>
      <c r="BW56" s="197"/>
      <c r="BX56" s="218"/>
      <c r="BY56" s="8"/>
      <c r="BZ56" s="218"/>
    </row>
    <row r="57" spans="1:78" ht="16" customHeight="1" x14ac:dyDescent="0.2">
      <c r="A57" s="217"/>
      <c r="B57" s="217"/>
      <c r="C57" s="217"/>
      <c r="E57" s="219"/>
      <c r="AG57" s="1" t="e">
        <f t="shared" si="30"/>
        <v>#DIV/0!</v>
      </c>
      <c r="AH57" s="2" t="e">
        <f t="shared" si="31"/>
        <v>#DIV/0!</v>
      </c>
      <c r="AI57" s="2" t="e">
        <f t="shared" si="32"/>
        <v>#DIV/0!</v>
      </c>
      <c r="AJ57" s="2" t="e">
        <f t="shared" si="33"/>
        <v>#DIV/0!</v>
      </c>
      <c r="AK57" s="2" t="e">
        <f t="shared" si="34"/>
        <v>#DIV/0!</v>
      </c>
      <c r="AM57" s="18" t="e">
        <f t="shared" si="35"/>
        <v>#DIV/0!</v>
      </c>
      <c r="AN57" s="205"/>
      <c r="AP57" s="205"/>
      <c r="AQ57" s="197"/>
      <c r="AR57" s="5"/>
      <c r="AS57" s="205"/>
      <c r="AT57" s="197"/>
      <c r="AV57" s="42"/>
      <c r="AW57" s="42"/>
      <c r="AX57" s="42"/>
      <c r="AY57" s="42"/>
      <c r="AZ57" s="6"/>
      <c r="BA57" s="205"/>
      <c r="BB57" s="197"/>
      <c r="BC57" s="5"/>
      <c r="BD57" s="205"/>
      <c r="BE57" s="197"/>
      <c r="BG57" s="42"/>
      <c r="BH57" s="42"/>
      <c r="BI57" s="42"/>
      <c r="BJ57" s="42"/>
      <c r="BL57" s="205"/>
      <c r="BM57" s="197"/>
      <c r="BN57" s="5"/>
      <c r="BO57" s="205"/>
      <c r="BP57" s="197"/>
      <c r="BR57" s="197"/>
      <c r="BS57" s="197"/>
      <c r="BT57" s="218"/>
      <c r="BU57" s="8"/>
      <c r="BV57" s="197"/>
      <c r="BW57" s="197"/>
      <c r="BX57" s="218"/>
      <c r="BY57" s="8"/>
      <c r="BZ57" s="218"/>
    </row>
    <row r="59" spans="1:78" ht="16" customHeight="1" x14ac:dyDescent="0.2">
      <c r="A59" s="217">
        <v>6</v>
      </c>
      <c r="B59" s="217">
        <v>1</v>
      </c>
      <c r="C59" s="217">
        <v>1</v>
      </c>
      <c r="D59" t="s">
        <v>262</v>
      </c>
      <c r="E59" s="219">
        <v>1058881</v>
      </c>
      <c r="G59">
        <v>143</v>
      </c>
      <c r="H59">
        <v>158</v>
      </c>
      <c r="I59">
        <v>170</v>
      </c>
      <c r="J59">
        <v>199</v>
      </c>
      <c r="K59">
        <v>117</v>
      </c>
      <c r="L59">
        <v>0.77</v>
      </c>
      <c r="M59">
        <v>0.749</v>
      </c>
      <c r="N59">
        <v>0.82099999999999995</v>
      </c>
      <c r="O59">
        <v>0.83699999999999997</v>
      </c>
      <c r="P59">
        <v>0.77700000000000002</v>
      </c>
      <c r="Q59">
        <v>0.61299999999999999</v>
      </c>
      <c r="R59">
        <v>0.63100000000000001</v>
      </c>
      <c r="S59">
        <v>0.58699999999999997</v>
      </c>
      <c r="T59">
        <v>0.60599999999999998</v>
      </c>
      <c r="U59">
        <v>0.63100000000000001</v>
      </c>
      <c r="V59">
        <v>1.1859999999999999</v>
      </c>
      <c r="W59">
        <v>1.24</v>
      </c>
      <c r="X59">
        <v>1.069</v>
      </c>
      <c r="Y59">
        <v>1.0249999999999999</v>
      </c>
      <c r="Z59">
        <v>1.1739999999999999</v>
      </c>
      <c r="AA59">
        <v>1.6439999999999999</v>
      </c>
      <c r="AB59">
        <v>1.605</v>
      </c>
      <c r="AC59">
        <v>1.915</v>
      </c>
      <c r="AD59">
        <v>1.859</v>
      </c>
      <c r="AE59">
        <v>1.579</v>
      </c>
      <c r="AG59" s="1">
        <f t="shared" ref="AG59:AG66" si="36">AVERAGE(G59:K59)</f>
        <v>157.4</v>
      </c>
      <c r="AH59" s="2">
        <f t="shared" ref="AH59:AH66" si="37">AVERAGE(L59:P59)</f>
        <v>0.79079999999999995</v>
      </c>
      <c r="AI59" s="2">
        <f t="shared" ref="AI59:AI66" si="38">AVERAGE(V59:Z59)</f>
        <v>1.1387999999999998</v>
      </c>
      <c r="AJ59" s="2">
        <f t="shared" ref="AJ59:AJ66" si="39">AVERAGE(Q59:U59)</f>
        <v>0.61359999999999992</v>
      </c>
      <c r="AK59" s="2">
        <f t="shared" ref="AK59:AK66" si="40">AVERAGE(AA59:AE59)</f>
        <v>1.7204000000000002</v>
      </c>
      <c r="AM59" s="18">
        <f t="shared" ref="AM59:AM66" si="41">((AK59-AI59)*(1000/AG59))/AJ59</f>
        <v>6.0219108094541554</v>
      </c>
      <c r="AN59" s="205" cm="1">
        <f t="array" ref="AN59">MIN(IF(ISERROR(AM59:AM66),1E+307,AM59:AM66))</f>
        <v>0.56688376590925271</v>
      </c>
      <c r="AP59" s="205" cm="1">
        <f t="array" ref="AP59">MAX(IF(ISERROR(AJ59:AJ66),-1E+307,AJ59:AJ66))</f>
        <v>0.64959999999999996</v>
      </c>
      <c r="AQ59" s="197">
        <f>AP68-AP59</f>
        <v>-7.6199999999999934E-2</v>
      </c>
      <c r="AR59" s="5"/>
      <c r="AS59" s="205" cm="1">
        <f t="array" ref="AS59">MIN(IF(ISERROR(AK59:AK66),1E+307,AK59:AK66))</f>
        <v>1.4389999999999998</v>
      </c>
      <c r="AT59" s="197">
        <f>AS59-AS68</f>
        <v>-9.4600000000000017E-2</v>
      </c>
      <c r="AV59" s="42">
        <v>0.73499999999999999</v>
      </c>
      <c r="AW59" s="42">
        <v>1.498</v>
      </c>
      <c r="AX59" s="42">
        <v>0.72199999999999998</v>
      </c>
      <c r="AY59" s="42">
        <v>1.72</v>
      </c>
      <c r="AZ59" s="6"/>
      <c r="BA59" s="205">
        <f>(MAX(AV59:AV66)+MAX(AX59:AX66))/2</f>
        <v>0.749</v>
      </c>
      <c r="BB59" s="197">
        <f>BA68-BA59</f>
        <v>-3.1499999999999972E-2</v>
      </c>
      <c r="BC59" s="5"/>
      <c r="BD59" s="205">
        <f>(MIN(AW59:AW66)+MIN(AY59:AY66))/2</f>
        <v>1.5634999999999999</v>
      </c>
      <c r="BE59" s="197">
        <f>BD59-BD68</f>
        <v>-0.1180000000000001</v>
      </c>
      <c r="BG59" s="42">
        <v>0.64</v>
      </c>
      <c r="BH59" s="42">
        <v>1.7450000000000001</v>
      </c>
      <c r="BI59" s="42">
        <v>0.63400000000000001</v>
      </c>
      <c r="BJ59" s="42">
        <v>1.9450000000000001</v>
      </c>
      <c r="BL59" s="205">
        <f>(MAX(BG59:BG66)+MAX(BI59:BI66))/2</f>
        <v>0.65700000000000003</v>
      </c>
      <c r="BM59" s="197">
        <f>BL68-BL59</f>
        <v>-2.4999999999999467E-3</v>
      </c>
      <c r="BN59" s="5"/>
      <c r="BO59" s="205">
        <f>(MIN(BH59:BH66)+MIN(BJ59:BJ66))/2</f>
        <v>1.7909999999999999</v>
      </c>
      <c r="BP59" s="197">
        <f>BO59-BO68</f>
        <v>-1.2000000000000011E-2</v>
      </c>
      <c r="BR59" s="197">
        <f>BA59-BB59</f>
        <v>0.78049999999999997</v>
      </c>
      <c r="BS59" s="197">
        <f>BD59+BE59</f>
        <v>1.4454999999999998</v>
      </c>
      <c r="BT59" s="218">
        <f>BS59-BR59</f>
        <v>0.66499999999999981</v>
      </c>
      <c r="BU59" s="8"/>
      <c r="BV59" s="197">
        <f>BL59-BM59</f>
        <v>0.65949999999999998</v>
      </c>
      <c r="BW59" s="197">
        <f>BO59+BP59</f>
        <v>1.7789999999999999</v>
      </c>
      <c r="BX59" s="218">
        <f>BW59-BV59</f>
        <v>1.1194999999999999</v>
      </c>
      <c r="BY59" s="8"/>
      <c r="BZ59" s="218">
        <f>AVERAGE(BT59, BX59)</f>
        <v>0.89224999999999988</v>
      </c>
    </row>
    <row r="60" spans="1:78" ht="16" customHeight="1" x14ac:dyDescent="0.2">
      <c r="A60" s="217"/>
      <c r="B60" s="217"/>
      <c r="C60" s="217"/>
      <c r="D60" t="s">
        <v>263</v>
      </c>
      <c r="E60" s="219"/>
      <c r="G60">
        <v>424</v>
      </c>
      <c r="H60">
        <v>322</v>
      </c>
      <c r="I60">
        <v>578</v>
      </c>
      <c r="J60">
        <v>600</v>
      </c>
      <c r="K60">
        <v>342</v>
      </c>
      <c r="L60">
        <v>0.79800000000000004</v>
      </c>
      <c r="M60">
        <v>0.77600000000000002</v>
      </c>
      <c r="N60">
        <v>0.85899999999999999</v>
      </c>
      <c r="O60">
        <v>0.85299999999999998</v>
      </c>
      <c r="P60">
        <v>0.77500000000000002</v>
      </c>
      <c r="Q60">
        <v>0.63500000000000001</v>
      </c>
      <c r="R60">
        <v>0.64600000000000002</v>
      </c>
      <c r="S60">
        <v>0.63400000000000001</v>
      </c>
      <c r="T60">
        <v>0.63800000000000001</v>
      </c>
      <c r="U60">
        <v>0.66800000000000004</v>
      </c>
      <c r="V60">
        <v>1.1200000000000001</v>
      </c>
      <c r="W60">
        <v>1.175</v>
      </c>
      <c r="X60">
        <v>0.95499999999999996</v>
      </c>
      <c r="Y60">
        <v>0.97599999999999998</v>
      </c>
      <c r="Z60">
        <v>1.1779999999999999</v>
      </c>
      <c r="AA60">
        <v>1.4910000000000001</v>
      </c>
      <c r="AB60">
        <v>1.4339999999999999</v>
      </c>
      <c r="AC60">
        <v>1.496</v>
      </c>
      <c r="AD60">
        <v>1.4970000000000001</v>
      </c>
      <c r="AE60">
        <v>1.4490000000000001</v>
      </c>
      <c r="AG60" s="1">
        <f t="shared" si="36"/>
        <v>453.2</v>
      </c>
      <c r="AH60" s="2">
        <f t="shared" si="37"/>
        <v>0.81220000000000003</v>
      </c>
      <c r="AI60" s="2">
        <f t="shared" si="38"/>
        <v>1.0808</v>
      </c>
      <c r="AJ60" s="2">
        <f t="shared" si="39"/>
        <v>0.64419999999999999</v>
      </c>
      <c r="AK60" s="2">
        <f t="shared" si="40"/>
        <v>1.4733999999999998</v>
      </c>
      <c r="AM60" s="18">
        <f t="shared" si="41"/>
        <v>1.3447441807445781</v>
      </c>
      <c r="AN60" s="205"/>
      <c r="AP60" s="205"/>
      <c r="AQ60" s="197"/>
      <c r="AR60" s="5"/>
      <c r="AS60" s="205"/>
      <c r="AT60" s="197"/>
      <c r="AV60" s="42">
        <v>0.76100000000000001</v>
      </c>
      <c r="AW60" s="42">
        <v>1.4330000000000001</v>
      </c>
      <c r="AX60" s="42">
        <v>0.73499999999999999</v>
      </c>
      <c r="AY60" s="42">
        <v>1.694</v>
      </c>
      <c r="AZ60" s="6"/>
      <c r="BA60" s="205"/>
      <c r="BB60" s="197"/>
      <c r="BC60" s="5"/>
      <c r="BD60" s="205"/>
      <c r="BE60" s="197"/>
      <c r="BG60" s="42">
        <v>0.65700000000000003</v>
      </c>
      <c r="BH60" s="42">
        <v>1.6910000000000001</v>
      </c>
      <c r="BI60" s="42">
        <v>0.65700000000000003</v>
      </c>
      <c r="BJ60" s="42">
        <v>1.891</v>
      </c>
      <c r="BL60" s="205"/>
      <c r="BM60" s="197"/>
      <c r="BN60" s="5"/>
      <c r="BO60" s="205"/>
      <c r="BP60" s="197"/>
      <c r="BR60" s="197"/>
      <c r="BS60" s="197"/>
      <c r="BT60" s="218"/>
      <c r="BU60" s="8"/>
      <c r="BV60" s="197"/>
      <c r="BW60" s="197"/>
      <c r="BX60" s="218"/>
      <c r="BY60" s="8"/>
      <c r="BZ60" s="218"/>
    </row>
    <row r="61" spans="1:78" ht="16" customHeight="1" x14ac:dyDescent="0.2">
      <c r="A61" s="217"/>
      <c r="B61" s="217"/>
      <c r="C61" s="217"/>
      <c r="D61" t="s">
        <v>264</v>
      </c>
      <c r="E61" s="219"/>
      <c r="G61">
        <v>670</v>
      </c>
      <c r="H61">
        <v>652</v>
      </c>
      <c r="I61">
        <v>584</v>
      </c>
      <c r="J61">
        <v>628</v>
      </c>
      <c r="K61">
        <v>502</v>
      </c>
      <c r="L61">
        <v>0.77800000000000002</v>
      </c>
      <c r="M61">
        <v>0.77700000000000002</v>
      </c>
      <c r="N61">
        <v>0.754</v>
      </c>
      <c r="O61">
        <v>0.76700000000000002</v>
      </c>
      <c r="P61">
        <v>0.71299999999999997</v>
      </c>
      <c r="Q61">
        <v>0.63200000000000001</v>
      </c>
      <c r="R61">
        <v>0.66600000000000004</v>
      </c>
      <c r="S61">
        <v>0.63800000000000001</v>
      </c>
      <c r="T61">
        <v>0.63500000000000001</v>
      </c>
      <c r="U61">
        <v>0.67700000000000005</v>
      </c>
      <c r="V61">
        <v>1.167</v>
      </c>
      <c r="W61">
        <v>1.1739999999999999</v>
      </c>
      <c r="X61">
        <v>1.228</v>
      </c>
      <c r="Y61">
        <v>1.2010000000000001</v>
      </c>
      <c r="Z61">
        <v>1.3069999999999999</v>
      </c>
      <c r="AA61">
        <v>1.4710000000000001</v>
      </c>
      <c r="AB61">
        <v>1.407</v>
      </c>
      <c r="AC61">
        <v>1.462</v>
      </c>
      <c r="AD61">
        <v>1.4430000000000001</v>
      </c>
      <c r="AE61">
        <v>1.4119999999999999</v>
      </c>
      <c r="AG61" s="1">
        <f t="shared" si="36"/>
        <v>607.20000000000005</v>
      </c>
      <c r="AH61" s="2">
        <f t="shared" si="37"/>
        <v>0.75780000000000003</v>
      </c>
      <c r="AI61" s="2">
        <f t="shared" si="38"/>
        <v>1.2154</v>
      </c>
      <c r="AJ61" s="2">
        <f t="shared" si="39"/>
        <v>0.64959999999999996</v>
      </c>
      <c r="AK61" s="2">
        <f t="shared" si="40"/>
        <v>1.4389999999999998</v>
      </c>
      <c r="AM61" s="18">
        <f t="shared" si="41"/>
        <v>0.56688376590925271</v>
      </c>
      <c r="AN61" s="205"/>
      <c r="AP61" s="205"/>
      <c r="AQ61" s="197"/>
      <c r="AR61" s="5"/>
      <c r="AS61" s="205"/>
      <c r="AT61" s="197"/>
      <c r="AV61" s="42">
        <v>0.76300000000000001</v>
      </c>
      <c r="AW61" s="42">
        <v>1.468</v>
      </c>
      <c r="AX61" s="42">
        <v>0.73499999999999999</v>
      </c>
      <c r="AY61" s="42">
        <v>1.7330000000000001</v>
      </c>
      <c r="AZ61" s="6"/>
      <c r="BA61" s="205"/>
      <c r="BB61" s="197"/>
      <c r="BC61" s="5"/>
      <c r="BD61" s="205"/>
      <c r="BE61" s="197"/>
      <c r="BG61" s="42">
        <v>0.64</v>
      </c>
      <c r="BH61" s="42">
        <v>1.7310000000000001</v>
      </c>
      <c r="BI61" s="42">
        <v>0.64500000000000002</v>
      </c>
      <c r="BJ61" s="42">
        <v>1.9259999999999999</v>
      </c>
      <c r="BL61" s="205"/>
      <c r="BM61" s="197"/>
      <c r="BN61" s="5"/>
      <c r="BO61" s="205"/>
      <c r="BP61" s="197"/>
      <c r="BR61" s="197"/>
      <c r="BS61" s="197"/>
      <c r="BT61" s="218"/>
      <c r="BU61" s="8"/>
      <c r="BV61" s="197"/>
      <c r="BW61" s="197"/>
      <c r="BX61" s="218"/>
      <c r="BY61" s="8"/>
      <c r="BZ61" s="218"/>
    </row>
    <row r="62" spans="1:78" ht="16" customHeight="1" x14ac:dyDescent="0.2">
      <c r="A62" s="217"/>
      <c r="B62" s="217"/>
      <c r="C62" s="217"/>
      <c r="E62" s="219"/>
      <c r="AG62" s="1" t="e">
        <f t="shared" si="36"/>
        <v>#DIV/0!</v>
      </c>
      <c r="AH62" s="2" t="e">
        <f t="shared" si="37"/>
        <v>#DIV/0!</v>
      </c>
      <c r="AI62" s="2" t="e">
        <f t="shared" si="38"/>
        <v>#DIV/0!</v>
      </c>
      <c r="AJ62" s="2" t="e">
        <f t="shared" si="39"/>
        <v>#DIV/0!</v>
      </c>
      <c r="AK62" s="2" t="e">
        <f t="shared" si="40"/>
        <v>#DIV/0!</v>
      </c>
      <c r="AM62" s="18" t="e">
        <f t="shared" si="41"/>
        <v>#DIV/0!</v>
      </c>
      <c r="AN62" s="205"/>
      <c r="AP62" s="205"/>
      <c r="AQ62" s="197"/>
      <c r="AR62" s="5"/>
      <c r="AS62" s="205"/>
      <c r="AT62" s="197"/>
      <c r="AV62" s="42"/>
      <c r="AW62" s="42"/>
      <c r="AX62" s="42"/>
      <c r="AY62" s="42"/>
      <c r="AZ62" s="6"/>
      <c r="BA62" s="205"/>
      <c r="BB62" s="197"/>
      <c r="BC62" s="5"/>
      <c r="BD62" s="205"/>
      <c r="BE62" s="197"/>
      <c r="BG62" s="42"/>
      <c r="BH62" s="42"/>
      <c r="BI62" s="42"/>
      <c r="BJ62" s="42"/>
      <c r="BL62" s="205"/>
      <c r="BM62" s="197"/>
      <c r="BN62" s="5"/>
      <c r="BO62" s="205"/>
      <c r="BP62" s="197"/>
      <c r="BR62" s="197"/>
      <c r="BS62" s="197"/>
      <c r="BT62" s="218"/>
      <c r="BU62" s="8"/>
      <c r="BV62" s="197"/>
      <c r="BW62" s="197"/>
      <c r="BX62" s="218"/>
      <c r="BY62" s="8"/>
      <c r="BZ62" s="218"/>
    </row>
    <row r="63" spans="1:78" ht="16" customHeight="1" x14ac:dyDescent="0.2">
      <c r="A63" s="217"/>
      <c r="B63" s="217"/>
      <c r="C63" s="217"/>
      <c r="E63" s="219"/>
      <c r="AG63" s="1" t="e">
        <f t="shared" si="36"/>
        <v>#DIV/0!</v>
      </c>
      <c r="AH63" s="2" t="e">
        <f t="shared" si="37"/>
        <v>#DIV/0!</v>
      </c>
      <c r="AI63" s="2" t="e">
        <f t="shared" si="38"/>
        <v>#DIV/0!</v>
      </c>
      <c r="AJ63" s="2" t="e">
        <f t="shared" si="39"/>
        <v>#DIV/0!</v>
      </c>
      <c r="AK63" s="2" t="e">
        <f t="shared" si="40"/>
        <v>#DIV/0!</v>
      </c>
      <c r="AM63" s="18" t="e">
        <f t="shared" si="41"/>
        <v>#DIV/0!</v>
      </c>
      <c r="AN63" s="205"/>
      <c r="AP63" s="205"/>
      <c r="AQ63" s="197"/>
      <c r="AR63" s="5"/>
      <c r="AS63" s="205"/>
      <c r="AT63" s="197"/>
      <c r="AV63" s="42"/>
      <c r="AW63" s="42"/>
      <c r="AX63" s="42"/>
      <c r="AY63" s="42"/>
      <c r="AZ63" s="6"/>
      <c r="BA63" s="205"/>
      <c r="BB63" s="197"/>
      <c r="BC63" s="5"/>
      <c r="BD63" s="205"/>
      <c r="BE63" s="197"/>
      <c r="BG63" s="42"/>
      <c r="BH63" s="42"/>
      <c r="BI63" s="42"/>
      <c r="BJ63" s="42"/>
      <c r="BL63" s="205"/>
      <c r="BM63" s="197"/>
      <c r="BN63" s="5"/>
      <c r="BO63" s="205"/>
      <c r="BP63" s="197"/>
      <c r="BR63" s="197"/>
      <c r="BS63" s="197"/>
      <c r="BT63" s="218"/>
      <c r="BU63" s="8"/>
      <c r="BV63" s="197"/>
      <c r="BW63" s="197"/>
      <c r="BX63" s="218"/>
      <c r="BY63" s="8"/>
      <c r="BZ63" s="218"/>
    </row>
    <row r="64" spans="1:78" ht="16" customHeight="1" x14ac:dyDescent="0.2">
      <c r="A64" s="217"/>
      <c r="B64" s="217"/>
      <c r="C64" s="217"/>
      <c r="E64" s="219"/>
      <c r="AG64" s="1" t="e">
        <f t="shared" si="36"/>
        <v>#DIV/0!</v>
      </c>
      <c r="AH64" s="2" t="e">
        <f t="shared" si="37"/>
        <v>#DIV/0!</v>
      </c>
      <c r="AI64" s="2" t="e">
        <f t="shared" si="38"/>
        <v>#DIV/0!</v>
      </c>
      <c r="AJ64" s="2" t="e">
        <f t="shared" si="39"/>
        <v>#DIV/0!</v>
      </c>
      <c r="AK64" s="2" t="e">
        <f t="shared" si="40"/>
        <v>#DIV/0!</v>
      </c>
      <c r="AM64" s="18" t="e">
        <f t="shared" si="41"/>
        <v>#DIV/0!</v>
      </c>
      <c r="AN64" s="205"/>
      <c r="AP64" s="205"/>
      <c r="AQ64" s="197"/>
      <c r="AR64" s="5"/>
      <c r="AS64" s="205"/>
      <c r="AT64" s="197"/>
      <c r="AV64" s="42"/>
      <c r="AW64" s="42"/>
      <c r="AX64" s="42"/>
      <c r="AY64" s="42"/>
      <c r="AZ64" s="6"/>
      <c r="BA64" s="205"/>
      <c r="BB64" s="197"/>
      <c r="BC64" s="5"/>
      <c r="BD64" s="205"/>
      <c r="BE64" s="197"/>
      <c r="BG64" s="42"/>
      <c r="BH64" s="42"/>
      <c r="BI64" s="42"/>
      <c r="BJ64" s="42"/>
      <c r="BL64" s="205"/>
      <c r="BM64" s="197"/>
      <c r="BN64" s="5"/>
      <c r="BO64" s="205"/>
      <c r="BP64" s="197"/>
      <c r="BR64" s="197"/>
      <c r="BS64" s="197"/>
      <c r="BT64" s="218"/>
      <c r="BU64" s="8"/>
      <c r="BV64" s="197"/>
      <c r="BW64" s="197"/>
      <c r="BX64" s="218"/>
      <c r="BY64" s="8"/>
      <c r="BZ64" s="218"/>
    </row>
    <row r="65" spans="1:78" ht="16" customHeight="1" x14ac:dyDescent="0.2">
      <c r="A65" s="217"/>
      <c r="B65" s="217"/>
      <c r="C65" s="217"/>
      <c r="E65" s="219"/>
      <c r="AG65" s="1" t="e">
        <f t="shared" si="36"/>
        <v>#DIV/0!</v>
      </c>
      <c r="AH65" s="2" t="e">
        <f t="shared" si="37"/>
        <v>#DIV/0!</v>
      </c>
      <c r="AI65" s="2" t="e">
        <f t="shared" si="38"/>
        <v>#DIV/0!</v>
      </c>
      <c r="AJ65" s="2" t="e">
        <f t="shared" si="39"/>
        <v>#DIV/0!</v>
      </c>
      <c r="AK65" s="2" t="e">
        <f t="shared" si="40"/>
        <v>#DIV/0!</v>
      </c>
      <c r="AM65" s="18" t="e">
        <f t="shared" si="41"/>
        <v>#DIV/0!</v>
      </c>
      <c r="AN65" s="205"/>
      <c r="AP65" s="205"/>
      <c r="AQ65" s="197"/>
      <c r="AR65" s="5"/>
      <c r="AS65" s="205"/>
      <c r="AT65" s="197"/>
      <c r="AV65" s="42"/>
      <c r="AW65" s="42"/>
      <c r="AX65" s="42"/>
      <c r="AY65" s="42"/>
      <c r="AZ65" s="6"/>
      <c r="BA65" s="205"/>
      <c r="BB65" s="197"/>
      <c r="BC65" s="5"/>
      <c r="BD65" s="205"/>
      <c r="BE65" s="197"/>
      <c r="BG65" s="42"/>
      <c r="BH65" s="42"/>
      <c r="BI65" s="42"/>
      <c r="BJ65" s="42"/>
      <c r="BL65" s="205"/>
      <c r="BM65" s="197"/>
      <c r="BN65" s="5"/>
      <c r="BO65" s="205"/>
      <c r="BP65" s="197"/>
      <c r="BR65" s="197"/>
      <c r="BS65" s="197"/>
      <c r="BT65" s="218"/>
      <c r="BU65" s="8"/>
      <c r="BV65" s="197"/>
      <c r="BW65" s="197"/>
      <c r="BX65" s="218"/>
      <c r="BY65" s="8"/>
      <c r="BZ65" s="218"/>
    </row>
    <row r="66" spans="1:78" ht="16" customHeight="1" x14ac:dyDescent="0.2">
      <c r="A66" s="217"/>
      <c r="B66" s="217"/>
      <c r="C66" s="217"/>
      <c r="E66" s="219"/>
      <c r="AG66" s="1" t="e">
        <f t="shared" si="36"/>
        <v>#DIV/0!</v>
      </c>
      <c r="AH66" s="2" t="e">
        <f t="shared" si="37"/>
        <v>#DIV/0!</v>
      </c>
      <c r="AI66" s="2" t="e">
        <f t="shared" si="38"/>
        <v>#DIV/0!</v>
      </c>
      <c r="AJ66" s="2" t="e">
        <f t="shared" si="39"/>
        <v>#DIV/0!</v>
      </c>
      <c r="AK66" s="2" t="e">
        <f t="shared" si="40"/>
        <v>#DIV/0!</v>
      </c>
      <c r="AM66" s="18" t="e">
        <f t="shared" si="41"/>
        <v>#DIV/0!</v>
      </c>
      <c r="AN66" s="205"/>
      <c r="AP66" s="205"/>
      <c r="AQ66" s="197"/>
      <c r="AR66" s="5"/>
      <c r="AS66" s="205"/>
      <c r="AT66" s="197"/>
      <c r="AV66" s="42"/>
      <c r="AW66" s="42"/>
      <c r="AX66" s="42"/>
      <c r="AY66" s="42"/>
      <c r="AZ66" s="6"/>
      <c r="BA66" s="205"/>
      <c r="BB66" s="197"/>
      <c r="BC66" s="5"/>
      <c r="BD66" s="205"/>
      <c r="BE66" s="197"/>
      <c r="BG66" s="42"/>
      <c r="BH66" s="42"/>
      <c r="BI66" s="42"/>
      <c r="BJ66" s="42"/>
      <c r="BL66" s="205"/>
      <c r="BM66" s="197"/>
      <c r="BN66" s="5"/>
      <c r="BO66" s="205"/>
      <c r="BP66" s="197"/>
      <c r="BR66" s="197"/>
      <c r="BS66" s="197"/>
      <c r="BT66" s="218"/>
      <c r="BU66" s="8"/>
      <c r="BV66" s="197"/>
      <c r="BW66" s="197"/>
      <c r="BX66" s="218"/>
      <c r="BY66" s="8"/>
      <c r="BZ66" s="218"/>
    </row>
    <row r="67" spans="1:78" ht="16" customHeight="1" x14ac:dyDescent="0.2">
      <c r="A67" s="217"/>
      <c r="B67" s="217"/>
      <c r="C67" s="217"/>
      <c r="E67" s="219"/>
      <c r="AQ67" s="197"/>
      <c r="AT67" s="197"/>
      <c r="BB67" s="197"/>
      <c r="BE67" s="197"/>
      <c r="BM67" s="197"/>
      <c r="BP67" s="197"/>
      <c r="BR67" s="197"/>
      <c r="BS67" s="197"/>
      <c r="BT67" s="218"/>
      <c r="BV67" s="197"/>
      <c r="BW67" s="197"/>
      <c r="BX67" s="218"/>
      <c r="BZ67" s="218"/>
    </row>
    <row r="68" spans="1:78" ht="16" customHeight="1" x14ac:dyDescent="0.2">
      <c r="A68" s="217"/>
      <c r="B68" s="217"/>
      <c r="C68" s="217">
        <v>0</v>
      </c>
      <c r="D68" s="20" t="s">
        <v>265</v>
      </c>
      <c r="E68" s="219"/>
      <c r="G68">
        <v>123</v>
      </c>
      <c r="H68">
        <v>193</v>
      </c>
      <c r="I68">
        <v>134</v>
      </c>
      <c r="J68">
        <v>96</v>
      </c>
      <c r="K68">
        <v>137</v>
      </c>
      <c r="L68">
        <v>0.63500000000000001</v>
      </c>
      <c r="M68">
        <v>0.66200000000000003</v>
      </c>
      <c r="N68">
        <v>0.65400000000000003</v>
      </c>
      <c r="O68">
        <v>0.63600000000000001</v>
      </c>
      <c r="P68">
        <v>0.64</v>
      </c>
      <c r="Q68">
        <v>0.54900000000000004</v>
      </c>
      <c r="R68">
        <v>0.57699999999999996</v>
      </c>
      <c r="S68">
        <v>0.53800000000000003</v>
      </c>
      <c r="T68">
        <v>0.55500000000000005</v>
      </c>
      <c r="U68">
        <v>0.56799999999999995</v>
      </c>
      <c r="V68">
        <v>1.4350000000000001</v>
      </c>
      <c r="W68">
        <v>1.3979999999999999</v>
      </c>
      <c r="X68">
        <v>1.413</v>
      </c>
      <c r="Y68">
        <v>1.4450000000000001</v>
      </c>
      <c r="Z68">
        <v>1.4330000000000001</v>
      </c>
      <c r="AA68">
        <v>1.5960000000000001</v>
      </c>
      <c r="AB68">
        <v>1.554</v>
      </c>
      <c r="AC68">
        <v>1.7350000000000001</v>
      </c>
      <c r="AD68">
        <v>1.6020000000000001</v>
      </c>
      <c r="AE68">
        <v>1.639</v>
      </c>
      <c r="AG68" s="1">
        <f t="shared" ref="AG68:AG75" si="42">AVERAGE(G68:K68)</f>
        <v>136.6</v>
      </c>
      <c r="AH68" s="2">
        <f t="shared" ref="AH68:AH75" si="43">AVERAGE(L68:P68)</f>
        <v>0.64540000000000008</v>
      </c>
      <c r="AI68" s="2">
        <f t="shared" ref="AI68:AI75" si="44">AVERAGE(V68:Z68)</f>
        <v>1.4248000000000001</v>
      </c>
      <c r="AJ68" s="2">
        <f t="shared" ref="AJ68:AJ75" si="45">AVERAGE(Q68:U68)</f>
        <v>0.55740000000000001</v>
      </c>
      <c r="AK68" s="2">
        <f t="shared" ref="AK68:AK75" si="46">AVERAGE(AA68:AE68)</f>
        <v>1.6252000000000002</v>
      </c>
      <c r="AM68" s="18">
        <f t="shared" ref="AM68:AM75" si="47">((AK68-AI68)*(1000/AG68))/AJ68</f>
        <v>2.6319646591763388</v>
      </c>
      <c r="AN68" s="205" cm="1">
        <f t="array" ref="AN68">MIN(IF(ISERROR(AM68:AM75),1E+307,AM68:AM75))</f>
        <v>0.11400357482638215</v>
      </c>
      <c r="AP68" s="205" cm="1">
        <f t="array" ref="AP68">MAX(IF(ISERROR(AJ68:AJ75),-1E+307,AJ68:AJ75))</f>
        <v>0.57340000000000002</v>
      </c>
      <c r="AQ68" s="197"/>
      <c r="AR68" s="5"/>
      <c r="AS68" s="205" cm="1">
        <f t="array" ref="AS68">MIN(IF(ISERROR(AK68:AK75),1E+307,AK68:AK75))</f>
        <v>1.5335999999999999</v>
      </c>
      <c r="AT68" s="197"/>
      <c r="AV68" s="43">
        <v>0.69899999999999995</v>
      </c>
      <c r="AW68" s="43">
        <v>1.5860000000000001</v>
      </c>
      <c r="AX68" s="43">
        <v>0.73599999999999999</v>
      </c>
      <c r="AY68" s="43">
        <v>1.7769999999999999</v>
      </c>
      <c r="AZ68" s="6"/>
      <c r="BA68" s="205">
        <f>(MAX(AV68:AV75)+MAX(AX68:AX75))/2</f>
        <v>0.71750000000000003</v>
      </c>
      <c r="BB68" s="197"/>
      <c r="BC68" s="5"/>
      <c r="BD68" s="205">
        <f>(MIN(AW68:AW75)+MIN(AY68:AY75))/2</f>
        <v>1.6815</v>
      </c>
      <c r="BE68" s="197"/>
      <c r="BG68" s="43">
        <v>0.63400000000000001</v>
      </c>
      <c r="BH68" s="43">
        <v>1.7350000000000001</v>
      </c>
      <c r="BI68" s="43">
        <v>0.67100000000000004</v>
      </c>
      <c r="BJ68" s="43">
        <v>1.871</v>
      </c>
      <c r="BL68" s="205">
        <f>(MAX(BG68:BG75)+MAX(BI68:BI75))/2</f>
        <v>0.65450000000000008</v>
      </c>
      <c r="BM68" s="197"/>
      <c r="BN68" s="5"/>
      <c r="BO68" s="205">
        <f>(MIN(BH68:BH75)+MIN(BJ68:BJ75))/2</f>
        <v>1.8029999999999999</v>
      </c>
      <c r="BP68" s="197"/>
      <c r="BR68" s="197"/>
      <c r="BS68" s="197"/>
      <c r="BT68" s="218"/>
      <c r="BU68" s="8"/>
      <c r="BV68" s="197"/>
      <c r="BW68" s="197"/>
      <c r="BX68" s="218"/>
      <c r="BY68" s="8"/>
      <c r="BZ68" s="218"/>
    </row>
    <row r="69" spans="1:78" ht="16" customHeight="1" x14ac:dyDescent="0.2">
      <c r="A69" s="217"/>
      <c r="B69" s="217"/>
      <c r="C69" s="217"/>
      <c r="D69" s="20" t="s">
        <v>266</v>
      </c>
      <c r="E69" s="219"/>
      <c r="G69">
        <v>947</v>
      </c>
      <c r="H69">
        <v>630</v>
      </c>
      <c r="I69">
        <v>342</v>
      </c>
      <c r="J69">
        <v>1200</v>
      </c>
      <c r="K69">
        <v>378</v>
      </c>
      <c r="L69">
        <v>0.67400000000000004</v>
      </c>
      <c r="M69">
        <v>0.627</v>
      </c>
      <c r="N69">
        <v>0.58299999999999996</v>
      </c>
      <c r="O69">
        <v>0.70599999999999996</v>
      </c>
      <c r="P69">
        <v>0.59</v>
      </c>
      <c r="Q69">
        <v>0.56100000000000005</v>
      </c>
      <c r="R69">
        <v>0.58499999999999996</v>
      </c>
      <c r="S69">
        <v>0.56000000000000005</v>
      </c>
      <c r="T69">
        <v>0.57299999999999995</v>
      </c>
      <c r="U69">
        <v>0.56899999999999995</v>
      </c>
      <c r="V69">
        <v>1.373</v>
      </c>
      <c r="W69">
        <v>1.4530000000000001</v>
      </c>
      <c r="X69">
        <v>1.518</v>
      </c>
      <c r="Y69">
        <v>1.3260000000000001</v>
      </c>
      <c r="Z69">
        <v>1.506</v>
      </c>
      <c r="AA69">
        <v>1.605</v>
      </c>
      <c r="AB69">
        <v>1.518</v>
      </c>
      <c r="AC69">
        <v>1.538</v>
      </c>
      <c r="AD69">
        <v>1.5489999999999999</v>
      </c>
      <c r="AE69">
        <v>1.54</v>
      </c>
      <c r="AG69" s="1">
        <f t="shared" si="42"/>
        <v>699.4</v>
      </c>
      <c r="AH69" s="2">
        <f t="shared" si="43"/>
        <v>0.6359999999999999</v>
      </c>
      <c r="AI69" s="2">
        <f t="shared" si="44"/>
        <v>1.4352</v>
      </c>
      <c r="AJ69" s="2">
        <f t="shared" si="45"/>
        <v>0.5696</v>
      </c>
      <c r="AK69" s="2">
        <f t="shared" si="46"/>
        <v>1.5500000000000003</v>
      </c>
      <c r="AM69" s="18">
        <f t="shared" si="47"/>
        <v>0.28816834975725641</v>
      </c>
      <c r="AN69" s="205"/>
      <c r="AP69" s="205"/>
      <c r="AQ69" s="197"/>
      <c r="AR69" s="5"/>
      <c r="AS69" s="205"/>
      <c r="AT69" s="197"/>
      <c r="AV69" s="43">
        <v>0.67100000000000004</v>
      </c>
      <c r="AW69" s="43">
        <v>1.6559999999999999</v>
      </c>
      <c r="AX69" s="43">
        <v>0.68899999999999995</v>
      </c>
      <c r="AY69" s="43">
        <v>1.8580000000000001</v>
      </c>
      <c r="AZ69" s="6"/>
      <c r="BA69" s="205"/>
      <c r="BB69" s="197"/>
      <c r="BC69" s="5"/>
      <c r="BD69" s="205"/>
      <c r="BE69" s="197"/>
      <c r="BG69" s="43">
        <v>0.61</v>
      </c>
      <c r="BH69" s="43">
        <v>1.796</v>
      </c>
      <c r="BI69" s="43">
        <v>0.67500000000000004</v>
      </c>
      <c r="BJ69" s="43">
        <v>1.899</v>
      </c>
      <c r="BL69" s="205"/>
      <c r="BM69" s="197"/>
      <c r="BN69" s="5"/>
      <c r="BO69" s="205"/>
      <c r="BP69" s="197"/>
      <c r="BR69" s="197"/>
      <c r="BS69" s="197"/>
      <c r="BT69" s="218"/>
      <c r="BU69" s="8"/>
      <c r="BV69" s="197"/>
      <c r="BW69" s="197"/>
      <c r="BX69" s="218"/>
      <c r="BY69" s="8"/>
      <c r="BZ69" s="218"/>
    </row>
    <row r="70" spans="1:78" ht="16" customHeight="1" x14ac:dyDescent="0.2">
      <c r="A70" s="217"/>
      <c r="B70" s="217"/>
      <c r="C70" s="217"/>
      <c r="D70" s="20" t="s">
        <v>267</v>
      </c>
      <c r="E70" s="219"/>
      <c r="G70">
        <v>1573</v>
      </c>
      <c r="H70">
        <v>1592</v>
      </c>
      <c r="I70">
        <v>896</v>
      </c>
      <c r="J70">
        <v>1732</v>
      </c>
      <c r="K70">
        <v>632</v>
      </c>
      <c r="L70">
        <v>0.65</v>
      </c>
      <c r="M70">
        <v>0.65900000000000003</v>
      </c>
      <c r="N70">
        <v>0.59399999999999997</v>
      </c>
      <c r="O70">
        <v>0.67</v>
      </c>
      <c r="P70">
        <v>0.56299999999999994</v>
      </c>
      <c r="Q70">
        <v>0.56899999999999995</v>
      </c>
      <c r="R70">
        <v>0.59599999999999997</v>
      </c>
      <c r="S70">
        <v>0.55900000000000005</v>
      </c>
      <c r="T70">
        <v>0.57299999999999995</v>
      </c>
      <c r="U70">
        <v>0.56999999999999995</v>
      </c>
      <c r="V70">
        <v>1.4119999999999999</v>
      </c>
      <c r="W70">
        <v>1.403</v>
      </c>
      <c r="X70">
        <v>1.5029999999999999</v>
      </c>
      <c r="Y70">
        <v>1.389</v>
      </c>
      <c r="Z70">
        <v>1.5409999999999999</v>
      </c>
      <c r="AA70">
        <v>1.5589999999999999</v>
      </c>
      <c r="AB70">
        <v>1.5089999999999999</v>
      </c>
      <c r="AC70">
        <v>1.5429999999999999</v>
      </c>
      <c r="AD70">
        <v>1.518</v>
      </c>
      <c r="AE70">
        <v>1.5389999999999999</v>
      </c>
      <c r="AG70" s="1">
        <f t="shared" si="42"/>
        <v>1285</v>
      </c>
      <c r="AH70" s="2">
        <f t="shared" si="43"/>
        <v>0.62719999999999998</v>
      </c>
      <c r="AI70" s="2">
        <f t="shared" si="44"/>
        <v>1.4495999999999998</v>
      </c>
      <c r="AJ70" s="2">
        <f t="shared" si="45"/>
        <v>0.57340000000000002</v>
      </c>
      <c r="AK70" s="2">
        <f t="shared" si="46"/>
        <v>1.5335999999999999</v>
      </c>
      <c r="AM70" s="18">
        <f t="shared" si="47"/>
        <v>0.11400357482638215</v>
      </c>
      <c r="AN70" s="205"/>
      <c r="AP70" s="205"/>
      <c r="AQ70" s="197"/>
      <c r="AR70" s="5"/>
      <c r="AS70" s="205"/>
      <c r="AT70" s="197"/>
      <c r="AV70" s="43">
        <v>0.66900000000000004</v>
      </c>
      <c r="AW70" s="43">
        <v>1.677</v>
      </c>
      <c r="AX70" s="43">
        <v>0.68500000000000005</v>
      </c>
      <c r="AY70" s="43">
        <v>1.891</v>
      </c>
      <c r="AZ70" s="6"/>
      <c r="BA70" s="205"/>
      <c r="BB70" s="197"/>
      <c r="BC70" s="5"/>
      <c r="BD70" s="205"/>
      <c r="BE70" s="197"/>
      <c r="BG70" s="43">
        <v>0.61499999999999999</v>
      </c>
      <c r="BH70" s="43">
        <v>1.7949999999999999</v>
      </c>
      <c r="BI70" s="43">
        <v>0.67400000000000004</v>
      </c>
      <c r="BJ70" s="43">
        <v>1.9239999999999999</v>
      </c>
      <c r="BL70" s="205"/>
      <c r="BM70" s="197"/>
      <c r="BN70" s="5"/>
      <c r="BO70" s="205"/>
      <c r="BP70" s="197"/>
      <c r="BR70" s="197"/>
      <c r="BS70" s="197"/>
      <c r="BT70" s="218"/>
      <c r="BU70" s="8"/>
      <c r="BV70" s="197"/>
      <c r="BW70" s="197"/>
      <c r="BX70" s="218"/>
      <c r="BY70" s="8"/>
      <c r="BZ70" s="218"/>
    </row>
    <row r="71" spans="1:78" ht="16" customHeight="1" x14ac:dyDescent="0.2">
      <c r="A71" s="217"/>
      <c r="B71" s="217"/>
      <c r="C71" s="217"/>
      <c r="E71" s="219"/>
      <c r="AG71" s="1" t="e">
        <f t="shared" si="42"/>
        <v>#DIV/0!</v>
      </c>
      <c r="AH71" s="2" t="e">
        <f t="shared" si="43"/>
        <v>#DIV/0!</v>
      </c>
      <c r="AI71" s="2" t="e">
        <f t="shared" si="44"/>
        <v>#DIV/0!</v>
      </c>
      <c r="AJ71" s="2" t="e">
        <f t="shared" si="45"/>
        <v>#DIV/0!</v>
      </c>
      <c r="AK71" s="2" t="e">
        <f t="shared" si="46"/>
        <v>#DIV/0!</v>
      </c>
      <c r="AM71" s="18" t="e">
        <f t="shared" si="47"/>
        <v>#DIV/0!</v>
      </c>
      <c r="AN71" s="205"/>
      <c r="AP71" s="205"/>
      <c r="AQ71" s="197"/>
      <c r="AR71" s="5"/>
      <c r="AS71" s="205"/>
      <c r="AT71" s="197"/>
      <c r="AV71" s="42"/>
      <c r="AW71" s="42"/>
      <c r="AX71" s="42"/>
      <c r="AY71" s="42"/>
      <c r="AZ71" s="6"/>
      <c r="BA71" s="205"/>
      <c r="BB71" s="197"/>
      <c r="BC71" s="5"/>
      <c r="BD71" s="205"/>
      <c r="BE71" s="197"/>
      <c r="BG71" s="42"/>
      <c r="BH71" s="42"/>
      <c r="BI71" s="42"/>
      <c r="BJ71" s="42"/>
      <c r="BL71" s="205"/>
      <c r="BM71" s="197"/>
      <c r="BN71" s="5"/>
      <c r="BO71" s="205"/>
      <c r="BP71" s="197"/>
      <c r="BR71" s="197"/>
      <c r="BS71" s="197"/>
      <c r="BT71" s="218"/>
      <c r="BU71" s="8"/>
      <c r="BV71" s="197"/>
      <c r="BW71" s="197"/>
      <c r="BX71" s="218"/>
      <c r="BY71" s="8"/>
      <c r="BZ71" s="218"/>
    </row>
    <row r="72" spans="1:78" ht="16" customHeight="1" x14ac:dyDescent="0.2">
      <c r="A72" s="217"/>
      <c r="B72" s="217"/>
      <c r="C72" s="217"/>
      <c r="E72" s="219"/>
      <c r="AG72" s="1" t="e">
        <f t="shared" si="42"/>
        <v>#DIV/0!</v>
      </c>
      <c r="AH72" s="2" t="e">
        <f t="shared" si="43"/>
        <v>#DIV/0!</v>
      </c>
      <c r="AI72" s="2" t="e">
        <f t="shared" si="44"/>
        <v>#DIV/0!</v>
      </c>
      <c r="AJ72" s="2" t="e">
        <f t="shared" si="45"/>
        <v>#DIV/0!</v>
      </c>
      <c r="AK72" s="2" t="e">
        <f t="shared" si="46"/>
        <v>#DIV/0!</v>
      </c>
      <c r="AM72" s="18" t="e">
        <f t="shared" si="47"/>
        <v>#DIV/0!</v>
      </c>
      <c r="AN72" s="205"/>
      <c r="AP72" s="205"/>
      <c r="AQ72" s="197"/>
      <c r="AR72" s="5"/>
      <c r="AS72" s="205"/>
      <c r="AT72" s="197"/>
      <c r="AV72" s="42"/>
      <c r="AW72" s="42"/>
      <c r="AX72" s="42"/>
      <c r="AY72" s="42"/>
      <c r="AZ72" s="6"/>
      <c r="BA72" s="205"/>
      <c r="BB72" s="197"/>
      <c r="BC72" s="5"/>
      <c r="BD72" s="205"/>
      <c r="BE72" s="197"/>
      <c r="BG72" s="42"/>
      <c r="BH72" s="42"/>
      <c r="BI72" s="42"/>
      <c r="BJ72" s="42"/>
      <c r="BL72" s="205"/>
      <c r="BM72" s="197"/>
      <c r="BN72" s="5"/>
      <c r="BO72" s="205"/>
      <c r="BP72" s="197"/>
      <c r="BR72" s="197"/>
      <c r="BS72" s="197"/>
      <c r="BT72" s="218"/>
      <c r="BU72" s="8"/>
      <c r="BV72" s="197"/>
      <c r="BW72" s="197"/>
      <c r="BX72" s="218"/>
      <c r="BY72" s="8"/>
      <c r="BZ72" s="218"/>
    </row>
    <row r="73" spans="1:78" ht="16" customHeight="1" x14ac:dyDescent="0.2">
      <c r="A73" s="217"/>
      <c r="B73" s="217"/>
      <c r="C73" s="217"/>
      <c r="E73" s="219"/>
      <c r="AG73" s="1" t="e">
        <f t="shared" si="42"/>
        <v>#DIV/0!</v>
      </c>
      <c r="AH73" s="2" t="e">
        <f t="shared" si="43"/>
        <v>#DIV/0!</v>
      </c>
      <c r="AI73" s="2" t="e">
        <f t="shared" si="44"/>
        <v>#DIV/0!</v>
      </c>
      <c r="AJ73" s="2" t="e">
        <f t="shared" si="45"/>
        <v>#DIV/0!</v>
      </c>
      <c r="AK73" s="2" t="e">
        <f t="shared" si="46"/>
        <v>#DIV/0!</v>
      </c>
      <c r="AM73" s="18" t="e">
        <f t="shared" si="47"/>
        <v>#DIV/0!</v>
      </c>
      <c r="AN73" s="205"/>
      <c r="AP73" s="205"/>
      <c r="AQ73" s="197"/>
      <c r="AR73" s="5"/>
      <c r="AS73" s="205"/>
      <c r="AT73" s="197"/>
      <c r="AV73" s="42"/>
      <c r="AW73" s="42"/>
      <c r="AX73" s="42"/>
      <c r="AY73" s="42"/>
      <c r="AZ73" s="6"/>
      <c r="BA73" s="205"/>
      <c r="BB73" s="197"/>
      <c r="BC73" s="5"/>
      <c r="BD73" s="205"/>
      <c r="BE73" s="197"/>
      <c r="BG73" s="42"/>
      <c r="BH73" s="42"/>
      <c r="BI73" s="42"/>
      <c r="BJ73" s="42"/>
      <c r="BL73" s="205"/>
      <c r="BM73" s="197"/>
      <c r="BN73" s="5"/>
      <c r="BO73" s="205"/>
      <c r="BP73" s="197"/>
      <c r="BR73" s="197"/>
      <c r="BS73" s="197"/>
      <c r="BT73" s="218"/>
      <c r="BU73" s="8"/>
      <c r="BV73" s="197"/>
      <c r="BW73" s="197"/>
      <c r="BX73" s="218"/>
      <c r="BY73" s="8"/>
      <c r="BZ73" s="218"/>
    </row>
    <row r="74" spans="1:78" ht="16" customHeight="1" x14ac:dyDescent="0.2">
      <c r="A74" s="217"/>
      <c r="B74" s="217"/>
      <c r="C74" s="217"/>
      <c r="E74" s="219"/>
      <c r="AG74" s="1" t="e">
        <f t="shared" si="42"/>
        <v>#DIV/0!</v>
      </c>
      <c r="AH74" s="2" t="e">
        <f t="shared" si="43"/>
        <v>#DIV/0!</v>
      </c>
      <c r="AI74" s="2" t="e">
        <f t="shared" si="44"/>
        <v>#DIV/0!</v>
      </c>
      <c r="AJ74" s="2" t="e">
        <f t="shared" si="45"/>
        <v>#DIV/0!</v>
      </c>
      <c r="AK74" s="2" t="e">
        <f t="shared" si="46"/>
        <v>#DIV/0!</v>
      </c>
      <c r="AM74" s="18" t="e">
        <f t="shared" si="47"/>
        <v>#DIV/0!</v>
      </c>
      <c r="AN74" s="205"/>
      <c r="AP74" s="205"/>
      <c r="AQ74" s="197"/>
      <c r="AR74" s="5"/>
      <c r="AS74" s="205"/>
      <c r="AT74" s="197"/>
      <c r="AV74" s="42"/>
      <c r="AW74" s="42"/>
      <c r="AX74" s="42"/>
      <c r="AY74" s="42"/>
      <c r="AZ74" s="6"/>
      <c r="BA74" s="205"/>
      <c r="BB74" s="197"/>
      <c r="BC74" s="5"/>
      <c r="BD74" s="205"/>
      <c r="BE74" s="197"/>
      <c r="BG74" s="42"/>
      <c r="BH74" s="42"/>
      <c r="BI74" s="42"/>
      <c r="BJ74" s="42"/>
      <c r="BL74" s="205"/>
      <c r="BM74" s="197"/>
      <c r="BN74" s="5"/>
      <c r="BO74" s="205"/>
      <c r="BP74" s="197"/>
      <c r="BR74" s="197"/>
      <c r="BS74" s="197"/>
      <c r="BT74" s="218"/>
      <c r="BU74" s="8"/>
      <c r="BV74" s="197"/>
      <c r="BW74" s="197"/>
      <c r="BX74" s="218"/>
      <c r="BY74" s="8"/>
      <c r="BZ74" s="218"/>
    </row>
    <row r="75" spans="1:78" ht="16" customHeight="1" x14ac:dyDescent="0.2">
      <c r="A75" s="217"/>
      <c r="B75" s="217"/>
      <c r="C75" s="217"/>
      <c r="E75" s="219"/>
      <c r="AG75" s="1" t="e">
        <f t="shared" si="42"/>
        <v>#DIV/0!</v>
      </c>
      <c r="AH75" s="2" t="e">
        <f t="shared" si="43"/>
        <v>#DIV/0!</v>
      </c>
      <c r="AI75" s="2" t="e">
        <f t="shared" si="44"/>
        <v>#DIV/0!</v>
      </c>
      <c r="AJ75" s="2" t="e">
        <f t="shared" si="45"/>
        <v>#DIV/0!</v>
      </c>
      <c r="AK75" s="2" t="e">
        <f t="shared" si="46"/>
        <v>#DIV/0!</v>
      </c>
      <c r="AM75" s="18" t="e">
        <f t="shared" si="47"/>
        <v>#DIV/0!</v>
      </c>
      <c r="AN75" s="205"/>
      <c r="AP75" s="205"/>
      <c r="AQ75" s="197"/>
      <c r="AR75" s="5"/>
      <c r="AS75" s="205"/>
      <c r="AT75" s="197"/>
      <c r="AV75" s="42"/>
      <c r="AW75" s="42"/>
      <c r="AX75" s="42"/>
      <c r="AY75" s="42"/>
      <c r="AZ75" s="6"/>
      <c r="BA75" s="205"/>
      <c r="BB75" s="197"/>
      <c r="BC75" s="5"/>
      <c r="BD75" s="205"/>
      <c r="BE75" s="197"/>
      <c r="BG75" s="42"/>
      <c r="BH75" s="42"/>
      <c r="BI75" s="42"/>
      <c r="BJ75" s="42"/>
      <c r="BL75" s="205"/>
      <c r="BM75" s="197"/>
      <c r="BN75" s="5"/>
      <c r="BO75" s="205"/>
      <c r="BP75" s="197"/>
      <c r="BR75" s="197"/>
      <c r="BS75" s="197"/>
      <c r="BT75" s="218"/>
      <c r="BU75" s="8"/>
      <c r="BV75" s="197"/>
      <c r="BW75" s="197"/>
      <c r="BX75" s="218"/>
      <c r="BY75" s="8"/>
      <c r="BZ75" s="218"/>
    </row>
    <row r="76" spans="1:78" ht="16" customHeight="1" x14ac:dyDescent="0.2">
      <c r="A76" s="7"/>
      <c r="B76" s="7"/>
      <c r="C76" s="7"/>
    </row>
    <row r="77" spans="1:78" ht="16" customHeight="1" x14ac:dyDescent="0.2">
      <c r="A77" s="217">
        <v>10</v>
      </c>
      <c r="B77" s="217">
        <v>0</v>
      </c>
      <c r="C77" s="217">
        <v>1</v>
      </c>
      <c r="D77" t="s">
        <v>250</v>
      </c>
      <c r="E77" s="219">
        <v>962625</v>
      </c>
      <c r="G77">
        <v>267</v>
      </c>
      <c r="H77">
        <v>276</v>
      </c>
      <c r="I77">
        <v>81</v>
      </c>
      <c r="J77">
        <v>196</v>
      </c>
      <c r="K77">
        <v>101</v>
      </c>
      <c r="L77">
        <v>0.73799999999999999</v>
      </c>
      <c r="M77">
        <v>0.71599999999999997</v>
      </c>
      <c r="N77">
        <v>0.64</v>
      </c>
      <c r="O77">
        <v>0.72399999999999998</v>
      </c>
      <c r="P77">
        <v>0.67400000000000004</v>
      </c>
      <c r="Q77">
        <v>0.60199999999999998</v>
      </c>
      <c r="R77">
        <v>0.624</v>
      </c>
      <c r="S77">
        <v>0.58799999999999997</v>
      </c>
      <c r="T77">
        <v>0.624</v>
      </c>
      <c r="U77">
        <v>0.63500000000000001</v>
      </c>
      <c r="V77">
        <v>1.254</v>
      </c>
      <c r="W77">
        <v>1.3029999999999999</v>
      </c>
      <c r="X77">
        <v>1.4350000000000001</v>
      </c>
      <c r="Y77">
        <v>1.292</v>
      </c>
      <c r="Z77">
        <v>1.377</v>
      </c>
      <c r="AA77">
        <v>1.5549999999999999</v>
      </c>
      <c r="AB77">
        <v>1.4710000000000001</v>
      </c>
      <c r="AC77">
        <v>1.5189999999999999</v>
      </c>
      <c r="AD77">
        <v>1.452</v>
      </c>
      <c r="AE77">
        <v>1.5309999999999999</v>
      </c>
      <c r="AG77" s="1">
        <f t="shared" ref="AG77:AG84" si="48">AVERAGE(G77:K77)</f>
        <v>184.2</v>
      </c>
      <c r="AH77" s="2">
        <f t="shared" ref="AH77:AH84" si="49">AVERAGE(L77:P77)</f>
        <v>0.69839999999999991</v>
      </c>
      <c r="AI77" s="2">
        <f t="shared" ref="AI77:AI84" si="50">AVERAGE(V77:Z77)</f>
        <v>1.3321999999999998</v>
      </c>
      <c r="AJ77" s="2">
        <f t="shared" ref="AJ77:AJ84" si="51">AVERAGE(Q77:U77)</f>
        <v>0.61460000000000004</v>
      </c>
      <c r="AK77" s="2">
        <f t="shared" ref="AK77:AK84" si="52">AVERAGE(AA77:AE77)</f>
        <v>1.5055999999999998</v>
      </c>
      <c r="AM77" s="18">
        <f t="shared" ref="AM77:AM84" si="53">((AK77-AI77)*(1000/AG77))/AJ77</f>
        <v>1.5316760139536216</v>
      </c>
      <c r="AN77" s="205" cm="1">
        <f t="array" ref="AN77">MIN(IF(ISERROR(AM77:AM84),1E+307,AM77:AM84))</f>
        <v>0.10004661985482247</v>
      </c>
      <c r="AP77" s="205" cm="1">
        <f t="array" ref="AP77">MAX(IF(ISERROR(AJ77:AJ84),-1E+307,AJ77:AJ84))</f>
        <v>0.62480000000000002</v>
      </c>
      <c r="AQ77" s="197">
        <f>AP86-AP77</f>
        <v>-5.7800000000000074E-2</v>
      </c>
      <c r="AR77" s="5"/>
      <c r="AS77" s="205" cm="1">
        <f t="array" ref="AS77">MIN(IF(ISERROR(AK77:AK84),1E+307,AK77:AK84))</f>
        <v>1.4616000000000002</v>
      </c>
      <c r="AT77" s="197">
        <f>AS77-AS86</f>
        <v>-7.7999999999999403E-2</v>
      </c>
      <c r="AV77" s="42">
        <v>0.73899999999999999</v>
      </c>
      <c r="AW77" s="42">
        <v>1.494</v>
      </c>
      <c r="AX77" s="42">
        <v>0.754</v>
      </c>
      <c r="AY77" s="42">
        <v>1.6919999999999999</v>
      </c>
      <c r="AZ77" s="6"/>
      <c r="BA77" s="205">
        <f>(MAX(AV77:AV84)+MAX(AX77:AX84))/2</f>
        <v>0.754</v>
      </c>
      <c r="BB77" s="197">
        <f>BA86-BA77</f>
        <v>-5.2000000000000046E-2</v>
      </c>
      <c r="BC77" s="5"/>
      <c r="BD77" s="205">
        <f>(MIN(AW77:AW84)+MIN(AY77:AY84))/2</f>
        <v>1.5840000000000001</v>
      </c>
      <c r="BE77" s="197">
        <f>BD77-BD86</f>
        <v>-0.16299999999999981</v>
      </c>
      <c r="BG77" s="42">
        <v>0.69399999999999995</v>
      </c>
      <c r="BH77" s="42">
        <v>1.627</v>
      </c>
      <c r="BI77" s="42">
        <v>0.70599999999999996</v>
      </c>
      <c r="BJ77" s="42">
        <v>1.8140000000000001</v>
      </c>
      <c r="BL77" s="205">
        <f>(MAX(BG77:BG84)+MAX(BI77:BI84))/2</f>
        <v>0.7</v>
      </c>
      <c r="BM77" s="197">
        <f>BL86-BL77</f>
        <v>-4.6499999999999986E-2</v>
      </c>
      <c r="BN77" s="5"/>
      <c r="BO77" s="205">
        <f>(MIN(BH77:BH84)+MIN(BJ77:BJ84))/2</f>
        <v>1.7204999999999999</v>
      </c>
      <c r="BP77" s="197">
        <f>BO77-BO86</f>
        <v>-0.12600000000000011</v>
      </c>
      <c r="BR77" s="197">
        <f>BA77-BB77</f>
        <v>0.80600000000000005</v>
      </c>
      <c r="BS77" s="197">
        <f>BD77+BE77</f>
        <v>1.4210000000000003</v>
      </c>
      <c r="BT77" s="218">
        <f>BS77-BR77</f>
        <v>0.61500000000000021</v>
      </c>
      <c r="BU77" s="8"/>
      <c r="BV77" s="197">
        <f>BL77-BM77</f>
        <v>0.74649999999999994</v>
      </c>
      <c r="BW77" s="197">
        <f>BO77+BP77</f>
        <v>1.5944999999999998</v>
      </c>
      <c r="BX77" s="218">
        <f>BW77-BV77</f>
        <v>0.84799999999999986</v>
      </c>
      <c r="BY77" s="8"/>
      <c r="BZ77" s="218">
        <f>AVERAGE(BT77, BX77)</f>
        <v>0.73150000000000004</v>
      </c>
    </row>
    <row r="78" spans="1:78" ht="16" customHeight="1" x14ac:dyDescent="0.2">
      <c r="A78" s="217"/>
      <c r="B78" s="217"/>
      <c r="C78" s="217"/>
      <c r="D78" t="s">
        <v>251</v>
      </c>
      <c r="E78" s="219"/>
      <c r="G78">
        <v>754</v>
      </c>
      <c r="H78">
        <v>463</v>
      </c>
      <c r="I78">
        <v>892</v>
      </c>
      <c r="J78">
        <v>567</v>
      </c>
      <c r="K78">
        <v>457</v>
      </c>
      <c r="L78">
        <v>0.72399999999999998</v>
      </c>
      <c r="M78">
        <v>0.68</v>
      </c>
      <c r="N78">
        <v>0.76300000000000001</v>
      </c>
      <c r="O78">
        <v>0.69599999999999995</v>
      </c>
      <c r="P78">
        <v>0.67800000000000005</v>
      </c>
      <c r="Q78">
        <v>0.60599999999999998</v>
      </c>
      <c r="R78">
        <v>0.628</v>
      </c>
      <c r="S78">
        <v>0.624</v>
      </c>
      <c r="T78">
        <v>0.62</v>
      </c>
      <c r="U78">
        <v>0.63200000000000001</v>
      </c>
      <c r="V78">
        <v>1.282</v>
      </c>
      <c r="W78">
        <v>1.3680000000000001</v>
      </c>
      <c r="X78">
        <v>1.208</v>
      </c>
      <c r="Y78">
        <v>1.3440000000000001</v>
      </c>
      <c r="Z78">
        <v>1.371</v>
      </c>
      <c r="AA78">
        <v>1.5329999999999999</v>
      </c>
      <c r="AB78">
        <v>1.4570000000000001</v>
      </c>
      <c r="AC78">
        <v>1.474</v>
      </c>
      <c r="AD78">
        <v>1.46</v>
      </c>
      <c r="AE78">
        <v>1.476</v>
      </c>
      <c r="AG78" s="1">
        <f t="shared" si="48"/>
        <v>626.6</v>
      </c>
      <c r="AH78" s="2">
        <f t="shared" si="49"/>
        <v>0.70819999999999994</v>
      </c>
      <c r="AI78" s="2">
        <f t="shared" si="50"/>
        <v>1.3146</v>
      </c>
      <c r="AJ78" s="2">
        <f t="shared" si="51"/>
        <v>0.62200000000000011</v>
      </c>
      <c r="AK78" s="2">
        <f t="shared" si="52"/>
        <v>1.48</v>
      </c>
      <c r="AM78" s="18">
        <f t="shared" si="53"/>
        <v>0.4243798255886152</v>
      </c>
      <c r="AN78" s="205"/>
      <c r="AP78" s="205"/>
      <c r="AQ78" s="197"/>
      <c r="AR78" s="5"/>
      <c r="AS78" s="205"/>
      <c r="AT78" s="197"/>
      <c r="AV78" s="42">
        <v>0.75</v>
      </c>
      <c r="AW78" s="42">
        <v>1.482</v>
      </c>
      <c r="AX78" s="42">
        <v>0.75800000000000001</v>
      </c>
      <c r="AY78" s="42">
        <v>1.6859999999999999</v>
      </c>
      <c r="AZ78" s="6"/>
      <c r="BA78" s="205"/>
      <c r="BB78" s="197"/>
      <c r="BC78" s="5"/>
      <c r="BD78" s="205"/>
      <c r="BE78" s="197"/>
      <c r="BG78" s="42">
        <v>0.68500000000000005</v>
      </c>
      <c r="BH78" s="42">
        <v>1.6539999999999999</v>
      </c>
      <c r="BI78" s="42">
        <v>0.69599999999999995</v>
      </c>
      <c r="BJ78" s="42">
        <v>1.8360000000000001</v>
      </c>
      <c r="BL78" s="205"/>
      <c r="BM78" s="197"/>
      <c r="BN78" s="5"/>
      <c r="BO78" s="205"/>
      <c r="BP78" s="197"/>
      <c r="BR78" s="197"/>
      <c r="BS78" s="197"/>
      <c r="BT78" s="218"/>
      <c r="BU78" s="8"/>
      <c r="BV78" s="197"/>
      <c r="BW78" s="197"/>
      <c r="BX78" s="218"/>
      <c r="BY78" s="8"/>
      <c r="BZ78" s="218"/>
    </row>
    <row r="79" spans="1:78" ht="16" customHeight="1" x14ac:dyDescent="0.2">
      <c r="A79" s="217"/>
      <c r="B79" s="217"/>
      <c r="C79" s="217"/>
      <c r="D79" t="s">
        <v>252</v>
      </c>
      <c r="E79" s="219"/>
      <c r="G79">
        <v>1537</v>
      </c>
      <c r="H79">
        <v>1165</v>
      </c>
      <c r="I79">
        <v>1534</v>
      </c>
      <c r="J79">
        <v>1671</v>
      </c>
      <c r="K79">
        <v>940</v>
      </c>
      <c r="L79">
        <v>0.68300000000000005</v>
      </c>
      <c r="M79">
        <v>0.66300000000000003</v>
      </c>
      <c r="N79">
        <v>0.68799999999999994</v>
      </c>
      <c r="O79">
        <v>0.69899999999999995</v>
      </c>
      <c r="P79">
        <v>0.64100000000000001</v>
      </c>
      <c r="Q79">
        <v>0.60399999999999998</v>
      </c>
      <c r="R79">
        <v>0.63</v>
      </c>
      <c r="S79">
        <v>0.62</v>
      </c>
      <c r="T79">
        <v>0.63300000000000001</v>
      </c>
      <c r="U79">
        <v>0.63700000000000001</v>
      </c>
      <c r="V79">
        <v>1.357</v>
      </c>
      <c r="W79">
        <v>1.397</v>
      </c>
      <c r="X79">
        <v>1.355</v>
      </c>
      <c r="Y79">
        <v>1.34</v>
      </c>
      <c r="Z79">
        <v>1.431</v>
      </c>
      <c r="AA79">
        <v>1.5149999999999999</v>
      </c>
      <c r="AB79">
        <v>1.4530000000000001</v>
      </c>
      <c r="AC79">
        <v>1.464</v>
      </c>
      <c r="AD79">
        <v>1.431</v>
      </c>
      <c r="AE79">
        <v>1.4450000000000001</v>
      </c>
      <c r="AG79" s="1">
        <f t="shared" si="48"/>
        <v>1369.4</v>
      </c>
      <c r="AH79" s="2">
        <f t="shared" si="49"/>
        <v>0.67479999999999996</v>
      </c>
      <c r="AI79" s="2">
        <f t="shared" si="50"/>
        <v>1.3759999999999999</v>
      </c>
      <c r="AJ79" s="2">
        <f t="shared" si="51"/>
        <v>0.62480000000000002</v>
      </c>
      <c r="AK79" s="2">
        <f t="shared" si="52"/>
        <v>1.4616000000000002</v>
      </c>
      <c r="AM79" s="18">
        <f t="shared" si="53"/>
        <v>0.10004661985482247</v>
      </c>
      <c r="AN79" s="205"/>
      <c r="AP79" s="205"/>
      <c r="AQ79" s="197"/>
      <c r="AR79" s="5"/>
      <c r="AS79" s="205"/>
      <c r="AT79" s="197"/>
      <c r="AV79" s="42">
        <v>0.71699999999999997</v>
      </c>
      <c r="AW79" s="42">
        <v>1.5549999999999999</v>
      </c>
      <c r="AX79" s="42">
        <v>0.73199999999999998</v>
      </c>
      <c r="AY79" s="42">
        <v>1.7330000000000001</v>
      </c>
      <c r="AZ79" s="6"/>
      <c r="BA79" s="205"/>
      <c r="BB79" s="197"/>
      <c r="BC79" s="5"/>
      <c r="BD79" s="205"/>
      <c r="BE79" s="197"/>
      <c r="BG79" s="42">
        <v>0.67700000000000005</v>
      </c>
      <c r="BH79" s="42">
        <v>1.6850000000000001</v>
      </c>
      <c r="BI79" s="42">
        <v>0.67200000000000004</v>
      </c>
      <c r="BJ79" s="42">
        <v>1.8919999999999999</v>
      </c>
      <c r="BL79" s="205"/>
      <c r="BM79" s="197"/>
      <c r="BN79" s="5"/>
      <c r="BO79" s="205"/>
      <c r="BP79" s="197"/>
      <c r="BR79" s="197"/>
      <c r="BS79" s="197"/>
      <c r="BT79" s="218"/>
      <c r="BU79" s="8"/>
      <c r="BV79" s="197"/>
      <c r="BW79" s="197"/>
      <c r="BX79" s="218"/>
      <c r="BY79" s="8"/>
      <c r="BZ79" s="218"/>
    </row>
    <row r="80" spans="1:78" ht="16" customHeight="1" x14ac:dyDescent="0.2">
      <c r="A80" s="217"/>
      <c r="B80" s="217"/>
      <c r="C80" s="217"/>
      <c r="E80" s="219"/>
      <c r="AG80" s="1" t="e">
        <f t="shared" si="48"/>
        <v>#DIV/0!</v>
      </c>
      <c r="AH80" s="2" t="e">
        <f t="shared" si="49"/>
        <v>#DIV/0!</v>
      </c>
      <c r="AI80" s="2" t="e">
        <f t="shared" si="50"/>
        <v>#DIV/0!</v>
      </c>
      <c r="AJ80" s="2" t="e">
        <f t="shared" si="51"/>
        <v>#DIV/0!</v>
      </c>
      <c r="AK80" s="2" t="e">
        <f t="shared" si="52"/>
        <v>#DIV/0!</v>
      </c>
      <c r="AM80" s="18" t="e">
        <f t="shared" si="53"/>
        <v>#DIV/0!</v>
      </c>
      <c r="AN80" s="205"/>
      <c r="AP80" s="205"/>
      <c r="AQ80" s="197"/>
      <c r="AR80" s="5"/>
      <c r="AS80" s="205"/>
      <c r="AT80" s="197"/>
      <c r="AV80" s="42"/>
      <c r="AW80" s="42"/>
      <c r="AX80" s="42"/>
      <c r="AY80" s="42"/>
      <c r="AZ80" s="6"/>
      <c r="BA80" s="205"/>
      <c r="BB80" s="197"/>
      <c r="BC80" s="5"/>
      <c r="BD80" s="205"/>
      <c r="BE80" s="197"/>
      <c r="BG80" s="42"/>
      <c r="BH80" s="42"/>
      <c r="BI80" s="42"/>
      <c r="BJ80" s="42"/>
      <c r="BL80" s="205"/>
      <c r="BM80" s="197"/>
      <c r="BN80" s="5"/>
      <c r="BO80" s="205"/>
      <c r="BP80" s="197"/>
      <c r="BR80" s="197"/>
      <c r="BS80" s="197"/>
      <c r="BT80" s="218"/>
      <c r="BU80" s="8"/>
      <c r="BV80" s="197"/>
      <c r="BW80" s="197"/>
      <c r="BX80" s="218"/>
      <c r="BY80" s="8"/>
      <c r="BZ80" s="218"/>
    </row>
    <row r="81" spans="1:78" ht="16" customHeight="1" x14ac:dyDescent="0.2">
      <c r="A81" s="217"/>
      <c r="B81" s="217"/>
      <c r="C81" s="217"/>
      <c r="E81" s="219"/>
      <c r="AG81" s="1" t="e">
        <f t="shared" si="48"/>
        <v>#DIV/0!</v>
      </c>
      <c r="AH81" s="2" t="e">
        <f t="shared" si="49"/>
        <v>#DIV/0!</v>
      </c>
      <c r="AI81" s="2" t="e">
        <f t="shared" si="50"/>
        <v>#DIV/0!</v>
      </c>
      <c r="AJ81" s="2" t="e">
        <f t="shared" si="51"/>
        <v>#DIV/0!</v>
      </c>
      <c r="AK81" s="2" t="e">
        <f t="shared" si="52"/>
        <v>#DIV/0!</v>
      </c>
      <c r="AM81" s="18" t="e">
        <f t="shared" si="53"/>
        <v>#DIV/0!</v>
      </c>
      <c r="AN81" s="205"/>
      <c r="AP81" s="205"/>
      <c r="AQ81" s="197"/>
      <c r="AR81" s="5"/>
      <c r="AS81" s="205"/>
      <c r="AT81" s="197"/>
      <c r="AV81" s="42"/>
      <c r="AW81" s="42"/>
      <c r="AX81" s="42"/>
      <c r="AY81" s="42"/>
      <c r="AZ81" s="6"/>
      <c r="BA81" s="205"/>
      <c r="BB81" s="197"/>
      <c r="BC81" s="5"/>
      <c r="BD81" s="205"/>
      <c r="BE81" s="197"/>
      <c r="BG81" s="42"/>
      <c r="BH81" s="42"/>
      <c r="BI81" s="42"/>
      <c r="BJ81" s="42"/>
      <c r="BL81" s="205"/>
      <c r="BM81" s="197"/>
      <c r="BN81" s="5"/>
      <c r="BO81" s="205"/>
      <c r="BP81" s="197"/>
      <c r="BR81" s="197"/>
      <c r="BS81" s="197"/>
      <c r="BT81" s="218"/>
      <c r="BU81" s="8"/>
      <c r="BV81" s="197"/>
      <c r="BW81" s="197"/>
      <c r="BX81" s="218"/>
      <c r="BY81" s="8"/>
      <c r="BZ81" s="218"/>
    </row>
    <row r="82" spans="1:78" ht="16" customHeight="1" x14ac:dyDescent="0.2">
      <c r="A82" s="217"/>
      <c r="B82" s="217"/>
      <c r="C82" s="217"/>
      <c r="E82" s="219"/>
      <c r="AG82" s="1" t="e">
        <f t="shared" si="48"/>
        <v>#DIV/0!</v>
      </c>
      <c r="AH82" s="2" t="e">
        <f t="shared" si="49"/>
        <v>#DIV/0!</v>
      </c>
      <c r="AI82" s="2" t="e">
        <f t="shared" si="50"/>
        <v>#DIV/0!</v>
      </c>
      <c r="AJ82" s="2" t="e">
        <f t="shared" si="51"/>
        <v>#DIV/0!</v>
      </c>
      <c r="AK82" s="2" t="e">
        <f t="shared" si="52"/>
        <v>#DIV/0!</v>
      </c>
      <c r="AM82" s="18" t="e">
        <f t="shared" si="53"/>
        <v>#DIV/0!</v>
      </c>
      <c r="AN82" s="205"/>
      <c r="AP82" s="205"/>
      <c r="AQ82" s="197"/>
      <c r="AR82" s="5"/>
      <c r="AS82" s="205"/>
      <c r="AT82" s="197"/>
      <c r="AV82" s="42"/>
      <c r="AW82" s="42"/>
      <c r="AX82" s="42"/>
      <c r="AY82" s="42"/>
      <c r="AZ82" s="6"/>
      <c r="BA82" s="205"/>
      <c r="BB82" s="197"/>
      <c r="BC82" s="5"/>
      <c r="BD82" s="205"/>
      <c r="BE82" s="197"/>
      <c r="BG82" s="42"/>
      <c r="BH82" s="42"/>
      <c r="BI82" s="42"/>
      <c r="BJ82" s="42"/>
      <c r="BL82" s="205"/>
      <c r="BM82" s="197"/>
      <c r="BN82" s="5"/>
      <c r="BO82" s="205"/>
      <c r="BP82" s="197"/>
      <c r="BR82" s="197"/>
      <c r="BS82" s="197"/>
      <c r="BT82" s="218"/>
      <c r="BU82" s="8"/>
      <c r="BV82" s="197"/>
      <c r="BW82" s="197"/>
      <c r="BX82" s="218"/>
      <c r="BY82" s="8"/>
      <c r="BZ82" s="218"/>
    </row>
    <row r="83" spans="1:78" ht="16" customHeight="1" x14ac:dyDescent="0.2">
      <c r="A83" s="217"/>
      <c r="B83" s="217"/>
      <c r="C83" s="217"/>
      <c r="E83" s="219"/>
      <c r="AG83" s="1" t="e">
        <f t="shared" si="48"/>
        <v>#DIV/0!</v>
      </c>
      <c r="AH83" s="2" t="e">
        <f t="shared" si="49"/>
        <v>#DIV/0!</v>
      </c>
      <c r="AI83" s="2" t="e">
        <f t="shared" si="50"/>
        <v>#DIV/0!</v>
      </c>
      <c r="AJ83" s="2" t="e">
        <f t="shared" si="51"/>
        <v>#DIV/0!</v>
      </c>
      <c r="AK83" s="2" t="e">
        <f t="shared" si="52"/>
        <v>#DIV/0!</v>
      </c>
      <c r="AM83" s="18" t="e">
        <f t="shared" si="53"/>
        <v>#DIV/0!</v>
      </c>
      <c r="AN83" s="205"/>
      <c r="AP83" s="205"/>
      <c r="AQ83" s="197"/>
      <c r="AR83" s="5"/>
      <c r="AS83" s="205"/>
      <c r="AT83" s="197"/>
      <c r="AV83" s="42"/>
      <c r="AW83" s="42"/>
      <c r="AX83" s="42"/>
      <c r="AY83" s="42"/>
      <c r="AZ83" s="6"/>
      <c r="BA83" s="205"/>
      <c r="BB83" s="197"/>
      <c r="BC83" s="5"/>
      <c r="BD83" s="205"/>
      <c r="BE83" s="197"/>
      <c r="BG83" s="42"/>
      <c r="BH83" s="42"/>
      <c r="BI83" s="42"/>
      <c r="BJ83" s="42"/>
      <c r="BL83" s="205"/>
      <c r="BM83" s="197"/>
      <c r="BN83" s="5"/>
      <c r="BO83" s="205"/>
      <c r="BP83" s="197"/>
      <c r="BR83" s="197"/>
      <c r="BS83" s="197"/>
      <c r="BT83" s="218"/>
      <c r="BU83" s="8"/>
      <c r="BV83" s="197"/>
      <c r="BW83" s="197"/>
      <c r="BX83" s="218"/>
      <c r="BY83" s="8"/>
      <c r="BZ83" s="218"/>
    </row>
    <row r="84" spans="1:78" ht="16" customHeight="1" x14ac:dyDescent="0.2">
      <c r="A84" s="217"/>
      <c r="B84" s="217"/>
      <c r="C84" s="217"/>
      <c r="E84" s="219"/>
      <c r="AG84" s="1" t="e">
        <f t="shared" si="48"/>
        <v>#DIV/0!</v>
      </c>
      <c r="AH84" s="2" t="e">
        <f t="shared" si="49"/>
        <v>#DIV/0!</v>
      </c>
      <c r="AI84" s="2" t="e">
        <f t="shared" si="50"/>
        <v>#DIV/0!</v>
      </c>
      <c r="AJ84" s="2" t="e">
        <f t="shared" si="51"/>
        <v>#DIV/0!</v>
      </c>
      <c r="AK84" s="2" t="e">
        <f t="shared" si="52"/>
        <v>#DIV/0!</v>
      </c>
      <c r="AM84" s="18" t="e">
        <f t="shared" si="53"/>
        <v>#DIV/0!</v>
      </c>
      <c r="AN84" s="205"/>
      <c r="AP84" s="205"/>
      <c r="AQ84" s="197"/>
      <c r="AR84" s="5"/>
      <c r="AS84" s="205"/>
      <c r="AT84" s="197"/>
      <c r="AV84" s="42"/>
      <c r="AW84" s="42"/>
      <c r="AX84" s="42"/>
      <c r="AY84" s="42"/>
      <c r="AZ84" s="6"/>
      <c r="BA84" s="205"/>
      <c r="BB84" s="197"/>
      <c r="BC84" s="5"/>
      <c r="BD84" s="205"/>
      <c r="BE84" s="197"/>
      <c r="BG84" s="42"/>
      <c r="BH84" s="42"/>
      <c r="BI84" s="42"/>
      <c r="BJ84" s="42"/>
      <c r="BL84" s="205"/>
      <c r="BM84" s="197"/>
      <c r="BN84" s="5"/>
      <c r="BO84" s="205"/>
      <c r="BP84" s="197"/>
      <c r="BR84" s="197"/>
      <c r="BS84" s="197"/>
      <c r="BT84" s="218"/>
      <c r="BU84" s="8"/>
      <c r="BV84" s="197"/>
      <c r="BW84" s="197"/>
      <c r="BX84" s="218"/>
      <c r="BY84" s="8"/>
      <c r="BZ84" s="218"/>
    </row>
    <row r="85" spans="1:78" ht="16" customHeight="1" x14ac:dyDescent="0.2">
      <c r="A85" s="217"/>
      <c r="B85" s="217"/>
      <c r="C85" s="217"/>
      <c r="E85" s="219"/>
      <c r="AQ85" s="197"/>
      <c r="AT85" s="197"/>
      <c r="BB85" s="197"/>
      <c r="BE85" s="197"/>
      <c r="BM85" s="197"/>
      <c r="BP85" s="197"/>
      <c r="BR85" s="197"/>
      <c r="BS85" s="197"/>
      <c r="BT85" s="218"/>
      <c r="BV85" s="197"/>
      <c r="BW85" s="197"/>
      <c r="BX85" s="218"/>
      <c r="BZ85" s="218"/>
    </row>
    <row r="86" spans="1:78" ht="16" customHeight="1" x14ac:dyDescent="0.2">
      <c r="A86" s="217"/>
      <c r="B86" s="217"/>
      <c r="C86" s="217">
        <v>0</v>
      </c>
      <c r="D86" s="20" t="s">
        <v>253</v>
      </c>
      <c r="E86" s="219"/>
      <c r="G86">
        <v>229</v>
      </c>
      <c r="H86">
        <v>394</v>
      </c>
      <c r="I86">
        <v>244</v>
      </c>
      <c r="J86">
        <v>307</v>
      </c>
      <c r="K86">
        <v>163</v>
      </c>
      <c r="L86">
        <v>0.64100000000000001</v>
      </c>
      <c r="M86">
        <v>0.66400000000000003</v>
      </c>
      <c r="N86">
        <v>0.64400000000000002</v>
      </c>
      <c r="O86">
        <v>0.66700000000000004</v>
      </c>
      <c r="P86">
        <v>0.628</v>
      </c>
      <c r="Q86">
        <v>0.55000000000000004</v>
      </c>
      <c r="R86">
        <v>0.56000000000000005</v>
      </c>
      <c r="S86">
        <v>0.55500000000000005</v>
      </c>
      <c r="T86">
        <v>0.55000000000000004</v>
      </c>
      <c r="U86">
        <v>0.56999999999999995</v>
      </c>
      <c r="V86">
        <v>1.4259999999999999</v>
      </c>
      <c r="W86">
        <v>1.395</v>
      </c>
      <c r="X86">
        <v>1.43</v>
      </c>
      <c r="Y86">
        <v>1.395</v>
      </c>
      <c r="Z86">
        <v>1.45</v>
      </c>
      <c r="AA86">
        <v>1.5980000000000001</v>
      </c>
      <c r="AB86">
        <v>1.571</v>
      </c>
      <c r="AC86">
        <v>1.5549999999999999</v>
      </c>
      <c r="AD86">
        <v>1.5680000000000001</v>
      </c>
      <c r="AE86">
        <v>1.544</v>
      </c>
      <c r="AG86" s="1">
        <f t="shared" ref="AG86:AG93" si="54">AVERAGE(G86:K86)</f>
        <v>267.39999999999998</v>
      </c>
      <c r="AH86" s="2">
        <f t="shared" ref="AH86:AH93" si="55">AVERAGE(L86:P86)</f>
        <v>0.64880000000000015</v>
      </c>
      <c r="AI86" s="2">
        <f t="shared" ref="AI86:AI93" si="56">AVERAGE(V86:Z86)</f>
        <v>1.4191999999999998</v>
      </c>
      <c r="AJ86" s="2">
        <f t="shared" ref="AJ86:AJ93" si="57">AVERAGE(Q86:U86)</f>
        <v>0.55699999999999994</v>
      </c>
      <c r="AK86" s="2">
        <f t="shared" ref="AK86:AK93" si="58">AVERAGE(AA86:AE86)</f>
        <v>1.5672000000000001</v>
      </c>
      <c r="AM86" s="18">
        <f t="shared" ref="AM86:AM93" si="59">((AK86-AI86)*(1000/AG86))/AJ86</f>
        <v>0.99367672473409341</v>
      </c>
      <c r="AN86" s="205" cm="1">
        <f t="array" ref="AN86">MIN(IF(ISERROR(AM86:AM93),1E+307,AM86:AM93))</f>
        <v>6.7111453610942798E-2</v>
      </c>
      <c r="AP86" s="205" cm="1">
        <f t="array" ref="AP86">MAX(IF(ISERROR(AJ86:AJ93),-1E+307,AJ86:AJ93))</f>
        <v>0.56699999999999995</v>
      </c>
      <c r="AQ86" s="197"/>
      <c r="AR86" s="5"/>
      <c r="AS86" s="205" cm="1">
        <f t="array" ref="AS86">MIN(IF(ISERROR(AK86:AK93),1E+307,AK86:AK93))</f>
        <v>1.5395999999999996</v>
      </c>
      <c r="AT86" s="197"/>
      <c r="AV86" s="43">
        <v>0.66</v>
      </c>
      <c r="AW86" s="43">
        <v>1.665</v>
      </c>
      <c r="AX86" s="43">
        <v>0.68</v>
      </c>
      <c r="AY86" s="43">
        <v>1.8740000000000001</v>
      </c>
      <c r="AZ86" s="6"/>
      <c r="BA86" s="205">
        <f>(MAX(AV86:AV93)+MAX(AX86:AX93))/2</f>
        <v>0.70199999999999996</v>
      </c>
      <c r="BB86" s="197"/>
      <c r="BC86" s="5"/>
      <c r="BD86" s="205">
        <f>(MIN(AW86:AW93)+MIN(AY86:AY93))/2</f>
        <v>1.7469999999999999</v>
      </c>
      <c r="BE86" s="197"/>
      <c r="BG86" s="43">
        <v>0.622</v>
      </c>
      <c r="BH86" s="43">
        <v>1.778</v>
      </c>
      <c r="BI86" s="43">
        <v>0.65300000000000002</v>
      </c>
      <c r="BJ86" s="43">
        <v>1.93</v>
      </c>
      <c r="BL86" s="205">
        <f>(MAX(BG86:BG93)+MAX(BI86:BI93))/2</f>
        <v>0.65349999999999997</v>
      </c>
      <c r="BM86" s="197"/>
      <c r="BN86" s="5"/>
      <c r="BO86" s="205">
        <f>(MIN(BH86:BH93)+MIN(BJ86:BJ93))/2</f>
        <v>1.8465</v>
      </c>
      <c r="BP86" s="197"/>
      <c r="BR86" s="197"/>
      <c r="BS86" s="197"/>
      <c r="BT86" s="218"/>
      <c r="BU86" s="8"/>
      <c r="BV86" s="197"/>
      <c r="BW86" s="197"/>
      <c r="BX86" s="218"/>
      <c r="BY86" s="8"/>
      <c r="BZ86" s="218"/>
    </row>
    <row r="87" spans="1:78" ht="16" customHeight="1" x14ac:dyDescent="0.2">
      <c r="A87" s="217"/>
      <c r="B87" s="217"/>
      <c r="C87" s="217"/>
      <c r="D87" s="20" t="s">
        <v>254</v>
      </c>
      <c r="E87" s="219"/>
      <c r="G87">
        <v>606</v>
      </c>
      <c r="H87">
        <v>1056</v>
      </c>
      <c r="I87">
        <v>873</v>
      </c>
      <c r="J87">
        <v>773</v>
      </c>
      <c r="K87">
        <v>639</v>
      </c>
      <c r="L87">
        <v>0.62</v>
      </c>
      <c r="M87">
        <v>0.66500000000000004</v>
      </c>
      <c r="N87">
        <v>0.65700000000000003</v>
      </c>
      <c r="O87">
        <v>0.64700000000000002</v>
      </c>
      <c r="P87">
        <v>0.626</v>
      </c>
      <c r="Q87">
        <v>0.55300000000000005</v>
      </c>
      <c r="R87">
        <v>0.57599999999999996</v>
      </c>
      <c r="S87">
        <v>0.56599999999999995</v>
      </c>
      <c r="T87">
        <v>0.56100000000000005</v>
      </c>
      <c r="U87">
        <v>0.57499999999999996</v>
      </c>
      <c r="V87">
        <v>1.4590000000000001</v>
      </c>
      <c r="W87">
        <v>1.395</v>
      </c>
      <c r="X87">
        <v>1.4079999999999999</v>
      </c>
      <c r="Y87">
        <v>1.4279999999999999</v>
      </c>
      <c r="Z87">
        <v>1.454</v>
      </c>
      <c r="AA87">
        <v>1.587</v>
      </c>
      <c r="AB87">
        <v>1.5309999999999999</v>
      </c>
      <c r="AC87">
        <v>1.54</v>
      </c>
      <c r="AD87">
        <v>1.5349999999999999</v>
      </c>
      <c r="AE87">
        <v>1.5329999999999999</v>
      </c>
      <c r="AG87" s="1">
        <f t="shared" si="54"/>
        <v>789.4</v>
      </c>
      <c r="AH87" s="2">
        <f t="shared" si="55"/>
        <v>0.64300000000000002</v>
      </c>
      <c r="AI87" s="2">
        <f t="shared" si="56"/>
        <v>1.4288000000000001</v>
      </c>
      <c r="AJ87" s="2">
        <f t="shared" si="57"/>
        <v>0.56619999999999993</v>
      </c>
      <c r="AK87" s="2">
        <f t="shared" si="58"/>
        <v>1.5451999999999999</v>
      </c>
      <c r="AM87" s="18">
        <f t="shared" si="59"/>
        <v>0.26042699108292577</v>
      </c>
      <c r="AN87" s="205"/>
      <c r="AP87" s="205"/>
      <c r="AQ87" s="197"/>
      <c r="AR87" s="5"/>
      <c r="AS87" s="205"/>
      <c r="AT87" s="197"/>
      <c r="AV87" s="43">
        <v>0.67400000000000004</v>
      </c>
      <c r="AW87" s="43">
        <v>1.65</v>
      </c>
      <c r="AX87" s="43">
        <v>0.69</v>
      </c>
      <c r="AY87" s="43">
        <v>1.8580000000000001</v>
      </c>
      <c r="AZ87" s="6"/>
      <c r="BA87" s="205"/>
      <c r="BB87" s="197"/>
      <c r="BC87" s="5"/>
      <c r="BD87" s="205"/>
      <c r="BE87" s="197"/>
      <c r="BG87" s="43">
        <v>0.627</v>
      </c>
      <c r="BH87" s="43">
        <v>1.7809999999999999</v>
      </c>
      <c r="BI87" s="43">
        <v>0.66800000000000004</v>
      </c>
      <c r="BJ87" s="43">
        <v>1.915</v>
      </c>
      <c r="BL87" s="205"/>
      <c r="BM87" s="197"/>
      <c r="BN87" s="5"/>
      <c r="BO87" s="205"/>
      <c r="BP87" s="197"/>
      <c r="BR87" s="197"/>
      <c r="BS87" s="197"/>
      <c r="BT87" s="218"/>
      <c r="BU87" s="8"/>
      <c r="BV87" s="197"/>
      <c r="BW87" s="197"/>
      <c r="BX87" s="218"/>
      <c r="BY87" s="8"/>
      <c r="BZ87" s="218"/>
    </row>
    <row r="88" spans="1:78" ht="16" customHeight="1" x14ac:dyDescent="0.2">
      <c r="A88" s="217"/>
      <c r="B88" s="217"/>
      <c r="C88" s="217"/>
      <c r="D88" s="20" t="s">
        <v>255</v>
      </c>
      <c r="E88" s="219"/>
      <c r="G88">
        <v>1542</v>
      </c>
      <c r="H88">
        <v>1529</v>
      </c>
      <c r="I88">
        <v>1580</v>
      </c>
      <c r="J88">
        <v>1102</v>
      </c>
      <c r="K88">
        <v>1106</v>
      </c>
      <c r="L88">
        <v>0.61199999999999999</v>
      </c>
      <c r="M88">
        <v>0.60699999999999998</v>
      </c>
      <c r="N88">
        <v>0.61499999999999999</v>
      </c>
      <c r="O88">
        <v>0.59299999999999997</v>
      </c>
      <c r="P88">
        <v>0.59099999999999997</v>
      </c>
      <c r="Q88">
        <v>0.55800000000000005</v>
      </c>
      <c r="R88">
        <v>0.57099999999999995</v>
      </c>
      <c r="S88">
        <v>0.57299999999999995</v>
      </c>
      <c r="T88">
        <v>0.55800000000000005</v>
      </c>
      <c r="U88">
        <v>0.57499999999999996</v>
      </c>
      <c r="V88">
        <v>1.47</v>
      </c>
      <c r="W88">
        <v>1.4830000000000001</v>
      </c>
      <c r="X88">
        <v>1.474</v>
      </c>
      <c r="Y88">
        <v>1.5069999999999999</v>
      </c>
      <c r="Z88">
        <v>1.5029999999999999</v>
      </c>
      <c r="AA88">
        <v>1.5760000000000001</v>
      </c>
      <c r="AB88">
        <v>1.5349999999999999</v>
      </c>
      <c r="AC88">
        <v>1.5249999999999999</v>
      </c>
      <c r="AD88">
        <v>1.5289999999999999</v>
      </c>
      <c r="AE88">
        <v>1.5329999999999999</v>
      </c>
      <c r="AG88" s="1">
        <f t="shared" si="54"/>
        <v>1371.8</v>
      </c>
      <c r="AH88" s="2">
        <f t="shared" si="55"/>
        <v>0.60359999999999991</v>
      </c>
      <c r="AI88" s="2">
        <f t="shared" si="56"/>
        <v>1.4874000000000001</v>
      </c>
      <c r="AJ88" s="2">
        <f t="shared" si="57"/>
        <v>0.56699999999999995</v>
      </c>
      <c r="AK88" s="2">
        <f t="shared" si="58"/>
        <v>1.5395999999999996</v>
      </c>
      <c r="AM88" s="18">
        <f t="shared" si="59"/>
        <v>6.7111453610942798E-2</v>
      </c>
      <c r="AN88" s="205"/>
      <c r="AP88" s="205"/>
      <c r="AQ88" s="197"/>
      <c r="AR88" s="5"/>
      <c r="AS88" s="205"/>
      <c r="AT88" s="197"/>
      <c r="AV88" s="43">
        <v>0.68300000000000005</v>
      </c>
      <c r="AW88" s="43">
        <v>1.6679999999999999</v>
      </c>
      <c r="AX88" s="43">
        <v>0.72099999999999997</v>
      </c>
      <c r="AY88" s="43">
        <v>1.8440000000000001</v>
      </c>
      <c r="AZ88" s="6"/>
      <c r="BA88" s="205"/>
      <c r="BB88" s="197"/>
      <c r="BC88" s="5"/>
      <c r="BD88" s="205"/>
      <c r="BE88" s="197"/>
      <c r="BG88" s="43">
        <v>0.63700000000000001</v>
      </c>
      <c r="BH88" s="43">
        <v>1.8</v>
      </c>
      <c r="BI88" s="43">
        <v>0.67</v>
      </c>
      <c r="BJ88" s="43">
        <v>1.94</v>
      </c>
      <c r="BL88" s="205"/>
      <c r="BM88" s="197"/>
      <c r="BN88" s="5"/>
      <c r="BO88" s="205"/>
      <c r="BP88" s="197"/>
      <c r="BR88" s="197"/>
      <c r="BS88" s="197"/>
      <c r="BT88" s="218"/>
      <c r="BU88" s="8"/>
      <c r="BV88" s="197"/>
      <c r="BW88" s="197"/>
      <c r="BX88" s="218"/>
      <c r="BY88" s="8"/>
      <c r="BZ88" s="218"/>
    </row>
    <row r="89" spans="1:78" ht="16" customHeight="1" x14ac:dyDescent="0.2">
      <c r="A89" s="217"/>
      <c r="B89" s="217"/>
      <c r="C89" s="217"/>
      <c r="E89" s="219"/>
      <c r="AG89" s="1" t="e">
        <f t="shared" si="54"/>
        <v>#DIV/0!</v>
      </c>
      <c r="AH89" s="2" t="e">
        <f t="shared" si="55"/>
        <v>#DIV/0!</v>
      </c>
      <c r="AI89" s="2" t="e">
        <f t="shared" si="56"/>
        <v>#DIV/0!</v>
      </c>
      <c r="AJ89" s="2" t="e">
        <f t="shared" si="57"/>
        <v>#DIV/0!</v>
      </c>
      <c r="AK89" s="2" t="e">
        <f t="shared" si="58"/>
        <v>#DIV/0!</v>
      </c>
      <c r="AM89" s="18" t="e">
        <f t="shared" si="59"/>
        <v>#DIV/0!</v>
      </c>
      <c r="AN89" s="205"/>
      <c r="AP89" s="205"/>
      <c r="AQ89" s="197"/>
      <c r="AR89" s="5"/>
      <c r="AS89" s="205"/>
      <c r="AT89" s="197"/>
      <c r="AV89" s="42"/>
      <c r="AW89" s="42"/>
      <c r="AX89" s="42"/>
      <c r="AY89" s="42"/>
      <c r="AZ89" s="6"/>
      <c r="BA89" s="205"/>
      <c r="BB89" s="197"/>
      <c r="BC89" s="5"/>
      <c r="BD89" s="205"/>
      <c r="BE89" s="197"/>
      <c r="BG89" s="42"/>
      <c r="BH89" s="42"/>
      <c r="BI89" s="42"/>
      <c r="BJ89" s="42"/>
      <c r="BL89" s="205"/>
      <c r="BM89" s="197"/>
      <c r="BN89" s="5"/>
      <c r="BO89" s="205"/>
      <c r="BP89" s="197"/>
      <c r="BR89" s="197"/>
      <c r="BS89" s="197"/>
      <c r="BT89" s="218"/>
      <c r="BU89" s="8"/>
      <c r="BV89" s="197"/>
      <c r="BW89" s="197"/>
      <c r="BX89" s="218"/>
      <c r="BY89" s="8"/>
      <c r="BZ89" s="218"/>
    </row>
    <row r="90" spans="1:78" ht="16" customHeight="1" x14ac:dyDescent="0.2">
      <c r="A90" s="217"/>
      <c r="B90" s="217"/>
      <c r="C90" s="217"/>
      <c r="E90" s="219"/>
      <c r="AG90" s="1" t="e">
        <f t="shared" si="54"/>
        <v>#DIV/0!</v>
      </c>
      <c r="AH90" s="2" t="e">
        <f t="shared" si="55"/>
        <v>#DIV/0!</v>
      </c>
      <c r="AI90" s="2" t="e">
        <f t="shared" si="56"/>
        <v>#DIV/0!</v>
      </c>
      <c r="AJ90" s="2" t="e">
        <f t="shared" si="57"/>
        <v>#DIV/0!</v>
      </c>
      <c r="AK90" s="2" t="e">
        <f t="shared" si="58"/>
        <v>#DIV/0!</v>
      </c>
      <c r="AM90" s="18" t="e">
        <f t="shared" si="59"/>
        <v>#DIV/0!</v>
      </c>
      <c r="AN90" s="205"/>
      <c r="AP90" s="205"/>
      <c r="AQ90" s="197"/>
      <c r="AR90" s="5"/>
      <c r="AS90" s="205"/>
      <c r="AT90" s="197"/>
      <c r="AV90" s="42"/>
      <c r="AW90" s="42"/>
      <c r="AX90" s="42"/>
      <c r="AY90" s="42"/>
      <c r="AZ90" s="6"/>
      <c r="BA90" s="205"/>
      <c r="BB90" s="197"/>
      <c r="BC90" s="5"/>
      <c r="BD90" s="205"/>
      <c r="BE90" s="197"/>
      <c r="BG90" s="42"/>
      <c r="BH90" s="42"/>
      <c r="BI90" s="42"/>
      <c r="BJ90" s="42"/>
      <c r="BL90" s="205"/>
      <c r="BM90" s="197"/>
      <c r="BN90" s="5"/>
      <c r="BO90" s="205"/>
      <c r="BP90" s="197"/>
      <c r="BR90" s="197"/>
      <c r="BS90" s="197"/>
      <c r="BT90" s="218"/>
      <c r="BU90" s="8"/>
      <c r="BV90" s="197"/>
      <c r="BW90" s="197"/>
      <c r="BX90" s="218"/>
      <c r="BY90" s="8"/>
      <c r="BZ90" s="218"/>
    </row>
    <row r="91" spans="1:78" ht="16" customHeight="1" x14ac:dyDescent="0.2">
      <c r="A91" s="217"/>
      <c r="B91" s="217"/>
      <c r="C91" s="217"/>
      <c r="E91" s="219"/>
      <c r="AG91" s="1" t="e">
        <f t="shared" si="54"/>
        <v>#DIV/0!</v>
      </c>
      <c r="AH91" s="2" t="e">
        <f t="shared" si="55"/>
        <v>#DIV/0!</v>
      </c>
      <c r="AI91" s="2" t="e">
        <f t="shared" si="56"/>
        <v>#DIV/0!</v>
      </c>
      <c r="AJ91" s="2" t="e">
        <f t="shared" si="57"/>
        <v>#DIV/0!</v>
      </c>
      <c r="AK91" s="2" t="e">
        <f t="shared" si="58"/>
        <v>#DIV/0!</v>
      </c>
      <c r="AM91" s="18" t="e">
        <f t="shared" si="59"/>
        <v>#DIV/0!</v>
      </c>
      <c r="AN91" s="205"/>
      <c r="AP91" s="205"/>
      <c r="AQ91" s="197"/>
      <c r="AR91" s="5"/>
      <c r="AS91" s="205"/>
      <c r="AT91" s="197"/>
      <c r="AV91" s="42"/>
      <c r="AW91" s="42"/>
      <c r="AX91" s="42"/>
      <c r="AY91" s="42"/>
      <c r="AZ91" s="6"/>
      <c r="BA91" s="205"/>
      <c r="BB91" s="197"/>
      <c r="BC91" s="5"/>
      <c r="BD91" s="205"/>
      <c r="BE91" s="197"/>
      <c r="BG91" s="42"/>
      <c r="BH91" s="42"/>
      <c r="BI91" s="42"/>
      <c r="BJ91" s="42"/>
      <c r="BL91" s="205"/>
      <c r="BM91" s="197"/>
      <c r="BN91" s="5"/>
      <c r="BO91" s="205"/>
      <c r="BP91" s="197"/>
      <c r="BR91" s="197"/>
      <c r="BS91" s="197"/>
      <c r="BT91" s="218"/>
      <c r="BU91" s="8"/>
      <c r="BV91" s="197"/>
      <c r="BW91" s="197"/>
      <c r="BX91" s="218"/>
      <c r="BY91" s="8"/>
      <c r="BZ91" s="218"/>
    </row>
    <row r="92" spans="1:78" ht="16" customHeight="1" x14ac:dyDescent="0.2">
      <c r="A92" s="217"/>
      <c r="B92" s="217"/>
      <c r="C92" s="217"/>
      <c r="E92" s="219"/>
      <c r="AG92" s="1" t="e">
        <f t="shared" si="54"/>
        <v>#DIV/0!</v>
      </c>
      <c r="AH92" s="2" t="e">
        <f t="shared" si="55"/>
        <v>#DIV/0!</v>
      </c>
      <c r="AI92" s="2" t="e">
        <f t="shared" si="56"/>
        <v>#DIV/0!</v>
      </c>
      <c r="AJ92" s="2" t="e">
        <f t="shared" si="57"/>
        <v>#DIV/0!</v>
      </c>
      <c r="AK92" s="2" t="e">
        <f t="shared" si="58"/>
        <v>#DIV/0!</v>
      </c>
      <c r="AM92" s="18" t="e">
        <f t="shared" si="59"/>
        <v>#DIV/0!</v>
      </c>
      <c r="AN92" s="205"/>
      <c r="AP92" s="205"/>
      <c r="AQ92" s="197"/>
      <c r="AR92" s="5"/>
      <c r="AS92" s="205"/>
      <c r="AT92" s="197"/>
      <c r="AV92" s="42"/>
      <c r="AW92" s="42"/>
      <c r="AX92" s="42"/>
      <c r="AY92" s="42"/>
      <c r="AZ92" s="6"/>
      <c r="BA92" s="205"/>
      <c r="BB92" s="197"/>
      <c r="BC92" s="5"/>
      <c r="BD92" s="205"/>
      <c r="BE92" s="197"/>
      <c r="BG92" s="42"/>
      <c r="BH92" s="42"/>
      <c r="BI92" s="42"/>
      <c r="BJ92" s="42"/>
      <c r="BL92" s="205"/>
      <c r="BM92" s="197"/>
      <c r="BN92" s="5"/>
      <c r="BO92" s="205"/>
      <c r="BP92" s="197"/>
      <c r="BR92" s="197"/>
      <c r="BS92" s="197"/>
      <c r="BT92" s="218"/>
      <c r="BU92" s="8"/>
      <c r="BV92" s="197"/>
      <c r="BW92" s="197"/>
      <c r="BX92" s="218"/>
      <c r="BY92" s="8"/>
      <c r="BZ92" s="218"/>
    </row>
    <row r="93" spans="1:78" ht="16" customHeight="1" x14ac:dyDescent="0.2">
      <c r="A93" s="217"/>
      <c r="B93" s="217"/>
      <c r="C93" s="217"/>
      <c r="E93" s="219"/>
      <c r="AG93" s="1" t="e">
        <f t="shared" si="54"/>
        <v>#DIV/0!</v>
      </c>
      <c r="AH93" s="2" t="e">
        <f t="shared" si="55"/>
        <v>#DIV/0!</v>
      </c>
      <c r="AI93" s="2" t="e">
        <f t="shared" si="56"/>
        <v>#DIV/0!</v>
      </c>
      <c r="AJ93" s="2" t="e">
        <f t="shared" si="57"/>
        <v>#DIV/0!</v>
      </c>
      <c r="AK93" s="2" t="e">
        <f t="shared" si="58"/>
        <v>#DIV/0!</v>
      </c>
      <c r="AM93" s="18" t="e">
        <f t="shared" si="59"/>
        <v>#DIV/0!</v>
      </c>
      <c r="AN93" s="205"/>
      <c r="AP93" s="205"/>
      <c r="AQ93" s="197"/>
      <c r="AR93" s="5"/>
      <c r="AS93" s="205"/>
      <c r="AT93" s="197"/>
      <c r="AV93" s="42"/>
      <c r="AW93" s="42"/>
      <c r="AX93" s="42"/>
      <c r="AY93" s="42"/>
      <c r="AZ93" s="6"/>
      <c r="BA93" s="205"/>
      <c r="BB93" s="197"/>
      <c r="BC93" s="5"/>
      <c r="BD93" s="205"/>
      <c r="BE93" s="197"/>
      <c r="BG93" s="42"/>
      <c r="BH93" s="42"/>
      <c r="BI93" s="42"/>
      <c r="BJ93" s="42"/>
      <c r="BL93" s="205"/>
      <c r="BM93" s="197"/>
      <c r="BN93" s="5"/>
      <c r="BO93" s="205"/>
      <c r="BP93" s="197"/>
      <c r="BR93" s="197"/>
      <c r="BS93" s="197"/>
      <c r="BT93" s="218"/>
      <c r="BU93" s="8"/>
      <c r="BV93" s="197"/>
      <c r="BW93" s="197"/>
      <c r="BX93" s="218"/>
      <c r="BY93" s="8"/>
      <c r="BZ93" s="218"/>
    </row>
    <row r="95" spans="1:78" ht="16" customHeight="1" x14ac:dyDescent="0.2">
      <c r="A95" s="217">
        <v>11</v>
      </c>
      <c r="B95" s="217">
        <v>0</v>
      </c>
      <c r="C95" s="217">
        <v>1</v>
      </c>
      <c r="D95" t="s">
        <v>256</v>
      </c>
      <c r="E95" s="219">
        <v>569409</v>
      </c>
      <c r="G95">
        <v>120</v>
      </c>
      <c r="H95">
        <v>102</v>
      </c>
      <c r="I95">
        <v>76</v>
      </c>
      <c r="J95">
        <v>135</v>
      </c>
      <c r="K95">
        <v>98</v>
      </c>
      <c r="L95">
        <v>0.746</v>
      </c>
      <c r="M95">
        <v>0.72499999999999998</v>
      </c>
      <c r="N95">
        <v>0.69899999999999995</v>
      </c>
      <c r="O95">
        <v>0.76800000000000002</v>
      </c>
      <c r="P95">
        <v>0.71299999999999997</v>
      </c>
      <c r="Q95">
        <v>0.57399999999999995</v>
      </c>
      <c r="R95">
        <v>0.61399999999999999</v>
      </c>
      <c r="S95">
        <v>0.58199999999999996</v>
      </c>
      <c r="T95">
        <v>0.61099999999999999</v>
      </c>
      <c r="U95">
        <v>0.60699999999999998</v>
      </c>
      <c r="V95">
        <v>1.2390000000000001</v>
      </c>
      <c r="W95">
        <v>1.286</v>
      </c>
      <c r="X95">
        <v>1.335</v>
      </c>
      <c r="Y95">
        <v>1.1990000000000001</v>
      </c>
      <c r="Z95">
        <v>1.3080000000000001</v>
      </c>
      <c r="AA95">
        <v>1.583</v>
      </c>
      <c r="AB95">
        <v>1.488</v>
      </c>
      <c r="AC95">
        <v>1.5740000000000001</v>
      </c>
      <c r="AD95">
        <v>1.5580000000000001</v>
      </c>
      <c r="AE95">
        <v>1.657</v>
      </c>
      <c r="AG95" s="1">
        <f t="shared" ref="AG95:AG102" si="60">AVERAGE(G95:K95)</f>
        <v>106.2</v>
      </c>
      <c r="AH95" s="2">
        <f t="shared" ref="AH95:AH102" si="61">AVERAGE(L95:P95)</f>
        <v>0.73019999999999996</v>
      </c>
      <c r="AI95" s="2">
        <f t="shared" ref="AI95:AI102" si="62">AVERAGE(V95:Z95)</f>
        <v>1.2734000000000001</v>
      </c>
      <c r="AJ95" s="2">
        <f t="shared" ref="AJ95:AJ102" si="63">AVERAGE(Q95:U95)</f>
        <v>0.59760000000000013</v>
      </c>
      <c r="AK95" s="2">
        <f t="shared" ref="AK95:AK102" si="64">AVERAGE(AA95:AE95)</f>
        <v>1.5719999999999998</v>
      </c>
      <c r="AM95" s="18">
        <f t="shared" ref="AM95:AM102" si="65">((AK95-AI95)*(1000/AG95))/AJ95</f>
        <v>4.7049465911354096</v>
      </c>
      <c r="AN95" s="205" cm="1">
        <f t="array" ref="AN95">MIN(IF(ISERROR(AM95:AM102),1E+307,AM95:AM102))</f>
        <v>4.3138933936938399E-2</v>
      </c>
      <c r="AP95" s="205" cm="1">
        <f t="array" ref="AP95">MAX(IF(ISERROR(AJ95:AJ102),-1E+307,AJ95:AJ102))</f>
        <v>0.62860000000000005</v>
      </c>
      <c r="AQ95" s="197">
        <f>AP104-AP95</f>
        <v>-5.7200000000000029E-2</v>
      </c>
      <c r="AR95" s="5"/>
      <c r="AS95" s="205" cm="1">
        <f t="array" ref="AS95">MIN(IF(ISERROR(AK95:AK102),1E+307,AK95:AK102))</f>
        <v>1.4574</v>
      </c>
      <c r="AT95" s="197">
        <f>AS95-AS104</f>
        <v>-7.7599999999999891E-2</v>
      </c>
      <c r="AV95" s="42">
        <v>0.747</v>
      </c>
      <c r="AW95" s="42">
        <v>1.4730000000000001</v>
      </c>
      <c r="AX95" s="42">
        <v>0.749</v>
      </c>
      <c r="AY95" s="42">
        <v>1.712</v>
      </c>
      <c r="AZ95" s="6"/>
      <c r="BA95" s="205">
        <f>(MAX(AV95:AV102)+MAX(AX95:AX102))/2</f>
        <v>0.75150000000000006</v>
      </c>
      <c r="BB95" s="197">
        <f>BA104-BA95</f>
        <v>-3.3500000000000085E-2</v>
      </c>
      <c r="BC95" s="5"/>
      <c r="BD95" s="205">
        <f>(MIN(AW95:AW102)+MIN(AY95:AY102))/2</f>
        <v>1.5925</v>
      </c>
      <c r="BE95" s="197">
        <f>BD95-BD104</f>
        <v>-0.10450000000000004</v>
      </c>
      <c r="BG95" s="42">
        <v>0.71</v>
      </c>
      <c r="BH95" s="42">
        <v>1.5860000000000001</v>
      </c>
      <c r="BI95" s="42">
        <v>0.72299999999999998</v>
      </c>
      <c r="BJ95" s="42">
        <v>1.7889999999999999</v>
      </c>
      <c r="BL95" s="205">
        <f>(MAX(BG95:BG102)+MAX(BI95:BI102))/2</f>
        <v>0.71649999999999991</v>
      </c>
      <c r="BM95" s="197">
        <f>BL104-BL95</f>
        <v>-4.8999999999999932E-2</v>
      </c>
      <c r="BN95" s="5"/>
      <c r="BO95" s="205">
        <f>(MIN(BH95:BH102)+MIN(BJ95:BJ102))/2</f>
        <v>1.6875</v>
      </c>
      <c r="BP95" s="197">
        <f>BO95-BO104</f>
        <v>-0.10650000000000004</v>
      </c>
      <c r="BR95" s="197">
        <f>BA95-BB95</f>
        <v>0.78500000000000014</v>
      </c>
      <c r="BS95" s="197">
        <f>BD95+BE95</f>
        <v>1.488</v>
      </c>
      <c r="BT95" s="218">
        <f>BS95-BR95</f>
        <v>0.70299999999999985</v>
      </c>
      <c r="BU95" s="8"/>
      <c r="BV95" s="197">
        <f>BL95-BM95</f>
        <v>0.76549999999999985</v>
      </c>
      <c r="BW95" s="197">
        <f>BO95+BP95</f>
        <v>1.581</v>
      </c>
      <c r="BX95" s="218">
        <f>BW95-BV95</f>
        <v>0.81550000000000011</v>
      </c>
      <c r="BY95" s="8"/>
      <c r="BZ95" s="218">
        <f>AVERAGE(BT95, BX95)</f>
        <v>0.75924999999999998</v>
      </c>
    </row>
    <row r="96" spans="1:78" ht="16" customHeight="1" x14ac:dyDescent="0.2">
      <c r="A96" s="217"/>
      <c r="B96" s="217"/>
      <c r="C96" s="217"/>
      <c r="D96" t="s">
        <v>257</v>
      </c>
      <c r="E96" s="219"/>
      <c r="G96">
        <v>547</v>
      </c>
      <c r="H96">
        <v>503</v>
      </c>
      <c r="I96">
        <v>681</v>
      </c>
      <c r="J96">
        <v>828</v>
      </c>
      <c r="K96">
        <v>426</v>
      </c>
      <c r="L96">
        <v>0.68200000000000005</v>
      </c>
      <c r="M96">
        <v>0.67200000000000004</v>
      </c>
      <c r="N96">
        <v>0.71899999999999997</v>
      </c>
      <c r="O96">
        <v>0.73799999999999999</v>
      </c>
      <c r="P96">
        <v>0.64500000000000002</v>
      </c>
      <c r="Q96">
        <v>0.59899999999999998</v>
      </c>
      <c r="R96">
        <v>0.63500000000000001</v>
      </c>
      <c r="S96">
        <v>0.63900000000000001</v>
      </c>
      <c r="T96">
        <v>0.63400000000000001</v>
      </c>
      <c r="U96">
        <v>0.63600000000000001</v>
      </c>
      <c r="V96">
        <v>1.36</v>
      </c>
      <c r="W96">
        <v>1.381</v>
      </c>
      <c r="X96">
        <v>1.298</v>
      </c>
      <c r="Y96">
        <v>1.264</v>
      </c>
      <c r="Z96">
        <v>1.425</v>
      </c>
      <c r="AA96">
        <v>1.5249999999999999</v>
      </c>
      <c r="AB96">
        <v>1.458</v>
      </c>
      <c r="AC96">
        <v>1.522</v>
      </c>
      <c r="AD96">
        <v>1.444</v>
      </c>
      <c r="AE96">
        <v>1.488</v>
      </c>
      <c r="AG96" s="1">
        <f t="shared" si="60"/>
        <v>597</v>
      </c>
      <c r="AH96" s="2">
        <f t="shared" si="61"/>
        <v>0.69120000000000004</v>
      </c>
      <c r="AI96" s="2">
        <f t="shared" si="62"/>
        <v>1.3455999999999999</v>
      </c>
      <c r="AJ96" s="2">
        <f t="shared" si="63"/>
        <v>0.62860000000000005</v>
      </c>
      <c r="AK96" s="2">
        <f t="shared" si="64"/>
        <v>1.4873999999999998</v>
      </c>
      <c r="AM96" s="18">
        <f t="shared" si="65"/>
        <v>0.37785704426256833</v>
      </c>
      <c r="AN96" s="205"/>
      <c r="AP96" s="205"/>
      <c r="AQ96" s="197"/>
      <c r="AR96" s="5"/>
      <c r="AS96" s="205"/>
      <c r="AT96" s="197"/>
      <c r="AV96" s="42">
        <v>0.72799999999999998</v>
      </c>
      <c r="AW96" s="42">
        <v>1.5169999999999999</v>
      </c>
      <c r="AX96" s="42">
        <v>0.74199999999999999</v>
      </c>
      <c r="AY96" s="42">
        <v>1.7230000000000001</v>
      </c>
      <c r="AZ96" s="6"/>
      <c r="BA96" s="205"/>
      <c r="BB96" s="197"/>
      <c r="BC96" s="5"/>
      <c r="BD96" s="205"/>
      <c r="BE96" s="197"/>
      <c r="BG96" s="42">
        <v>0.69799999999999995</v>
      </c>
      <c r="BH96" s="42">
        <v>1.629</v>
      </c>
      <c r="BI96" s="42">
        <v>0.70599999999999996</v>
      </c>
      <c r="BJ96" s="42">
        <v>1.83</v>
      </c>
      <c r="BL96" s="205"/>
      <c r="BM96" s="197"/>
      <c r="BN96" s="5"/>
      <c r="BO96" s="205"/>
      <c r="BP96" s="197"/>
      <c r="BR96" s="197"/>
      <c r="BS96" s="197"/>
      <c r="BT96" s="218"/>
      <c r="BU96" s="8"/>
      <c r="BV96" s="197"/>
      <c r="BW96" s="197"/>
      <c r="BX96" s="218"/>
      <c r="BY96" s="8"/>
      <c r="BZ96" s="218"/>
    </row>
    <row r="97" spans="1:78" ht="16" customHeight="1" x14ac:dyDescent="0.2">
      <c r="A97" s="217"/>
      <c r="B97" s="217"/>
      <c r="C97" s="217"/>
      <c r="D97" t="s">
        <v>258</v>
      </c>
      <c r="E97" s="219"/>
      <c r="G97">
        <v>1448</v>
      </c>
      <c r="H97">
        <v>1235</v>
      </c>
      <c r="I97">
        <v>1676</v>
      </c>
      <c r="J97">
        <v>1180</v>
      </c>
      <c r="K97">
        <v>970</v>
      </c>
      <c r="L97">
        <v>0.65900000000000003</v>
      </c>
      <c r="M97">
        <v>0.63500000000000001</v>
      </c>
      <c r="N97">
        <v>0.67700000000000005</v>
      </c>
      <c r="O97">
        <v>0.64200000000000002</v>
      </c>
      <c r="P97">
        <v>0.61899999999999999</v>
      </c>
      <c r="Q97">
        <v>0.60499999999999998</v>
      </c>
      <c r="R97">
        <v>0.63200000000000001</v>
      </c>
      <c r="S97">
        <v>0.63200000000000001</v>
      </c>
      <c r="T97">
        <v>0.621</v>
      </c>
      <c r="U97">
        <v>0.64400000000000002</v>
      </c>
      <c r="V97">
        <v>1.397</v>
      </c>
      <c r="W97">
        <v>1.44</v>
      </c>
      <c r="X97">
        <v>1.375</v>
      </c>
      <c r="Y97">
        <v>1.4350000000000001</v>
      </c>
      <c r="Z97">
        <v>1.464</v>
      </c>
      <c r="AA97">
        <v>1.5149999999999999</v>
      </c>
      <c r="AB97">
        <v>1.452</v>
      </c>
      <c r="AC97">
        <v>1.4390000000000001</v>
      </c>
      <c r="AD97">
        <v>1.4450000000000001</v>
      </c>
      <c r="AE97">
        <v>1.4359999999999999</v>
      </c>
      <c r="AG97" s="1">
        <f t="shared" si="60"/>
        <v>1301.8</v>
      </c>
      <c r="AH97" s="2">
        <f t="shared" si="61"/>
        <v>0.64640000000000009</v>
      </c>
      <c r="AI97" s="2">
        <f t="shared" si="62"/>
        <v>1.4222000000000001</v>
      </c>
      <c r="AJ97" s="2">
        <f t="shared" si="63"/>
        <v>0.62680000000000002</v>
      </c>
      <c r="AK97" s="2">
        <f t="shared" si="64"/>
        <v>1.4574</v>
      </c>
      <c r="AM97" s="18">
        <f t="shared" si="65"/>
        <v>4.3138933936938399E-2</v>
      </c>
      <c r="AN97" s="205"/>
      <c r="AP97" s="205"/>
      <c r="AQ97" s="197"/>
      <c r="AR97" s="5"/>
      <c r="AS97" s="205"/>
      <c r="AT97" s="197"/>
      <c r="AV97" s="42">
        <v>0.73099999999999998</v>
      </c>
      <c r="AW97" s="42">
        <v>1.546</v>
      </c>
      <c r="AX97" s="42">
        <v>0.75600000000000001</v>
      </c>
      <c r="AY97" s="42">
        <v>1.7370000000000001</v>
      </c>
      <c r="AZ97" s="6"/>
      <c r="BA97" s="205"/>
      <c r="BB97" s="197"/>
      <c r="BC97" s="5"/>
      <c r="BD97" s="205"/>
      <c r="BE97" s="197"/>
      <c r="BG97" s="42">
        <v>0.69299999999999995</v>
      </c>
      <c r="BH97" s="42">
        <v>1.663</v>
      </c>
      <c r="BI97" s="42">
        <v>0.67500000000000004</v>
      </c>
      <c r="BJ97" s="42">
        <v>1.9039999999999999</v>
      </c>
      <c r="BL97" s="205"/>
      <c r="BM97" s="197"/>
      <c r="BN97" s="5"/>
      <c r="BO97" s="205"/>
      <c r="BP97" s="197"/>
      <c r="BR97" s="197"/>
      <c r="BS97" s="197"/>
      <c r="BT97" s="218"/>
      <c r="BU97" s="8"/>
      <c r="BV97" s="197"/>
      <c r="BW97" s="197"/>
      <c r="BX97" s="218"/>
      <c r="BY97" s="8"/>
      <c r="BZ97" s="218"/>
    </row>
    <row r="98" spans="1:78" ht="16" customHeight="1" x14ac:dyDescent="0.2">
      <c r="A98" s="217"/>
      <c r="B98" s="217"/>
      <c r="C98" s="217"/>
      <c r="E98" s="219"/>
      <c r="AG98" s="1" t="e">
        <f t="shared" si="60"/>
        <v>#DIV/0!</v>
      </c>
      <c r="AH98" s="2" t="e">
        <f t="shared" si="61"/>
        <v>#DIV/0!</v>
      </c>
      <c r="AI98" s="2" t="e">
        <f t="shared" si="62"/>
        <v>#DIV/0!</v>
      </c>
      <c r="AJ98" s="2" t="e">
        <f t="shared" si="63"/>
        <v>#DIV/0!</v>
      </c>
      <c r="AK98" s="2" t="e">
        <f t="shared" si="64"/>
        <v>#DIV/0!</v>
      </c>
      <c r="AM98" s="18" t="e">
        <f t="shared" si="65"/>
        <v>#DIV/0!</v>
      </c>
      <c r="AN98" s="205"/>
      <c r="AP98" s="205"/>
      <c r="AQ98" s="197"/>
      <c r="AR98" s="5"/>
      <c r="AS98" s="205"/>
      <c r="AT98" s="197"/>
      <c r="AV98" s="42"/>
      <c r="AW98" s="42"/>
      <c r="AX98" s="42"/>
      <c r="AY98" s="42"/>
      <c r="AZ98" s="6"/>
      <c r="BA98" s="205"/>
      <c r="BB98" s="197"/>
      <c r="BC98" s="5"/>
      <c r="BD98" s="205"/>
      <c r="BE98" s="197"/>
      <c r="BG98" s="42"/>
      <c r="BH98" s="42"/>
      <c r="BI98" s="42"/>
      <c r="BJ98" s="42"/>
      <c r="BL98" s="205"/>
      <c r="BM98" s="197"/>
      <c r="BN98" s="5"/>
      <c r="BO98" s="205"/>
      <c r="BP98" s="197"/>
      <c r="BR98" s="197"/>
      <c r="BS98" s="197"/>
      <c r="BT98" s="218"/>
      <c r="BU98" s="8"/>
      <c r="BV98" s="197"/>
      <c r="BW98" s="197"/>
      <c r="BX98" s="218"/>
      <c r="BY98" s="8"/>
      <c r="BZ98" s="218"/>
    </row>
    <row r="99" spans="1:78" ht="16" customHeight="1" x14ac:dyDescent="0.2">
      <c r="A99" s="217"/>
      <c r="B99" s="217"/>
      <c r="C99" s="217"/>
      <c r="E99" s="219"/>
      <c r="AG99" s="1" t="e">
        <f t="shared" si="60"/>
        <v>#DIV/0!</v>
      </c>
      <c r="AH99" s="2" t="e">
        <f t="shared" si="61"/>
        <v>#DIV/0!</v>
      </c>
      <c r="AI99" s="2" t="e">
        <f t="shared" si="62"/>
        <v>#DIV/0!</v>
      </c>
      <c r="AJ99" s="2" t="e">
        <f t="shared" si="63"/>
        <v>#DIV/0!</v>
      </c>
      <c r="AK99" s="2" t="e">
        <f t="shared" si="64"/>
        <v>#DIV/0!</v>
      </c>
      <c r="AM99" s="18" t="e">
        <f t="shared" si="65"/>
        <v>#DIV/0!</v>
      </c>
      <c r="AN99" s="205"/>
      <c r="AP99" s="205"/>
      <c r="AQ99" s="197"/>
      <c r="AR99" s="5"/>
      <c r="AS99" s="205"/>
      <c r="AT99" s="197"/>
      <c r="AV99" s="42"/>
      <c r="AW99" s="42"/>
      <c r="AX99" s="42"/>
      <c r="AY99" s="42"/>
      <c r="AZ99" s="6"/>
      <c r="BA99" s="205"/>
      <c r="BB99" s="197"/>
      <c r="BC99" s="5"/>
      <c r="BD99" s="205"/>
      <c r="BE99" s="197"/>
      <c r="BG99" s="42"/>
      <c r="BH99" s="42"/>
      <c r="BI99" s="42"/>
      <c r="BJ99" s="42"/>
      <c r="BL99" s="205"/>
      <c r="BM99" s="197"/>
      <c r="BN99" s="5"/>
      <c r="BO99" s="205"/>
      <c r="BP99" s="197"/>
      <c r="BR99" s="197"/>
      <c r="BS99" s="197"/>
      <c r="BT99" s="218"/>
      <c r="BU99" s="8"/>
      <c r="BV99" s="197"/>
      <c r="BW99" s="197"/>
      <c r="BX99" s="218"/>
      <c r="BY99" s="8"/>
      <c r="BZ99" s="218"/>
    </row>
    <row r="100" spans="1:78" ht="16" customHeight="1" x14ac:dyDescent="0.2">
      <c r="A100" s="217"/>
      <c r="B100" s="217"/>
      <c r="C100" s="217"/>
      <c r="E100" s="219"/>
      <c r="AG100" s="1" t="e">
        <f t="shared" si="60"/>
        <v>#DIV/0!</v>
      </c>
      <c r="AH100" s="2" t="e">
        <f t="shared" si="61"/>
        <v>#DIV/0!</v>
      </c>
      <c r="AI100" s="2" t="e">
        <f t="shared" si="62"/>
        <v>#DIV/0!</v>
      </c>
      <c r="AJ100" s="2" t="e">
        <f t="shared" si="63"/>
        <v>#DIV/0!</v>
      </c>
      <c r="AK100" s="2" t="e">
        <f t="shared" si="64"/>
        <v>#DIV/0!</v>
      </c>
      <c r="AM100" s="18" t="e">
        <f t="shared" si="65"/>
        <v>#DIV/0!</v>
      </c>
      <c r="AN100" s="205"/>
      <c r="AP100" s="205"/>
      <c r="AQ100" s="197"/>
      <c r="AR100" s="5"/>
      <c r="AS100" s="205"/>
      <c r="AT100" s="197"/>
      <c r="AV100" s="42"/>
      <c r="AW100" s="42"/>
      <c r="AX100" s="42"/>
      <c r="AY100" s="42"/>
      <c r="AZ100" s="6"/>
      <c r="BA100" s="205"/>
      <c r="BB100" s="197"/>
      <c r="BC100" s="5"/>
      <c r="BD100" s="205"/>
      <c r="BE100" s="197"/>
      <c r="BG100" s="42"/>
      <c r="BH100" s="42"/>
      <c r="BI100" s="42"/>
      <c r="BJ100" s="42"/>
      <c r="BL100" s="205"/>
      <c r="BM100" s="197"/>
      <c r="BN100" s="5"/>
      <c r="BO100" s="205"/>
      <c r="BP100" s="197"/>
      <c r="BR100" s="197"/>
      <c r="BS100" s="197"/>
      <c r="BT100" s="218"/>
      <c r="BU100" s="8"/>
      <c r="BV100" s="197"/>
      <c r="BW100" s="197"/>
      <c r="BX100" s="218"/>
      <c r="BY100" s="8"/>
      <c r="BZ100" s="218"/>
    </row>
    <row r="101" spans="1:78" ht="16" customHeight="1" x14ac:dyDescent="0.2">
      <c r="A101" s="217"/>
      <c r="B101" s="217"/>
      <c r="C101" s="217"/>
      <c r="E101" s="219"/>
      <c r="AG101" s="1" t="e">
        <f t="shared" si="60"/>
        <v>#DIV/0!</v>
      </c>
      <c r="AH101" s="2" t="e">
        <f t="shared" si="61"/>
        <v>#DIV/0!</v>
      </c>
      <c r="AI101" s="2" t="e">
        <f t="shared" si="62"/>
        <v>#DIV/0!</v>
      </c>
      <c r="AJ101" s="2" t="e">
        <f t="shared" si="63"/>
        <v>#DIV/0!</v>
      </c>
      <c r="AK101" s="2" t="e">
        <f t="shared" si="64"/>
        <v>#DIV/0!</v>
      </c>
      <c r="AM101" s="18" t="e">
        <f t="shared" si="65"/>
        <v>#DIV/0!</v>
      </c>
      <c r="AN101" s="205"/>
      <c r="AP101" s="205"/>
      <c r="AQ101" s="197"/>
      <c r="AR101" s="5"/>
      <c r="AS101" s="205"/>
      <c r="AT101" s="197"/>
      <c r="AV101" s="42"/>
      <c r="AW101" s="42"/>
      <c r="AX101" s="42"/>
      <c r="AY101" s="42"/>
      <c r="AZ101" s="6"/>
      <c r="BA101" s="205"/>
      <c r="BB101" s="197"/>
      <c r="BC101" s="5"/>
      <c r="BD101" s="205"/>
      <c r="BE101" s="197"/>
      <c r="BG101" s="42"/>
      <c r="BH101" s="42"/>
      <c r="BI101" s="42"/>
      <c r="BJ101" s="42"/>
      <c r="BL101" s="205"/>
      <c r="BM101" s="197"/>
      <c r="BN101" s="5"/>
      <c r="BO101" s="205"/>
      <c r="BP101" s="197"/>
      <c r="BR101" s="197"/>
      <c r="BS101" s="197"/>
      <c r="BT101" s="218"/>
      <c r="BU101" s="8"/>
      <c r="BV101" s="197"/>
      <c r="BW101" s="197"/>
      <c r="BX101" s="218"/>
      <c r="BY101" s="8"/>
      <c r="BZ101" s="218"/>
    </row>
    <row r="102" spans="1:78" ht="16" customHeight="1" x14ac:dyDescent="0.2">
      <c r="A102" s="217"/>
      <c r="B102" s="217"/>
      <c r="C102" s="217"/>
      <c r="E102" s="219"/>
      <c r="AG102" s="1" t="e">
        <f t="shared" si="60"/>
        <v>#DIV/0!</v>
      </c>
      <c r="AH102" s="2" t="e">
        <f t="shared" si="61"/>
        <v>#DIV/0!</v>
      </c>
      <c r="AI102" s="2" t="e">
        <f t="shared" si="62"/>
        <v>#DIV/0!</v>
      </c>
      <c r="AJ102" s="2" t="e">
        <f t="shared" si="63"/>
        <v>#DIV/0!</v>
      </c>
      <c r="AK102" s="2" t="e">
        <f t="shared" si="64"/>
        <v>#DIV/0!</v>
      </c>
      <c r="AM102" s="18" t="e">
        <f t="shared" si="65"/>
        <v>#DIV/0!</v>
      </c>
      <c r="AN102" s="205"/>
      <c r="AP102" s="205"/>
      <c r="AQ102" s="197"/>
      <c r="AR102" s="5"/>
      <c r="AS102" s="205"/>
      <c r="AT102" s="197"/>
      <c r="AV102" s="42"/>
      <c r="AW102" s="42"/>
      <c r="AX102" s="42"/>
      <c r="AY102" s="42"/>
      <c r="AZ102" s="6"/>
      <c r="BA102" s="205"/>
      <c r="BB102" s="197"/>
      <c r="BC102" s="5"/>
      <c r="BD102" s="205"/>
      <c r="BE102" s="197"/>
      <c r="BG102" s="42"/>
      <c r="BH102" s="42"/>
      <c r="BI102" s="42"/>
      <c r="BJ102" s="42"/>
      <c r="BL102" s="205"/>
      <c r="BM102" s="197"/>
      <c r="BN102" s="5"/>
      <c r="BO102" s="205"/>
      <c r="BP102" s="197"/>
      <c r="BR102" s="197"/>
      <c r="BS102" s="197"/>
      <c r="BT102" s="218"/>
      <c r="BU102" s="8"/>
      <c r="BV102" s="197"/>
      <c r="BW102" s="197"/>
      <c r="BX102" s="218"/>
      <c r="BY102" s="8"/>
      <c r="BZ102" s="218"/>
    </row>
    <row r="103" spans="1:78" ht="16" customHeight="1" x14ac:dyDescent="0.2">
      <c r="A103" s="217"/>
      <c r="B103" s="217"/>
      <c r="C103" s="217"/>
      <c r="E103" s="219"/>
      <c r="AQ103" s="197"/>
      <c r="AT103" s="197"/>
      <c r="BB103" s="197"/>
      <c r="BE103" s="197"/>
      <c r="BM103" s="197"/>
      <c r="BP103" s="197"/>
      <c r="BR103" s="197"/>
      <c r="BS103" s="197"/>
      <c r="BT103" s="218"/>
      <c r="BV103" s="197"/>
      <c r="BW103" s="197"/>
      <c r="BX103" s="218"/>
      <c r="BZ103" s="218"/>
    </row>
    <row r="104" spans="1:78" ht="16" customHeight="1" x14ac:dyDescent="0.2">
      <c r="A104" s="217"/>
      <c r="B104" s="217"/>
      <c r="C104" s="217">
        <v>0</v>
      </c>
      <c r="D104" s="20" t="s">
        <v>259</v>
      </c>
      <c r="E104" s="219"/>
      <c r="G104">
        <v>231</v>
      </c>
      <c r="H104">
        <v>185</v>
      </c>
      <c r="I104">
        <v>126</v>
      </c>
      <c r="J104">
        <v>119</v>
      </c>
      <c r="K104">
        <v>60</v>
      </c>
      <c r="L104">
        <v>0.70599999999999996</v>
      </c>
      <c r="M104">
        <v>0.68700000000000006</v>
      </c>
      <c r="N104">
        <v>0.67600000000000005</v>
      </c>
      <c r="O104">
        <v>0.65700000000000003</v>
      </c>
      <c r="P104">
        <v>0.60899999999999999</v>
      </c>
      <c r="Q104">
        <v>0.52300000000000002</v>
      </c>
      <c r="R104">
        <v>0.57199999999999995</v>
      </c>
      <c r="S104">
        <v>0.55300000000000005</v>
      </c>
      <c r="T104">
        <v>0.54100000000000004</v>
      </c>
      <c r="U104">
        <v>0.56499999999999995</v>
      </c>
      <c r="V104">
        <v>1.3169999999999999</v>
      </c>
      <c r="W104">
        <v>1.355</v>
      </c>
      <c r="X104">
        <v>1.3759999999999999</v>
      </c>
      <c r="Y104">
        <v>1.41</v>
      </c>
      <c r="Z104">
        <v>1.4790000000000001</v>
      </c>
      <c r="AA104">
        <v>1.6850000000000001</v>
      </c>
      <c r="AB104">
        <v>1.5580000000000001</v>
      </c>
      <c r="AC104">
        <v>1.6259999999999999</v>
      </c>
      <c r="AD104">
        <v>1.569</v>
      </c>
      <c r="AE104">
        <v>1.59</v>
      </c>
      <c r="AG104" s="1">
        <f t="shared" ref="AG104:AG111" si="66">AVERAGE(G104:K104)</f>
        <v>144.19999999999999</v>
      </c>
      <c r="AH104" s="2">
        <f t="shared" ref="AH104:AH111" si="67">AVERAGE(L104:P104)</f>
        <v>0.66700000000000004</v>
      </c>
      <c r="AI104" s="2">
        <f t="shared" ref="AI104:AI111" si="68">AVERAGE(V104:Z104)</f>
        <v>1.3874</v>
      </c>
      <c r="AJ104" s="2">
        <f t="shared" ref="AJ104:AJ111" si="69">AVERAGE(Q104:U104)</f>
        <v>0.55079999999999996</v>
      </c>
      <c r="AK104" s="2">
        <f t="shared" ref="AK104:AK111" si="70">AVERAGE(AA104:AE104)</f>
        <v>1.6056000000000001</v>
      </c>
      <c r="AM104" s="18">
        <f t="shared" ref="AM104:AM111" si="71">((AK104-AI104)*(1000/AG104))/AJ104</f>
        <v>2.7472333773495041</v>
      </c>
      <c r="AN104" s="205" cm="1">
        <f t="array" ref="AN104">MIN(IF(ISERROR(AM104:AM111),1E+307,AM104:AM111))</f>
        <v>4.2516899318373665E-2</v>
      </c>
      <c r="AP104" s="205" cm="1">
        <f t="array" ref="AP104">MAX(IF(ISERROR(AJ104:AJ111),-1E+307,AJ104:AJ111))</f>
        <v>0.57140000000000002</v>
      </c>
      <c r="AQ104" s="197"/>
      <c r="AR104" s="5"/>
      <c r="AS104" s="205" cm="1">
        <f t="array" ref="AS104">MIN(IF(ISERROR(AK104:AK111),1E+307,AK104:AK111))</f>
        <v>1.5349999999999999</v>
      </c>
      <c r="AT104" s="197"/>
      <c r="AV104" s="43">
        <v>0.7</v>
      </c>
      <c r="AW104" s="43">
        <v>1.599</v>
      </c>
      <c r="AX104" s="43">
        <v>0.71799999999999997</v>
      </c>
      <c r="AY104" s="43">
        <v>1.7949999999999999</v>
      </c>
      <c r="AZ104" s="6"/>
      <c r="BA104" s="205">
        <f>(MAX(AV104:AV111)+MAX(AX104:AX111))/2</f>
        <v>0.71799999999999997</v>
      </c>
      <c r="BB104" s="197"/>
      <c r="BC104" s="5"/>
      <c r="BD104" s="205">
        <f>(MIN(AW104:AW111)+MIN(AY104:AY111))/2</f>
        <v>1.6970000000000001</v>
      </c>
      <c r="BE104" s="197"/>
      <c r="BG104" s="43">
        <v>0.63200000000000001</v>
      </c>
      <c r="BH104" s="43">
        <v>1.7430000000000001</v>
      </c>
      <c r="BI104" s="43">
        <v>0.70299999999999996</v>
      </c>
      <c r="BJ104" s="43">
        <v>1.845</v>
      </c>
      <c r="BL104" s="205">
        <f>(MAX(BG104:BG111)+MAX(BI104:BI111))/2</f>
        <v>0.66749999999999998</v>
      </c>
      <c r="BM104" s="197"/>
      <c r="BN104" s="5"/>
      <c r="BO104" s="205">
        <f>(MIN(BH104:BH111)+MIN(BJ104:BJ111))/2</f>
        <v>1.794</v>
      </c>
      <c r="BP104" s="197"/>
      <c r="BR104" s="197"/>
      <c r="BS104" s="197"/>
      <c r="BT104" s="218"/>
      <c r="BU104" s="8"/>
      <c r="BV104" s="197"/>
      <c r="BW104" s="197"/>
      <c r="BX104" s="218"/>
      <c r="BY104" s="8"/>
      <c r="BZ104" s="218"/>
    </row>
    <row r="105" spans="1:78" ht="16" customHeight="1" x14ac:dyDescent="0.2">
      <c r="A105" s="217"/>
      <c r="B105" s="217"/>
      <c r="C105" s="217"/>
      <c r="D105" s="20" t="s">
        <v>260</v>
      </c>
      <c r="E105" s="219"/>
      <c r="G105">
        <v>775</v>
      </c>
      <c r="H105">
        <v>1000</v>
      </c>
      <c r="I105">
        <v>461</v>
      </c>
      <c r="J105">
        <v>1398</v>
      </c>
      <c r="K105">
        <v>425</v>
      </c>
      <c r="L105">
        <v>0.627</v>
      </c>
      <c r="M105">
        <v>0.64600000000000002</v>
      </c>
      <c r="N105">
        <v>0.57199999999999995</v>
      </c>
      <c r="O105">
        <v>0.69399999999999995</v>
      </c>
      <c r="P105">
        <v>0.57699999999999996</v>
      </c>
      <c r="Q105">
        <v>0.56000000000000005</v>
      </c>
      <c r="R105">
        <v>0.60099999999999998</v>
      </c>
      <c r="S105">
        <v>0.54700000000000004</v>
      </c>
      <c r="T105">
        <v>0.58199999999999996</v>
      </c>
      <c r="U105">
        <v>0.56599999999999995</v>
      </c>
      <c r="V105">
        <v>1.4490000000000001</v>
      </c>
      <c r="W105">
        <v>1.4239999999999999</v>
      </c>
      <c r="X105">
        <v>1.5329999999999999</v>
      </c>
      <c r="Y105">
        <v>1.349</v>
      </c>
      <c r="Z105">
        <v>1.5229999999999999</v>
      </c>
      <c r="AA105">
        <v>1.571</v>
      </c>
      <c r="AB105">
        <v>1.5</v>
      </c>
      <c r="AC105">
        <v>1.579</v>
      </c>
      <c r="AD105">
        <v>1.5229999999999999</v>
      </c>
      <c r="AE105">
        <v>1.544</v>
      </c>
      <c r="AG105" s="1">
        <f t="shared" si="66"/>
        <v>811.8</v>
      </c>
      <c r="AH105" s="2">
        <f t="shared" si="67"/>
        <v>0.62319999999999998</v>
      </c>
      <c r="AI105" s="2">
        <f t="shared" si="68"/>
        <v>1.4556</v>
      </c>
      <c r="AJ105" s="2">
        <f t="shared" si="69"/>
        <v>0.57119999999999993</v>
      </c>
      <c r="AK105" s="2">
        <f t="shared" si="70"/>
        <v>1.5433999999999997</v>
      </c>
      <c r="AM105" s="18">
        <f t="shared" si="71"/>
        <v>0.18934649494190312</v>
      </c>
      <c r="AN105" s="205"/>
      <c r="AP105" s="205"/>
      <c r="AQ105" s="197"/>
      <c r="AR105" s="5"/>
      <c r="AS105" s="205"/>
      <c r="AT105" s="197"/>
      <c r="AV105" s="43">
        <v>0.67900000000000005</v>
      </c>
      <c r="AW105" s="43">
        <v>1.647</v>
      </c>
      <c r="AX105" s="43">
        <v>0.71199999999999997</v>
      </c>
      <c r="AY105" s="43">
        <v>1.8180000000000001</v>
      </c>
      <c r="AZ105" s="6"/>
      <c r="BA105" s="205"/>
      <c r="BB105" s="197"/>
      <c r="BC105" s="5"/>
      <c r="BD105" s="205"/>
      <c r="BE105" s="197"/>
      <c r="BG105" s="43">
        <v>0.60699999999999998</v>
      </c>
      <c r="BH105" s="43">
        <v>1.8049999999999999</v>
      </c>
      <c r="BI105" s="43">
        <v>0.67500000000000004</v>
      </c>
      <c r="BJ105" s="43">
        <v>1.895</v>
      </c>
      <c r="BL105" s="205"/>
      <c r="BM105" s="197"/>
      <c r="BN105" s="5"/>
      <c r="BO105" s="205"/>
      <c r="BP105" s="197"/>
      <c r="BR105" s="197"/>
      <c r="BS105" s="197"/>
      <c r="BT105" s="218"/>
      <c r="BU105" s="8"/>
      <c r="BV105" s="197"/>
      <c r="BW105" s="197"/>
      <c r="BX105" s="218"/>
      <c r="BY105" s="8"/>
      <c r="BZ105" s="218"/>
    </row>
    <row r="106" spans="1:78" ht="16" customHeight="1" x14ac:dyDescent="0.2">
      <c r="A106" s="217"/>
      <c r="B106" s="217"/>
      <c r="C106" s="217"/>
      <c r="D106" s="20" t="s">
        <v>261</v>
      </c>
      <c r="E106" s="219"/>
      <c r="G106">
        <v>1990</v>
      </c>
      <c r="H106">
        <v>1997</v>
      </c>
      <c r="I106">
        <v>1960</v>
      </c>
      <c r="J106">
        <v>1584</v>
      </c>
      <c r="K106">
        <v>1607</v>
      </c>
      <c r="L106">
        <v>0.60899999999999999</v>
      </c>
      <c r="M106">
        <v>0.60799999999999998</v>
      </c>
      <c r="N106">
        <v>0.60699999999999998</v>
      </c>
      <c r="O106">
        <v>0.58899999999999997</v>
      </c>
      <c r="P106">
        <v>0.59299999999999997</v>
      </c>
      <c r="Q106">
        <v>0.56299999999999994</v>
      </c>
      <c r="R106">
        <v>0.59</v>
      </c>
      <c r="S106">
        <v>0.57599999999999996</v>
      </c>
      <c r="T106">
        <v>0.55200000000000005</v>
      </c>
      <c r="U106">
        <v>0.57599999999999996</v>
      </c>
      <c r="V106">
        <v>1.474</v>
      </c>
      <c r="W106">
        <v>1.4810000000000001</v>
      </c>
      <c r="X106">
        <v>1.484</v>
      </c>
      <c r="Y106">
        <v>1.5129999999999999</v>
      </c>
      <c r="Z106">
        <v>1.5009999999999999</v>
      </c>
      <c r="AA106">
        <v>1.569</v>
      </c>
      <c r="AB106">
        <v>1.5069999999999999</v>
      </c>
      <c r="AC106">
        <v>1.5189999999999999</v>
      </c>
      <c r="AD106">
        <v>1.54</v>
      </c>
      <c r="AE106">
        <v>1.54</v>
      </c>
      <c r="AG106" s="1">
        <f t="shared" si="66"/>
        <v>1827.6</v>
      </c>
      <c r="AH106" s="2">
        <f t="shared" si="67"/>
        <v>0.60120000000000007</v>
      </c>
      <c r="AI106" s="2">
        <f t="shared" si="68"/>
        <v>1.4905999999999999</v>
      </c>
      <c r="AJ106" s="2">
        <f t="shared" si="69"/>
        <v>0.57140000000000002</v>
      </c>
      <c r="AK106" s="2">
        <f t="shared" si="70"/>
        <v>1.5349999999999999</v>
      </c>
      <c r="AM106" s="18">
        <f t="shared" si="71"/>
        <v>4.2516899318373665E-2</v>
      </c>
      <c r="AN106" s="205"/>
      <c r="AP106" s="205"/>
      <c r="AQ106" s="197"/>
      <c r="AR106" s="5"/>
      <c r="AS106" s="205"/>
      <c r="AT106" s="197"/>
      <c r="AV106" s="43">
        <v>0.68500000000000005</v>
      </c>
      <c r="AW106" s="43">
        <v>1.671</v>
      </c>
      <c r="AX106" s="43">
        <v>0.73599999999999999</v>
      </c>
      <c r="AY106" s="43">
        <v>1.8160000000000001</v>
      </c>
      <c r="AZ106" s="6"/>
      <c r="BA106" s="205"/>
      <c r="BB106" s="197"/>
      <c r="BC106" s="5"/>
      <c r="BD106" s="205"/>
      <c r="BE106" s="197"/>
      <c r="BG106" s="43">
        <v>0.62</v>
      </c>
      <c r="BH106" s="43">
        <v>1.8160000000000001</v>
      </c>
      <c r="BI106" s="43">
        <v>0.67500000000000004</v>
      </c>
      <c r="BJ106" s="43">
        <v>1.927</v>
      </c>
      <c r="BL106" s="205"/>
      <c r="BM106" s="197"/>
      <c r="BN106" s="5"/>
      <c r="BO106" s="205"/>
      <c r="BP106" s="197"/>
      <c r="BR106" s="197"/>
      <c r="BS106" s="197"/>
      <c r="BT106" s="218"/>
      <c r="BU106" s="8"/>
      <c r="BV106" s="197"/>
      <c r="BW106" s="197"/>
      <c r="BX106" s="218"/>
      <c r="BY106" s="8"/>
      <c r="BZ106" s="218"/>
    </row>
    <row r="107" spans="1:78" ht="16" customHeight="1" x14ac:dyDescent="0.2">
      <c r="A107" s="217"/>
      <c r="B107" s="217"/>
      <c r="C107" s="217"/>
      <c r="E107" s="219"/>
      <c r="AG107" s="1" t="e">
        <f t="shared" si="66"/>
        <v>#DIV/0!</v>
      </c>
      <c r="AH107" s="2" t="e">
        <f t="shared" si="67"/>
        <v>#DIV/0!</v>
      </c>
      <c r="AI107" s="2" t="e">
        <f t="shared" si="68"/>
        <v>#DIV/0!</v>
      </c>
      <c r="AJ107" s="2" t="e">
        <f t="shared" si="69"/>
        <v>#DIV/0!</v>
      </c>
      <c r="AK107" s="2" t="e">
        <f t="shared" si="70"/>
        <v>#DIV/0!</v>
      </c>
      <c r="AM107" s="18" t="e">
        <f t="shared" si="71"/>
        <v>#DIV/0!</v>
      </c>
      <c r="AN107" s="205"/>
      <c r="AP107" s="205"/>
      <c r="AQ107" s="197"/>
      <c r="AR107" s="5"/>
      <c r="AS107" s="205"/>
      <c r="AT107" s="197"/>
      <c r="AV107" s="42"/>
      <c r="AW107" s="42"/>
      <c r="AX107" s="42"/>
      <c r="AY107" s="42"/>
      <c r="AZ107" s="6"/>
      <c r="BA107" s="205"/>
      <c r="BB107" s="197"/>
      <c r="BC107" s="5"/>
      <c r="BD107" s="205"/>
      <c r="BE107" s="197"/>
      <c r="BG107" s="42"/>
      <c r="BH107" s="42"/>
      <c r="BI107" s="42"/>
      <c r="BJ107" s="42"/>
      <c r="BL107" s="205"/>
      <c r="BM107" s="197"/>
      <c r="BN107" s="5"/>
      <c r="BO107" s="205"/>
      <c r="BP107" s="197"/>
      <c r="BR107" s="197"/>
      <c r="BS107" s="197"/>
      <c r="BT107" s="218"/>
      <c r="BU107" s="8"/>
      <c r="BV107" s="197"/>
      <c r="BW107" s="197"/>
      <c r="BX107" s="218"/>
      <c r="BY107" s="8"/>
      <c r="BZ107" s="218"/>
    </row>
    <row r="108" spans="1:78" ht="16" customHeight="1" x14ac:dyDescent="0.2">
      <c r="A108" s="217"/>
      <c r="B108" s="217"/>
      <c r="C108" s="217"/>
      <c r="E108" s="219"/>
      <c r="AG108" s="1" t="e">
        <f t="shared" si="66"/>
        <v>#DIV/0!</v>
      </c>
      <c r="AH108" s="2" t="e">
        <f t="shared" si="67"/>
        <v>#DIV/0!</v>
      </c>
      <c r="AI108" s="2" t="e">
        <f t="shared" si="68"/>
        <v>#DIV/0!</v>
      </c>
      <c r="AJ108" s="2" t="e">
        <f t="shared" si="69"/>
        <v>#DIV/0!</v>
      </c>
      <c r="AK108" s="2" t="e">
        <f t="shared" si="70"/>
        <v>#DIV/0!</v>
      </c>
      <c r="AM108" s="18" t="e">
        <f t="shared" si="71"/>
        <v>#DIV/0!</v>
      </c>
      <c r="AN108" s="205"/>
      <c r="AP108" s="205"/>
      <c r="AQ108" s="197"/>
      <c r="AR108" s="5"/>
      <c r="AS108" s="205"/>
      <c r="AT108" s="197"/>
      <c r="AV108" s="42"/>
      <c r="AW108" s="42"/>
      <c r="AX108" s="42"/>
      <c r="AY108" s="42"/>
      <c r="AZ108" s="6"/>
      <c r="BA108" s="205"/>
      <c r="BB108" s="197"/>
      <c r="BC108" s="5"/>
      <c r="BD108" s="205"/>
      <c r="BE108" s="197"/>
      <c r="BG108" s="42"/>
      <c r="BH108" s="42"/>
      <c r="BI108" s="42"/>
      <c r="BJ108" s="42"/>
      <c r="BL108" s="205"/>
      <c r="BM108" s="197"/>
      <c r="BN108" s="5"/>
      <c r="BO108" s="205"/>
      <c r="BP108" s="197"/>
      <c r="BR108" s="197"/>
      <c r="BS108" s="197"/>
      <c r="BT108" s="218"/>
      <c r="BU108" s="8"/>
      <c r="BV108" s="197"/>
      <c r="BW108" s="197"/>
      <c r="BX108" s="218"/>
      <c r="BY108" s="8"/>
      <c r="BZ108" s="218"/>
    </row>
    <row r="109" spans="1:78" ht="16" customHeight="1" x14ac:dyDescent="0.2">
      <c r="A109" s="217"/>
      <c r="B109" s="217"/>
      <c r="C109" s="217"/>
      <c r="E109" s="219"/>
      <c r="AG109" s="1" t="e">
        <f t="shared" si="66"/>
        <v>#DIV/0!</v>
      </c>
      <c r="AH109" s="2" t="e">
        <f t="shared" si="67"/>
        <v>#DIV/0!</v>
      </c>
      <c r="AI109" s="2" t="e">
        <f t="shared" si="68"/>
        <v>#DIV/0!</v>
      </c>
      <c r="AJ109" s="2" t="e">
        <f t="shared" si="69"/>
        <v>#DIV/0!</v>
      </c>
      <c r="AK109" s="2" t="e">
        <f t="shared" si="70"/>
        <v>#DIV/0!</v>
      </c>
      <c r="AM109" s="18" t="e">
        <f t="shared" si="71"/>
        <v>#DIV/0!</v>
      </c>
      <c r="AN109" s="205"/>
      <c r="AP109" s="205"/>
      <c r="AQ109" s="197"/>
      <c r="AR109" s="5"/>
      <c r="AS109" s="205"/>
      <c r="AT109" s="197"/>
      <c r="AV109" s="42"/>
      <c r="AW109" s="42"/>
      <c r="AX109" s="42"/>
      <c r="AY109" s="42"/>
      <c r="AZ109" s="6"/>
      <c r="BA109" s="205"/>
      <c r="BB109" s="197"/>
      <c r="BC109" s="5"/>
      <c r="BD109" s="205"/>
      <c r="BE109" s="197"/>
      <c r="BG109" s="42"/>
      <c r="BH109" s="42"/>
      <c r="BI109" s="42"/>
      <c r="BJ109" s="42"/>
      <c r="BL109" s="205"/>
      <c r="BM109" s="197"/>
      <c r="BN109" s="5"/>
      <c r="BO109" s="205"/>
      <c r="BP109" s="197"/>
      <c r="BR109" s="197"/>
      <c r="BS109" s="197"/>
      <c r="BT109" s="218"/>
      <c r="BU109" s="8"/>
      <c r="BV109" s="197"/>
      <c r="BW109" s="197"/>
      <c r="BX109" s="218"/>
      <c r="BY109" s="8"/>
      <c r="BZ109" s="218"/>
    </row>
    <row r="110" spans="1:78" ht="16" customHeight="1" x14ac:dyDescent="0.2">
      <c r="A110" s="217"/>
      <c r="B110" s="217"/>
      <c r="C110" s="217"/>
      <c r="E110" s="219"/>
      <c r="AG110" s="1" t="e">
        <f t="shared" si="66"/>
        <v>#DIV/0!</v>
      </c>
      <c r="AH110" s="2" t="e">
        <f t="shared" si="67"/>
        <v>#DIV/0!</v>
      </c>
      <c r="AI110" s="2" t="e">
        <f t="shared" si="68"/>
        <v>#DIV/0!</v>
      </c>
      <c r="AJ110" s="2" t="e">
        <f t="shared" si="69"/>
        <v>#DIV/0!</v>
      </c>
      <c r="AK110" s="2" t="e">
        <f t="shared" si="70"/>
        <v>#DIV/0!</v>
      </c>
      <c r="AM110" s="18" t="e">
        <f t="shared" si="71"/>
        <v>#DIV/0!</v>
      </c>
      <c r="AN110" s="205"/>
      <c r="AP110" s="205"/>
      <c r="AQ110" s="197"/>
      <c r="AR110" s="5"/>
      <c r="AS110" s="205"/>
      <c r="AT110" s="197"/>
      <c r="AV110" s="42"/>
      <c r="AW110" s="42"/>
      <c r="AX110" s="42"/>
      <c r="AY110" s="42"/>
      <c r="AZ110" s="6"/>
      <c r="BA110" s="205"/>
      <c r="BB110" s="197"/>
      <c r="BC110" s="5"/>
      <c r="BD110" s="205"/>
      <c r="BE110" s="197"/>
      <c r="BG110" s="42"/>
      <c r="BH110" s="42"/>
      <c r="BI110" s="42"/>
      <c r="BJ110" s="42"/>
      <c r="BL110" s="205"/>
      <c r="BM110" s="197"/>
      <c r="BN110" s="5"/>
      <c r="BO110" s="205"/>
      <c r="BP110" s="197"/>
      <c r="BR110" s="197"/>
      <c r="BS110" s="197"/>
      <c r="BT110" s="218"/>
      <c r="BU110" s="8"/>
      <c r="BV110" s="197"/>
      <c r="BW110" s="197"/>
      <c r="BX110" s="218"/>
      <c r="BY110" s="8"/>
      <c r="BZ110" s="218"/>
    </row>
    <row r="111" spans="1:78" ht="16" customHeight="1" x14ac:dyDescent="0.2">
      <c r="A111" s="217"/>
      <c r="B111" s="217"/>
      <c r="C111" s="217"/>
      <c r="E111" s="219"/>
      <c r="AG111" s="1" t="e">
        <f t="shared" si="66"/>
        <v>#DIV/0!</v>
      </c>
      <c r="AH111" s="2" t="e">
        <f t="shared" si="67"/>
        <v>#DIV/0!</v>
      </c>
      <c r="AI111" s="2" t="e">
        <f t="shared" si="68"/>
        <v>#DIV/0!</v>
      </c>
      <c r="AJ111" s="2" t="e">
        <f t="shared" si="69"/>
        <v>#DIV/0!</v>
      </c>
      <c r="AK111" s="2" t="e">
        <f t="shared" si="70"/>
        <v>#DIV/0!</v>
      </c>
      <c r="AM111" s="18" t="e">
        <f t="shared" si="71"/>
        <v>#DIV/0!</v>
      </c>
      <c r="AN111" s="205"/>
      <c r="AP111" s="205"/>
      <c r="AQ111" s="197"/>
      <c r="AR111" s="5"/>
      <c r="AS111" s="205"/>
      <c r="AT111" s="197"/>
      <c r="AV111" s="42"/>
      <c r="AW111" s="42"/>
      <c r="AX111" s="42"/>
      <c r="AY111" s="42"/>
      <c r="AZ111" s="6"/>
      <c r="BA111" s="205"/>
      <c r="BB111" s="197"/>
      <c r="BC111" s="5"/>
      <c r="BD111" s="205"/>
      <c r="BE111" s="197"/>
      <c r="BG111" s="42"/>
      <c r="BH111" s="42"/>
      <c r="BI111" s="42"/>
      <c r="BJ111" s="42"/>
      <c r="BL111" s="205"/>
      <c r="BM111" s="197"/>
      <c r="BN111" s="5"/>
      <c r="BO111" s="205"/>
      <c r="BP111" s="197"/>
      <c r="BR111" s="197"/>
      <c r="BS111" s="197"/>
      <c r="BT111" s="218"/>
      <c r="BU111" s="8"/>
      <c r="BV111" s="197"/>
      <c r="BW111" s="197"/>
      <c r="BX111" s="218"/>
      <c r="BY111" s="8"/>
      <c r="BZ111" s="218"/>
    </row>
    <row r="113" spans="1:78" ht="16" customHeight="1" x14ac:dyDescent="0.2">
      <c r="A113" s="217">
        <v>10</v>
      </c>
      <c r="B113" s="217">
        <v>1</v>
      </c>
      <c r="C113" s="217">
        <v>1</v>
      </c>
      <c r="D113" t="s">
        <v>282</v>
      </c>
      <c r="E113" s="219">
        <v>1241153</v>
      </c>
      <c r="G113">
        <v>46</v>
      </c>
      <c r="H113">
        <v>63</v>
      </c>
      <c r="I113">
        <v>59</v>
      </c>
      <c r="J113">
        <v>59</v>
      </c>
      <c r="K113">
        <v>37</v>
      </c>
      <c r="L113">
        <v>0.79200000000000004</v>
      </c>
      <c r="M113">
        <v>0.84299999999999997</v>
      </c>
      <c r="N113">
        <v>0.83599999999999997</v>
      </c>
      <c r="O113">
        <v>0.82</v>
      </c>
      <c r="P113">
        <v>0.76</v>
      </c>
      <c r="Q113">
        <v>0.627</v>
      </c>
      <c r="R113">
        <v>0.64300000000000002</v>
      </c>
      <c r="S113">
        <v>0.63500000000000001</v>
      </c>
      <c r="T113">
        <v>0.63100000000000001</v>
      </c>
      <c r="U113">
        <v>0.66600000000000004</v>
      </c>
      <c r="V113">
        <v>1.135</v>
      </c>
      <c r="W113">
        <v>1.0029999999999999</v>
      </c>
      <c r="X113">
        <v>1.0269999999999999</v>
      </c>
      <c r="Y113">
        <v>1.071</v>
      </c>
      <c r="Z113">
        <v>1.2110000000000001</v>
      </c>
      <c r="AA113">
        <v>1.5189999999999999</v>
      </c>
      <c r="AB113">
        <v>1.4730000000000001</v>
      </c>
      <c r="AC113">
        <v>1.5509999999999999</v>
      </c>
      <c r="AD113">
        <v>1.865</v>
      </c>
      <c r="AE113">
        <v>1.554</v>
      </c>
      <c r="AG113" s="1">
        <f t="shared" ref="AG113:AG120" si="72">AVERAGE(G113:K113)</f>
        <v>52.8</v>
      </c>
      <c r="AH113" s="2">
        <f t="shared" ref="AH113:AH120" si="73">AVERAGE(L113:P113)</f>
        <v>0.81020000000000003</v>
      </c>
      <c r="AI113" s="2">
        <f t="shared" ref="AI113:AI120" si="74">AVERAGE(V113:Z113)</f>
        <v>1.0893999999999999</v>
      </c>
      <c r="AJ113" s="2">
        <f t="shared" ref="AJ113:AJ120" si="75">AVERAGE(Q113:U113)</f>
        <v>0.64039999999999997</v>
      </c>
      <c r="AK113" s="2">
        <f t="shared" ref="AK113:AK120" si="76">AVERAGE(AA113:AE113)</f>
        <v>1.5924</v>
      </c>
      <c r="AM113" s="18">
        <f t="shared" ref="AM113:AM120" si="77">((AK113-AI113)*(1000/AG113))/AJ113</f>
        <v>14.875882497681378</v>
      </c>
      <c r="AN113" s="205" cm="1">
        <f t="array" ref="AN113">MIN(IF(ISERROR(AM113:AM120),1E+307,AM113:AM120))</f>
        <v>14.875882497681378</v>
      </c>
      <c r="AP113" s="205" cm="1">
        <f t="array" ref="AP113">MAX(IF(ISERROR(AJ113:AJ120),-1E+307,AJ113:AJ120))</f>
        <v>0.64039999999999997</v>
      </c>
      <c r="AQ113" s="197">
        <f>AP122-AP113</f>
        <v>-7.9199999999999937E-2</v>
      </c>
      <c r="AR113" s="5"/>
      <c r="AS113" s="205" cm="1">
        <f t="array" ref="AS113">MIN(IF(ISERROR(AK113:AK120),1E+307,AK113:AK120))</f>
        <v>1.5924</v>
      </c>
      <c r="AT113" s="197">
        <f>AS113-AS122</f>
        <v>3.5599999999999854E-2</v>
      </c>
      <c r="AV113" s="42">
        <v>0.71799999999999997</v>
      </c>
      <c r="AW113" s="42">
        <v>1.524</v>
      </c>
      <c r="AX113" s="42">
        <v>0.67500000000000004</v>
      </c>
      <c r="AY113" s="42">
        <v>1.825</v>
      </c>
      <c r="AZ113" s="6"/>
      <c r="BA113" s="205">
        <f>(MAX(AV113:AV120)+MAX(AX113:AX120))/2</f>
        <v>0.69650000000000001</v>
      </c>
      <c r="BB113" s="197">
        <f>BA122-BA113</f>
        <v>-2.2499999999999964E-2</v>
      </c>
      <c r="BC113" s="5"/>
      <c r="BD113" s="205">
        <f>(MIN(AW113:AW120)+MIN(AY113:AY120))/2</f>
        <v>1.6745000000000001</v>
      </c>
      <c r="BE113" s="197">
        <f>BD113-BD122</f>
        <v>-9.4500000000000028E-2</v>
      </c>
      <c r="BG113" s="42">
        <v>0.64700000000000002</v>
      </c>
      <c r="BH113" s="42">
        <v>1.7230000000000001</v>
      </c>
      <c r="BI113" s="42">
        <v>0.54300000000000004</v>
      </c>
      <c r="BJ113" s="42">
        <v>2.1040000000000001</v>
      </c>
      <c r="BL113" s="205">
        <f>(MAX(BG113:BG120)+MAX(BI113:BI120))/2</f>
        <v>0.59499999999999997</v>
      </c>
      <c r="BM113" s="197">
        <f>BL122-BL113</f>
        <v>5.0499999999999989E-2</v>
      </c>
      <c r="BN113" s="5"/>
      <c r="BO113" s="205">
        <f>(MIN(BH113:BH120)+MIN(BJ113:BJ120))/2</f>
        <v>1.9135</v>
      </c>
      <c r="BP113" s="197">
        <f>BO113-BO122</f>
        <v>5.9499999999999886E-2</v>
      </c>
      <c r="BR113" s="197">
        <f>BA113-BB113</f>
        <v>0.71899999999999997</v>
      </c>
      <c r="BS113" s="197">
        <f>BD113+BE113</f>
        <v>1.58</v>
      </c>
      <c r="BT113" s="218">
        <f>BS113-BR113</f>
        <v>0.8610000000000001</v>
      </c>
      <c r="BU113" s="8"/>
      <c r="BV113" s="197">
        <f>BL113-BM113</f>
        <v>0.54449999999999998</v>
      </c>
      <c r="BW113" s="197">
        <f>BO113+BP113</f>
        <v>1.9729999999999999</v>
      </c>
      <c r="BX113" s="218">
        <f>BW113-BV113</f>
        <v>1.4284999999999999</v>
      </c>
      <c r="BY113" s="8"/>
      <c r="BZ113" s="218">
        <f>AVERAGE(BT113, BX113)</f>
        <v>1.1447499999999999</v>
      </c>
    </row>
    <row r="114" spans="1:78" ht="16" customHeight="1" x14ac:dyDescent="0.2">
      <c r="A114" s="217"/>
      <c r="B114" s="217"/>
      <c r="C114" s="217"/>
      <c r="E114" s="219"/>
      <c r="AG114" s="1" t="e">
        <f t="shared" si="72"/>
        <v>#DIV/0!</v>
      </c>
      <c r="AH114" s="2" t="e">
        <f t="shared" si="73"/>
        <v>#DIV/0!</v>
      </c>
      <c r="AI114" s="2" t="e">
        <f t="shared" si="74"/>
        <v>#DIV/0!</v>
      </c>
      <c r="AJ114" s="2" t="e">
        <f t="shared" si="75"/>
        <v>#DIV/0!</v>
      </c>
      <c r="AK114" s="2" t="e">
        <f t="shared" si="76"/>
        <v>#DIV/0!</v>
      </c>
      <c r="AM114" s="18" t="e">
        <f t="shared" si="77"/>
        <v>#DIV/0!</v>
      </c>
      <c r="AN114" s="205"/>
      <c r="AP114" s="205"/>
      <c r="AQ114" s="197"/>
      <c r="AR114" s="5"/>
      <c r="AS114" s="205"/>
      <c r="AT114" s="197"/>
      <c r="AV114" s="42"/>
      <c r="AW114" s="42"/>
      <c r="AX114" s="42"/>
      <c r="AY114" s="42"/>
      <c r="AZ114" s="6"/>
      <c r="BA114" s="205"/>
      <c r="BB114" s="197"/>
      <c r="BC114" s="5"/>
      <c r="BD114" s="205"/>
      <c r="BE114" s="197"/>
      <c r="BG114" s="42"/>
      <c r="BH114" s="42"/>
      <c r="BI114" s="42"/>
      <c r="BJ114" s="42"/>
      <c r="BL114" s="205"/>
      <c r="BM114" s="197"/>
      <c r="BN114" s="5"/>
      <c r="BO114" s="205"/>
      <c r="BP114" s="197"/>
      <c r="BR114" s="197"/>
      <c r="BS114" s="197"/>
      <c r="BT114" s="218"/>
      <c r="BU114" s="8"/>
      <c r="BV114" s="197"/>
      <c r="BW114" s="197"/>
      <c r="BX114" s="218"/>
      <c r="BY114" s="8"/>
      <c r="BZ114" s="218"/>
    </row>
    <row r="115" spans="1:78" ht="16" customHeight="1" x14ac:dyDescent="0.2">
      <c r="A115" s="217"/>
      <c r="B115" s="217"/>
      <c r="C115" s="217"/>
      <c r="E115" s="219"/>
      <c r="AG115" s="1" t="e">
        <f t="shared" si="72"/>
        <v>#DIV/0!</v>
      </c>
      <c r="AH115" s="2" t="e">
        <f t="shared" si="73"/>
        <v>#DIV/0!</v>
      </c>
      <c r="AI115" s="2" t="e">
        <f t="shared" si="74"/>
        <v>#DIV/0!</v>
      </c>
      <c r="AJ115" s="2" t="e">
        <f t="shared" si="75"/>
        <v>#DIV/0!</v>
      </c>
      <c r="AK115" s="2" t="e">
        <f t="shared" si="76"/>
        <v>#DIV/0!</v>
      </c>
      <c r="AM115" s="18" t="e">
        <f t="shared" si="77"/>
        <v>#DIV/0!</v>
      </c>
      <c r="AN115" s="205"/>
      <c r="AP115" s="205"/>
      <c r="AQ115" s="197"/>
      <c r="AR115" s="5"/>
      <c r="AS115" s="205"/>
      <c r="AT115" s="197"/>
      <c r="AV115" s="42"/>
      <c r="AW115" s="42"/>
      <c r="AX115" s="42"/>
      <c r="AY115" s="42"/>
      <c r="AZ115" s="6"/>
      <c r="BA115" s="205"/>
      <c r="BB115" s="197"/>
      <c r="BC115" s="5"/>
      <c r="BD115" s="205"/>
      <c r="BE115" s="197"/>
      <c r="BG115" s="42"/>
      <c r="BH115" s="42"/>
      <c r="BI115" s="42"/>
      <c r="BJ115" s="42"/>
      <c r="BL115" s="205"/>
      <c r="BM115" s="197"/>
      <c r="BN115" s="5"/>
      <c r="BO115" s="205"/>
      <c r="BP115" s="197"/>
      <c r="BR115" s="197"/>
      <c r="BS115" s="197"/>
      <c r="BT115" s="218"/>
      <c r="BU115" s="8"/>
      <c r="BV115" s="197"/>
      <c r="BW115" s="197"/>
      <c r="BX115" s="218"/>
      <c r="BY115" s="8"/>
      <c r="BZ115" s="218"/>
    </row>
    <row r="116" spans="1:78" ht="16" customHeight="1" x14ac:dyDescent="0.2">
      <c r="A116" s="217"/>
      <c r="B116" s="217"/>
      <c r="C116" s="217"/>
      <c r="E116" s="219"/>
      <c r="AG116" s="1" t="e">
        <f t="shared" si="72"/>
        <v>#DIV/0!</v>
      </c>
      <c r="AH116" s="2" t="e">
        <f t="shared" si="73"/>
        <v>#DIV/0!</v>
      </c>
      <c r="AI116" s="2" t="e">
        <f t="shared" si="74"/>
        <v>#DIV/0!</v>
      </c>
      <c r="AJ116" s="2" t="e">
        <f t="shared" si="75"/>
        <v>#DIV/0!</v>
      </c>
      <c r="AK116" s="2" t="e">
        <f t="shared" si="76"/>
        <v>#DIV/0!</v>
      </c>
      <c r="AM116" s="18" t="e">
        <f t="shared" si="77"/>
        <v>#DIV/0!</v>
      </c>
      <c r="AN116" s="205"/>
      <c r="AP116" s="205"/>
      <c r="AQ116" s="197"/>
      <c r="AR116" s="5"/>
      <c r="AS116" s="205"/>
      <c r="AT116" s="197"/>
      <c r="AV116" s="42"/>
      <c r="AW116" s="42"/>
      <c r="AX116" s="42"/>
      <c r="AY116" s="42"/>
      <c r="AZ116" s="6"/>
      <c r="BA116" s="205"/>
      <c r="BB116" s="197"/>
      <c r="BC116" s="5"/>
      <c r="BD116" s="205"/>
      <c r="BE116" s="197"/>
      <c r="BG116" s="42"/>
      <c r="BH116" s="42"/>
      <c r="BI116" s="42"/>
      <c r="BJ116" s="42"/>
      <c r="BL116" s="205"/>
      <c r="BM116" s="197"/>
      <c r="BN116" s="5"/>
      <c r="BO116" s="205"/>
      <c r="BP116" s="197"/>
      <c r="BR116" s="197"/>
      <c r="BS116" s="197"/>
      <c r="BT116" s="218"/>
      <c r="BU116" s="8"/>
      <c r="BV116" s="197"/>
      <c r="BW116" s="197"/>
      <c r="BX116" s="218"/>
      <c r="BY116" s="8"/>
      <c r="BZ116" s="218"/>
    </row>
    <row r="117" spans="1:78" ht="16" customHeight="1" x14ac:dyDescent="0.2">
      <c r="A117" s="217"/>
      <c r="B117" s="217"/>
      <c r="C117" s="217"/>
      <c r="E117" s="219"/>
      <c r="AG117" s="1" t="e">
        <f t="shared" si="72"/>
        <v>#DIV/0!</v>
      </c>
      <c r="AH117" s="2" t="e">
        <f t="shared" si="73"/>
        <v>#DIV/0!</v>
      </c>
      <c r="AI117" s="2" t="e">
        <f t="shared" si="74"/>
        <v>#DIV/0!</v>
      </c>
      <c r="AJ117" s="2" t="e">
        <f t="shared" si="75"/>
        <v>#DIV/0!</v>
      </c>
      <c r="AK117" s="2" t="e">
        <f t="shared" si="76"/>
        <v>#DIV/0!</v>
      </c>
      <c r="AM117" s="18" t="e">
        <f t="shared" si="77"/>
        <v>#DIV/0!</v>
      </c>
      <c r="AN117" s="205"/>
      <c r="AP117" s="205"/>
      <c r="AQ117" s="197"/>
      <c r="AR117" s="5"/>
      <c r="AS117" s="205"/>
      <c r="AT117" s="197"/>
      <c r="AV117" s="42"/>
      <c r="AW117" s="42"/>
      <c r="AX117" s="42"/>
      <c r="AY117" s="42"/>
      <c r="AZ117" s="6"/>
      <c r="BA117" s="205"/>
      <c r="BB117" s="197"/>
      <c r="BC117" s="5"/>
      <c r="BD117" s="205"/>
      <c r="BE117" s="197"/>
      <c r="BG117" s="42"/>
      <c r="BH117" s="42"/>
      <c r="BI117" s="42"/>
      <c r="BJ117" s="42"/>
      <c r="BL117" s="205"/>
      <c r="BM117" s="197"/>
      <c r="BN117" s="5"/>
      <c r="BO117" s="205"/>
      <c r="BP117" s="197"/>
      <c r="BR117" s="197"/>
      <c r="BS117" s="197"/>
      <c r="BT117" s="218"/>
      <c r="BU117" s="8"/>
      <c r="BV117" s="197"/>
      <c r="BW117" s="197"/>
      <c r="BX117" s="218"/>
      <c r="BY117" s="8"/>
      <c r="BZ117" s="218"/>
    </row>
    <row r="118" spans="1:78" ht="16" customHeight="1" x14ac:dyDescent="0.2">
      <c r="A118" s="217"/>
      <c r="B118" s="217"/>
      <c r="C118" s="217"/>
      <c r="E118" s="219"/>
      <c r="AG118" s="1" t="e">
        <f t="shared" si="72"/>
        <v>#DIV/0!</v>
      </c>
      <c r="AH118" s="2" t="e">
        <f t="shared" si="73"/>
        <v>#DIV/0!</v>
      </c>
      <c r="AI118" s="2" t="e">
        <f t="shared" si="74"/>
        <v>#DIV/0!</v>
      </c>
      <c r="AJ118" s="2" t="e">
        <f t="shared" si="75"/>
        <v>#DIV/0!</v>
      </c>
      <c r="AK118" s="2" t="e">
        <f t="shared" si="76"/>
        <v>#DIV/0!</v>
      </c>
      <c r="AM118" s="18" t="e">
        <f t="shared" si="77"/>
        <v>#DIV/0!</v>
      </c>
      <c r="AN118" s="205"/>
      <c r="AP118" s="205"/>
      <c r="AQ118" s="197"/>
      <c r="AR118" s="5"/>
      <c r="AS118" s="205"/>
      <c r="AT118" s="197"/>
      <c r="AV118" s="42"/>
      <c r="AW118" s="42"/>
      <c r="AX118" s="42"/>
      <c r="AY118" s="42"/>
      <c r="AZ118" s="6"/>
      <c r="BA118" s="205"/>
      <c r="BB118" s="197"/>
      <c r="BC118" s="5"/>
      <c r="BD118" s="205"/>
      <c r="BE118" s="197"/>
      <c r="BG118" s="42"/>
      <c r="BH118" s="42"/>
      <c r="BI118" s="42"/>
      <c r="BJ118" s="42"/>
      <c r="BL118" s="205"/>
      <c r="BM118" s="197"/>
      <c r="BN118" s="5"/>
      <c r="BO118" s="205"/>
      <c r="BP118" s="197"/>
      <c r="BR118" s="197"/>
      <c r="BS118" s="197"/>
      <c r="BT118" s="218"/>
      <c r="BU118" s="8"/>
      <c r="BV118" s="197"/>
      <c r="BW118" s="197"/>
      <c r="BX118" s="218"/>
      <c r="BY118" s="8"/>
      <c r="BZ118" s="218"/>
    </row>
    <row r="119" spans="1:78" ht="16" customHeight="1" x14ac:dyDescent="0.2">
      <c r="A119" s="217"/>
      <c r="B119" s="217"/>
      <c r="C119" s="217"/>
      <c r="E119" s="219"/>
      <c r="AG119" s="1" t="e">
        <f t="shared" si="72"/>
        <v>#DIV/0!</v>
      </c>
      <c r="AH119" s="2" t="e">
        <f t="shared" si="73"/>
        <v>#DIV/0!</v>
      </c>
      <c r="AI119" s="2" t="e">
        <f t="shared" si="74"/>
        <v>#DIV/0!</v>
      </c>
      <c r="AJ119" s="2" t="e">
        <f t="shared" si="75"/>
        <v>#DIV/0!</v>
      </c>
      <c r="AK119" s="2" t="e">
        <f t="shared" si="76"/>
        <v>#DIV/0!</v>
      </c>
      <c r="AM119" s="18" t="e">
        <f t="shared" si="77"/>
        <v>#DIV/0!</v>
      </c>
      <c r="AN119" s="205"/>
      <c r="AP119" s="205"/>
      <c r="AQ119" s="197"/>
      <c r="AR119" s="5"/>
      <c r="AS119" s="205"/>
      <c r="AT119" s="197"/>
      <c r="AV119" s="42"/>
      <c r="AW119" s="42"/>
      <c r="AX119" s="42"/>
      <c r="AY119" s="42"/>
      <c r="AZ119" s="6"/>
      <c r="BA119" s="205"/>
      <c r="BB119" s="197"/>
      <c r="BC119" s="5"/>
      <c r="BD119" s="205"/>
      <c r="BE119" s="197"/>
      <c r="BG119" s="42"/>
      <c r="BH119" s="42"/>
      <c r="BI119" s="42"/>
      <c r="BJ119" s="42"/>
      <c r="BL119" s="205"/>
      <c r="BM119" s="197"/>
      <c r="BN119" s="5"/>
      <c r="BO119" s="205"/>
      <c r="BP119" s="197"/>
      <c r="BR119" s="197"/>
      <c r="BS119" s="197"/>
      <c r="BT119" s="218"/>
      <c r="BU119" s="8"/>
      <c r="BV119" s="197"/>
      <c r="BW119" s="197"/>
      <c r="BX119" s="218"/>
      <c r="BY119" s="8"/>
      <c r="BZ119" s="218"/>
    </row>
    <row r="120" spans="1:78" ht="16" customHeight="1" x14ac:dyDescent="0.2">
      <c r="A120" s="217"/>
      <c r="B120" s="217"/>
      <c r="C120" s="217"/>
      <c r="E120" s="219"/>
      <c r="AG120" s="1" t="e">
        <f t="shared" si="72"/>
        <v>#DIV/0!</v>
      </c>
      <c r="AH120" s="2" t="e">
        <f t="shared" si="73"/>
        <v>#DIV/0!</v>
      </c>
      <c r="AI120" s="2" t="e">
        <f t="shared" si="74"/>
        <v>#DIV/0!</v>
      </c>
      <c r="AJ120" s="2" t="e">
        <f t="shared" si="75"/>
        <v>#DIV/0!</v>
      </c>
      <c r="AK120" s="2" t="e">
        <f t="shared" si="76"/>
        <v>#DIV/0!</v>
      </c>
      <c r="AM120" s="18" t="e">
        <f t="shared" si="77"/>
        <v>#DIV/0!</v>
      </c>
      <c r="AN120" s="205"/>
      <c r="AP120" s="205"/>
      <c r="AQ120" s="197"/>
      <c r="AR120" s="5"/>
      <c r="AS120" s="205"/>
      <c r="AT120" s="197"/>
      <c r="AV120" s="42"/>
      <c r="AW120" s="42"/>
      <c r="AX120" s="42"/>
      <c r="AY120" s="42"/>
      <c r="AZ120" s="6"/>
      <c r="BA120" s="205"/>
      <c r="BB120" s="197"/>
      <c r="BC120" s="5"/>
      <c r="BD120" s="205"/>
      <c r="BE120" s="197"/>
      <c r="BG120" s="42"/>
      <c r="BH120" s="42"/>
      <c r="BI120" s="42"/>
      <c r="BJ120" s="42"/>
      <c r="BL120" s="205"/>
      <c r="BM120" s="197"/>
      <c r="BN120" s="5"/>
      <c r="BO120" s="205"/>
      <c r="BP120" s="197"/>
      <c r="BR120" s="197"/>
      <c r="BS120" s="197"/>
      <c r="BT120" s="218"/>
      <c r="BU120" s="8"/>
      <c r="BV120" s="197"/>
      <c r="BW120" s="197"/>
      <c r="BX120" s="218"/>
      <c r="BY120" s="8"/>
      <c r="BZ120" s="218"/>
    </row>
    <row r="121" spans="1:78" ht="16" customHeight="1" x14ac:dyDescent="0.2">
      <c r="A121" s="217"/>
      <c r="B121" s="217"/>
      <c r="C121" s="217"/>
      <c r="E121" s="219"/>
      <c r="AQ121" s="197"/>
      <c r="AT121" s="197"/>
      <c r="BB121" s="197"/>
      <c r="BE121" s="197"/>
      <c r="BM121" s="197"/>
      <c r="BP121" s="197"/>
      <c r="BR121" s="197"/>
      <c r="BS121" s="197"/>
      <c r="BT121" s="218"/>
      <c r="BV121" s="197"/>
      <c r="BW121" s="197"/>
      <c r="BX121" s="218"/>
      <c r="BZ121" s="218"/>
    </row>
    <row r="122" spans="1:78" ht="16" customHeight="1" x14ac:dyDescent="0.2">
      <c r="A122" s="217"/>
      <c r="B122" s="217"/>
      <c r="C122" s="217">
        <v>0</v>
      </c>
      <c r="D122" t="s">
        <v>284</v>
      </c>
      <c r="E122" s="219"/>
      <c r="G122">
        <v>347</v>
      </c>
      <c r="H122">
        <v>334</v>
      </c>
      <c r="I122">
        <v>228</v>
      </c>
      <c r="J122">
        <v>215</v>
      </c>
      <c r="K122">
        <v>148</v>
      </c>
      <c r="L122">
        <v>0.65300000000000002</v>
      </c>
      <c r="M122">
        <v>0.64900000000000002</v>
      </c>
      <c r="N122">
        <v>0.629</v>
      </c>
      <c r="O122">
        <v>0.626</v>
      </c>
      <c r="P122">
        <v>0.59799999999999998</v>
      </c>
      <c r="Q122">
        <v>0.54900000000000004</v>
      </c>
      <c r="R122">
        <v>0.56399999999999995</v>
      </c>
      <c r="S122">
        <v>0.55300000000000005</v>
      </c>
      <c r="T122">
        <v>0.55700000000000005</v>
      </c>
      <c r="U122">
        <v>0.58299999999999996</v>
      </c>
      <c r="V122">
        <v>1.4079999999999999</v>
      </c>
      <c r="W122">
        <v>1.419</v>
      </c>
      <c r="X122">
        <v>1.452</v>
      </c>
      <c r="Y122">
        <v>1.4610000000000001</v>
      </c>
      <c r="Z122">
        <v>1.4950000000000001</v>
      </c>
      <c r="AA122">
        <v>1.5920000000000001</v>
      </c>
      <c r="AB122">
        <v>1.5649999999999999</v>
      </c>
      <c r="AC122">
        <v>1.554</v>
      </c>
      <c r="AD122">
        <v>1.54</v>
      </c>
      <c r="AE122">
        <v>1.5329999999999999</v>
      </c>
      <c r="AG122" s="1">
        <f>AVERAGE(G122:K122)</f>
        <v>254.4</v>
      </c>
      <c r="AH122" s="2">
        <f>AVERAGE(L122:P122)</f>
        <v>0.63100000000000001</v>
      </c>
      <c r="AI122" s="2">
        <f>AVERAGE(V122:Z122)</f>
        <v>1.4470000000000001</v>
      </c>
      <c r="AJ122" s="2">
        <f>AVERAGE(Q122:U122)</f>
        <v>0.56120000000000003</v>
      </c>
      <c r="AK122" s="2">
        <f>AVERAGE(AA122:AE122)</f>
        <v>1.5568000000000002</v>
      </c>
      <c r="AM122" s="18">
        <f t="shared" ref="AM122:AM129" si="78">((AK122-AI122)*(1000/AG122))/AJ122</f>
        <v>0.76907301066447986</v>
      </c>
      <c r="AN122" s="205" cm="1">
        <f t="array" ref="AN122">MIN(IF(ISERROR(AM122:AM129),1E+307,AM122:AM129))</f>
        <v>0.76907301066447986</v>
      </c>
      <c r="AP122" s="205" cm="1">
        <f t="array" ref="AP122">MAX(IF(ISERROR(AJ122:AJ129),-1E+307,AJ122:AJ129))</f>
        <v>0.56120000000000003</v>
      </c>
      <c r="AQ122" s="197"/>
      <c r="AR122" s="5"/>
      <c r="AS122" s="205" cm="1">
        <f t="array" ref="AS122">MIN(IF(ISERROR(AK122:AK129),1E+307,AK122:AK129))</f>
        <v>1.5568000000000002</v>
      </c>
      <c r="AT122" s="197"/>
      <c r="AV122" s="43">
        <v>0.66700000000000004</v>
      </c>
      <c r="AW122" s="43">
        <v>1.665</v>
      </c>
      <c r="AX122" s="43">
        <v>0.68100000000000005</v>
      </c>
      <c r="AY122" s="43">
        <v>1.873</v>
      </c>
      <c r="AZ122" s="6"/>
      <c r="BA122" s="205">
        <f>(MAX(AV122:AV129)+MAX(AX122:AX129))/2</f>
        <v>0.67400000000000004</v>
      </c>
      <c r="BB122" s="197"/>
      <c r="BC122" s="5"/>
      <c r="BD122" s="205">
        <f>(MIN(AW122:AW129)+MIN(AY122:AY129))/2</f>
        <v>1.7690000000000001</v>
      </c>
      <c r="BE122" s="197"/>
      <c r="BG122" s="43">
        <v>0.627</v>
      </c>
      <c r="BH122" s="43">
        <v>1.776</v>
      </c>
      <c r="BI122" s="43">
        <v>0.66400000000000003</v>
      </c>
      <c r="BJ122" s="43">
        <v>1.9319999999999999</v>
      </c>
      <c r="BL122" s="205">
        <f>(MAX(BG122:BG129)+MAX(BI122:BI129))/2</f>
        <v>0.64549999999999996</v>
      </c>
      <c r="BM122" s="197"/>
      <c r="BN122" s="5"/>
      <c r="BO122" s="205">
        <f>(MIN(BH122:BH129)+MIN(BJ122:BJ129))/2</f>
        <v>1.8540000000000001</v>
      </c>
      <c r="BP122" s="197"/>
      <c r="BR122" s="197"/>
      <c r="BS122" s="197"/>
      <c r="BT122" s="218"/>
      <c r="BU122" s="8"/>
      <c r="BV122" s="197"/>
      <c r="BW122" s="197"/>
      <c r="BX122" s="218"/>
      <c r="BY122" s="8"/>
      <c r="BZ122" s="218"/>
    </row>
    <row r="123" spans="1:78" ht="16" customHeight="1" x14ac:dyDescent="0.2">
      <c r="A123" s="217"/>
      <c r="B123" s="217"/>
      <c r="C123" s="217"/>
      <c r="D123" s="20"/>
      <c r="E123" s="219"/>
      <c r="AG123" s="1" t="e">
        <f t="shared" ref="AG123:AG129" si="79">AVERAGE(G123:K123)</f>
        <v>#DIV/0!</v>
      </c>
      <c r="AH123" s="2" t="e">
        <f t="shared" ref="AH123:AH129" si="80">AVERAGE(L123:P123)</f>
        <v>#DIV/0!</v>
      </c>
      <c r="AI123" s="2" t="e">
        <f t="shared" ref="AI123:AI129" si="81">AVERAGE(V123:Z123)</f>
        <v>#DIV/0!</v>
      </c>
      <c r="AJ123" s="2" t="e">
        <f t="shared" ref="AJ123:AJ129" si="82">AVERAGE(Q123:U123)</f>
        <v>#DIV/0!</v>
      </c>
      <c r="AK123" s="2" t="e">
        <f t="shared" ref="AK123:AK129" si="83">AVERAGE(AA123:AE123)</f>
        <v>#DIV/0!</v>
      </c>
      <c r="AM123" s="18" t="e">
        <f t="shared" si="78"/>
        <v>#DIV/0!</v>
      </c>
      <c r="AN123" s="205"/>
      <c r="AP123" s="205"/>
      <c r="AQ123" s="197"/>
      <c r="AR123" s="5"/>
      <c r="AS123" s="205"/>
      <c r="AT123" s="197"/>
      <c r="AV123" s="43"/>
      <c r="AW123" s="43"/>
      <c r="AX123" s="43"/>
      <c r="AY123" s="43"/>
      <c r="AZ123" s="6"/>
      <c r="BA123" s="205"/>
      <c r="BB123" s="197"/>
      <c r="BC123" s="5"/>
      <c r="BD123" s="205"/>
      <c r="BE123" s="197"/>
      <c r="BG123" s="43"/>
      <c r="BH123" s="43"/>
      <c r="BI123" s="43"/>
      <c r="BJ123" s="43"/>
      <c r="BL123" s="205"/>
      <c r="BM123" s="197"/>
      <c r="BN123" s="5"/>
      <c r="BO123" s="205"/>
      <c r="BP123" s="197"/>
      <c r="BR123" s="197"/>
      <c r="BS123" s="197"/>
      <c r="BT123" s="218"/>
      <c r="BU123" s="8"/>
      <c r="BV123" s="197"/>
      <c r="BW123" s="197"/>
      <c r="BX123" s="218"/>
      <c r="BY123" s="8"/>
      <c r="BZ123" s="218"/>
    </row>
    <row r="124" spans="1:78" ht="16" customHeight="1" x14ac:dyDescent="0.2">
      <c r="A124" s="217"/>
      <c r="B124" s="217"/>
      <c r="C124" s="217"/>
      <c r="D124" s="20"/>
      <c r="E124" s="219"/>
      <c r="AG124" s="1" t="e">
        <f t="shared" si="79"/>
        <v>#DIV/0!</v>
      </c>
      <c r="AH124" s="2" t="e">
        <f t="shared" si="80"/>
        <v>#DIV/0!</v>
      </c>
      <c r="AI124" s="2" t="e">
        <f t="shared" si="81"/>
        <v>#DIV/0!</v>
      </c>
      <c r="AJ124" s="2" t="e">
        <f t="shared" si="82"/>
        <v>#DIV/0!</v>
      </c>
      <c r="AK124" s="2" t="e">
        <f t="shared" si="83"/>
        <v>#DIV/0!</v>
      </c>
      <c r="AM124" s="18" t="e">
        <f t="shared" si="78"/>
        <v>#DIV/0!</v>
      </c>
      <c r="AN124" s="205"/>
      <c r="AP124" s="205"/>
      <c r="AQ124" s="197"/>
      <c r="AR124" s="5"/>
      <c r="AS124" s="205"/>
      <c r="AT124" s="197"/>
      <c r="AV124" s="43"/>
      <c r="AW124" s="43"/>
      <c r="AX124" s="43"/>
      <c r="AY124" s="43"/>
      <c r="AZ124" s="6"/>
      <c r="BA124" s="205"/>
      <c r="BB124" s="197"/>
      <c r="BC124" s="5"/>
      <c r="BD124" s="205"/>
      <c r="BE124" s="197"/>
      <c r="BG124" s="43"/>
      <c r="BH124" s="43"/>
      <c r="BI124" s="43"/>
      <c r="BJ124" s="43"/>
      <c r="BL124" s="205"/>
      <c r="BM124" s="197"/>
      <c r="BN124" s="5"/>
      <c r="BO124" s="205"/>
      <c r="BP124" s="197"/>
      <c r="BR124" s="197"/>
      <c r="BS124" s="197"/>
      <c r="BT124" s="218"/>
      <c r="BU124" s="8"/>
      <c r="BV124" s="197"/>
      <c r="BW124" s="197"/>
      <c r="BX124" s="218"/>
      <c r="BY124" s="8"/>
      <c r="BZ124" s="218"/>
    </row>
    <row r="125" spans="1:78" ht="16" customHeight="1" x14ac:dyDescent="0.2">
      <c r="A125" s="217"/>
      <c r="B125" s="217"/>
      <c r="C125" s="217"/>
      <c r="E125" s="219"/>
      <c r="AG125" s="1" t="e">
        <f t="shared" si="79"/>
        <v>#DIV/0!</v>
      </c>
      <c r="AH125" s="2" t="e">
        <f t="shared" si="80"/>
        <v>#DIV/0!</v>
      </c>
      <c r="AI125" s="2" t="e">
        <f t="shared" si="81"/>
        <v>#DIV/0!</v>
      </c>
      <c r="AJ125" s="2" t="e">
        <f t="shared" si="82"/>
        <v>#DIV/0!</v>
      </c>
      <c r="AK125" s="2" t="e">
        <f t="shared" si="83"/>
        <v>#DIV/0!</v>
      </c>
      <c r="AM125" s="18" t="e">
        <f t="shared" si="78"/>
        <v>#DIV/0!</v>
      </c>
      <c r="AN125" s="205"/>
      <c r="AP125" s="205"/>
      <c r="AQ125" s="197"/>
      <c r="AR125" s="5"/>
      <c r="AS125" s="205"/>
      <c r="AT125" s="197"/>
      <c r="AV125" s="42"/>
      <c r="AW125" s="42"/>
      <c r="AX125" s="42"/>
      <c r="AY125" s="42"/>
      <c r="AZ125" s="6"/>
      <c r="BA125" s="205"/>
      <c r="BB125" s="197"/>
      <c r="BC125" s="5"/>
      <c r="BD125" s="205"/>
      <c r="BE125" s="197"/>
      <c r="BG125" s="42"/>
      <c r="BH125" s="42"/>
      <c r="BI125" s="42"/>
      <c r="BJ125" s="42"/>
      <c r="BL125" s="205"/>
      <c r="BM125" s="197"/>
      <c r="BN125" s="5"/>
      <c r="BO125" s="205"/>
      <c r="BP125" s="197"/>
      <c r="BR125" s="197"/>
      <c r="BS125" s="197"/>
      <c r="BT125" s="218"/>
      <c r="BU125" s="8"/>
      <c r="BV125" s="197"/>
      <c r="BW125" s="197"/>
      <c r="BX125" s="218"/>
      <c r="BY125" s="8"/>
      <c r="BZ125" s="218"/>
    </row>
    <row r="126" spans="1:78" ht="16" customHeight="1" x14ac:dyDescent="0.2">
      <c r="A126" s="217"/>
      <c r="B126" s="217"/>
      <c r="C126" s="217"/>
      <c r="E126" s="219"/>
      <c r="AG126" s="1" t="e">
        <f t="shared" si="79"/>
        <v>#DIV/0!</v>
      </c>
      <c r="AH126" s="2" t="e">
        <f t="shared" si="80"/>
        <v>#DIV/0!</v>
      </c>
      <c r="AI126" s="2" t="e">
        <f t="shared" si="81"/>
        <v>#DIV/0!</v>
      </c>
      <c r="AJ126" s="2" t="e">
        <f t="shared" si="82"/>
        <v>#DIV/0!</v>
      </c>
      <c r="AK126" s="2" t="e">
        <f t="shared" si="83"/>
        <v>#DIV/0!</v>
      </c>
      <c r="AM126" s="18" t="e">
        <f t="shared" si="78"/>
        <v>#DIV/0!</v>
      </c>
      <c r="AN126" s="205"/>
      <c r="AP126" s="205"/>
      <c r="AQ126" s="197"/>
      <c r="AR126" s="5"/>
      <c r="AS126" s="205"/>
      <c r="AT126" s="197"/>
      <c r="AV126" s="42"/>
      <c r="AW126" s="42"/>
      <c r="AX126" s="42"/>
      <c r="AY126" s="42"/>
      <c r="AZ126" s="6"/>
      <c r="BA126" s="205"/>
      <c r="BB126" s="197"/>
      <c r="BC126" s="5"/>
      <c r="BD126" s="205"/>
      <c r="BE126" s="197"/>
      <c r="BG126" s="42"/>
      <c r="BH126" s="42"/>
      <c r="BI126" s="42"/>
      <c r="BJ126" s="42"/>
      <c r="BL126" s="205"/>
      <c r="BM126" s="197"/>
      <c r="BN126" s="5"/>
      <c r="BO126" s="205"/>
      <c r="BP126" s="197"/>
      <c r="BR126" s="197"/>
      <c r="BS126" s="197"/>
      <c r="BT126" s="218"/>
      <c r="BU126" s="8"/>
      <c r="BV126" s="197"/>
      <c r="BW126" s="197"/>
      <c r="BX126" s="218"/>
      <c r="BY126" s="8"/>
      <c r="BZ126" s="218"/>
    </row>
    <row r="127" spans="1:78" ht="16" customHeight="1" x14ac:dyDescent="0.2">
      <c r="A127" s="217"/>
      <c r="B127" s="217"/>
      <c r="C127" s="217"/>
      <c r="E127" s="219"/>
      <c r="AG127" s="1" t="e">
        <f t="shared" si="79"/>
        <v>#DIV/0!</v>
      </c>
      <c r="AH127" s="2" t="e">
        <f t="shared" si="80"/>
        <v>#DIV/0!</v>
      </c>
      <c r="AI127" s="2" t="e">
        <f t="shared" si="81"/>
        <v>#DIV/0!</v>
      </c>
      <c r="AJ127" s="2" t="e">
        <f t="shared" si="82"/>
        <v>#DIV/0!</v>
      </c>
      <c r="AK127" s="2" t="e">
        <f t="shared" si="83"/>
        <v>#DIV/0!</v>
      </c>
      <c r="AM127" s="18" t="e">
        <f t="shared" si="78"/>
        <v>#DIV/0!</v>
      </c>
      <c r="AN127" s="205"/>
      <c r="AP127" s="205"/>
      <c r="AQ127" s="197"/>
      <c r="AR127" s="5"/>
      <c r="AS127" s="205"/>
      <c r="AT127" s="197"/>
      <c r="AV127" s="42"/>
      <c r="AW127" s="42"/>
      <c r="AX127" s="42"/>
      <c r="AY127" s="42"/>
      <c r="AZ127" s="6"/>
      <c r="BA127" s="205"/>
      <c r="BB127" s="197"/>
      <c r="BC127" s="5"/>
      <c r="BD127" s="205"/>
      <c r="BE127" s="197"/>
      <c r="BG127" s="42"/>
      <c r="BH127" s="42"/>
      <c r="BI127" s="42"/>
      <c r="BJ127" s="42"/>
      <c r="BL127" s="205"/>
      <c r="BM127" s="197"/>
      <c r="BN127" s="5"/>
      <c r="BO127" s="205"/>
      <c r="BP127" s="197"/>
      <c r="BR127" s="197"/>
      <c r="BS127" s="197"/>
      <c r="BT127" s="218"/>
      <c r="BU127" s="8"/>
      <c r="BV127" s="197"/>
      <c r="BW127" s="197"/>
      <c r="BX127" s="218"/>
      <c r="BY127" s="8"/>
      <c r="BZ127" s="218"/>
    </row>
    <row r="128" spans="1:78" ht="16" customHeight="1" x14ac:dyDescent="0.2">
      <c r="A128" s="217"/>
      <c r="B128" s="217"/>
      <c r="C128" s="217"/>
      <c r="E128" s="219"/>
      <c r="AG128" s="1" t="e">
        <f t="shared" si="79"/>
        <v>#DIV/0!</v>
      </c>
      <c r="AH128" s="2" t="e">
        <f t="shared" si="80"/>
        <v>#DIV/0!</v>
      </c>
      <c r="AI128" s="2" t="e">
        <f t="shared" si="81"/>
        <v>#DIV/0!</v>
      </c>
      <c r="AJ128" s="2" t="e">
        <f t="shared" si="82"/>
        <v>#DIV/0!</v>
      </c>
      <c r="AK128" s="2" t="e">
        <f t="shared" si="83"/>
        <v>#DIV/0!</v>
      </c>
      <c r="AM128" s="18" t="e">
        <f t="shared" si="78"/>
        <v>#DIV/0!</v>
      </c>
      <c r="AN128" s="205"/>
      <c r="AP128" s="205"/>
      <c r="AQ128" s="197"/>
      <c r="AR128" s="5"/>
      <c r="AS128" s="205"/>
      <c r="AT128" s="197"/>
      <c r="AV128" s="42"/>
      <c r="AW128" s="42"/>
      <c r="AX128" s="42"/>
      <c r="AY128" s="42"/>
      <c r="AZ128" s="6"/>
      <c r="BA128" s="205"/>
      <c r="BB128" s="197"/>
      <c r="BC128" s="5"/>
      <c r="BD128" s="205"/>
      <c r="BE128" s="197"/>
      <c r="BG128" s="42"/>
      <c r="BH128" s="42"/>
      <c r="BI128" s="42"/>
      <c r="BJ128" s="42"/>
      <c r="BL128" s="205"/>
      <c r="BM128" s="197"/>
      <c r="BN128" s="5"/>
      <c r="BO128" s="205"/>
      <c r="BP128" s="197"/>
      <c r="BR128" s="197"/>
      <c r="BS128" s="197"/>
      <c r="BT128" s="218"/>
      <c r="BU128" s="8"/>
      <c r="BV128" s="197"/>
      <c r="BW128" s="197"/>
      <c r="BX128" s="218"/>
      <c r="BY128" s="8"/>
      <c r="BZ128" s="218"/>
    </row>
    <row r="129" spans="1:78" ht="16" customHeight="1" x14ac:dyDescent="0.2">
      <c r="A129" s="217"/>
      <c r="B129" s="217"/>
      <c r="C129" s="217"/>
      <c r="E129" s="219"/>
      <c r="AG129" s="1" t="e">
        <f t="shared" si="79"/>
        <v>#DIV/0!</v>
      </c>
      <c r="AH129" s="2" t="e">
        <f t="shared" si="80"/>
        <v>#DIV/0!</v>
      </c>
      <c r="AI129" s="2" t="e">
        <f t="shared" si="81"/>
        <v>#DIV/0!</v>
      </c>
      <c r="AJ129" s="2" t="e">
        <f t="shared" si="82"/>
        <v>#DIV/0!</v>
      </c>
      <c r="AK129" s="2" t="e">
        <f t="shared" si="83"/>
        <v>#DIV/0!</v>
      </c>
      <c r="AM129" s="18" t="e">
        <f t="shared" si="78"/>
        <v>#DIV/0!</v>
      </c>
      <c r="AN129" s="205"/>
      <c r="AP129" s="205"/>
      <c r="AQ129" s="197"/>
      <c r="AR129" s="5"/>
      <c r="AS129" s="205"/>
      <c r="AT129" s="197"/>
      <c r="AV129" s="42"/>
      <c r="AW129" s="42"/>
      <c r="AX129" s="42"/>
      <c r="AY129" s="42"/>
      <c r="AZ129" s="6"/>
      <c r="BA129" s="205"/>
      <c r="BB129" s="197"/>
      <c r="BC129" s="5"/>
      <c r="BD129" s="205"/>
      <c r="BE129" s="197"/>
      <c r="BG129" s="42"/>
      <c r="BH129" s="42"/>
      <c r="BI129" s="42"/>
      <c r="BJ129" s="42"/>
      <c r="BL129" s="205"/>
      <c r="BM129" s="197"/>
      <c r="BN129" s="5"/>
      <c r="BO129" s="205"/>
      <c r="BP129" s="197"/>
      <c r="BR129" s="197"/>
      <c r="BS129" s="197"/>
      <c r="BT129" s="218"/>
      <c r="BU129" s="8"/>
      <c r="BV129" s="197"/>
      <c r="BW129" s="197"/>
      <c r="BX129" s="218"/>
      <c r="BY129" s="8"/>
      <c r="BZ129" s="218"/>
    </row>
    <row r="131" spans="1:78" ht="16" customHeight="1" x14ac:dyDescent="0.2">
      <c r="A131" s="217">
        <v>11</v>
      </c>
      <c r="B131" s="217">
        <v>1</v>
      </c>
      <c r="C131" s="217">
        <v>1</v>
      </c>
      <c r="D131" t="s">
        <v>283</v>
      </c>
      <c r="E131" s="219">
        <v>847937</v>
      </c>
      <c r="G131">
        <v>71</v>
      </c>
      <c r="H131">
        <v>56</v>
      </c>
      <c r="I131">
        <v>117</v>
      </c>
      <c r="J131">
        <v>56</v>
      </c>
      <c r="K131">
        <v>56</v>
      </c>
      <c r="L131">
        <v>0.76800000000000002</v>
      </c>
      <c r="M131">
        <v>0.74399999999999999</v>
      </c>
      <c r="N131">
        <v>0.86199999999999999</v>
      </c>
      <c r="O131">
        <v>0.77200000000000002</v>
      </c>
      <c r="P131">
        <v>0.74199999999999999</v>
      </c>
      <c r="Q131">
        <v>0.61099999999999999</v>
      </c>
      <c r="R131">
        <v>0.63500000000000001</v>
      </c>
      <c r="S131">
        <v>0.61499999999999999</v>
      </c>
      <c r="T131">
        <v>0.59499999999999997</v>
      </c>
      <c r="U131">
        <v>0.64800000000000002</v>
      </c>
      <c r="V131">
        <v>1.1919999999999999</v>
      </c>
      <c r="W131">
        <v>1.246</v>
      </c>
      <c r="X131">
        <v>0.94599999999999995</v>
      </c>
      <c r="Y131">
        <v>1.19</v>
      </c>
      <c r="Z131">
        <v>1.2490000000000001</v>
      </c>
      <c r="AA131">
        <v>1.58</v>
      </c>
      <c r="AB131">
        <v>1.792</v>
      </c>
      <c r="AC131">
        <v>1.605</v>
      </c>
      <c r="AD131">
        <v>1.5740000000000001</v>
      </c>
      <c r="AE131">
        <v>1.4810000000000001</v>
      </c>
      <c r="AG131" s="1">
        <f>AVERAGE(G131:K131)</f>
        <v>71.2</v>
      </c>
      <c r="AH131" s="2">
        <f>AVERAGE(L131:P131)</f>
        <v>0.77759999999999996</v>
      </c>
      <c r="AI131" s="2">
        <f>AVERAGE(V131:Z131)</f>
        <v>1.1646000000000001</v>
      </c>
      <c r="AJ131" s="2">
        <f>AVERAGE(Q131:U131)</f>
        <v>0.62080000000000002</v>
      </c>
      <c r="AK131" s="2">
        <f>AVERAGE(AA131:AE131)</f>
        <v>1.6064000000000001</v>
      </c>
      <c r="AM131" s="18">
        <f t="shared" ref="AM131:AM138" si="84">((AK131-AI131)*(1000/AG131))/AJ131</f>
        <v>9.9952580215452311</v>
      </c>
      <c r="AN131" s="205" cm="1">
        <f t="array" ref="AN131">MIN(IF(ISERROR(AM131:AM138),1E+307,AM131:AM138))</f>
        <v>9.9952580215452311</v>
      </c>
      <c r="AP131" s="205" cm="1">
        <f t="array" ref="AP131">MAX(IF(ISERROR(AJ131:AJ138),-1E+307,AJ131:AJ138))</f>
        <v>0.62080000000000002</v>
      </c>
      <c r="AQ131" s="197">
        <f>AP140-AP131</f>
        <v>-6.2000000000000055E-2</v>
      </c>
      <c r="AR131" s="5"/>
      <c r="AS131" s="205" cm="1">
        <f t="array" ref="AS131">MIN(IF(ISERROR(AK131:AK138),1E+307,AK131:AK138))</f>
        <v>1.6064000000000001</v>
      </c>
      <c r="AT131" s="197">
        <f>AS131-AS140</f>
        <v>-4.3999999999999595E-3</v>
      </c>
      <c r="AV131" s="42">
        <v>0.753</v>
      </c>
      <c r="AW131" s="42">
        <v>1.44</v>
      </c>
      <c r="AX131" s="42">
        <v>0.72799999999999998</v>
      </c>
      <c r="AY131" s="42">
        <v>1.708</v>
      </c>
      <c r="AZ131" s="6"/>
      <c r="BA131" s="205">
        <f>(MAX(AV131:AV138)+MAX(AX131:AX138))/2</f>
        <v>0.74049999999999994</v>
      </c>
      <c r="BB131" s="197">
        <f>BA140-BA131</f>
        <v>-2.9499999999999971E-2</v>
      </c>
      <c r="BC131" s="5"/>
      <c r="BD131" s="205">
        <f>(MIN(AW131:AW138)+MIN(AY131:AY138))/2</f>
        <v>1.5739999999999998</v>
      </c>
      <c r="BE131" s="197">
        <f>BD131-BD140</f>
        <v>-0.14500000000000002</v>
      </c>
      <c r="BG131" s="42">
        <v>0.69199999999999995</v>
      </c>
      <c r="BH131" s="42">
        <v>1.6240000000000001</v>
      </c>
      <c r="BI131" s="42">
        <v>0.63700000000000001</v>
      </c>
      <c r="BJ131" s="42">
        <v>1.9219999999999999</v>
      </c>
      <c r="BL131" s="205">
        <f>(MAX(BG131:BG138)+MAX(BI131:BI138))/2</f>
        <v>0.66449999999999998</v>
      </c>
      <c r="BM131" s="197">
        <f>BL140-BL131</f>
        <v>-1.749999999999996E-2</v>
      </c>
      <c r="BN131" s="5"/>
      <c r="BO131" s="205">
        <f>(MIN(BH131:BH138)+MIN(BJ131:BJ138))/2</f>
        <v>1.7730000000000001</v>
      </c>
      <c r="BP131" s="197">
        <f>BO131-BO140</f>
        <v>-6.8499999999999783E-2</v>
      </c>
      <c r="BR131" s="197">
        <f>BA131-BB131</f>
        <v>0.76999999999999991</v>
      </c>
      <c r="BS131" s="197">
        <f>BD131+BE131</f>
        <v>1.4289999999999998</v>
      </c>
      <c r="BT131" s="218">
        <f>BS131-BR131</f>
        <v>0.65899999999999992</v>
      </c>
      <c r="BU131" s="8"/>
      <c r="BV131" s="197">
        <f>BL131-BM131</f>
        <v>0.68199999999999994</v>
      </c>
      <c r="BW131" s="197">
        <f>BO131+BP131</f>
        <v>1.7045000000000003</v>
      </c>
      <c r="BX131" s="218">
        <f>BW131-BV131</f>
        <v>1.0225000000000004</v>
      </c>
      <c r="BY131" s="8"/>
      <c r="BZ131" s="218">
        <f>AVERAGE(BT131, BX131)</f>
        <v>0.84075000000000011</v>
      </c>
    </row>
    <row r="132" spans="1:78" ht="16" customHeight="1" x14ac:dyDescent="0.2">
      <c r="A132" s="217"/>
      <c r="B132" s="217"/>
      <c r="C132" s="217"/>
      <c r="E132" s="219"/>
      <c r="AG132" s="1" t="e">
        <f t="shared" ref="AG132:AG138" si="85">AVERAGE(G132:K132)</f>
        <v>#DIV/0!</v>
      </c>
      <c r="AH132" s="2" t="e">
        <f t="shared" ref="AH132:AH138" si="86">AVERAGE(L132:P132)</f>
        <v>#DIV/0!</v>
      </c>
      <c r="AI132" s="2" t="e">
        <f t="shared" ref="AI132:AI138" si="87">AVERAGE(V132:Z132)</f>
        <v>#DIV/0!</v>
      </c>
      <c r="AJ132" s="2" t="e">
        <f t="shared" ref="AJ132:AJ138" si="88">AVERAGE(Q132:U132)</f>
        <v>#DIV/0!</v>
      </c>
      <c r="AK132" s="2" t="e">
        <f t="shared" ref="AK132:AK138" si="89">AVERAGE(AA132:AE132)</f>
        <v>#DIV/0!</v>
      </c>
      <c r="AM132" s="18" t="e">
        <f t="shared" si="84"/>
        <v>#DIV/0!</v>
      </c>
      <c r="AN132" s="205"/>
      <c r="AP132" s="205"/>
      <c r="AQ132" s="197"/>
      <c r="AR132" s="5"/>
      <c r="AS132" s="205"/>
      <c r="AT132" s="197"/>
      <c r="AV132" s="42"/>
      <c r="AW132" s="42"/>
      <c r="AX132" s="42"/>
      <c r="AY132" s="42"/>
      <c r="AZ132" s="6"/>
      <c r="BA132" s="205"/>
      <c r="BB132" s="197"/>
      <c r="BC132" s="5"/>
      <c r="BD132" s="205"/>
      <c r="BE132" s="197"/>
      <c r="BG132" s="42"/>
      <c r="BH132" s="42"/>
      <c r="BI132" s="42"/>
      <c r="BJ132" s="42"/>
      <c r="BL132" s="205"/>
      <c r="BM132" s="197"/>
      <c r="BN132" s="5"/>
      <c r="BO132" s="205"/>
      <c r="BP132" s="197"/>
      <c r="BR132" s="197"/>
      <c r="BS132" s="197"/>
      <c r="BT132" s="218"/>
      <c r="BU132" s="8"/>
      <c r="BV132" s="197"/>
      <c r="BW132" s="197"/>
      <c r="BX132" s="218"/>
      <c r="BY132" s="8"/>
      <c r="BZ132" s="218"/>
    </row>
    <row r="133" spans="1:78" ht="16" customHeight="1" x14ac:dyDescent="0.2">
      <c r="A133" s="217"/>
      <c r="B133" s="217"/>
      <c r="C133" s="217"/>
      <c r="E133" s="219"/>
      <c r="AG133" s="1" t="e">
        <f t="shared" si="85"/>
        <v>#DIV/0!</v>
      </c>
      <c r="AH133" s="2" t="e">
        <f t="shared" si="86"/>
        <v>#DIV/0!</v>
      </c>
      <c r="AI133" s="2" t="e">
        <f t="shared" si="87"/>
        <v>#DIV/0!</v>
      </c>
      <c r="AJ133" s="2" t="e">
        <f t="shared" si="88"/>
        <v>#DIV/0!</v>
      </c>
      <c r="AK133" s="2" t="e">
        <f t="shared" si="89"/>
        <v>#DIV/0!</v>
      </c>
      <c r="AM133" s="18" t="e">
        <f t="shared" si="84"/>
        <v>#DIV/0!</v>
      </c>
      <c r="AN133" s="205"/>
      <c r="AP133" s="205"/>
      <c r="AQ133" s="197"/>
      <c r="AR133" s="5"/>
      <c r="AS133" s="205"/>
      <c r="AT133" s="197"/>
      <c r="AV133" s="42"/>
      <c r="AW133" s="42"/>
      <c r="AX133" s="42"/>
      <c r="AY133" s="42"/>
      <c r="AZ133" s="6"/>
      <c r="BA133" s="205"/>
      <c r="BB133" s="197"/>
      <c r="BC133" s="5"/>
      <c r="BD133" s="205"/>
      <c r="BE133" s="197"/>
      <c r="BG133" s="42"/>
      <c r="BH133" s="42"/>
      <c r="BI133" s="42"/>
      <c r="BJ133" s="42"/>
      <c r="BL133" s="205"/>
      <c r="BM133" s="197"/>
      <c r="BN133" s="5"/>
      <c r="BO133" s="205"/>
      <c r="BP133" s="197"/>
      <c r="BR133" s="197"/>
      <c r="BS133" s="197"/>
      <c r="BT133" s="218"/>
      <c r="BU133" s="8"/>
      <c r="BV133" s="197"/>
      <c r="BW133" s="197"/>
      <c r="BX133" s="218"/>
      <c r="BY133" s="8"/>
      <c r="BZ133" s="218"/>
    </row>
    <row r="134" spans="1:78" ht="16" customHeight="1" x14ac:dyDescent="0.2">
      <c r="A134" s="217"/>
      <c r="B134" s="217"/>
      <c r="C134" s="217"/>
      <c r="E134" s="219"/>
      <c r="AG134" s="1" t="e">
        <f t="shared" si="85"/>
        <v>#DIV/0!</v>
      </c>
      <c r="AH134" s="2" t="e">
        <f t="shared" si="86"/>
        <v>#DIV/0!</v>
      </c>
      <c r="AI134" s="2" t="e">
        <f t="shared" si="87"/>
        <v>#DIV/0!</v>
      </c>
      <c r="AJ134" s="2" t="e">
        <f t="shared" si="88"/>
        <v>#DIV/0!</v>
      </c>
      <c r="AK134" s="2" t="e">
        <f t="shared" si="89"/>
        <v>#DIV/0!</v>
      </c>
      <c r="AM134" s="18" t="e">
        <f t="shared" si="84"/>
        <v>#DIV/0!</v>
      </c>
      <c r="AN134" s="205"/>
      <c r="AP134" s="205"/>
      <c r="AQ134" s="197"/>
      <c r="AR134" s="5"/>
      <c r="AS134" s="205"/>
      <c r="AT134" s="197"/>
      <c r="AV134" s="42"/>
      <c r="AW134" s="42"/>
      <c r="AX134" s="42"/>
      <c r="AY134" s="42"/>
      <c r="AZ134" s="6"/>
      <c r="BA134" s="205"/>
      <c r="BB134" s="197"/>
      <c r="BC134" s="5"/>
      <c r="BD134" s="205"/>
      <c r="BE134" s="197"/>
      <c r="BG134" s="42"/>
      <c r="BH134" s="42"/>
      <c r="BI134" s="42"/>
      <c r="BJ134" s="42"/>
      <c r="BL134" s="205"/>
      <c r="BM134" s="197"/>
      <c r="BN134" s="5"/>
      <c r="BO134" s="205"/>
      <c r="BP134" s="197"/>
      <c r="BR134" s="197"/>
      <c r="BS134" s="197"/>
      <c r="BT134" s="218"/>
      <c r="BU134" s="8"/>
      <c r="BV134" s="197"/>
      <c r="BW134" s="197"/>
      <c r="BX134" s="218"/>
      <c r="BY134" s="8"/>
      <c r="BZ134" s="218"/>
    </row>
    <row r="135" spans="1:78" ht="16" customHeight="1" x14ac:dyDescent="0.2">
      <c r="A135" s="217"/>
      <c r="B135" s="217"/>
      <c r="C135" s="217"/>
      <c r="E135" s="219"/>
      <c r="AG135" s="1" t="e">
        <f t="shared" si="85"/>
        <v>#DIV/0!</v>
      </c>
      <c r="AH135" s="2" t="e">
        <f t="shared" si="86"/>
        <v>#DIV/0!</v>
      </c>
      <c r="AI135" s="2" t="e">
        <f t="shared" si="87"/>
        <v>#DIV/0!</v>
      </c>
      <c r="AJ135" s="2" t="e">
        <f t="shared" si="88"/>
        <v>#DIV/0!</v>
      </c>
      <c r="AK135" s="2" t="e">
        <f t="shared" si="89"/>
        <v>#DIV/0!</v>
      </c>
      <c r="AM135" s="18" t="e">
        <f t="shared" si="84"/>
        <v>#DIV/0!</v>
      </c>
      <c r="AN135" s="205"/>
      <c r="AP135" s="205"/>
      <c r="AQ135" s="197"/>
      <c r="AR135" s="5"/>
      <c r="AS135" s="205"/>
      <c r="AT135" s="197"/>
      <c r="AV135" s="42"/>
      <c r="AW135" s="42"/>
      <c r="AX135" s="42"/>
      <c r="AY135" s="42"/>
      <c r="AZ135" s="6"/>
      <c r="BA135" s="205"/>
      <c r="BB135" s="197"/>
      <c r="BC135" s="5"/>
      <c r="BD135" s="205"/>
      <c r="BE135" s="197"/>
      <c r="BG135" s="42"/>
      <c r="BH135" s="42"/>
      <c r="BI135" s="42"/>
      <c r="BJ135" s="42"/>
      <c r="BL135" s="205"/>
      <c r="BM135" s="197"/>
      <c r="BN135" s="5"/>
      <c r="BO135" s="205"/>
      <c r="BP135" s="197"/>
      <c r="BR135" s="197"/>
      <c r="BS135" s="197"/>
      <c r="BT135" s="218"/>
      <c r="BU135" s="8"/>
      <c r="BV135" s="197"/>
      <c r="BW135" s="197"/>
      <c r="BX135" s="218"/>
      <c r="BY135" s="8"/>
      <c r="BZ135" s="218"/>
    </row>
    <row r="136" spans="1:78" ht="16" customHeight="1" x14ac:dyDescent="0.2">
      <c r="A136" s="217"/>
      <c r="B136" s="217"/>
      <c r="C136" s="217"/>
      <c r="E136" s="219"/>
      <c r="AG136" s="1" t="e">
        <f t="shared" si="85"/>
        <v>#DIV/0!</v>
      </c>
      <c r="AH136" s="2" t="e">
        <f t="shared" si="86"/>
        <v>#DIV/0!</v>
      </c>
      <c r="AI136" s="2" t="e">
        <f t="shared" si="87"/>
        <v>#DIV/0!</v>
      </c>
      <c r="AJ136" s="2" t="e">
        <f t="shared" si="88"/>
        <v>#DIV/0!</v>
      </c>
      <c r="AK136" s="2" t="e">
        <f t="shared" si="89"/>
        <v>#DIV/0!</v>
      </c>
      <c r="AM136" s="18" t="e">
        <f t="shared" si="84"/>
        <v>#DIV/0!</v>
      </c>
      <c r="AN136" s="205"/>
      <c r="AP136" s="205"/>
      <c r="AQ136" s="197"/>
      <c r="AR136" s="5"/>
      <c r="AS136" s="205"/>
      <c r="AT136" s="197"/>
      <c r="AV136" s="42"/>
      <c r="AW136" s="42"/>
      <c r="AX136" s="42"/>
      <c r="AY136" s="42"/>
      <c r="AZ136" s="6"/>
      <c r="BA136" s="205"/>
      <c r="BB136" s="197"/>
      <c r="BC136" s="5"/>
      <c r="BD136" s="205"/>
      <c r="BE136" s="197"/>
      <c r="BG136" s="42"/>
      <c r="BH136" s="42"/>
      <c r="BI136" s="42"/>
      <c r="BJ136" s="42"/>
      <c r="BL136" s="205"/>
      <c r="BM136" s="197"/>
      <c r="BN136" s="5"/>
      <c r="BO136" s="205"/>
      <c r="BP136" s="197"/>
      <c r="BR136" s="197"/>
      <c r="BS136" s="197"/>
      <c r="BT136" s="218"/>
      <c r="BU136" s="8"/>
      <c r="BV136" s="197"/>
      <c r="BW136" s="197"/>
      <c r="BX136" s="218"/>
      <c r="BY136" s="8"/>
      <c r="BZ136" s="218"/>
    </row>
    <row r="137" spans="1:78" ht="16" customHeight="1" x14ac:dyDescent="0.2">
      <c r="A137" s="217"/>
      <c r="B137" s="217"/>
      <c r="C137" s="217"/>
      <c r="E137" s="219"/>
      <c r="AG137" s="1" t="e">
        <f t="shared" si="85"/>
        <v>#DIV/0!</v>
      </c>
      <c r="AH137" s="2" t="e">
        <f t="shared" si="86"/>
        <v>#DIV/0!</v>
      </c>
      <c r="AI137" s="2" t="e">
        <f t="shared" si="87"/>
        <v>#DIV/0!</v>
      </c>
      <c r="AJ137" s="2" t="e">
        <f t="shared" si="88"/>
        <v>#DIV/0!</v>
      </c>
      <c r="AK137" s="2" t="e">
        <f t="shared" si="89"/>
        <v>#DIV/0!</v>
      </c>
      <c r="AM137" s="18" t="e">
        <f t="shared" si="84"/>
        <v>#DIV/0!</v>
      </c>
      <c r="AN137" s="205"/>
      <c r="AP137" s="205"/>
      <c r="AQ137" s="197"/>
      <c r="AR137" s="5"/>
      <c r="AS137" s="205"/>
      <c r="AT137" s="197"/>
      <c r="AV137" s="42"/>
      <c r="AW137" s="42"/>
      <c r="AX137" s="42"/>
      <c r="AY137" s="42"/>
      <c r="AZ137" s="6"/>
      <c r="BA137" s="205"/>
      <c r="BB137" s="197"/>
      <c r="BC137" s="5"/>
      <c r="BD137" s="205"/>
      <c r="BE137" s="197"/>
      <c r="BG137" s="42"/>
      <c r="BH137" s="42"/>
      <c r="BI137" s="42"/>
      <c r="BJ137" s="42"/>
      <c r="BL137" s="205"/>
      <c r="BM137" s="197"/>
      <c r="BN137" s="5"/>
      <c r="BO137" s="205"/>
      <c r="BP137" s="197"/>
      <c r="BR137" s="197"/>
      <c r="BS137" s="197"/>
      <c r="BT137" s="218"/>
      <c r="BU137" s="8"/>
      <c r="BV137" s="197"/>
      <c r="BW137" s="197"/>
      <c r="BX137" s="218"/>
      <c r="BY137" s="8"/>
      <c r="BZ137" s="218"/>
    </row>
    <row r="138" spans="1:78" ht="16" customHeight="1" x14ac:dyDescent="0.2">
      <c r="A138" s="217"/>
      <c r="B138" s="217"/>
      <c r="C138" s="217"/>
      <c r="E138" s="219"/>
      <c r="AG138" s="1" t="e">
        <f t="shared" si="85"/>
        <v>#DIV/0!</v>
      </c>
      <c r="AH138" s="2" t="e">
        <f t="shared" si="86"/>
        <v>#DIV/0!</v>
      </c>
      <c r="AI138" s="2" t="e">
        <f t="shared" si="87"/>
        <v>#DIV/0!</v>
      </c>
      <c r="AJ138" s="2" t="e">
        <f t="shared" si="88"/>
        <v>#DIV/0!</v>
      </c>
      <c r="AK138" s="2" t="e">
        <f t="shared" si="89"/>
        <v>#DIV/0!</v>
      </c>
      <c r="AM138" s="18" t="e">
        <f t="shared" si="84"/>
        <v>#DIV/0!</v>
      </c>
      <c r="AN138" s="205"/>
      <c r="AP138" s="205"/>
      <c r="AQ138" s="197"/>
      <c r="AR138" s="5"/>
      <c r="AS138" s="205"/>
      <c r="AT138" s="197"/>
      <c r="AV138" s="42"/>
      <c r="AW138" s="42"/>
      <c r="AX138" s="42"/>
      <c r="AY138" s="42"/>
      <c r="AZ138" s="6"/>
      <c r="BA138" s="205"/>
      <c r="BB138" s="197"/>
      <c r="BC138" s="5"/>
      <c r="BD138" s="205"/>
      <c r="BE138" s="197"/>
      <c r="BG138" s="42"/>
      <c r="BH138" s="42"/>
      <c r="BI138" s="42"/>
      <c r="BJ138" s="42"/>
      <c r="BL138" s="205"/>
      <c r="BM138" s="197"/>
      <c r="BN138" s="5"/>
      <c r="BO138" s="205"/>
      <c r="BP138" s="197"/>
      <c r="BR138" s="197"/>
      <c r="BS138" s="197"/>
      <c r="BT138" s="218"/>
      <c r="BU138" s="8"/>
      <c r="BV138" s="197"/>
      <c r="BW138" s="197"/>
      <c r="BX138" s="218"/>
      <c r="BY138" s="8"/>
      <c r="BZ138" s="218"/>
    </row>
    <row r="139" spans="1:78" ht="16" customHeight="1" x14ac:dyDescent="0.2">
      <c r="A139" s="217"/>
      <c r="B139" s="217"/>
      <c r="C139" s="217"/>
      <c r="E139" s="219"/>
      <c r="AQ139" s="197"/>
      <c r="AT139" s="197"/>
      <c r="BB139" s="197"/>
      <c r="BE139" s="197"/>
      <c r="BM139" s="197"/>
      <c r="BP139" s="197"/>
      <c r="BR139" s="197"/>
      <c r="BS139" s="197"/>
      <c r="BT139" s="218"/>
      <c r="BV139" s="197"/>
      <c r="BW139" s="197"/>
      <c r="BX139" s="218"/>
      <c r="BZ139" s="218"/>
    </row>
    <row r="140" spans="1:78" ht="16" customHeight="1" x14ac:dyDescent="0.2">
      <c r="A140" s="217"/>
      <c r="B140" s="217"/>
      <c r="C140" s="217">
        <v>0</v>
      </c>
      <c r="D140" t="s">
        <v>285</v>
      </c>
      <c r="E140" s="219"/>
      <c r="G140">
        <v>250</v>
      </c>
      <c r="H140">
        <v>181</v>
      </c>
      <c r="I140">
        <v>204</v>
      </c>
      <c r="J140">
        <v>390</v>
      </c>
      <c r="K140">
        <v>206</v>
      </c>
      <c r="L140">
        <v>0.63</v>
      </c>
      <c r="M140">
        <v>0.61499999999999999</v>
      </c>
      <c r="N140">
        <v>0.626</v>
      </c>
      <c r="O140">
        <v>0.65900000000000003</v>
      </c>
      <c r="P140">
        <v>0.63300000000000001</v>
      </c>
      <c r="Q140">
        <v>0.53200000000000003</v>
      </c>
      <c r="R140">
        <v>0.56799999999999995</v>
      </c>
      <c r="S140">
        <v>0.55200000000000005</v>
      </c>
      <c r="T140">
        <v>0.55300000000000005</v>
      </c>
      <c r="U140">
        <v>0.58899999999999997</v>
      </c>
      <c r="V140">
        <v>1.444</v>
      </c>
      <c r="W140">
        <v>1.472</v>
      </c>
      <c r="X140">
        <v>1.456</v>
      </c>
      <c r="Y140">
        <v>1.409</v>
      </c>
      <c r="Z140">
        <v>1.444</v>
      </c>
      <c r="AA140">
        <v>1.6579999999999999</v>
      </c>
      <c r="AB140">
        <v>1.5960000000000001</v>
      </c>
      <c r="AC140">
        <v>1.601</v>
      </c>
      <c r="AD140">
        <v>1.615</v>
      </c>
      <c r="AE140">
        <v>1.5840000000000001</v>
      </c>
      <c r="AG140" s="1">
        <f t="shared" ref="AG140:AG147" si="90">AVERAGE(G140:K140)</f>
        <v>246.2</v>
      </c>
      <c r="AH140" s="2">
        <f t="shared" ref="AH140:AH147" si="91">AVERAGE(L140:P140)</f>
        <v>0.63260000000000005</v>
      </c>
      <c r="AI140" s="2">
        <f t="shared" ref="AI140:AI147" si="92">AVERAGE(V140:Z140)</f>
        <v>1.4449999999999998</v>
      </c>
      <c r="AJ140" s="2">
        <f t="shared" ref="AJ140:AJ147" si="93">AVERAGE(Q140:U140)</f>
        <v>0.55879999999999996</v>
      </c>
      <c r="AK140" s="2">
        <f t="shared" ref="AK140:AK147" si="94">AVERAGE(AA140:AE140)</f>
        <v>1.6108</v>
      </c>
      <c r="AM140" s="18">
        <f t="shared" ref="AM140:AM147" si="95">((AK140-AI140)*(1000/AG140))/AJ140</f>
        <v>1.2051471558817881</v>
      </c>
      <c r="AN140" s="205" cm="1">
        <f t="array" ref="AN140">MIN(IF(ISERROR(AM140:AM147),1E+307,AM140:AM147))</f>
        <v>1.2051471558817881</v>
      </c>
      <c r="AP140" s="205" cm="1">
        <f t="array" ref="AP140">MAX(IF(ISERROR(AJ140:AJ147),-1E+307,AJ140:AJ147))</f>
        <v>0.55879999999999996</v>
      </c>
      <c r="AQ140" s="197"/>
      <c r="AR140" s="5"/>
      <c r="AS140" s="205" cm="1">
        <f t="array" ref="AS140">MIN(IF(ISERROR(AK140:AK147),1E+307,AK140:AK147))</f>
        <v>1.6108</v>
      </c>
      <c r="AT140" s="197"/>
      <c r="AV140" s="43">
        <v>0.69199999999999995</v>
      </c>
      <c r="AW140" s="43">
        <v>1.621</v>
      </c>
      <c r="AX140" s="43">
        <v>0.73</v>
      </c>
      <c r="AY140" s="43">
        <v>1.8169999999999999</v>
      </c>
      <c r="AZ140" s="6"/>
      <c r="BA140" s="205">
        <f>(MAX(AV140:AV147)+MAX(AX140:AX147))/2</f>
        <v>0.71099999999999997</v>
      </c>
      <c r="BB140" s="197"/>
      <c r="BC140" s="5"/>
      <c r="BD140" s="205">
        <f>(MIN(AW140:AW147)+MIN(AY140:AY147))/2</f>
        <v>1.7189999999999999</v>
      </c>
      <c r="BE140" s="197"/>
      <c r="BG140" s="43">
        <v>0.60199999999999998</v>
      </c>
      <c r="BH140" s="43">
        <v>1.792</v>
      </c>
      <c r="BI140" s="43">
        <v>0.69199999999999995</v>
      </c>
      <c r="BJ140" s="43">
        <v>1.891</v>
      </c>
      <c r="BL140" s="205">
        <f>(MAX(BG140:BG147)+MAX(BI140:BI147))/2</f>
        <v>0.64700000000000002</v>
      </c>
      <c r="BM140" s="197"/>
      <c r="BN140" s="5"/>
      <c r="BO140" s="205">
        <f>(MIN(BH140:BH147)+MIN(BJ140:BJ147))/2</f>
        <v>1.8414999999999999</v>
      </c>
      <c r="BP140" s="197"/>
      <c r="BR140" s="197"/>
      <c r="BS140" s="197"/>
      <c r="BT140" s="218"/>
      <c r="BU140" s="8"/>
      <c r="BV140" s="197"/>
      <c r="BW140" s="197"/>
      <c r="BX140" s="218"/>
      <c r="BY140" s="8"/>
      <c r="BZ140" s="218"/>
    </row>
    <row r="141" spans="1:78" ht="16" customHeight="1" x14ac:dyDescent="0.2">
      <c r="A141" s="217"/>
      <c r="B141" s="217"/>
      <c r="C141" s="217"/>
      <c r="D141" s="20"/>
      <c r="E141" s="219"/>
      <c r="AG141" s="1" t="e">
        <f t="shared" si="90"/>
        <v>#DIV/0!</v>
      </c>
      <c r="AH141" s="2" t="e">
        <f t="shared" si="91"/>
        <v>#DIV/0!</v>
      </c>
      <c r="AI141" s="2" t="e">
        <f t="shared" si="92"/>
        <v>#DIV/0!</v>
      </c>
      <c r="AJ141" s="2" t="e">
        <f t="shared" si="93"/>
        <v>#DIV/0!</v>
      </c>
      <c r="AK141" s="2" t="e">
        <f t="shared" si="94"/>
        <v>#DIV/0!</v>
      </c>
      <c r="AM141" s="18" t="e">
        <f t="shared" si="95"/>
        <v>#DIV/0!</v>
      </c>
      <c r="AN141" s="205"/>
      <c r="AP141" s="205"/>
      <c r="AQ141" s="197"/>
      <c r="AR141" s="5"/>
      <c r="AS141" s="205"/>
      <c r="AT141" s="197"/>
      <c r="AV141" s="43"/>
      <c r="AW141" s="43"/>
      <c r="AX141" s="43"/>
      <c r="AY141" s="43"/>
      <c r="AZ141" s="6"/>
      <c r="BA141" s="205"/>
      <c r="BB141" s="197"/>
      <c r="BC141" s="5"/>
      <c r="BD141" s="205"/>
      <c r="BE141" s="197"/>
      <c r="BG141" s="43"/>
      <c r="BH141" s="43"/>
      <c r="BI141" s="43"/>
      <c r="BJ141" s="43"/>
      <c r="BL141" s="205"/>
      <c r="BM141" s="197"/>
      <c r="BN141" s="5"/>
      <c r="BO141" s="205"/>
      <c r="BP141" s="197"/>
      <c r="BR141" s="197"/>
      <c r="BS141" s="197"/>
      <c r="BT141" s="218"/>
      <c r="BU141" s="8"/>
      <c r="BV141" s="197"/>
      <c r="BW141" s="197"/>
      <c r="BX141" s="218"/>
      <c r="BY141" s="8"/>
      <c r="BZ141" s="218"/>
    </row>
    <row r="142" spans="1:78" ht="16" customHeight="1" x14ac:dyDescent="0.2">
      <c r="A142" s="217"/>
      <c r="B142" s="217"/>
      <c r="C142" s="217"/>
      <c r="D142" s="20"/>
      <c r="E142" s="219"/>
      <c r="AG142" s="1" t="e">
        <f t="shared" si="90"/>
        <v>#DIV/0!</v>
      </c>
      <c r="AH142" s="2" t="e">
        <f t="shared" si="91"/>
        <v>#DIV/0!</v>
      </c>
      <c r="AI142" s="2" t="e">
        <f t="shared" si="92"/>
        <v>#DIV/0!</v>
      </c>
      <c r="AJ142" s="2" t="e">
        <f t="shared" si="93"/>
        <v>#DIV/0!</v>
      </c>
      <c r="AK142" s="2" t="e">
        <f t="shared" si="94"/>
        <v>#DIV/0!</v>
      </c>
      <c r="AM142" s="18" t="e">
        <f t="shared" si="95"/>
        <v>#DIV/0!</v>
      </c>
      <c r="AN142" s="205"/>
      <c r="AP142" s="205"/>
      <c r="AQ142" s="197"/>
      <c r="AR142" s="5"/>
      <c r="AS142" s="205"/>
      <c r="AT142" s="197"/>
      <c r="AV142" s="43"/>
      <c r="AW142" s="43"/>
      <c r="AX142" s="43"/>
      <c r="AY142" s="43"/>
      <c r="AZ142" s="6"/>
      <c r="BA142" s="205"/>
      <c r="BB142" s="197"/>
      <c r="BC142" s="5"/>
      <c r="BD142" s="205"/>
      <c r="BE142" s="197"/>
      <c r="BG142" s="43"/>
      <c r="BH142" s="43"/>
      <c r="BI142" s="43"/>
      <c r="BJ142" s="43"/>
      <c r="BL142" s="205"/>
      <c r="BM142" s="197"/>
      <c r="BN142" s="5"/>
      <c r="BO142" s="205"/>
      <c r="BP142" s="197"/>
      <c r="BR142" s="197"/>
      <c r="BS142" s="197"/>
      <c r="BT142" s="218"/>
      <c r="BU142" s="8"/>
      <c r="BV142" s="197"/>
      <c r="BW142" s="197"/>
      <c r="BX142" s="218"/>
      <c r="BY142" s="8"/>
      <c r="BZ142" s="218"/>
    </row>
    <row r="143" spans="1:78" ht="16" customHeight="1" x14ac:dyDescent="0.2">
      <c r="A143" s="217"/>
      <c r="B143" s="217"/>
      <c r="C143" s="217"/>
      <c r="E143" s="219"/>
      <c r="AG143" s="1" t="e">
        <f t="shared" si="90"/>
        <v>#DIV/0!</v>
      </c>
      <c r="AH143" s="2" t="e">
        <f t="shared" si="91"/>
        <v>#DIV/0!</v>
      </c>
      <c r="AI143" s="2" t="e">
        <f t="shared" si="92"/>
        <v>#DIV/0!</v>
      </c>
      <c r="AJ143" s="2" t="e">
        <f t="shared" si="93"/>
        <v>#DIV/0!</v>
      </c>
      <c r="AK143" s="2" t="e">
        <f t="shared" si="94"/>
        <v>#DIV/0!</v>
      </c>
      <c r="AM143" s="18" t="e">
        <f t="shared" si="95"/>
        <v>#DIV/0!</v>
      </c>
      <c r="AN143" s="205"/>
      <c r="AP143" s="205"/>
      <c r="AQ143" s="197"/>
      <c r="AR143" s="5"/>
      <c r="AS143" s="205"/>
      <c r="AT143" s="197"/>
      <c r="AV143" s="42"/>
      <c r="AW143" s="42"/>
      <c r="AX143" s="42"/>
      <c r="AY143" s="42"/>
      <c r="AZ143" s="6"/>
      <c r="BA143" s="205"/>
      <c r="BB143" s="197"/>
      <c r="BC143" s="5"/>
      <c r="BD143" s="205"/>
      <c r="BE143" s="197"/>
      <c r="BG143" s="42"/>
      <c r="BH143" s="42"/>
      <c r="BI143" s="42"/>
      <c r="BJ143" s="42"/>
      <c r="BL143" s="205"/>
      <c r="BM143" s="197"/>
      <c r="BN143" s="5"/>
      <c r="BO143" s="205"/>
      <c r="BP143" s="197"/>
      <c r="BR143" s="197"/>
      <c r="BS143" s="197"/>
      <c r="BT143" s="218"/>
      <c r="BU143" s="8"/>
      <c r="BV143" s="197"/>
      <c r="BW143" s="197"/>
      <c r="BX143" s="218"/>
      <c r="BY143" s="8"/>
      <c r="BZ143" s="218"/>
    </row>
    <row r="144" spans="1:78" ht="16" customHeight="1" x14ac:dyDescent="0.2">
      <c r="A144" s="217"/>
      <c r="B144" s="217"/>
      <c r="C144" s="217"/>
      <c r="E144" s="219"/>
      <c r="AG144" s="1" t="e">
        <f t="shared" si="90"/>
        <v>#DIV/0!</v>
      </c>
      <c r="AH144" s="2" t="e">
        <f t="shared" si="91"/>
        <v>#DIV/0!</v>
      </c>
      <c r="AI144" s="2" t="e">
        <f t="shared" si="92"/>
        <v>#DIV/0!</v>
      </c>
      <c r="AJ144" s="2" t="e">
        <f t="shared" si="93"/>
        <v>#DIV/0!</v>
      </c>
      <c r="AK144" s="2" t="e">
        <f t="shared" si="94"/>
        <v>#DIV/0!</v>
      </c>
      <c r="AM144" s="18" t="e">
        <f t="shared" si="95"/>
        <v>#DIV/0!</v>
      </c>
      <c r="AN144" s="205"/>
      <c r="AP144" s="205"/>
      <c r="AQ144" s="197"/>
      <c r="AR144" s="5"/>
      <c r="AS144" s="205"/>
      <c r="AT144" s="197"/>
      <c r="AV144" s="42"/>
      <c r="AW144" s="42"/>
      <c r="AX144" s="42"/>
      <c r="AY144" s="42"/>
      <c r="AZ144" s="6"/>
      <c r="BA144" s="205"/>
      <c r="BB144" s="197"/>
      <c r="BC144" s="5"/>
      <c r="BD144" s="205"/>
      <c r="BE144" s="197"/>
      <c r="BG144" s="42"/>
      <c r="BH144" s="42"/>
      <c r="BI144" s="42"/>
      <c r="BJ144" s="42"/>
      <c r="BL144" s="205"/>
      <c r="BM144" s="197"/>
      <c r="BN144" s="5"/>
      <c r="BO144" s="205"/>
      <c r="BP144" s="197"/>
      <c r="BR144" s="197"/>
      <c r="BS144" s="197"/>
      <c r="BT144" s="218"/>
      <c r="BU144" s="8"/>
      <c r="BV144" s="197"/>
      <c r="BW144" s="197"/>
      <c r="BX144" s="218"/>
      <c r="BY144" s="8"/>
      <c r="BZ144" s="218"/>
    </row>
    <row r="145" spans="1:78" ht="16" customHeight="1" x14ac:dyDescent="0.2">
      <c r="A145" s="217"/>
      <c r="B145" s="217"/>
      <c r="C145" s="217"/>
      <c r="E145" s="219"/>
      <c r="AG145" s="1" t="e">
        <f t="shared" si="90"/>
        <v>#DIV/0!</v>
      </c>
      <c r="AH145" s="2" t="e">
        <f t="shared" si="91"/>
        <v>#DIV/0!</v>
      </c>
      <c r="AI145" s="2" t="e">
        <f t="shared" si="92"/>
        <v>#DIV/0!</v>
      </c>
      <c r="AJ145" s="2" t="e">
        <f t="shared" si="93"/>
        <v>#DIV/0!</v>
      </c>
      <c r="AK145" s="2" t="e">
        <f t="shared" si="94"/>
        <v>#DIV/0!</v>
      </c>
      <c r="AM145" s="18" t="e">
        <f t="shared" si="95"/>
        <v>#DIV/0!</v>
      </c>
      <c r="AN145" s="205"/>
      <c r="AP145" s="205"/>
      <c r="AQ145" s="197"/>
      <c r="AR145" s="5"/>
      <c r="AS145" s="205"/>
      <c r="AT145" s="197"/>
      <c r="AV145" s="42"/>
      <c r="AW145" s="42"/>
      <c r="AX145" s="42"/>
      <c r="AY145" s="42"/>
      <c r="AZ145" s="6"/>
      <c r="BA145" s="205"/>
      <c r="BB145" s="197"/>
      <c r="BC145" s="5"/>
      <c r="BD145" s="205"/>
      <c r="BE145" s="197"/>
      <c r="BG145" s="42"/>
      <c r="BH145" s="42"/>
      <c r="BI145" s="42"/>
      <c r="BJ145" s="42"/>
      <c r="BL145" s="205"/>
      <c r="BM145" s="197"/>
      <c r="BN145" s="5"/>
      <c r="BO145" s="205"/>
      <c r="BP145" s="197"/>
      <c r="BR145" s="197"/>
      <c r="BS145" s="197"/>
      <c r="BT145" s="218"/>
      <c r="BU145" s="8"/>
      <c r="BV145" s="197"/>
      <c r="BW145" s="197"/>
      <c r="BX145" s="218"/>
      <c r="BY145" s="8"/>
      <c r="BZ145" s="218"/>
    </row>
    <row r="146" spans="1:78" ht="16" customHeight="1" x14ac:dyDescent="0.2">
      <c r="A146" s="217"/>
      <c r="B146" s="217"/>
      <c r="C146" s="217"/>
      <c r="E146" s="219"/>
      <c r="AG146" s="1" t="e">
        <f t="shared" si="90"/>
        <v>#DIV/0!</v>
      </c>
      <c r="AH146" s="2" t="e">
        <f t="shared" si="91"/>
        <v>#DIV/0!</v>
      </c>
      <c r="AI146" s="2" t="e">
        <f t="shared" si="92"/>
        <v>#DIV/0!</v>
      </c>
      <c r="AJ146" s="2" t="e">
        <f t="shared" si="93"/>
        <v>#DIV/0!</v>
      </c>
      <c r="AK146" s="2" t="e">
        <f t="shared" si="94"/>
        <v>#DIV/0!</v>
      </c>
      <c r="AM146" s="18" t="e">
        <f t="shared" si="95"/>
        <v>#DIV/0!</v>
      </c>
      <c r="AN146" s="205"/>
      <c r="AP146" s="205"/>
      <c r="AQ146" s="197"/>
      <c r="AR146" s="5"/>
      <c r="AS146" s="205"/>
      <c r="AT146" s="197"/>
      <c r="AV146" s="42"/>
      <c r="AW146" s="42"/>
      <c r="AX146" s="42"/>
      <c r="AY146" s="42"/>
      <c r="AZ146" s="6"/>
      <c r="BA146" s="205"/>
      <c r="BB146" s="197"/>
      <c r="BC146" s="5"/>
      <c r="BD146" s="205"/>
      <c r="BE146" s="197"/>
      <c r="BG146" s="42"/>
      <c r="BH146" s="42"/>
      <c r="BI146" s="42"/>
      <c r="BJ146" s="42"/>
      <c r="BL146" s="205"/>
      <c r="BM146" s="197"/>
      <c r="BN146" s="5"/>
      <c r="BO146" s="205"/>
      <c r="BP146" s="197"/>
      <c r="BR146" s="197"/>
      <c r="BS146" s="197"/>
      <c r="BT146" s="218"/>
      <c r="BU146" s="8"/>
      <c r="BV146" s="197"/>
      <c r="BW146" s="197"/>
      <c r="BX146" s="218"/>
      <c r="BY146" s="8"/>
      <c r="BZ146" s="218"/>
    </row>
    <row r="147" spans="1:78" ht="16" customHeight="1" x14ac:dyDescent="0.2">
      <c r="A147" s="217"/>
      <c r="B147" s="217"/>
      <c r="C147" s="217"/>
      <c r="E147" s="219"/>
      <c r="AG147" s="1" t="e">
        <f t="shared" si="90"/>
        <v>#DIV/0!</v>
      </c>
      <c r="AH147" s="2" t="e">
        <f t="shared" si="91"/>
        <v>#DIV/0!</v>
      </c>
      <c r="AI147" s="2" t="e">
        <f t="shared" si="92"/>
        <v>#DIV/0!</v>
      </c>
      <c r="AJ147" s="2" t="e">
        <f t="shared" si="93"/>
        <v>#DIV/0!</v>
      </c>
      <c r="AK147" s="2" t="e">
        <f t="shared" si="94"/>
        <v>#DIV/0!</v>
      </c>
      <c r="AM147" s="18" t="e">
        <f t="shared" si="95"/>
        <v>#DIV/0!</v>
      </c>
      <c r="AN147" s="205"/>
      <c r="AP147" s="205"/>
      <c r="AQ147" s="197"/>
      <c r="AR147" s="5"/>
      <c r="AS147" s="205"/>
      <c r="AT147" s="197"/>
      <c r="AV147" s="42"/>
      <c r="AW147" s="42"/>
      <c r="AX147" s="42"/>
      <c r="AY147" s="42"/>
      <c r="AZ147" s="6"/>
      <c r="BA147" s="205"/>
      <c r="BB147" s="197"/>
      <c r="BC147" s="5"/>
      <c r="BD147" s="205"/>
      <c r="BE147" s="197"/>
      <c r="BG147" s="42"/>
      <c r="BH147" s="42"/>
      <c r="BI147" s="42"/>
      <c r="BJ147" s="42"/>
      <c r="BL147" s="205"/>
      <c r="BM147" s="197"/>
      <c r="BN147" s="5"/>
      <c r="BO147" s="205"/>
      <c r="BP147" s="197"/>
      <c r="BR147" s="197"/>
      <c r="BS147" s="197"/>
      <c r="BT147" s="218"/>
      <c r="BU147" s="8"/>
      <c r="BV147" s="197"/>
      <c r="BW147" s="197"/>
      <c r="BX147" s="218"/>
      <c r="BY147" s="8"/>
      <c r="BZ147" s="218"/>
    </row>
  </sheetData>
  <autoFilter ref="A1:A111" xr:uid="{F4A5C274-D982-E34F-8BBE-1D821ABA025E}"/>
  <mergeCells count="279">
    <mergeCell ref="BS131:BS147"/>
    <mergeCell ref="BT131:BT147"/>
    <mergeCell ref="BV131:BV147"/>
    <mergeCell ref="BW131:BW147"/>
    <mergeCell ref="BX131:BX147"/>
    <mergeCell ref="BZ131:BZ147"/>
    <mergeCell ref="C140:C147"/>
    <mergeCell ref="AN140:AN147"/>
    <mergeCell ref="AP140:AP147"/>
    <mergeCell ref="AS140:AS147"/>
    <mergeCell ref="BA140:BA147"/>
    <mergeCell ref="BD140:BD147"/>
    <mergeCell ref="BL140:BL147"/>
    <mergeCell ref="BO140:BO147"/>
    <mergeCell ref="BA131:BA138"/>
    <mergeCell ref="BB131:BB147"/>
    <mergeCell ref="BD131:BD138"/>
    <mergeCell ref="BE131:BE147"/>
    <mergeCell ref="BL131:BL138"/>
    <mergeCell ref="BM131:BM147"/>
    <mergeCell ref="BO131:BO138"/>
    <mergeCell ref="BP131:BP147"/>
    <mergeCell ref="BR131:BR147"/>
    <mergeCell ref="A131:A147"/>
    <mergeCell ref="B131:B147"/>
    <mergeCell ref="C131:C139"/>
    <mergeCell ref="E131:E147"/>
    <mergeCell ref="AN131:AN138"/>
    <mergeCell ref="AP131:AP138"/>
    <mergeCell ref="AQ131:AQ147"/>
    <mergeCell ref="AS131:AS138"/>
    <mergeCell ref="AT131:AT147"/>
    <mergeCell ref="BS113:BS129"/>
    <mergeCell ref="BT113:BT129"/>
    <mergeCell ref="BV113:BV129"/>
    <mergeCell ref="BW113:BW129"/>
    <mergeCell ref="BX113:BX129"/>
    <mergeCell ref="BZ113:BZ129"/>
    <mergeCell ref="C122:C129"/>
    <mergeCell ref="AN122:AN129"/>
    <mergeCell ref="AP122:AP129"/>
    <mergeCell ref="AS122:AS129"/>
    <mergeCell ref="BA122:BA129"/>
    <mergeCell ref="BD122:BD129"/>
    <mergeCell ref="BL122:BL129"/>
    <mergeCell ref="BO122:BO129"/>
    <mergeCell ref="BA113:BA120"/>
    <mergeCell ref="BB113:BB129"/>
    <mergeCell ref="BD113:BD120"/>
    <mergeCell ref="BE113:BE129"/>
    <mergeCell ref="BL113:BL120"/>
    <mergeCell ref="BM113:BM129"/>
    <mergeCell ref="BO113:BO120"/>
    <mergeCell ref="BP113:BP129"/>
    <mergeCell ref="BR113:BR129"/>
    <mergeCell ref="BA59:BA66"/>
    <mergeCell ref="BB59:BB75"/>
    <mergeCell ref="A113:A129"/>
    <mergeCell ref="B113:B129"/>
    <mergeCell ref="C113:C121"/>
    <mergeCell ref="E113:E129"/>
    <mergeCell ref="AN113:AN120"/>
    <mergeCell ref="AP113:AP120"/>
    <mergeCell ref="AQ113:AQ129"/>
    <mergeCell ref="AS113:AS120"/>
    <mergeCell ref="AT113:AT129"/>
    <mergeCell ref="C77:C85"/>
    <mergeCell ref="C86:C93"/>
    <mergeCell ref="C95:C103"/>
    <mergeCell ref="C104:C111"/>
    <mergeCell ref="AN95:AN102"/>
    <mergeCell ref="AP95:AP102"/>
    <mergeCell ref="C5:C13"/>
    <mergeCell ref="C14:C21"/>
    <mergeCell ref="C41:C49"/>
    <mergeCell ref="C50:C57"/>
    <mergeCell ref="C23:C31"/>
    <mergeCell ref="C32:C39"/>
    <mergeCell ref="C59:C67"/>
    <mergeCell ref="C68:C75"/>
    <mergeCell ref="AN23:AN30"/>
    <mergeCell ref="AN41:AN48"/>
    <mergeCell ref="BX23:BX39"/>
    <mergeCell ref="BZ23:BZ39"/>
    <mergeCell ref="AN32:AN39"/>
    <mergeCell ref="AP32:AP39"/>
    <mergeCell ref="BV3:BX3"/>
    <mergeCell ref="AN5:AN12"/>
    <mergeCell ref="AP5:AP12"/>
    <mergeCell ref="AS5:AS12"/>
    <mergeCell ref="BA5:BA12"/>
    <mergeCell ref="BD5:BD12"/>
    <mergeCell ref="BR3:BT3"/>
    <mergeCell ref="BX5:BX21"/>
    <mergeCell ref="AS14:AS21"/>
    <mergeCell ref="BA14:BA21"/>
    <mergeCell ref="BD14:BD21"/>
    <mergeCell ref="AT5:AT21"/>
    <mergeCell ref="AN14:AN21"/>
    <mergeCell ref="AP14:AP21"/>
    <mergeCell ref="AQ5:AQ21"/>
    <mergeCell ref="BZ5:BZ21"/>
    <mergeCell ref="BL5:BL12"/>
    <mergeCell ref="BO5:BO12"/>
    <mergeCell ref="BM5:BM21"/>
    <mergeCell ref="BP5:BP21"/>
    <mergeCell ref="BR5:BR21"/>
    <mergeCell ref="BO14:BO21"/>
    <mergeCell ref="BL14:BL21"/>
    <mergeCell ref="BS5:BS21"/>
    <mergeCell ref="BT5:BT21"/>
    <mergeCell ref="BV5:BV21"/>
    <mergeCell ref="BW5:BW21"/>
    <mergeCell ref="AV1:BE1"/>
    <mergeCell ref="BG1:BP1"/>
    <mergeCell ref="G2:K2"/>
    <mergeCell ref="L2:P2"/>
    <mergeCell ref="Q2:U2"/>
    <mergeCell ref="V2:Z2"/>
    <mergeCell ref="AA2:AE2"/>
    <mergeCell ref="AG2:AG3"/>
    <mergeCell ref="AH2:AH3"/>
    <mergeCell ref="AI2:AI3"/>
    <mergeCell ref="AJ2:AJ3"/>
    <mergeCell ref="AK2:AK3"/>
    <mergeCell ref="AM2:AN2"/>
    <mergeCell ref="AV2:AW2"/>
    <mergeCell ref="AX2:AY2"/>
    <mergeCell ref="BI2:BJ2"/>
    <mergeCell ref="BA3:BB3"/>
    <mergeCell ref="BD3:BE3"/>
    <mergeCell ref="BL3:BM3"/>
    <mergeCell ref="BO3:BP3"/>
    <mergeCell ref="BG2:BH2"/>
    <mergeCell ref="AS32:AS39"/>
    <mergeCell ref="BA32:BA39"/>
    <mergeCell ref="BD32:BD39"/>
    <mergeCell ref="BL32:BL39"/>
    <mergeCell ref="BO32:BO39"/>
    <mergeCell ref="BR23:BR39"/>
    <mergeCell ref="BS23:BS39"/>
    <mergeCell ref="BT23:BT39"/>
    <mergeCell ref="BV23:BV39"/>
    <mergeCell ref="AS23:AS30"/>
    <mergeCell ref="AT23:AT39"/>
    <mergeCell ref="BA23:BA30"/>
    <mergeCell ref="BB23:BB39"/>
    <mergeCell ref="BD23:BD30"/>
    <mergeCell ref="BW23:BW39"/>
    <mergeCell ref="BE23:BE39"/>
    <mergeCell ref="BL23:BL30"/>
    <mergeCell ref="BM23:BM39"/>
    <mergeCell ref="BO23:BO30"/>
    <mergeCell ref="BP23:BP39"/>
    <mergeCell ref="AP23:AP30"/>
    <mergeCell ref="AQ23:AQ39"/>
    <mergeCell ref="E95:E111"/>
    <mergeCell ref="BP95:BP111"/>
    <mergeCell ref="BR95:BR111"/>
    <mergeCell ref="BS95:BS111"/>
    <mergeCell ref="BT95:BT111"/>
    <mergeCell ref="BV95:BV111"/>
    <mergeCell ref="BD95:BD102"/>
    <mergeCell ref="BE95:BE111"/>
    <mergeCell ref="BL95:BL102"/>
    <mergeCell ref="BM95:BM111"/>
    <mergeCell ref="BO95:BO102"/>
    <mergeCell ref="AQ95:AQ111"/>
    <mergeCell ref="AS95:AS102"/>
    <mergeCell ref="AT95:AT111"/>
    <mergeCell ref="BA95:BA102"/>
    <mergeCell ref="BB95:BB111"/>
    <mergeCell ref="BS77:BS93"/>
    <mergeCell ref="BW95:BW111"/>
    <mergeCell ref="BX95:BX111"/>
    <mergeCell ref="BZ95:BZ111"/>
    <mergeCell ref="AN104:AN111"/>
    <mergeCell ref="AP104:AP111"/>
    <mergeCell ref="AS104:AS111"/>
    <mergeCell ref="BA104:BA111"/>
    <mergeCell ref="BD104:BD111"/>
    <mergeCell ref="BL104:BL111"/>
    <mergeCell ref="BO104:BO111"/>
    <mergeCell ref="BD77:BD84"/>
    <mergeCell ref="BW77:BW93"/>
    <mergeCell ref="BX77:BX93"/>
    <mergeCell ref="BZ77:BZ93"/>
    <mergeCell ref="AN86:AN93"/>
    <mergeCell ref="BM77:BM93"/>
    <mergeCell ref="AP86:AP93"/>
    <mergeCell ref="AS86:AS93"/>
    <mergeCell ref="BA86:BA93"/>
    <mergeCell ref="BD86:BD93"/>
    <mergeCell ref="BL86:BL93"/>
    <mergeCell ref="BO86:BO93"/>
    <mergeCell ref="BP77:BP93"/>
    <mergeCell ref="BR77:BR93"/>
    <mergeCell ref="BA77:BA84"/>
    <mergeCell ref="BV59:BV75"/>
    <mergeCell ref="BW59:BW75"/>
    <mergeCell ref="BX59:BX75"/>
    <mergeCell ref="BZ59:BZ75"/>
    <mergeCell ref="BM59:BM75"/>
    <mergeCell ref="BO59:BO66"/>
    <mergeCell ref="BP59:BP75"/>
    <mergeCell ref="BR59:BR75"/>
    <mergeCell ref="BS59:BS75"/>
    <mergeCell ref="BO68:BO75"/>
    <mergeCell ref="BT59:BT75"/>
    <mergeCell ref="BD59:BD66"/>
    <mergeCell ref="BE59:BE75"/>
    <mergeCell ref="BL59:BL66"/>
    <mergeCell ref="BA68:BA75"/>
    <mergeCell ref="BD68:BD75"/>
    <mergeCell ref="BL68:BL75"/>
    <mergeCell ref="BT77:BT93"/>
    <mergeCell ref="BV77:BV93"/>
    <mergeCell ref="BL77:BL84"/>
    <mergeCell ref="BO77:BO84"/>
    <mergeCell ref="BB77:BB93"/>
    <mergeCell ref="BE77:BE93"/>
    <mergeCell ref="AS59:AS66"/>
    <mergeCell ref="AT59:AT75"/>
    <mergeCell ref="AN68:AN75"/>
    <mergeCell ref="AP68:AP75"/>
    <mergeCell ref="E5:E21"/>
    <mergeCell ref="E41:E57"/>
    <mergeCell ref="E23:E39"/>
    <mergeCell ref="E59:E75"/>
    <mergeCell ref="E77:E93"/>
    <mergeCell ref="AN77:AN84"/>
    <mergeCell ref="AP77:AP84"/>
    <mergeCell ref="AS77:AS84"/>
    <mergeCell ref="AN59:AN66"/>
    <mergeCell ref="AP59:AP66"/>
    <mergeCell ref="AQ59:AQ75"/>
    <mergeCell ref="AQ77:AQ93"/>
    <mergeCell ref="AT77:AT93"/>
    <mergeCell ref="BE5:BE21"/>
    <mergeCell ref="BB5:BB21"/>
    <mergeCell ref="AS68:AS75"/>
    <mergeCell ref="AS41:AS48"/>
    <mergeCell ref="AT41:AT57"/>
    <mergeCell ref="BA41:BA48"/>
    <mergeCell ref="BX41:BX57"/>
    <mergeCell ref="BZ41:BZ57"/>
    <mergeCell ref="AN50:AN57"/>
    <mergeCell ref="AP50:AP57"/>
    <mergeCell ref="AS50:AS57"/>
    <mergeCell ref="BA50:BA57"/>
    <mergeCell ref="BD50:BD57"/>
    <mergeCell ref="BL50:BL57"/>
    <mergeCell ref="BO50:BO57"/>
    <mergeCell ref="BR41:BR57"/>
    <mergeCell ref="BS41:BS57"/>
    <mergeCell ref="BT41:BT57"/>
    <mergeCell ref="BV41:BV57"/>
    <mergeCell ref="BW41:BW57"/>
    <mergeCell ref="BE41:BE57"/>
    <mergeCell ref="BL41:BL48"/>
    <mergeCell ref="BM41:BM57"/>
    <mergeCell ref="BO41:BO48"/>
    <mergeCell ref="BP41:BP57"/>
    <mergeCell ref="BB41:BB57"/>
    <mergeCell ref="BD41:BD48"/>
    <mergeCell ref="AP41:AP48"/>
    <mergeCell ref="AQ41:AQ57"/>
    <mergeCell ref="A23:A39"/>
    <mergeCell ref="A5:A21"/>
    <mergeCell ref="A41:A57"/>
    <mergeCell ref="A59:A75"/>
    <mergeCell ref="A77:A93"/>
    <mergeCell ref="A95:A111"/>
    <mergeCell ref="B5:B21"/>
    <mergeCell ref="B41:B57"/>
    <mergeCell ref="B23:B39"/>
    <mergeCell ref="B59:B75"/>
    <mergeCell ref="B77:B93"/>
    <mergeCell ref="B95:B111"/>
  </mergeCells>
  <conditionalFormatting sqref="A94:A95 A22:A23 A1:A5 A76:A77 A59 A40:A41 A148:A1048576 A130:A131 A112:A113">
    <cfRule type="colorScale" priority="7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76:B77 B22:B23 B40:B41 B5 B59 B94:B95">
    <cfRule type="colorScale" priority="13">
      <colorScale>
        <cfvo type="min"/>
        <cfvo type="max"/>
        <color rgb="FFFCFCFF"/>
        <color rgb="FF63BE7B"/>
      </colorScale>
    </cfRule>
  </conditionalFormatting>
  <conditionalFormatting sqref="B130:B131 B113">
    <cfRule type="colorScale" priority="2">
      <colorScale>
        <cfvo type="min"/>
        <cfvo type="max"/>
        <color rgb="FFFCFCFF"/>
        <color rgb="FF63BE7B"/>
      </colorScale>
    </cfRule>
  </conditionalFormatting>
  <conditionalFormatting sqref="B112:C112 B1:C4 B148:C1048576">
    <cfRule type="colorScale" priority="14">
      <colorScale>
        <cfvo type="min"/>
        <cfvo type="max"/>
        <color rgb="FFFCFCFF"/>
        <color rgb="FF63BE7B"/>
      </colorScale>
    </cfRule>
    <cfRule type="colorScale" priority="7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59:C111 C5:C57">
    <cfRule type="colorScale" priority="1273">
      <colorScale>
        <cfvo type="min"/>
        <cfvo type="max"/>
        <color rgb="FFFFEF9C"/>
        <color rgb="FF63BE7B"/>
      </colorScale>
    </cfRule>
  </conditionalFormatting>
  <conditionalFormatting sqref="C113:C147">
    <cfRule type="colorScale" priority="1">
      <colorScale>
        <cfvo type="min"/>
        <cfvo type="max"/>
        <color rgb="FFFFEF9C"/>
        <color rgb="FF63BE7B"/>
      </colorScale>
    </cfRule>
  </conditionalFormatting>
  <conditionalFormatting sqref="E1:E5 E94:E95 E76:E77 E22:E41 E148:E1048576 E130:E131 E112:E113 E59">
    <cfRule type="colorScale" priority="320">
      <colorScale>
        <cfvo type="num" val="0"/>
        <cfvo type="percentile" val="50"/>
        <cfvo type="num" val="3000000"/>
        <color rgb="FF63BE7B"/>
        <color rgb="FFFFEB84"/>
        <color rgb="FFF8696B"/>
      </colorScale>
    </cfRule>
  </conditionalFormatting>
  <conditionalFormatting sqref="G2">
    <cfRule type="dataBar" priority="129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{A9CFA29F-8C47-7B4E-84DF-AE405ED6C3C2}</x14:id>
        </ext>
      </extLst>
    </cfRule>
  </conditionalFormatting>
  <conditionalFormatting sqref="L2">
    <cfRule type="dataBar" priority="12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{F4A08EE0-4ACB-2A46-B90D-71D47BA21BE9}</x14:id>
        </ext>
      </extLst>
    </cfRule>
  </conditionalFormatting>
  <conditionalFormatting sqref="Q2">
    <cfRule type="dataBar" priority="127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{6F7F9EFD-6B02-D241-BFB0-ED8674A19463}</x14:id>
        </ext>
      </extLst>
    </cfRule>
  </conditionalFormatting>
  <conditionalFormatting sqref="V2">
    <cfRule type="dataBar" priority="12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{50E674E9-BAF9-D94E-ACAF-FDAA58BBFFB7}</x14:id>
        </ext>
      </extLst>
    </cfRule>
  </conditionalFormatting>
  <conditionalFormatting sqref="AA2">
    <cfRule type="dataBar" priority="125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{F3866146-E243-E24E-AB21-9DD3347AA1EB}</x14:id>
        </ext>
      </extLst>
    </cfRule>
  </conditionalFormatting>
  <conditionalFormatting sqref="AG59:AG1048576 AG1:AG57">
    <cfRule type="dataBar" priority="1276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{31DCF7C0-708E-9040-9409-3E2A3AAF46B9}</x14:id>
        </ext>
      </extLst>
    </cfRule>
  </conditionalFormatting>
  <conditionalFormatting sqref="AH59:AH1048576 AH1:AH57">
    <cfRule type="dataBar" priority="127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{E156127B-6C5D-3E48-8D57-3E5AC0D2130B}</x14:id>
        </ext>
      </extLst>
    </cfRule>
  </conditionalFormatting>
  <conditionalFormatting sqref="AI59:AI1048576 AI1:AI57">
    <cfRule type="dataBar" priority="1282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{F76F2D67-94B8-A343-A5DC-AE8714E2119C}</x14:id>
        </ext>
      </extLst>
    </cfRule>
  </conditionalFormatting>
  <conditionalFormatting sqref="AJ59:AJ1048576 AJ1:AJ57">
    <cfRule type="dataBar" priority="1285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{B30DF14D-69A7-4843-8EC7-A21FD08550EA}</x14:id>
        </ext>
      </extLst>
    </cfRule>
  </conditionalFormatting>
  <conditionalFormatting sqref="AK59:AK1048576 AK1:AK57">
    <cfRule type="dataBar" priority="1288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{D3697D49-E2E8-AD42-BF31-5ABD352A0347}</x14:id>
        </ext>
      </extLst>
    </cfRule>
  </conditionalFormatting>
  <conditionalFormatting sqref="AM94:AN94 AM31:AN31 AM1:AN4 AM40:AN40 AM13:AN13 AM5:AM12 AM14:AM21 AM23:AM30 AM32:AM39 AM77:AM93 AM112:AN112 AM95:AM111 AM76:AN76 AM59:AM75 AM22:AN22 AM49:AN49 AM41:AM48 AM50:AM57 AN67 AN85 AN103 AM148:AN1048576 AM130:AN130 AM113:AM129 AM131:AM147 AN121 AN139">
    <cfRule type="colorScale" priority="29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N1:AN57 AN59:AN1048576">
    <cfRule type="colorScale" priority="131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P1:AP4 AP94 AP22 AP40 AP112 AP76 AP148:AP1048576 AP130">
    <cfRule type="colorScale" priority="29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P1:AP57 AP59:AP1048576">
    <cfRule type="colorScale" priority="132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Q1:AQ4 AQ94 AQ22 AQ40 AQ112 AQ76 AQ148:AQ1048576 AQ130">
    <cfRule type="colorScale" priority="26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Q1:AQ57 AQ59:AQ1048576">
    <cfRule type="colorScale" priority="133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R1:AR2">
    <cfRule type="colorScale" priority="14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S1:AS4 AS94 AS22 AS40 AS112 AS76 AS148:AS1048576 AS130">
    <cfRule type="colorScale" priority="29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S1:AS57 AS59:AS1048576">
    <cfRule type="colorScale" priority="134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T1:AT4 AT94 AT22 AT40 AT112 AT76 AT148:AT1048576 AT130">
    <cfRule type="colorScale" priority="26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T1:AT57 AT59:AT1048576">
    <cfRule type="colorScale" priority="135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V59:AV1048576 AV1:AV57">
    <cfRule type="dataBar" priority="1360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{FC08A9F7-144C-4342-BDC4-485CC9941B5F}</x14:id>
        </ext>
      </extLst>
    </cfRule>
  </conditionalFormatting>
  <conditionalFormatting sqref="AW59:AW1048576 AW1:AW57 AY59:AY1048576 AY1:AY57 BH59:BH1048576 BH1:BH57 BJ59:BJ1048576 BJ1:BJ57">
    <cfRule type="dataBar" priority="136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{7631C6B6-E3CB-0F41-A5F3-995FE374075A}</x14:id>
        </ext>
      </extLst>
    </cfRule>
  </conditionalFormatting>
  <conditionalFormatting sqref="AX59:AX1048576 AX1:AX57">
    <cfRule type="dataBar" priority="1375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{6A3732D2-88CA-984D-A432-49EAAE81D730}</x14:id>
        </ext>
      </extLst>
    </cfRule>
  </conditionalFormatting>
  <conditionalFormatting sqref="AZ2:AZ3 BC3 BB2:BC2 BE2">
    <cfRule type="colorScale" priority="15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5:AZ12">
    <cfRule type="colorScale" priority="33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14:AZ21">
    <cfRule type="colorScale" priority="13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23:AZ30">
    <cfRule type="colorScale" priority="9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32:AZ39">
    <cfRule type="colorScale" priority="9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41:AZ48">
    <cfRule type="colorScale" priority="2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50:AZ57">
    <cfRule type="colorScale" priority="2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59:AZ66">
    <cfRule type="colorScale" priority="4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68:AZ75">
    <cfRule type="colorScale" priority="4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77:AZ84">
    <cfRule type="colorScale" priority="8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86:AZ93">
    <cfRule type="colorScale" priority="8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95:AZ102">
    <cfRule type="colorScale" priority="6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104:AZ111">
    <cfRule type="colorScale" priority="6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113:AZ120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122:AZ129">
    <cfRule type="colorScale" priority="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131:AZ138"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140:AZ147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A1:BA4 BA94 BA22 BA40 BA112 BA76 BA148:BA1048576 BA130">
    <cfRule type="colorScale" priority="29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A1:BA57 BA59:BA1048576">
    <cfRule type="colorScale" priority="138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B1:BB4 BB94 BB22 BB40 BB112 BB76 BB148:BB1048576 BB130">
    <cfRule type="colorScale" priority="28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B1:BB57 BB59:BB1048576">
    <cfRule type="colorScale" priority="139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D1:BD4 BD94 BD22 BD40 BD112 BD76 BD148:BD1048576 BD130">
    <cfRule type="colorScale" priority="29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D1:BD57 BD59:BD1048576">
    <cfRule type="colorScale" priority="140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E1:BE4 BE94 BE22 BE40 BE112 BE76 BE148:BE1048576 BE130">
    <cfRule type="colorScale" priority="28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E1:BE57 BE59:BE1048576">
    <cfRule type="colorScale" priority="141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G59:BG1048576 BG1:BG57">
    <cfRule type="dataBar" priority="1418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{22B3C499-5D85-6141-8E33-D391113F169B}</x14:id>
        </ext>
      </extLst>
    </cfRule>
  </conditionalFormatting>
  <conditionalFormatting sqref="BI59:BI1048576 BI1:BI57">
    <cfRule type="dataBar" priority="142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{6A750AA8-F2D4-E74A-A352-EFDE7B51AE20}</x14:id>
        </ext>
      </extLst>
    </cfRule>
  </conditionalFormatting>
  <conditionalFormatting sqref="BL1:BL4 BL94 BL22 BL40 BL112 BL76 BL148:BL1048576 BL130">
    <cfRule type="colorScale" priority="25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L1:BL57 BL59:BL1048576">
    <cfRule type="colorScale" priority="143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M1:BM4 BM94 BM22 BM40 BM112 BM76 BM148:BM1048576 BM130">
    <cfRule type="colorScale" priority="28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M1:BM57 BM59:BM1048576">
    <cfRule type="colorScale" priority="144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N3">
    <cfRule type="colorScale" priority="14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O1:BO4 BO94 BO22 BO40 BO112 BO76 BO148:BO1048576 BO130">
    <cfRule type="colorScale" priority="25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O1:BO57 BO59:BO1048576">
    <cfRule type="colorScale" priority="145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P1:BP4 BP94 BP22 BP40 BP112 BP76 BP148:BP1048576 BP130">
    <cfRule type="colorScale" priority="28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P1:BP57 BP59:BP1048576">
    <cfRule type="colorScale" priority="146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R1:BR4 BR94 BR22 BR40 BR112 BR76 BR148:BR1048576 BR130">
    <cfRule type="colorScale" priority="28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R1:BR57 BR59:BR1048576">
    <cfRule type="colorScale" priority="147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S1:BS2 BS94 BS22 BS4 BS40 BS112 BS76 BS148:BS1048576 BS130">
    <cfRule type="colorScale" priority="28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S1:BS57 BS59:BS1048576">
    <cfRule type="colorScale" priority="148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T1:BT2 BT94 BT22 BT4 BT40 BT112 BT76 BT148:BT1048576 BT130">
    <cfRule type="colorScale" priority="28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T1:BT57 BT59:BT1048576">
    <cfRule type="colorScale" priority="149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V1:BV57 BV59:BV1048576">
    <cfRule type="colorScale" priority="149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V3:BV4">
    <cfRule type="colorScale" priority="14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W1:BW57 BW59:BW1048576">
    <cfRule type="colorScale" priority="149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W4">
    <cfRule type="colorScale" priority="14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X1:BX57 BX59:BX1048576">
    <cfRule type="colorScale" priority="150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X4">
    <cfRule type="colorScale" priority="14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Z1:BZ57 BZ59:BZ1048576">
    <cfRule type="colorScale" priority="150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Z3">
    <cfRule type="colorScale" priority="14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9CFA29F-8C47-7B4E-84DF-AE405ED6C3C2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G2</xm:sqref>
        </x14:conditionalFormatting>
        <x14:conditionalFormatting xmlns:xm="http://schemas.microsoft.com/office/excel/2006/main">
          <x14:cfRule type="dataBar" id="{F4A08EE0-4ACB-2A46-B90D-71D47BA21BE9}">
            <x14:dataBar minLength="0" maxLength="100" border="1" negativeBarBorderColorSameAsPositive="0">
              <x14:cfvo type="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L2</xm:sqref>
        </x14:conditionalFormatting>
        <x14:conditionalFormatting xmlns:xm="http://schemas.microsoft.com/office/excel/2006/main">
          <x14:cfRule type="dataBar" id="{6F7F9EFD-6B02-D241-BFB0-ED8674A19463}">
            <x14:dataBar minLength="0" maxLength="100" border="1" negativeBarBorderColorSameAsPositive="0">
              <x14:cfvo type="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Q2</xm:sqref>
        </x14:conditionalFormatting>
        <x14:conditionalFormatting xmlns:xm="http://schemas.microsoft.com/office/excel/2006/main">
          <x14:cfRule type="dataBar" id="{50E674E9-BAF9-D94E-ACAF-FDAA58BBFFB7}">
            <x14:dataBar minLength="0" maxLength="100" border="1" negativeBarBorderColorSameAsPositive="0">
              <x14:cfvo type="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V2</xm:sqref>
        </x14:conditionalFormatting>
        <x14:conditionalFormatting xmlns:xm="http://schemas.microsoft.com/office/excel/2006/main">
          <x14:cfRule type="dataBar" id="{F3866146-E243-E24E-AB21-9DD3347AA1EB}">
            <x14:dataBar minLength="0" maxLength="100" border="1" negativeBarBorderColorSameAsPositive="0">
              <x14:cfvo type="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AA2</xm:sqref>
        </x14:conditionalFormatting>
        <x14:conditionalFormatting xmlns:xm="http://schemas.microsoft.com/office/excel/2006/main">
          <x14:cfRule type="dataBar" id="{31DCF7C0-708E-9040-9409-3E2A3AAF46B9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AG59:AG1048576 AG1:AG57</xm:sqref>
        </x14:conditionalFormatting>
        <x14:conditionalFormatting xmlns:xm="http://schemas.microsoft.com/office/excel/2006/main">
          <x14:cfRule type="dataBar" id="{E156127B-6C5D-3E48-8D57-3E5AC0D2130B}">
            <x14:dataBar minLength="0" maxLength="100" border="1" negativeBarBorderColorSameAsPositive="0">
              <x14:cfvo type="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AH59:AH1048576 AH1:AH57</xm:sqref>
        </x14:conditionalFormatting>
        <x14:conditionalFormatting xmlns:xm="http://schemas.microsoft.com/office/excel/2006/main">
          <x14:cfRule type="dataBar" id="{F76F2D67-94B8-A343-A5DC-AE8714E2119C}">
            <x14:dataBar minLength="0" maxLength="100" border="1" negativeBarBorderColorSameAsPositive="0">
              <x14:cfvo type="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AI59:AI1048576 AI1:AI57</xm:sqref>
        </x14:conditionalFormatting>
        <x14:conditionalFormatting xmlns:xm="http://schemas.microsoft.com/office/excel/2006/main">
          <x14:cfRule type="dataBar" id="{B30DF14D-69A7-4843-8EC7-A21FD08550EA}">
            <x14:dataBar minLength="0" maxLength="100" border="1" negativeBarBorderColorSameAsPositive="0">
              <x14:cfvo type="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AJ59:AJ1048576 AJ1:AJ57</xm:sqref>
        </x14:conditionalFormatting>
        <x14:conditionalFormatting xmlns:xm="http://schemas.microsoft.com/office/excel/2006/main">
          <x14:cfRule type="dataBar" id="{D3697D49-E2E8-AD42-BF31-5ABD352A0347}">
            <x14:dataBar minLength="0" maxLength="100" border="1" negativeBarBorderColorSameAsPositive="0">
              <x14:cfvo type="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AK59:AK1048576 AK1:AK57</xm:sqref>
        </x14:conditionalFormatting>
        <x14:conditionalFormatting xmlns:xm="http://schemas.microsoft.com/office/excel/2006/main">
          <x14:cfRule type="dataBar" id="{FC08A9F7-144C-4342-BDC4-485CC9941B5F}">
            <x14:dataBar minLength="0" maxLength="100" border="1" negativeBarBorderColorSameAsPositive="0">
              <x14:cfvo type="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AV59:AV1048576 AV1:AV57</xm:sqref>
        </x14:conditionalFormatting>
        <x14:conditionalFormatting xmlns:xm="http://schemas.microsoft.com/office/excel/2006/main">
          <x14:cfRule type="dataBar" id="{7631C6B6-E3CB-0F41-A5F3-995FE374075A}">
            <x14:dataBar minLength="0" maxLength="100" border="1" negativeBarBorderColorSameAsPositive="0">
              <x14:cfvo type="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AW59:AW1048576 AW1:AW57 AY59:AY1048576 AY1:AY57 BH59:BH1048576 BH1:BH57 BJ59:BJ1048576 BJ1:BJ57</xm:sqref>
        </x14:conditionalFormatting>
        <x14:conditionalFormatting xmlns:xm="http://schemas.microsoft.com/office/excel/2006/main">
          <x14:cfRule type="dataBar" id="{6A3732D2-88CA-984D-A432-49EAAE81D730}">
            <x14:dataBar minLength="0" maxLength="100" border="1" negativeBarBorderColorSameAsPositive="0">
              <x14:cfvo type="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AX59:AX1048576 AX1:AX57</xm:sqref>
        </x14:conditionalFormatting>
        <x14:conditionalFormatting xmlns:xm="http://schemas.microsoft.com/office/excel/2006/main">
          <x14:cfRule type="dataBar" id="{22B3C499-5D85-6141-8E33-D391113F169B}">
            <x14:dataBar minLength="0" maxLength="100" border="1" negativeBarBorderColorSameAsPositive="0">
              <x14:cfvo type="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BG59:BG1048576 BG1:BG57</xm:sqref>
        </x14:conditionalFormatting>
        <x14:conditionalFormatting xmlns:xm="http://schemas.microsoft.com/office/excel/2006/main">
          <x14:cfRule type="dataBar" id="{6A750AA8-F2D4-E74A-A352-EFDE7B51AE20}">
            <x14:dataBar minLength="0" maxLength="100" border="1" negativeBarBorderColorSameAsPositive="0">
              <x14:cfvo type="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BI59:BI1048576 BI1:BI57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92555-CD41-1045-89FF-ACB3CC194359}">
  <dimension ref="A1:CD191"/>
  <sheetViews>
    <sheetView zoomScaleNormal="100" workbookViewId="0">
      <pane xSplit="5" ySplit="4" topLeftCell="F5" activePane="bottomRight" state="frozen"/>
      <selection pane="topRight" activeCell="F1" sqref="F1"/>
      <selection pane="bottomLeft" activeCell="A5" sqref="A5"/>
      <selection pane="bottomRight" activeCell="BL180" sqref="BL180"/>
    </sheetView>
  </sheetViews>
  <sheetFormatPr baseColWidth="10" defaultRowHeight="16" customHeight="1" x14ac:dyDescent="0.2"/>
  <cols>
    <col min="1" max="3" width="4.33203125" customWidth="1"/>
    <col min="4" max="4" width="24.33203125" customWidth="1"/>
    <col min="5" max="5" width="10" style="58" customWidth="1"/>
    <col min="6" max="6" width="2.83203125" customWidth="1"/>
    <col min="7" max="7" width="6.5" style="98" customWidth="1"/>
    <col min="8" max="10" width="6.5" customWidth="1"/>
    <col min="11" max="11" width="6.5" style="99" customWidth="1"/>
    <col min="12" max="12" width="6.5" style="98" customWidth="1"/>
    <col min="13" max="15" width="6.5" customWidth="1"/>
    <col min="16" max="16" width="6.5" style="99" customWidth="1"/>
    <col min="17" max="17" width="6.5" style="98" customWidth="1"/>
    <col min="18" max="20" width="6.5" customWidth="1"/>
    <col min="21" max="21" width="6.5" style="99" customWidth="1"/>
    <col min="22" max="22" width="6.5" style="98" customWidth="1"/>
    <col min="23" max="25" width="6.5" customWidth="1"/>
    <col min="26" max="26" width="6.5" style="99" customWidth="1"/>
    <col min="27" max="27" width="6.5" style="98" customWidth="1"/>
    <col min="28" max="30" width="6.5" customWidth="1"/>
    <col min="31" max="31" width="6.5" style="99" customWidth="1"/>
    <col min="32" max="32" width="3" customWidth="1"/>
    <col min="33" max="37" width="9.6640625" customWidth="1"/>
    <col min="38" max="38" width="3.6640625" customWidth="1"/>
    <col min="39" max="39" width="8" style="20" customWidth="1"/>
    <col min="40" max="40" width="8" customWidth="1"/>
    <col min="41" max="41" width="3.6640625" customWidth="1"/>
    <col min="42" max="42" width="8" customWidth="1"/>
    <col min="43" max="43" width="3.5" customWidth="1"/>
    <col min="44" max="44" width="2.6640625" customWidth="1"/>
    <col min="45" max="45" width="8" customWidth="1"/>
    <col min="46" max="46" width="4" customWidth="1"/>
    <col min="47" max="47" width="5.33203125" customWidth="1"/>
    <col min="48" max="51" width="7.5" style="40" customWidth="1"/>
    <col min="52" max="52" width="3.5" customWidth="1"/>
    <col min="53" max="53" width="5.83203125" customWidth="1"/>
    <col min="54" max="54" width="8" customWidth="1"/>
    <col min="55" max="56" width="3.5" customWidth="1"/>
    <col min="57" max="57" width="6.1640625" customWidth="1"/>
    <col min="58" max="58" width="8" customWidth="1"/>
    <col min="59" max="59" width="3.5" customWidth="1"/>
    <col min="60" max="60" width="3.83203125" customWidth="1"/>
    <col min="61" max="64" width="7.5" style="40" customWidth="1"/>
    <col min="65" max="65" width="3.33203125" customWidth="1"/>
    <col min="66" max="66" width="5.83203125" customWidth="1"/>
    <col min="67" max="67" width="8.6640625" customWidth="1"/>
    <col min="68" max="68" width="3.5" customWidth="1"/>
    <col min="69" max="69" width="2.33203125" customWidth="1"/>
    <col min="70" max="70" width="5.83203125" customWidth="1"/>
    <col min="71" max="71" width="8.6640625" customWidth="1"/>
    <col min="72" max="72" width="3.33203125" customWidth="1"/>
    <col min="73" max="73" width="4.1640625" customWidth="1"/>
    <col min="74" max="75" width="4.83203125" style="48" customWidth="1"/>
    <col min="76" max="76" width="10.83203125" style="7"/>
    <col min="77" max="77" width="4" customWidth="1"/>
    <col min="78" max="79" width="4.83203125" style="49" customWidth="1"/>
    <col min="80" max="80" width="10.83203125" customWidth="1"/>
    <col min="81" max="81" width="4.6640625" customWidth="1"/>
    <col min="82" max="82" width="10.83203125" customWidth="1"/>
  </cols>
  <sheetData>
    <row r="1" spans="1:82" ht="16" customHeight="1" x14ac:dyDescent="0.2">
      <c r="G1"/>
      <c r="K1"/>
      <c r="L1"/>
      <c r="P1"/>
      <c r="Q1"/>
      <c r="U1"/>
      <c r="V1"/>
      <c r="Z1"/>
      <c r="AA1"/>
      <c r="AE1"/>
      <c r="AM1" s="109"/>
      <c r="AV1" s="206" t="s">
        <v>0</v>
      </c>
      <c r="AW1" s="206"/>
      <c r="AX1" s="206"/>
      <c r="AY1" s="206"/>
      <c r="AZ1" s="206"/>
      <c r="BA1" s="206"/>
      <c r="BB1" s="206"/>
      <c r="BC1" s="206"/>
      <c r="BD1" s="206"/>
      <c r="BE1" s="206"/>
      <c r="BF1" s="206"/>
      <c r="BG1" s="206"/>
      <c r="BI1" s="206" t="s">
        <v>1</v>
      </c>
      <c r="BJ1" s="206"/>
      <c r="BK1" s="206"/>
      <c r="BL1" s="206"/>
      <c r="BM1" s="206"/>
      <c r="BN1" s="206"/>
      <c r="BO1" s="206"/>
      <c r="BP1" s="206"/>
      <c r="BQ1" s="206"/>
      <c r="BR1" s="206"/>
      <c r="BS1" s="206"/>
      <c r="BT1" s="206"/>
    </row>
    <row r="2" spans="1:82" ht="16" customHeight="1" x14ac:dyDescent="0.2">
      <c r="E2" s="96" t="s">
        <v>247</v>
      </c>
      <c r="G2" s="226" t="s">
        <v>2</v>
      </c>
      <c r="H2" s="227"/>
      <c r="I2" s="227"/>
      <c r="J2" s="227"/>
      <c r="K2" s="228"/>
      <c r="L2" s="229" t="s">
        <v>3</v>
      </c>
      <c r="M2" s="230"/>
      <c r="N2" s="230"/>
      <c r="O2" s="230"/>
      <c r="P2" s="231"/>
      <c r="Q2" s="232" t="s">
        <v>4</v>
      </c>
      <c r="R2" s="233"/>
      <c r="S2" s="233"/>
      <c r="T2" s="233"/>
      <c r="U2" s="234"/>
      <c r="V2" s="235" t="s">
        <v>5</v>
      </c>
      <c r="W2" s="236"/>
      <c r="X2" s="236"/>
      <c r="Y2" s="236"/>
      <c r="Z2" s="237"/>
      <c r="AA2" s="238" t="s">
        <v>6</v>
      </c>
      <c r="AB2" s="239"/>
      <c r="AC2" s="239"/>
      <c r="AD2" s="239"/>
      <c r="AE2" s="240"/>
      <c r="AG2" s="212" t="s">
        <v>2</v>
      </c>
      <c r="AH2" s="213" t="s">
        <v>3</v>
      </c>
      <c r="AI2" s="208" t="s">
        <v>5</v>
      </c>
      <c r="AJ2" s="209" t="s">
        <v>4</v>
      </c>
      <c r="AK2" s="210" t="s">
        <v>6</v>
      </c>
      <c r="AM2" s="202" t="s">
        <v>7</v>
      </c>
      <c r="AN2" s="202"/>
      <c r="AP2" s="13" t="s">
        <v>8</v>
      </c>
      <c r="AQ2" s="13"/>
      <c r="AS2" s="14" t="s">
        <v>9</v>
      </c>
      <c r="AT2" s="14"/>
      <c r="AV2" s="211" t="s">
        <v>83</v>
      </c>
      <c r="AW2" s="211"/>
      <c r="AX2" s="211" t="s">
        <v>82</v>
      </c>
      <c r="AY2" s="211"/>
      <c r="AZ2" s="15"/>
      <c r="BA2" s="15"/>
      <c r="BB2" s="15"/>
      <c r="BC2" s="15"/>
      <c r="BD2" s="15"/>
      <c r="BE2" s="15"/>
      <c r="BF2" s="15"/>
      <c r="BG2" s="15"/>
      <c r="BI2" s="211" t="s">
        <v>83</v>
      </c>
      <c r="BJ2" s="211"/>
      <c r="BK2" s="211" t="s">
        <v>82</v>
      </c>
      <c r="BL2" s="211"/>
    </row>
    <row r="3" spans="1:82" ht="16" customHeight="1" x14ac:dyDescent="0.2">
      <c r="D3" s="59"/>
      <c r="AG3" s="212"/>
      <c r="AH3" s="213"/>
      <c r="AI3" s="208"/>
      <c r="AJ3" s="209"/>
      <c r="AK3" s="210"/>
      <c r="AV3" s="40" t="s">
        <v>10</v>
      </c>
      <c r="AW3" s="40" t="s">
        <v>11</v>
      </c>
      <c r="AX3" s="40" t="s">
        <v>10</v>
      </c>
      <c r="AY3" s="40" t="s">
        <v>11</v>
      </c>
      <c r="BB3" s="207" t="s">
        <v>10</v>
      </c>
      <c r="BC3" s="207"/>
      <c r="BF3" s="207" t="s">
        <v>11</v>
      </c>
      <c r="BG3" s="207"/>
      <c r="BI3" s="40" t="s">
        <v>10</v>
      </c>
      <c r="BJ3" s="40" t="s">
        <v>11</v>
      </c>
      <c r="BK3" s="40" t="s">
        <v>10</v>
      </c>
      <c r="BL3" s="40" t="s">
        <v>11</v>
      </c>
      <c r="BO3" s="207" t="s">
        <v>10</v>
      </c>
      <c r="BP3" s="207"/>
      <c r="BS3" s="207" t="s">
        <v>11</v>
      </c>
      <c r="BT3" s="207"/>
      <c r="BV3" s="203" t="s">
        <v>84</v>
      </c>
      <c r="BW3" s="203"/>
      <c r="BX3" s="203"/>
      <c r="BZ3" s="204" t="s">
        <v>85</v>
      </c>
      <c r="CA3" s="204"/>
      <c r="CB3" s="204"/>
      <c r="CD3" s="72" t="s">
        <v>240</v>
      </c>
    </row>
    <row r="4" spans="1:82" ht="16" customHeight="1" x14ac:dyDescent="0.2">
      <c r="A4" t="s">
        <v>248</v>
      </c>
      <c r="B4" t="s">
        <v>268</v>
      </c>
      <c r="C4" t="s">
        <v>249</v>
      </c>
      <c r="BZ4" s="48"/>
      <c r="CA4" s="48"/>
      <c r="CB4" s="7"/>
    </row>
    <row r="5" spans="1:82" ht="16" customHeight="1" x14ac:dyDescent="0.2">
      <c r="A5" s="217">
        <v>8</v>
      </c>
      <c r="B5" s="217">
        <v>0</v>
      </c>
      <c r="C5" s="217">
        <v>1</v>
      </c>
      <c r="D5" t="s">
        <v>192</v>
      </c>
      <c r="E5" s="225">
        <v>987329</v>
      </c>
      <c r="G5" s="98">
        <v>217</v>
      </c>
      <c r="H5">
        <v>200</v>
      </c>
      <c r="I5">
        <v>228</v>
      </c>
      <c r="J5">
        <v>304</v>
      </c>
      <c r="K5" s="99">
        <v>136</v>
      </c>
      <c r="L5" s="98">
        <v>0.74099999999999999</v>
      </c>
      <c r="M5">
        <v>0.73</v>
      </c>
      <c r="N5">
        <v>0.749</v>
      </c>
      <c r="O5">
        <v>0.77800000000000002</v>
      </c>
      <c r="P5" s="99">
        <v>0.69899999999999995</v>
      </c>
      <c r="Q5" s="98">
        <v>0.627</v>
      </c>
      <c r="R5">
        <v>0.63800000000000001</v>
      </c>
      <c r="S5">
        <v>0.64100000000000001</v>
      </c>
      <c r="T5">
        <v>0.64700000000000002</v>
      </c>
      <c r="U5" s="99">
        <v>0.65600000000000003</v>
      </c>
      <c r="V5" s="98">
        <v>1.248</v>
      </c>
      <c r="W5">
        <v>1.2769999999999999</v>
      </c>
      <c r="X5">
        <v>1.238</v>
      </c>
      <c r="Y5">
        <v>1.177</v>
      </c>
      <c r="Z5" s="99">
        <v>1.3340000000000001</v>
      </c>
      <c r="AA5" s="98">
        <v>1.504</v>
      </c>
      <c r="AB5">
        <v>1.532</v>
      </c>
      <c r="AC5">
        <v>1.4319999999999999</v>
      </c>
      <c r="AD5">
        <v>1.47</v>
      </c>
      <c r="AE5" s="99">
        <v>1.504</v>
      </c>
      <c r="AG5" s="1">
        <f t="shared" ref="AG5:AG12" si="0">AVERAGE(G5:K5)</f>
        <v>217</v>
      </c>
      <c r="AH5" s="2">
        <f t="shared" ref="AH5:AH12" si="1">AVERAGE(L5:P5)</f>
        <v>0.73940000000000006</v>
      </c>
      <c r="AI5" s="2">
        <f t="shared" ref="AI5:AI12" si="2">AVERAGE(V5:Z5)</f>
        <v>1.2547999999999999</v>
      </c>
      <c r="AJ5" s="2">
        <f t="shared" ref="AJ5:AJ12" si="3">AVERAGE(Q5:U5)</f>
        <v>0.64180000000000004</v>
      </c>
      <c r="AK5" s="2">
        <f t="shared" ref="AK5:AK12" si="4">AVERAGE(AA5:AE5)</f>
        <v>1.4883999999999999</v>
      </c>
      <c r="AM5" s="109">
        <f t="shared" ref="AM5:AM12" si="5">((AK5-AI5)*(1000/AG5))/AJ5</f>
        <v>1.6773102147904868</v>
      </c>
      <c r="AN5" s="205" cm="1">
        <f t="array" ref="AN5">MIN(IF(ISERROR(AM5:AM12),1E+307,AM5:AM12))</f>
        <v>0.36114325145677073</v>
      </c>
      <c r="AP5" s="205" cm="1">
        <f t="array" ref="AP5">MAX(IF(ISERROR(AJ5:AJ12),-1E+307,AJ5:AJ12))</f>
        <v>0.64820000000000011</v>
      </c>
      <c r="AQ5" s="197">
        <f>AP13-AP5</f>
        <v>-5.8000000000000163E-2</v>
      </c>
      <c r="AR5" s="5"/>
      <c r="AS5" s="205" cm="1">
        <f t="array" ref="AS5">MIN(IF(ISERROR(AK5:AK12),1E+307,AK5:AK12))</f>
        <v>1.4316</v>
      </c>
      <c r="AT5" s="197">
        <f>AS5-AS13</f>
        <v>-8.0999999999999739E-2</v>
      </c>
      <c r="AV5" s="42">
        <v>0.73599999999999999</v>
      </c>
      <c r="AW5" s="42">
        <v>1.492</v>
      </c>
      <c r="AX5" s="42">
        <v>0.77</v>
      </c>
      <c r="AY5" s="42">
        <v>1.635</v>
      </c>
      <c r="AZ5" s="6"/>
      <c r="BA5" s="6">
        <f>AVERAGE(AV5,AX5)</f>
        <v>0.753</v>
      </c>
      <c r="BB5" s="205" cm="1">
        <f t="array" ref="BB5">MAX(IF(ISERROR(BA5:BA12),-1E+307,BA5:BA12))</f>
        <v>0.76700000000000002</v>
      </c>
      <c r="BC5" s="197">
        <f>BB13-BB5</f>
        <v>-9.3999999999999972E-2</v>
      </c>
      <c r="BD5" s="5"/>
      <c r="BE5" s="6">
        <f>AVERAGE(AW5,AY5)</f>
        <v>1.5634999999999999</v>
      </c>
      <c r="BF5" s="205" cm="1">
        <f t="array" ref="BF5">MIN(IF(ISERROR(BE5:BE12),1E+307,BE5:BE12))</f>
        <v>1.5215000000000001</v>
      </c>
      <c r="BG5" s="197">
        <f>BF5-BF13</f>
        <v>-0.22599999999999998</v>
      </c>
      <c r="BI5" s="42">
        <v>0.70299999999999996</v>
      </c>
      <c r="BJ5" s="42">
        <v>1.6140000000000001</v>
      </c>
      <c r="BK5" s="42">
        <v>0.76700000000000002</v>
      </c>
      <c r="BL5" s="42">
        <v>1.718</v>
      </c>
      <c r="BN5" s="6">
        <f>AVERAGE(BI5,BK5)</f>
        <v>0.73499999999999999</v>
      </c>
      <c r="BO5" s="205" cm="1">
        <f t="array" ref="BO5">MAX(IF(ISERROR(BN5:BN12),-1E+307,BN5:BN12))</f>
        <v>0.754</v>
      </c>
      <c r="BP5" s="197">
        <f>BO13-BO5</f>
        <v>-8.6999999999999966E-2</v>
      </c>
      <c r="BQ5" s="5"/>
      <c r="BR5" s="6">
        <f>AVERAGE(BJ5,BL5)</f>
        <v>1.6659999999999999</v>
      </c>
      <c r="BS5" s="205" cm="1">
        <f t="array" ref="BS5">MIN(IF(ISERROR(BR5:BR12),1E+307,BR5:BR12))</f>
        <v>1.6185</v>
      </c>
      <c r="BT5" s="197">
        <f>BS5-BS13</f>
        <v>-0.17900000000000005</v>
      </c>
      <c r="BV5" s="197">
        <f>BB5-BC5</f>
        <v>0.86099999999999999</v>
      </c>
      <c r="BW5" s="197">
        <f>BF5+BG5</f>
        <v>1.2955000000000001</v>
      </c>
      <c r="BX5" s="218">
        <f>BW5-BV5</f>
        <v>0.43450000000000011</v>
      </c>
      <c r="BY5" s="8"/>
      <c r="BZ5" s="197">
        <f>BO5-BP5</f>
        <v>0.84099999999999997</v>
      </c>
      <c r="CA5" s="197">
        <f>BS5+BT5</f>
        <v>1.4395</v>
      </c>
      <c r="CB5" s="218">
        <f>CA5-BZ5</f>
        <v>0.59850000000000003</v>
      </c>
      <c r="CC5" s="8"/>
      <c r="CD5" s="218">
        <f>AVERAGE(BX5, CB5)</f>
        <v>0.51650000000000007</v>
      </c>
    </row>
    <row r="6" spans="1:82" s="63" customFormat="1" ht="16" customHeight="1" x14ac:dyDescent="0.2">
      <c r="A6" s="217"/>
      <c r="B6" s="217"/>
      <c r="C6" s="217"/>
      <c r="D6" s="63" t="s">
        <v>193</v>
      </c>
      <c r="E6" s="225"/>
      <c r="G6" s="100">
        <v>288</v>
      </c>
      <c r="H6" s="63">
        <v>276</v>
      </c>
      <c r="I6" s="63">
        <v>253</v>
      </c>
      <c r="J6" s="63">
        <v>322</v>
      </c>
      <c r="K6" s="101">
        <v>199</v>
      </c>
      <c r="L6" s="100">
        <v>0.76300000000000001</v>
      </c>
      <c r="M6" s="63">
        <v>0.75900000000000001</v>
      </c>
      <c r="N6" s="63">
        <v>0.751</v>
      </c>
      <c r="O6" s="63">
        <v>0.77700000000000002</v>
      </c>
      <c r="P6" s="101">
        <v>0.71899999999999997</v>
      </c>
      <c r="Q6" s="100">
        <v>0.63300000000000001</v>
      </c>
      <c r="R6" s="63">
        <v>0.64700000000000002</v>
      </c>
      <c r="S6" s="63">
        <v>0.64100000000000001</v>
      </c>
      <c r="T6" s="63">
        <v>0.65200000000000002</v>
      </c>
      <c r="U6" s="101">
        <v>0.66</v>
      </c>
      <c r="V6" s="100">
        <v>1.2030000000000001</v>
      </c>
      <c r="W6" s="63">
        <v>1.2150000000000001</v>
      </c>
      <c r="X6" s="63">
        <v>1.2350000000000001</v>
      </c>
      <c r="Y6" s="63">
        <v>1.179</v>
      </c>
      <c r="Z6" s="101">
        <v>1.296</v>
      </c>
      <c r="AA6" s="100">
        <v>1.528</v>
      </c>
      <c r="AB6" s="63">
        <v>1.4350000000000001</v>
      </c>
      <c r="AC6" s="63">
        <v>1.446</v>
      </c>
      <c r="AD6" s="63">
        <v>1.4239999999999999</v>
      </c>
      <c r="AE6" s="101">
        <v>1.4139999999999999</v>
      </c>
      <c r="AG6" s="102">
        <f t="shared" si="0"/>
        <v>267.60000000000002</v>
      </c>
      <c r="AH6" s="103">
        <f t="shared" si="1"/>
        <v>0.75380000000000003</v>
      </c>
      <c r="AI6" s="103">
        <f t="shared" si="2"/>
        <v>1.2256000000000002</v>
      </c>
      <c r="AJ6" s="103">
        <f t="shared" si="3"/>
        <v>0.64660000000000006</v>
      </c>
      <c r="AK6" s="103">
        <f t="shared" si="4"/>
        <v>1.4494</v>
      </c>
      <c r="AM6" s="109">
        <f t="shared" si="5"/>
        <v>1.2934161304595668</v>
      </c>
      <c r="AN6" s="205"/>
      <c r="AP6" s="205"/>
      <c r="AQ6" s="197"/>
      <c r="AR6" s="104"/>
      <c r="AS6" s="205"/>
      <c r="AT6" s="197"/>
      <c r="AV6" s="105">
        <v>0.748</v>
      </c>
      <c r="AW6" s="105">
        <v>1.4570000000000001</v>
      </c>
      <c r="AX6" s="105">
        <v>0.78600000000000003</v>
      </c>
      <c r="AY6" s="105">
        <v>1.5860000000000001</v>
      </c>
      <c r="AZ6" s="106"/>
      <c r="BA6" s="106">
        <f t="shared" ref="BA6:BA82" si="6">AVERAGE(AV6,AX6)</f>
        <v>0.76700000000000002</v>
      </c>
      <c r="BB6" s="205"/>
      <c r="BC6" s="197"/>
      <c r="BD6" s="104"/>
      <c r="BE6" s="106">
        <f t="shared" ref="BE6:BE82" si="7">AVERAGE(AW6,AY6)</f>
        <v>1.5215000000000001</v>
      </c>
      <c r="BF6" s="205"/>
      <c r="BG6" s="197"/>
      <c r="BI6" s="105">
        <v>0.71799999999999997</v>
      </c>
      <c r="BJ6" s="105">
        <v>1.579</v>
      </c>
      <c r="BK6" s="105">
        <v>0.79</v>
      </c>
      <c r="BL6" s="105">
        <v>1.6579999999999999</v>
      </c>
      <c r="BN6" s="6">
        <f t="shared" ref="BN6:BN20" si="8">AVERAGE(BI6,BK6)</f>
        <v>0.754</v>
      </c>
      <c r="BO6" s="205"/>
      <c r="BP6" s="197"/>
      <c r="BQ6" s="104"/>
      <c r="BR6" s="6">
        <f t="shared" ref="BR6:BR20" si="9">AVERAGE(BJ6,BL6)</f>
        <v>1.6185</v>
      </c>
      <c r="BS6" s="205"/>
      <c r="BT6" s="197"/>
      <c r="BV6" s="197"/>
      <c r="BW6" s="197"/>
      <c r="BX6" s="218"/>
      <c r="BY6" s="107"/>
      <c r="BZ6" s="197"/>
      <c r="CA6" s="197"/>
      <c r="CB6" s="218"/>
      <c r="CC6" s="107"/>
      <c r="CD6" s="218"/>
    </row>
    <row r="7" spans="1:82" ht="16" customHeight="1" x14ac:dyDescent="0.2">
      <c r="A7" s="217"/>
      <c r="B7" s="217"/>
      <c r="C7" s="217"/>
      <c r="D7" t="s">
        <v>194</v>
      </c>
      <c r="E7" s="225"/>
      <c r="G7" s="98">
        <v>256</v>
      </c>
      <c r="H7">
        <v>276</v>
      </c>
      <c r="I7">
        <v>272</v>
      </c>
      <c r="J7">
        <v>322</v>
      </c>
      <c r="K7" s="99">
        <v>210</v>
      </c>
      <c r="L7" s="98">
        <v>0.72299999999999998</v>
      </c>
      <c r="M7">
        <v>0.73499999999999999</v>
      </c>
      <c r="N7">
        <v>0.73199999999999998</v>
      </c>
      <c r="O7">
        <v>0.752</v>
      </c>
      <c r="P7" s="99">
        <v>0.70299999999999996</v>
      </c>
      <c r="Q7" s="98">
        <v>0.629</v>
      </c>
      <c r="R7">
        <v>0.64700000000000002</v>
      </c>
      <c r="S7">
        <v>0.64600000000000002</v>
      </c>
      <c r="T7">
        <v>0.65600000000000003</v>
      </c>
      <c r="U7" s="99">
        <v>0.66300000000000003</v>
      </c>
      <c r="V7" s="98">
        <v>1.284</v>
      </c>
      <c r="W7">
        <v>1.264</v>
      </c>
      <c r="X7">
        <v>1.2729999999999999</v>
      </c>
      <c r="Y7">
        <v>1.234</v>
      </c>
      <c r="Z7" s="99">
        <v>1.327</v>
      </c>
      <c r="AA7" s="98">
        <v>1.478</v>
      </c>
      <c r="AB7">
        <v>1.431</v>
      </c>
      <c r="AC7">
        <v>1.419</v>
      </c>
      <c r="AD7">
        <v>1.403</v>
      </c>
      <c r="AE7" s="99">
        <v>1.427</v>
      </c>
      <c r="AG7" s="1">
        <f t="shared" si="0"/>
        <v>267.2</v>
      </c>
      <c r="AH7" s="2">
        <f t="shared" si="1"/>
        <v>0.72899999999999998</v>
      </c>
      <c r="AI7" s="2">
        <f t="shared" si="2"/>
        <v>1.2764</v>
      </c>
      <c r="AJ7" s="2">
        <f t="shared" si="3"/>
        <v>0.64820000000000011</v>
      </c>
      <c r="AK7" s="2">
        <f t="shared" si="4"/>
        <v>1.4316</v>
      </c>
      <c r="AM7" s="109">
        <f t="shared" si="5"/>
        <v>0.89607886972121775</v>
      </c>
      <c r="AN7" s="205"/>
      <c r="AP7" s="205"/>
      <c r="AQ7" s="197"/>
      <c r="AR7" s="5"/>
      <c r="AS7" s="205"/>
      <c r="AT7" s="197"/>
      <c r="AV7" s="42">
        <v>0.72899999999999998</v>
      </c>
      <c r="AW7" s="42">
        <v>1.51</v>
      </c>
      <c r="AX7" s="42">
        <v>0.75700000000000001</v>
      </c>
      <c r="AY7" s="42">
        <v>1.6639999999999999</v>
      </c>
      <c r="AZ7" s="6"/>
      <c r="BA7" s="6">
        <f t="shared" si="6"/>
        <v>0.74299999999999999</v>
      </c>
      <c r="BB7" s="205"/>
      <c r="BC7" s="197"/>
      <c r="BD7" s="5"/>
      <c r="BE7" s="6">
        <f t="shared" si="7"/>
        <v>1.587</v>
      </c>
      <c r="BF7" s="205"/>
      <c r="BG7" s="197"/>
      <c r="BI7" s="42">
        <v>0.68300000000000005</v>
      </c>
      <c r="BJ7" s="42">
        <v>1.659</v>
      </c>
      <c r="BK7" s="42">
        <v>0.71199999999999997</v>
      </c>
      <c r="BL7" s="42">
        <v>1.829</v>
      </c>
      <c r="BN7" s="6">
        <f t="shared" si="8"/>
        <v>0.69750000000000001</v>
      </c>
      <c r="BO7" s="205"/>
      <c r="BP7" s="197"/>
      <c r="BQ7" s="5"/>
      <c r="BR7" s="6">
        <f t="shared" si="9"/>
        <v>1.744</v>
      </c>
      <c r="BS7" s="205"/>
      <c r="BT7" s="197"/>
      <c r="BV7" s="197"/>
      <c r="BW7" s="197"/>
      <c r="BX7" s="218"/>
      <c r="BY7" s="8"/>
      <c r="BZ7" s="197"/>
      <c r="CA7" s="197"/>
      <c r="CB7" s="218"/>
      <c r="CC7" s="8"/>
      <c r="CD7" s="218"/>
    </row>
    <row r="8" spans="1:82" ht="16" customHeight="1" x14ac:dyDescent="0.2">
      <c r="A8" s="217"/>
      <c r="B8" s="217"/>
      <c r="C8" s="217"/>
      <c r="D8" t="s">
        <v>325</v>
      </c>
      <c r="E8" s="225"/>
      <c r="G8">
        <v>336</v>
      </c>
      <c r="H8">
        <v>323</v>
      </c>
      <c r="I8">
        <v>300</v>
      </c>
      <c r="J8">
        <v>361</v>
      </c>
      <c r="K8">
        <v>190</v>
      </c>
      <c r="L8">
        <v>0.75</v>
      </c>
      <c r="M8">
        <v>0.746</v>
      </c>
      <c r="N8">
        <v>0.73199999999999998</v>
      </c>
      <c r="O8">
        <v>0.76</v>
      </c>
      <c r="P8">
        <v>0.68100000000000005</v>
      </c>
      <c r="Q8">
        <v>0.626</v>
      </c>
      <c r="R8">
        <v>0.64400000000000002</v>
      </c>
      <c r="S8">
        <v>0.64200000000000002</v>
      </c>
      <c r="T8">
        <v>0.65600000000000003</v>
      </c>
      <c r="U8">
        <v>0.65900000000000003</v>
      </c>
      <c r="V8">
        <v>1.228</v>
      </c>
      <c r="W8">
        <v>1.2430000000000001</v>
      </c>
      <c r="X8">
        <v>1.274</v>
      </c>
      <c r="Y8">
        <v>1.2170000000000001</v>
      </c>
      <c r="Z8">
        <v>1.365</v>
      </c>
      <c r="AA8">
        <v>1.4910000000000001</v>
      </c>
      <c r="AB8">
        <v>1.452</v>
      </c>
      <c r="AC8">
        <v>1.4370000000000001</v>
      </c>
      <c r="AD8">
        <v>1.411</v>
      </c>
      <c r="AE8">
        <v>1.4350000000000001</v>
      </c>
      <c r="AG8" s="1">
        <f t="shared" si="0"/>
        <v>302</v>
      </c>
      <c r="AH8" s="2">
        <f t="shared" si="1"/>
        <v>0.7337999999999999</v>
      </c>
      <c r="AI8" s="2">
        <f t="shared" si="2"/>
        <v>1.2654000000000001</v>
      </c>
      <c r="AJ8" s="2">
        <f t="shared" si="3"/>
        <v>0.64540000000000008</v>
      </c>
      <c r="AK8" s="2">
        <f t="shared" si="4"/>
        <v>1.4452000000000003</v>
      </c>
      <c r="AM8" s="109">
        <f t="shared" si="5"/>
        <v>0.92247325443228467</v>
      </c>
      <c r="AN8" s="205"/>
      <c r="AP8" s="205"/>
      <c r="AQ8" s="197"/>
      <c r="AR8" s="5"/>
      <c r="AS8" s="205"/>
      <c r="AT8" s="197"/>
      <c r="AV8" s="42">
        <v>0.74</v>
      </c>
      <c r="AW8" s="42">
        <v>1.4790000000000001</v>
      </c>
      <c r="AX8" s="42">
        <v>0.77800000000000002</v>
      </c>
      <c r="AY8" s="42">
        <v>1.607</v>
      </c>
      <c r="AZ8" s="6"/>
      <c r="BA8" s="6">
        <f t="shared" si="6"/>
        <v>0.75900000000000001</v>
      </c>
      <c r="BB8" s="205"/>
      <c r="BC8" s="197"/>
      <c r="BD8" s="5"/>
      <c r="BE8" s="6">
        <f t="shared" si="7"/>
        <v>1.5430000000000001</v>
      </c>
      <c r="BF8" s="205"/>
      <c r="BG8" s="197"/>
      <c r="BI8" s="42">
        <v>0.69199999999999995</v>
      </c>
      <c r="BJ8" s="42">
        <v>1.633</v>
      </c>
      <c r="BK8" s="42">
        <v>0.73699999999999999</v>
      </c>
      <c r="BL8" s="42">
        <v>1.766</v>
      </c>
      <c r="BN8" s="6">
        <f t="shared" si="8"/>
        <v>0.71449999999999991</v>
      </c>
      <c r="BO8" s="205"/>
      <c r="BP8" s="197"/>
      <c r="BQ8" s="5"/>
      <c r="BR8" s="6">
        <f t="shared" si="9"/>
        <v>1.6995</v>
      </c>
      <c r="BS8" s="205"/>
      <c r="BT8" s="197"/>
      <c r="BV8" s="197"/>
      <c r="BW8" s="197"/>
      <c r="BX8" s="218"/>
      <c r="BY8" s="8"/>
      <c r="BZ8" s="197"/>
      <c r="CA8" s="197"/>
      <c r="CB8" s="218"/>
      <c r="CC8" s="8"/>
      <c r="CD8" s="218"/>
    </row>
    <row r="9" spans="1:82" ht="16" customHeight="1" x14ac:dyDescent="0.2">
      <c r="A9" s="217"/>
      <c r="B9" s="217"/>
      <c r="C9" s="217"/>
      <c r="D9" t="s">
        <v>341</v>
      </c>
      <c r="E9" s="225"/>
      <c r="G9">
        <v>818</v>
      </c>
      <c r="H9">
        <v>528</v>
      </c>
      <c r="I9">
        <v>1024</v>
      </c>
      <c r="J9">
        <v>800</v>
      </c>
      <c r="K9">
        <v>390</v>
      </c>
      <c r="L9">
        <v>0.749</v>
      </c>
      <c r="M9">
        <v>0.68799999999999994</v>
      </c>
      <c r="N9">
        <v>0.79100000000000004</v>
      </c>
      <c r="O9">
        <v>0.74299999999999999</v>
      </c>
      <c r="P9">
        <v>0.65700000000000003</v>
      </c>
      <c r="Q9">
        <v>0.627</v>
      </c>
      <c r="R9">
        <v>0.64200000000000002</v>
      </c>
      <c r="S9">
        <v>0.64400000000000002</v>
      </c>
      <c r="T9">
        <v>0.65300000000000002</v>
      </c>
      <c r="U9">
        <v>0.65800000000000003</v>
      </c>
      <c r="V9">
        <v>1.232</v>
      </c>
      <c r="W9">
        <v>1.353</v>
      </c>
      <c r="X9">
        <v>1.143</v>
      </c>
      <c r="Y9">
        <v>1.254</v>
      </c>
      <c r="Z9">
        <v>1.405</v>
      </c>
      <c r="AA9">
        <v>1.4870000000000001</v>
      </c>
      <c r="AB9">
        <v>1.4330000000000001</v>
      </c>
      <c r="AC9">
        <v>1.4490000000000001</v>
      </c>
      <c r="AD9">
        <v>1.415</v>
      </c>
      <c r="AE9">
        <v>1.4319999999999999</v>
      </c>
      <c r="AG9" s="1">
        <f t="shared" si="0"/>
        <v>712</v>
      </c>
      <c r="AH9" s="2">
        <f t="shared" si="1"/>
        <v>0.72559999999999991</v>
      </c>
      <c r="AI9" s="2">
        <f t="shared" si="2"/>
        <v>1.2773999999999999</v>
      </c>
      <c r="AJ9" s="2">
        <f t="shared" si="3"/>
        <v>0.64480000000000004</v>
      </c>
      <c r="AK9" s="2">
        <f t="shared" si="4"/>
        <v>1.4431999999999998</v>
      </c>
      <c r="AM9" s="109">
        <f t="shared" si="5"/>
        <v>0.36114325145677073</v>
      </c>
      <c r="AN9" s="205"/>
      <c r="AP9" s="205"/>
      <c r="AQ9" s="197"/>
      <c r="AR9" s="5"/>
      <c r="AS9" s="205"/>
      <c r="AT9" s="197"/>
      <c r="AV9" s="42">
        <v>0.73599999999999999</v>
      </c>
      <c r="AW9" s="42">
        <v>1.5</v>
      </c>
      <c r="AX9" s="42">
        <v>0.74299999999999999</v>
      </c>
      <c r="AY9" s="42">
        <v>1.677</v>
      </c>
      <c r="AZ9" s="6"/>
      <c r="BA9" s="6">
        <f t="shared" si="6"/>
        <v>0.73950000000000005</v>
      </c>
      <c r="BB9" s="205"/>
      <c r="BC9" s="197"/>
      <c r="BD9" s="5"/>
      <c r="BE9" s="6">
        <f t="shared" si="7"/>
        <v>1.5885</v>
      </c>
      <c r="BF9" s="205"/>
      <c r="BG9" s="197"/>
      <c r="BI9" s="42">
        <v>0.69299999999999995</v>
      </c>
      <c r="BJ9" s="42">
        <v>1.6419999999999999</v>
      </c>
      <c r="BK9" s="42">
        <v>0.69899999999999995</v>
      </c>
      <c r="BL9" s="42">
        <v>1.835</v>
      </c>
      <c r="BN9" s="6">
        <f t="shared" si="8"/>
        <v>0.69599999999999995</v>
      </c>
      <c r="BO9" s="205"/>
      <c r="BP9" s="197"/>
      <c r="BQ9" s="5"/>
      <c r="BR9" s="6">
        <f t="shared" si="9"/>
        <v>1.7384999999999999</v>
      </c>
      <c r="BS9" s="205"/>
      <c r="BT9" s="197"/>
      <c r="BV9" s="197"/>
      <c r="BW9" s="197"/>
      <c r="BX9" s="218"/>
      <c r="BY9" s="8"/>
      <c r="BZ9" s="197"/>
      <c r="CA9" s="197"/>
      <c r="CB9" s="218"/>
      <c r="CC9" s="8"/>
      <c r="CD9" s="218"/>
    </row>
    <row r="10" spans="1:82" ht="16" customHeight="1" x14ac:dyDescent="0.2">
      <c r="A10" s="217"/>
      <c r="B10" s="217"/>
      <c r="C10" s="217"/>
      <c r="E10" s="225"/>
      <c r="AG10" s="1" t="e">
        <f t="shared" si="0"/>
        <v>#DIV/0!</v>
      </c>
      <c r="AH10" s="2" t="e">
        <f t="shared" si="1"/>
        <v>#DIV/0!</v>
      </c>
      <c r="AI10" s="2" t="e">
        <f t="shared" si="2"/>
        <v>#DIV/0!</v>
      </c>
      <c r="AJ10" s="2" t="e">
        <f t="shared" si="3"/>
        <v>#DIV/0!</v>
      </c>
      <c r="AK10" s="2" t="e">
        <f t="shared" si="4"/>
        <v>#DIV/0!</v>
      </c>
      <c r="AM10" s="109" t="e">
        <f t="shared" si="5"/>
        <v>#DIV/0!</v>
      </c>
      <c r="AN10" s="205"/>
      <c r="AP10" s="205"/>
      <c r="AQ10" s="197"/>
      <c r="AR10" s="5"/>
      <c r="AS10" s="205"/>
      <c r="AT10" s="197"/>
      <c r="AV10" s="42"/>
      <c r="AW10" s="42"/>
      <c r="AX10" s="42"/>
      <c r="AY10" s="42"/>
      <c r="AZ10" s="6"/>
      <c r="BA10" s="6" t="e">
        <f t="shared" si="6"/>
        <v>#DIV/0!</v>
      </c>
      <c r="BB10" s="205"/>
      <c r="BC10" s="197"/>
      <c r="BD10" s="5"/>
      <c r="BE10" s="6" t="e">
        <f t="shared" si="7"/>
        <v>#DIV/0!</v>
      </c>
      <c r="BF10" s="205"/>
      <c r="BG10" s="197"/>
      <c r="BI10" s="42"/>
      <c r="BJ10" s="42"/>
      <c r="BK10" s="42"/>
      <c r="BL10" s="42"/>
      <c r="BN10" s="6" t="e">
        <f t="shared" si="8"/>
        <v>#DIV/0!</v>
      </c>
      <c r="BO10" s="205"/>
      <c r="BP10" s="197"/>
      <c r="BQ10" s="5"/>
      <c r="BR10" s="6" t="e">
        <f t="shared" si="9"/>
        <v>#DIV/0!</v>
      </c>
      <c r="BS10" s="205"/>
      <c r="BT10" s="197"/>
      <c r="BV10" s="197"/>
      <c r="BW10" s="197"/>
      <c r="BX10" s="218"/>
      <c r="BY10" s="8"/>
      <c r="BZ10" s="197"/>
      <c r="CA10" s="197"/>
      <c r="CB10" s="218"/>
      <c r="CC10" s="8"/>
      <c r="CD10" s="218"/>
    </row>
    <row r="11" spans="1:82" ht="16" customHeight="1" x14ac:dyDescent="0.2">
      <c r="A11" s="217"/>
      <c r="B11" s="217"/>
      <c r="C11" s="217"/>
      <c r="E11" s="225"/>
      <c r="AG11" s="1" t="e">
        <f t="shared" si="0"/>
        <v>#DIV/0!</v>
      </c>
      <c r="AH11" s="2" t="e">
        <f t="shared" si="1"/>
        <v>#DIV/0!</v>
      </c>
      <c r="AI11" s="2" t="e">
        <f t="shared" si="2"/>
        <v>#DIV/0!</v>
      </c>
      <c r="AJ11" s="2" t="e">
        <f t="shared" si="3"/>
        <v>#DIV/0!</v>
      </c>
      <c r="AK11" s="2" t="e">
        <f t="shared" si="4"/>
        <v>#DIV/0!</v>
      </c>
      <c r="AM11" s="109" t="e">
        <f t="shared" si="5"/>
        <v>#DIV/0!</v>
      </c>
      <c r="AN11" s="205"/>
      <c r="AP11" s="205"/>
      <c r="AQ11" s="197"/>
      <c r="AR11" s="5"/>
      <c r="AS11" s="205"/>
      <c r="AT11" s="197"/>
      <c r="AV11" s="42"/>
      <c r="AW11" s="42"/>
      <c r="AX11" s="42"/>
      <c r="AY11" s="42"/>
      <c r="AZ11" s="6"/>
      <c r="BA11" s="6" t="e">
        <f t="shared" si="6"/>
        <v>#DIV/0!</v>
      </c>
      <c r="BB11" s="205"/>
      <c r="BC11" s="197"/>
      <c r="BD11" s="5"/>
      <c r="BE11" s="6" t="e">
        <f t="shared" si="7"/>
        <v>#DIV/0!</v>
      </c>
      <c r="BF11" s="205"/>
      <c r="BG11" s="197"/>
      <c r="BI11" s="42"/>
      <c r="BJ11" s="42"/>
      <c r="BK11" s="42"/>
      <c r="BL11" s="42"/>
      <c r="BN11" s="6" t="e">
        <f t="shared" si="8"/>
        <v>#DIV/0!</v>
      </c>
      <c r="BO11" s="205"/>
      <c r="BP11" s="197"/>
      <c r="BQ11" s="5"/>
      <c r="BR11" s="6" t="e">
        <f t="shared" si="9"/>
        <v>#DIV/0!</v>
      </c>
      <c r="BS11" s="205"/>
      <c r="BT11" s="197"/>
      <c r="BV11" s="197"/>
      <c r="BW11" s="197"/>
      <c r="BX11" s="218"/>
      <c r="BY11" s="8"/>
      <c r="BZ11" s="197"/>
      <c r="CA11" s="197"/>
      <c r="CB11" s="218"/>
      <c r="CC11" s="8"/>
      <c r="CD11" s="218"/>
    </row>
    <row r="12" spans="1:82" ht="16" customHeight="1" x14ac:dyDescent="0.2">
      <c r="A12" s="217"/>
      <c r="B12" s="217"/>
      <c r="C12" s="217"/>
      <c r="E12" s="225"/>
      <c r="AG12" s="1" t="e">
        <f t="shared" si="0"/>
        <v>#DIV/0!</v>
      </c>
      <c r="AH12" s="2" t="e">
        <f t="shared" si="1"/>
        <v>#DIV/0!</v>
      </c>
      <c r="AI12" s="2" t="e">
        <f t="shared" si="2"/>
        <v>#DIV/0!</v>
      </c>
      <c r="AJ12" s="2" t="e">
        <f t="shared" si="3"/>
        <v>#DIV/0!</v>
      </c>
      <c r="AK12" s="2" t="e">
        <f t="shared" si="4"/>
        <v>#DIV/0!</v>
      </c>
      <c r="AM12" s="109" t="e">
        <f t="shared" si="5"/>
        <v>#DIV/0!</v>
      </c>
      <c r="AN12" s="205"/>
      <c r="AP12" s="205"/>
      <c r="AQ12" s="197"/>
      <c r="AR12" s="5"/>
      <c r="AS12" s="205"/>
      <c r="AT12" s="197"/>
      <c r="AV12" s="42"/>
      <c r="AW12" s="42"/>
      <c r="AX12" s="42"/>
      <c r="AY12" s="42"/>
      <c r="AZ12" s="6"/>
      <c r="BA12" s="6" t="e">
        <f t="shared" si="6"/>
        <v>#DIV/0!</v>
      </c>
      <c r="BB12" s="205"/>
      <c r="BC12" s="197"/>
      <c r="BD12" s="5"/>
      <c r="BE12" s="6" t="e">
        <f t="shared" si="7"/>
        <v>#DIV/0!</v>
      </c>
      <c r="BF12" s="205"/>
      <c r="BG12" s="197"/>
      <c r="BI12" s="42"/>
      <c r="BJ12" s="42"/>
      <c r="BK12" s="42"/>
      <c r="BL12" s="42"/>
      <c r="BN12" s="6" t="e">
        <f t="shared" si="8"/>
        <v>#DIV/0!</v>
      </c>
      <c r="BO12" s="205"/>
      <c r="BP12" s="197"/>
      <c r="BQ12" s="5"/>
      <c r="BR12" s="6" t="e">
        <f t="shared" si="9"/>
        <v>#DIV/0!</v>
      </c>
      <c r="BS12" s="205"/>
      <c r="BT12" s="197"/>
      <c r="BV12" s="197"/>
      <c r="BW12" s="197"/>
      <c r="BX12" s="218"/>
      <c r="BY12" s="8"/>
      <c r="BZ12" s="197"/>
      <c r="CA12" s="197"/>
      <c r="CB12" s="218"/>
      <c r="CC12" s="8"/>
      <c r="CD12" s="218"/>
    </row>
    <row r="13" spans="1:82" ht="16" customHeight="1" x14ac:dyDescent="0.2">
      <c r="A13" s="217"/>
      <c r="B13" s="217"/>
      <c r="C13" s="217">
        <v>0</v>
      </c>
      <c r="D13" t="s">
        <v>195</v>
      </c>
      <c r="E13" s="225"/>
      <c r="G13" s="98">
        <v>355</v>
      </c>
      <c r="H13">
        <v>302</v>
      </c>
      <c r="I13">
        <v>264</v>
      </c>
      <c r="J13">
        <v>249</v>
      </c>
      <c r="K13" s="99">
        <v>193</v>
      </c>
      <c r="L13" s="98">
        <v>0.67800000000000005</v>
      </c>
      <c r="M13">
        <v>0.67300000000000004</v>
      </c>
      <c r="N13">
        <v>0.67200000000000004</v>
      </c>
      <c r="O13">
        <v>0.67200000000000004</v>
      </c>
      <c r="P13" s="99">
        <v>0.64200000000000002</v>
      </c>
      <c r="Q13" s="98">
        <v>0.57699999999999996</v>
      </c>
      <c r="R13">
        <v>0.59099999999999997</v>
      </c>
      <c r="S13">
        <v>0.58299999999999996</v>
      </c>
      <c r="T13">
        <v>0.57299999999999995</v>
      </c>
      <c r="U13" s="99">
        <v>0.60699999999999998</v>
      </c>
      <c r="V13" s="98">
        <v>1.367</v>
      </c>
      <c r="W13">
        <v>1.38</v>
      </c>
      <c r="X13">
        <v>1.385</v>
      </c>
      <c r="Y13">
        <v>1.3879999999999999</v>
      </c>
      <c r="Z13" s="99">
        <v>1.43</v>
      </c>
      <c r="AA13" s="98">
        <v>1.569</v>
      </c>
      <c r="AB13">
        <v>1.5169999999999999</v>
      </c>
      <c r="AC13">
        <v>1.5189999999999999</v>
      </c>
      <c r="AD13">
        <v>1.518</v>
      </c>
      <c r="AE13" s="99">
        <v>1.4930000000000001</v>
      </c>
      <c r="AG13" s="1">
        <f t="shared" ref="AG13:AG20" si="10">AVERAGE(G13:K13)</f>
        <v>272.60000000000002</v>
      </c>
      <c r="AH13" s="2">
        <f t="shared" ref="AH13:AH20" si="11">AVERAGE(L13:P13)</f>
        <v>0.66739999999999999</v>
      </c>
      <c r="AI13" s="2">
        <f t="shared" ref="AI13:AI20" si="12">AVERAGE(V13:Z13)</f>
        <v>1.39</v>
      </c>
      <c r="AJ13" s="2">
        <f t="shared" ref="AJ13:AJ20" si="13">AVERAGE(Q13:U13)</f>
        <v>0.58620000000000005</v>
      </c>
      <c r="AK13" s="2">
        <f t="shared" ref="AK13:AK20" si="14">AVERAGE(AA13:AE13)</f>
        <v>1.5231999999999999</v>
      </c>
      <c r="AM13" s="109">
        <f t="shared" ref="AM13:AM20" si="15">((AK13-AI13)*(1000/AG13))/AJ13</f>
        <v>0.83355173390024839</v>
      </c>
      <c r="AN13" s="205" cm="1">
        <f t="array" ref="AN13">MIN(IF(ISERROR(AM13:AM20),1E+307,AM13:AM20))</f>
        <v>0.18783244158061682</v>
      </c>
      <c r="AP13" s="205" cm="1">
        <f t="array" ref="AP13">MAX(IF(ISERROR(AJ13:AJ20),-1E+307,AJ13:AJ20))</f>
        <v>0.59019999999999995</v>
      </c>
      <c r="AQ13" s="197"/>
      <c r="AR13" s="5"/>
      <c r="AS13" s="205" cm="1">
        <f t="array" ref="AS13">MIN(IF(ISERROR(AK13:AK20),1E+307,AK13:AK20))</f>
        <v>1.5125999999999997</v>
      </c>
      <c r="AT13" s="197"/>
      <c r="AV13" s="43">
        <v>0.66600000000000004</v>
      </c>
      <c r="AW13" s="43">
        <v>1.643</v>
      </c>
      <c r="AX13" s="43">
        <v>0.68</v>
      </c>
      <c r="AY13" s="43">
        <v>1.8520000000000001</v>
      </c>
      <c r="AZ13" s="6"/>
      <c r="BA13" s="6">
        <f t="shared" si="6"/>
        <v>0.67300000000000004</v>
      </c>
      <c r="BB13" s="205" cm="1">
        <f t="array" ref="BB13">MAX(IF(ISERROR(BA13:BA20),-1E+307,BA13:BA20))</f>
        <v>0.67300000000000004</v>
      </c>
      <c r="BC13" s="197"/>
      <c r="BD13" s="5"/>
      <c r="BE13" s="6">
        <f t="shared" si="7"/>
        <v>1.7475000000000001</v>
      </c>
      <c r="BF13" s="205" cm="1">
        <f t="array" ref="BF13">MIN(IF(ISERROR(BE13:BE20),1E+307,BE13:BE20))</f>
        <v>1.7475000000000001</v>
      </c>
      <c r="BG13" s="197"/>
      <c r="BI13" s="43">
        <v>0.64900000000000002</v>
      </c>
      <c r="BJ13" s="43">
        <v>1.7270000000000001</v>
      </c>
      <c r="BK13" s="43">
        <v>0.68500000000000005</v>
      </c>
      <c r="BL13" s="43">
        <v>1.8680000000000001</v>
      </c>
      <c r="BN13" s="6">
        <f t="shared" si="8"/>
        <v>0.66700000000000004</v>
      </c>
      <c r="BO13" s="205" cm="1">
        <f t="array" ref="BO13">MAX(IF(ISERROR(BN13:BN20),-1E+307,BN13:BN20))</f>
        <v>0.66700000000000004</v>
      </c>
      <c r="BP13" s="197"/>
      <c r="BQ13" s="5"/>
      <c r="BR13" s="6">
        <f t="shared" si="9"/>
        <v>1.7975000000000001</v>
      </c>
      <c r="BS13" s="205" cm="1">
        <f t="array" ref="BS13">MIN(IF(ISERROR(BR13:BR20),1E+307,BR13:BR20))</f>
        <v>1.7975000000000001</v>
      </c>
      <c r="BT13" s="197"/>
      <c r="BV13" s="197"/>
      <c r="BW13" s="197"/>
      <c r="BX13" s="218"/>
      <c r="BY13" s="8"/>
      <c r="BZ13" s="197"/>
      <c r="CA13" s="197"/>
      <c r="CB13" s="218"/>
      <c r="CC13" s="8"/>
      <c r="CD13" s="218"/>
    </row>
    <row r="14" spans="1:82" ht="16" customHeight="1" x14ac:dyDescent="0.2">
      <c r="A14" s="217"/>
      <c r="B14" s="217"/>
      <c r="C14" s="217"/>
      <c r="D14" t="s">
        <v>196</v>
      </c>
      <c r="E14" s="225"/>
      <c r="G14" s="98">
        <v>339</v>
      </c>
      <c r="H14">
        <v>414</v>
      </c>
      <c r="I14">
        <v>325</v>
      </c>
      <c r="J14">
        <v>241</v>
      </c>
      <c r="K14" s="99">
        <v>276</v>
      </c>
      <c r="L14" s="98">
        <v>0.67600000000000005</v>
      </c>
      <c r="M14">
        <v>0.69499999999999995</v>
      </c>
      <c r="N14">
        <v>0.67300000000000004</v>
      </c>
      <c r="O14">
        <v>0.65100000000000002</v>
      </c>
      <c r="P14" s="99">
        <v>0.66</v>
      </c>
      <c r="Q14" s="98">
        <v>0.57999999999999996</v>
      </c>
      <c r="R14">
        <v>0.59599999999999997</v>
      </c>
      <c r="S14">
        <v>0.58799999999999997</v>
      </c>
      <c r="T14">
        <v>0.57499999999999996</v>
      </c>
      <c r="U14" s="99">
        <v>0.61199999999999999</v>
      </c>
      <c r="V14" s="98">
        <v>1.37</v>
      </c>
      <c r="W14">
        <v>1.3440000000000001</v>
      </c>
      <c r="X14">
        <v>1.383</v>
      </c>
      <c r="Y14">
        <v>1.421</v>
      </c>
      <c r="Z14" s="99">
        <v>1.4019999999999999</v>
      </c>
      <c r="AA14" s="98">
        <v>1.55</v>
      </c>
      <c r="AB14">
        <v>1.5029999999999999</v>
      </c>
      <c r="AC14">
        <v>1.51</v>
      </c>
      <c r="AD14">
        <v>1.512</v>
      </c>
      <c r="AE14" s="99">
        <v>1.488</v>
      </c>
      <c r="AG14" s="1">
        <f t="shared" si="10"/>
        <v>319</v>
      </c>
      <c r="AH14" s="2">
        <f t="shared" si="11"/>
        <v>0.67100000000000004</v>
      </c>
      <c r="AI14" s="2">
        <f t="shared" si="12"/>
        <v>1.3840000000000001</v>
      </c>
      <c r="AJ14" s="2">
        <f t="shared" si="13"/>
        <v>0.59019999999999995</v>
      </c>
      <c r="AK14" s="2">
        <f t="shared" si="14"/>
        <v>1.5125999999999997</v>
      </c>
      <c r="AM14" s="109">
        <f t="shared" si="15"/>
        <v>0.68304777403972095</v>
      </c>
      <c r="AN14" s="205"/>
      <c r="AP14" s="205"/>
      <c r="AQ14" s="197"/>
      <c r="AR14" s="5"/>
      <c r="AS14" s="205"/>
      <c r="AT14" s="197"/>
      <c r="AV14" s="43">
        <v>0.65400000000000003</v>
      </c>
      <c r="AW14" s="43">
        <v>1.6619999999999999</v>
      </c>
      <c r="AX14" s="43">
        <v>0.66800000000000004</v>
      </c>
      <c r="AY14" s="43">
        <v>1.869</v>
      </c>
      <c r="AZ14" s="6"/>
      <c r="BA14" s="6">
        <f t="shared" si="6"/>
        <v>0.66100000000000003</v>
      </c>
      <c r="BB14" s="205"/>
      <c r="BC14" s="197"/>
      <c r="BD14" s="5"/>
      <c r="BE14" s="6">
        <f t="shared" si="7"/>
        <v>1.7654999999999998</v>
      </c>
      <c r="BF14" s="205"/>
      <c r="BG14" s="197"/>
      <c r="BI14" s="43">
        <v>0.63300000000000001</v>
      </c>
      <c r="BJ14" s="43">
        <v>1.754</v>
      </c>
      <c r="BK14" s="43">
        <v>0.66500000000000004</v>
      </c>
      <c r="BL14" s="43">
        <v>1.9059999999999999</v>
      </c>
      <c r="BN14" s="6">
        <f t="shared" si="8"/>
        <v>0.64900000000000002</v>
      </c>
      <c r="BO14" s="205"/>
      <c r="BP14" s="197"/>
      <c r="BQ14" s="5"/>
      <c r="BR14" s="6">
        <f t="shared" si="9"/>
        <v>1.83</v>
      </c>
      <c r="BS14" s="205"/>
      <c r="BT14" s="197"/>
      <c r="BV14" s="197"/>
      <c r="BW14" s="197"/>
      <c r="BX14" s="218"/>
      <c r="BY14" s="8"/>
      <c r="BZ14" s="197"/>
      <c r="CA14" s="197"/>
      <c r="CB14" s="218"/>
      <c r="CC14" s="8"/>
      <c r="CD14" s="218"/>
    </row>
    <row r="15" spans="1:82" ht="16" customHeight="1" x14ac:dyDescent="0.2">
      <c r="A15" s="217"/>
      <c r="B15" s="217"/>
      <c r="C15" s="217"/>
      <c r="D15" t="s">
        <v>197</v>
      </c>
      <c r="E15" s="225"/>
      <c r="G15" s="98">
        <v>524</v>
      </c>
      <c r="H15">
        <v>421</v>
      </c>
      <c r="I15">
        <v>423</v>
      </c>
      <c r="J15">
        <v>300</v>
      </c>
      <c r="K15" s="99">
        <v>284</v>
      </c>
      <c r="L15" s="98">
        <v>0.69699999999999995</v>
      </c>
      <c r="M15">
        <v>0.66700000000000004</v>
      </c>
      <c r="N15">
        <v>0.67300000000000004</v>
      </c>
      <c r="O15">
        <v>0.64900000000000002</v>
      </c>
      <c r="P15" s="99">
        <v>0.63600000000000001</v>
      </c>
      <c r="Q15" s="98">
        <v>0.58199999999999996</v>
      </c>
      <c r="R15">
        <v>0.6</v>
      </c>
      <c r="S15">
        <v>0.58599999999999997</v>
      </c>
      <c r="T15">
        <v>0.56999999999999995</v>
      </c>
      <c r="U15" s="99">
        <v>0.61099999999999999</v>
      </c>
      <c r="V15" s="98">
        <v>1.3340000000000001</v>
      </c>
      <c r="W15">
        <v>1.389</v>
      </c>
      <c r="X15">
        <v>1.3819999999999999</v>
      </c>
      <c r="Y15">
        <v>1.425</v>
      </c>
      <c r="Z15" s="99">
        <v>1.4379999999999999</v>
      </c>
      <c r="AA15" s="98">
        <v>1.56</v>
      </c>
      <c r="AB15">
        <v>1.5029999999999999</v>
      </c>
      <c r="AC15">
        <v>1.524</v>
      </c>
      <c r="AD15">
        <v>1.526</v>
      </c>
      <c r="AE15" s="99">
        <v>1.4870000000000001</v>
      </c>
      <c r="AG15" s="1">
        <f t="shared" si="10"/>
        <v>390.4</v>
      </c>
      <c r="AH15" s="2">
        <f t="shared" si="11"/>
        <v>0.66439999999999999</v>
      </c>
      <c r="AI15" s="2">
        <f t="shared" si="12"/>
        <v>1.3935999999999997</v>
      </c>
      <c r="AJ15" s="2">
        <f t="shared" si="13"/>
        <v>0.58979999999999999</v>
      </c>
      <c r="AK15" s="2">
        <f t="shared" si="14"/>
        <v>1.52</v>
      </c>
      <c r="AM15" s="109">
        <f t="shared" si="15"/>
        <v>0.54894963004964303</v>
      </c>
      <c r="AN15" s="205"/>
      <c r="AP15" s="205"/>
      <c r="AQ15" s="197"/>
      <c r="AR15" s="5"/>
      <c r="AS15" s="205"/>
      <c r="AT15" s="197"/>
      <c r="AV15" s="43">
        <v>0.65600000000000003</v>
      </c>
      <c r="AW15" s="43">
        <v>1.66</v>
      </c>
      <c r="AX15" s="43">
        <v>0.67300000000000004</v>
      </c>
      <c r="AY15" s="43">
        <v>1.85</v>
      </c>
      <c r="AZ15" s="6"/>
      <c r="BA15" s="6">
        <f t="shared" si="6"/>
        <v>0.66450000000000009</v>
      </c>
      <c r="BB15" s="205"/>
      <c r="BC15" s="197"/>
      <c r="BD15" s="5"/>
      <c r="BE15" s="6">
        <f t="shared" si="7"/>
        <v>1.7549999999999999</v>
      </c>
      <c r="BF15" s="205"/>
      <c r="BG15" s="197"/>
      <c r="BI15" s="43">
        <v>0.64</v>
      </c>
      <c r="BJ15" s="43">
        <v>1.746</v>
      </c>
      <c r="BK15" s="43">
        <v>0.67500000000000004</v>
      </c>
      <c r="BL15" s="43">
        <v>1.877</v>
      </c>
      <c r="BN15" s="6">
        <f t="shared" si="8"/>
        <v>0.65749999999999997</v>
      </c>
      <c r="BO15" s="205"/>
      <c r="BP15" s="197"/>
      <c r="BQ15" s="5"/>
      <c r="BR15" s="6">
        <f t="shared" si="9"/>
        <v>1.8115000000000001</v>
      </c>
      <c r="BS15" s="205"/>
      <c r="BT15" s="197"/>
      <c r="BV15" s="197"/>
      <c r="BW15" s="197"/>
      <c r="BX15" s="218"/>
      <c r="BY15" s="8"/>
      <c r="BZ15" s="197"/>
      <c r="CA15" s="197"/>
      <c r="CB15" s="218"/>
      <c r="CC15" s="8"/>
      <c r="CD15" s="218"/>
    </row>
    <row r="16" spans="1:82" ht="16" customHeight="1" x14ac:dyDescent="0.2">
      <c r="A16" s="217"/>
      <c r="B16" s="217"/>
      <c r="C16" s="217"/>
      <c r="D16" t="s">
        <v>324</v>
      </c>
      <c r="E16" s="225"/>
      <c r="G16">
        <v>459</v>
      </c>
      <c r="H16">
        <v>372</v>
      </c>
      <c r="I16">
        <v>484</v>
      </c>
      <c r="J16">
        <v>316</v>
      </c>
      <c r="K16">
        <v>190</v>
      </c>
      <c r="L16">
        <v>0.67900000000000005</v>
      </c>
      <c r="M16">
        <v>0.66100000000000003</v>
      </c>
      <c r="N16">
        <v>0.68400000000000005</v>
      </c>
      <c r="O16">
        <v>0.65200000000000002</v>
      </c>
      <c r="P16">
        <v>0.60499999999999998</v>
      </c>
      <c r="Q16">
        <v>0.58199999999999996</v>
      </c>
      <c r="R16">
        <v>0.59099999999999997</v>
      </c>
      <c r="S16">
        <v>0.58799999999999997</v>
      </c>
      <c r="T16">
        <v>0.56799999999999995</v>
      </c>
      <c r="U16">
        <v>0.60899999999999999</v>
      </c>
      <c r="V16">
        <v>1.3640000000000001</v>
      </c>
      <c r="W16">
        <v>1.401</v>
      </c>
      <c r="X16">
        <v>1.3640000000000001</v>
      </c>
      <c r="Y16">
        <v>1.42</v>
      </c>
      <c r="Z16">
        <v>1.484</v>
      </c>
      <c r="AA16">
        <v>1.5449999999999999</v>
      </c>
      <c r="AB16">
        <v>1.526</v>
      </c>
      <c r="AC16">
        <v>1.5169999999999999</v>
      </c>
      <c r="AD16">
        <v>1.5429999999999999</v>
      </c>
      <c r="AE16">
        <v>1.4870000000000001</v>
      </c>
      <c r="AG16" s="1">
        <f t="shared" si="10"/>
        <v>364.2</v>
      </c>
      <c r="AH16" s="2">
        <f t="shared" si="11"/>
        <v>0.65620000000000001</v>
      </c>
      <c r="AI16" s="2">
        <f t="shared" si="12"/>
        <v>1.4066000000000001</v>
      </c>
      <c r="AJ16" s="2">
        <f t="shared" si="13"/>
        <v>0.58760000000000001</v>
      </c>
      <c r="AK16" s="2">
        <f t="shared" si="14"/>
        <v>1.5235999999999998</v>
      </c>
      <c r="AM16" s="109">
        <f t="shared" si="15"/>
        <v>0.54671895729760356</v>
      </c>
      <c r="AN16" s="205"/>
      <c r="AP16" s="205"/>
      <c r="AQ16" s="197"/>
      <c r="AR16" s="5"/>
      <c r="AS16" s="205"/>
      <c r="AT16" s="197"/>
      <c r="AV16" s="42">
        <v>0.65800000000000003</v>
      </c>
      <c r="AW16" s="42">
        <v>1.6579999999999999</v>
      </c>
      <c r="AX16" s="42">
        <v>0.67300000000000004</v>
      </c>
      <c r="AY16" s="42">
        <v>1.853</v>
      </c>
      <c r="AZ16" s="6"/>
      <c r="BA16" s="6">
        <f t="shared" si="6"/>
        <v>0.66549999999999998</v>
      </c>
      <c r="BB16" s="205"/>
      <c r="BC16" s="197"/>
      <c r="BD16" s="5"/>
      <c r="BE16" s="6">
        <f t="shared" si="7"/>
        <v>1.7555000000000001</v>
      </c>
      <c r="BF16" s="205"/>
      <c r="BG16" s="197"/>
      <c r="BI16" s="42">
        <v>0.63900000000000001</v>
      </c>
      <c r="BJ16" s="42">
        <v>1.748</v>
      </c>
      <c r="BK16" s="42">
        <v>0.66700000000000004</v>
      </c>
      <c r="BL16" s="42">
        <v>1.89</v>
      </c>
      <c r="BN16" s="6">
        <f t="shared" si="8"/>
        <v>0.65300000000000002</v>
      </c>
      <c r="BO16" s="205"/>
      <c r="BP16" s="197"/>
      <c r="BQ16" s="5"/>
      <c r="BR16" s="6">
        <f t="shared" si="9"/>
        <v>1.819</v>
      </c>
      <c r="BS16" s="205"/>
      <c r="BT16" s="197"/>
      <c r="BV16" s="197"/>
      <c r="BW16" s="197"/>
      <c r="BX16" s="218"/>
      <c r="BY16" s="8"/>
      <c r="BZ16" s="197"/>
      <c r="CA16" s="197"/>
      <c r="CB16" s="218"/>
      <c r="CC16" s="8"/>
      <c r="CD16" s="218"/>
    </row>
    <row r="17" spans="1:82" ht="16" customHeight="1" x14ac:dyDescent="0.2">
      <c r="A17" s="217"/>
      <c r="B17" s="217"/>
      <c r="C17" s="217"/>
      <c r="D17" t="s">
        <v>340</v>
      </c>
      <c r="E17" s="225"/>
      <c r="G17">
        <v>775</v>
      </c>
      <c r="H17">
        <v>866</v>
      </c>
      <c r="I17">
        <v>1059</v>
      </c>
      <c r="J17">
        <v>792</v>
      </c>
      <c r="K17">
        <v>400</v>
      </c>
      <c r="L17">
        <v>0.64400000000000002</v>
      </c>
      <c r="M17">
        <v>0.65300000000000002</v>
      </c>
      <c r="N17">
        <v>0.67200000000000004</v>
      </c>
      <c r="O17">
        <v>0.64800000000000002</v>
      </c>
      <c r="P17">
        <v>0.59</v>
      </c>
      <c r="Q17">
        <v>0.57999999999999996</v>
      </c>
      <c r="R17">
        <v>0.59099999999999997</v>
      </c>
      <c r="S17">
        <v>0.59</v>
      </c>
      <c r="T17">
        <v>0.57499999999999996</v>
      </c>
      <c r="U17">
        <v>0.60499999999999998</v>
      </c>
      <c r="V17">
        <v>1.4219999999999999</v>
      </c>
      <c r="W17">
        <v>1.4139999999999999</v>
      </c>
      <c r="X17">
        <v>1.383</v>
      </c>
      <c r="Y17">
        <v>1.427</v>
      </c>
      <c r="Z17">
        <v>1.5049999999999999</v>
      </c>
      <c r="AA17">
        <v>1.546</v>
      </c>
      <c r="AB17">
        <v>1.5129999999999999</v>
      </c>
      <c r="AC17">
        <v>1.512</v>
      </c>
      <c r="AD17">
        <v>1.5189999999999999</v>
      </c>
      <c r="AE17">
        <v>1.4910000000000001</v>
      </c>
      <c r="AG17" s="1">
        <f t="shared" si="10"/>
        <v>778.4</v>
      </c>
      <c r="AH17" s="2">
        <f t="shared" si="11"/>
        <v>0.64140000000000008</v>
      </c>
      <c r="AI17" s="2">
        <f t="shared" si="12"/>
        <v>1.4301999999999997</v>
      </c>
      <c r="AJ17" s="2">
        <f t="shared" si="13"/>
        <v>0.58819999999999983</v>
      </c>
      <c r="AK17" s="2">
        <f t="shared" si="14"/>
        <v>1.5162</v>
      </c>
      <c r="AM17" s="109">
        <f t="shared" si="15"/>
        <v>0.18783244158061682</v>
      </c>
      <c r="AN17" s="205"/>
      <c r="AP17" s="205"/>
      <c r="AQ17" s="197"/>
      <c r="AR17" s="5"/>
      <c r="AS17" s="205"/>
      <c r="AT17" s="197"/>
      <c r="AV17" s="42">
        <v>0.66300000000000003</v>
      </c>
      <c r="AW17" s="42">
        <v>1.651</v>
      </c>
      <c r="AX17" s="42">
        <v>0.67200000000000004</v>
      </c>
      <c r="AY17" s="42">
        <v>1.865</v>
      </c>
      <c r="AZ17" s="6"/>
      <c r="BA17" s="6">
        <f t="shared" si="6"/>
        <v>0.66749999999999998</v>
      </c>
      <c r="BB17" s="205"/>
      <c r="BC17" s="197"/>
      <c r="BD17" s="5"/>
      <c r="BE17" s="6">
        <f t="shared" si="7"/>
        <v>1.758</v>
      </c>
      <c r="BF17" s="205"/>
      <c r="BG17" s="197"/>
      <c r="BI17" s="42">
        <v>0.64300000000000002</v>
      </c>
      <c r="BJ17" s="42">
        <v>1.7430000000000001</v>
      </c>
      <c r="BK17" s="42">
        <v>0.66400000000000003</v>
      </c>
      <c r="BL17" s="42">
        <v>1.9039999999999999</v>
      </c>
      <c r="BN17" s="6">
        <f t="shared" si="8"/>
        <v>0.65349999999999997</v>
      </c>
      <c r="BO17" s="205"/>
      <c r="BP17" s="197"/>
      <c r="BQ17" s="5"/>
      <c r="BR17" s="6">
        <f t="shared" si="9"/>
        <v>1.8235000000000001</v>
      </c>
      <c r="BS17" s="205"/>
      <c r="BT17" s="197"/>
      <c r="BV17" s="197"/>
      <c r="BW17" s="197"/>
      <c r="BX17" s="218"/>
      <c r="BY17" s="8"/>
      <c r="BZ17" s="197"/>
      <c r="CA17" s="197"/>
      <c r="CB17" s="218"/>
      <c r="CC17" s="8"/>
      <c r="CD17" s="218"/>
    </row>
    <row r="18" spans="1:82" ht="16" customHeight="1" x14ac:dyDescent="0.2">
      <c r="A18" s="217"/>
      <c r="B18" s="217"/>
      <c r="C18" s="217"/>
      <c r="E18" s="225"/>
      <c r="AG18" s="1" t="e">
        <f t="shared" si="10"/>
        <v>#DIV/0!</v>
      </c>
      <c r="AH18" s="2" t="e">
        <f t="shared" si="11"/>
        <v>#DIV/0!</v>
      </c>
      <c r="AI18" s="2" t="e">
        <f t="shared" si="12"/>
        <v>#DIV/0!</v>
      </c>
      <c r="AJ18" s="2" t="e">
        <f t="shared" si="13"/>
        <v>#DIV/0!</v>
      </c>
      <c r="AK18" s="2" t="e">
        <f t="shared" si="14"/>
        <v>#DIV/0!</v>
      </c>
      <c r="AM18" s="109" t="e">
        <f t="shared" si="15"/>
        <v>#DIV/0!</v>
      </c>
      <c r="AN18" s="205"/>
      <c r="AP18" s="205"/>
      <c r="AQ18" s="197"/>
      <c r="AR18" s="5"/>
      <c r="AS18" s="205"/>
      <c r="AT18" s="197"/>
      <c r="AV18" s="42"/>
      <c r="AW18" s="42"/>
      <c r="AX18" s="42"/>
      <c r="AY18" s="42"/>
      <c r="AZ18" s="6"/>
      <c r="BA18" s="6" t="e">
        <f t="shared" si="6"/>
        <v>#DIV/0!</v>
      </c>
      <c r="BB18" s="205"/>
      <c r="BC18" s="197"/>
      <c r="BD18" s="5"/>
      <c r="BE18" s="6" t="e">
        <f t="shared" si="7"/>
        <v>#DIV/0!</v>
      </c>
      <c r="BF18" s="205"/>
      <c r="BG18" s="197"/>
      <c r="BI18" s="42"/>
      <c r="BJ18" s="42"/>
      <c r="BK18" s="42"/>
      <c r="BL18" s="42"/>
      <c r="BN18" s="6" t="e">
        <f t="shared" si="8"/>
        <v>#DIV/0!</v>
      </c>
      <c r="BO18" s="205"/>
      <c r="BP18" s="197"/>
      <c r="BQ18" s="5"/>
      <c r="BR18" s="6" t="e">
        <f t="shared" si="9"/>
        <v>#DIV/0!</v>
      </c>
      <c r="BS18" s="205"/>
      <c r="BT18" s="197"/>
      <c r="BV18" s="197"/>
      <c r="BW18" s="197"/>
      <c r="BX18" s="218"/>
      <c r="BY18" s="8"/>
      <c r="BZ18" s="197"/>
      <c r="CA18" s="197"/>
      <c r="CB18" s="218"/>
      <c r="CC18" s="8"/>
      <c r="CD18" s="218"/>
    </row>
    <row r="19" spans="1:82" ht="16" customHeight="1" x14ac:dyDescent="0.2">
      <c r="A19" s="217"/>
      <c r="B19" s="217"/>
      <c r="C19" s="217"/>
      <c r="E19" s="225"/>
      <c r="AG19" s="1" t="e">
        <f t="shared" si="10"/>
        <v>#DIV/0!</v>
      </c>
      <c r="AH19" s="2" t="e">
        <f t="shared" si="11"/>
        <v>#DIV/0!</v>
      </c>
      <c r="AI19" s="2" t="e">
        <f t="shared" si="12"/>
        <v>#DIV/0!</v>
      </c>
      <c r="AJ19" s="2" t="e">
        <f t="shared" si="13"/>
        <v>#DIV/0!</v>
      </c>
      <c r="AK19" s="2" t="e">
        <f t="shared" si="14"/>
        <v>#DIV/0!</v>
      </c>
      <c r="AM19" s="109" t="e">
        <f t="shared" si="15"/>
        <v>#DIV/0!</v>
      </c>
      <c r="AN19" s="205"/>
      <c r="AP19" s="205"/>
      <c r="AQ19" s="197"/>
      <c r="AR19" s="5"/>
      <c r="AS19" s="205"/>
      <c r="AT19" s="197"/>
      <c r="AV19" s="42"/>
      <c r="AW19" s="42"/>
      <c r="AX19" s="42"/>
      <c r="AY19" s="42"/>
      <c r="AZ19" s="6"/>
      <c r="BA19" s="6" t="e">
        <f t="shared" si="6"/>
        <v>#DIV/0!</v>
      </c>
      <c r="BB19" s="205"/>
      <c r="BC19" s="197"/>
      <c r="BD19" s="5"/>
      <c r="BE19" s="6" t="e">
        <f t="shared" si="7"/>
        <v>#DIV/0!</v>
      </c>
      <c r="BF19" s="205"/>
      <c r="BG19" s="197"/>
      <c r="BI19" s="42"/>
      <c r="BJ19" s="42"/>
      <c r="BK19" s="42"/>
      <c r="BL19" s="42"/>
      <c r="BN19" s="6" t="e">
        <f t="shared" si="8"/>
        <v>#DIV/0!</v>
      </c>
      <c r="BO19" s="205"/>
      <c r="BP19" s="197"/>
      <c r="BQ19" s="5"/>
      <c r="BR19" s="6" t="e">
        <f t="shared" si="9"/>
        <v>#DIV/0!</v>
      </c>
      <c r="BS19" s="205"/>
      <c r="BT19" s="197"/>
      <c r="BV19" s="197"/>
      <c r="BW19" s="197"/>
      <c r="BX19" s="218"/>
      <c r="BY19" s="8"/>
      <c r="BZ19" s="197"/>
      <c r="CA19" s="197"/>
      <c r="CB19" s="218"/>
      <c r="CC19" s="8"/>
      <c r="CD19" s="218"/>
    </row>
    <row r="20" spans="1:82" ht="16" customHeight="1" x14ac:dyDescent="0.2">
      <c r="A20" s="217"/>
      <c r="B20" s="217"/>
      <c r="C20" s="217"/>
      <c r="E20" s="225"/>
      <c r="AG20" s="1" t="e">
        <f t="shared" si="10"/>
        <v>#DIV/0!</v>
      </c>
      <c r="AH20" s="2" t="e">
        <f t="shared" si="11"/>
        <v>#DIV/0!</v>
      </c>
      <c r="AI20" s="2" t="e">
        <f t="shared" si="12"/>
        <v>#DIV/0!</v>
      </c>
      <c r="AJ20" s="2" t="e">
        <f t="shared" si="13"/>
        <v>#DIV/0!</v>
      </c>
      <c r="AK20" s="2" t="e">
        <f t="shared" si="14"/>
        <v>#DIV/0!</v>
      </c>
      <c r="AM20" s="109" t="e">
        <f t="shared" si="15"/>
        <v>#DIV/0!</v>
      </c>
      <c r="AN20" s="205"/>
      <c r="AP20" s="205"/>
      <c r="AQ20" s="197"/>
      <c r="AR20" s="5"/>
      <c r="AS20" s="205"/>
      <c r="AT20" s="197"/>
      <c r="AV20" s="42"/>
      <c r="AW20" s="42"/>
      <c r="AX20" s="42"/>
      <c r="AY20" s="42"/>
      <c r="AZ20" s="6"/>
      <c r="BA20" s="6" t="e">
        <f t="shared" si="6"/>
        <v>#DIV/0!</v>
      </c>
      <c r="BB20" s="205"/>
      <c r="BC20" s="197"/>
      <c r="BD20" s="5"/>
      <c r="BE20" s="6" t="e">
        <f t="shared" si="7"/>
        <v>#DIV/0!</v>
      </c>
      <c r="BF20" s="205"/>
      <c r="BG20" s="197"/>
      <c r="BI20" s="42"/>
      <c r="BJ20" s="42"/>
      <c r="BK20" s="42"/>
      <c r="BL20" s="42"/>
      <c r="BN20" s="6" t="e">
        <f t="shared" si="8"/>
        <v>#DIV/0!</v>
      </c>
      <c r="BO20" s="205"/>
      <c r="BP20" s="197"/>
      <c r="BQ20" s="5"/>
      <c r="BR20" s="6" t="e">
        <f t="shared" si="9"/>
        <v>#DIV/0!</v>
      </c>
      <c r="BS20" s="205"/>
      <c r="BT20" s="197"/>
      <c r="BV20" s="197"/>
      <c r="BW20" s="197"/>
      <c r="BX20" s="218"/>
      <c r="BY20" s="8"/>
      <c r="BZ20" s="197"/>
      <c r="CA20" s="197"/>
      <c r="CB20" s="218"/>
      <c r="CC20" s="8"/>
      <c r="CD20" s="218"/>
    </row>
    <row r="21" spans="1:82" ht="16" customHeight="1" x14ac:dyDescent="0.2">
      <c r="A21" s="7"/>
      <c r="B21" s="7"/>
      <c r="C21" s="7"/>
      <c r="BA21" s="6"/>
      <c r="BE21" s="6"/>
    </row>
    <row r="22" spans="1:82" ht="16" customHeight="1" x14ac:dyDescent="0.2">
      <c r="A22" s="217">
        <v>14</v>
      </c>
      <c r="B22" s="217">
        <v>0</v>
      </c>
      <c r="C22" s="217">
        <v>1</v>
      </c>
      <c r="D22" t="s">
        <v>342</v>
      </c>
      <c r="E22" s="225">
        <v>1389505</v>
      </c>
      <c r="G22">
        <v>166</v>
      </c>
      <c r="H22">
        <v>202</v>
      </c>
      <c r="I22">
        <v>217</v>
      </c>
      <c r="J22">
        <v>256</v>
      </c>
      <c r="K22">
        <v>129</v>
      </c>
      <c r="L22">
        <v>0.74199999999999999</v>
      </c>
      <c r="M22">
        <v>0.76200000000000001</v>
      </c>
      <c r="N22">
        <v>0.76400000000000001</v>
      </c>
      <c r="O22">
        <v>0.79700000000000004</v>
      </c>
      <c r="P22">
        <v>0.71899999999999997</v>
      </c>
      <c r="Q22">
        <v>0.627</v>
      </c>
      <c r="R22">
        <v>0.64400000000000002</v>
      </c>
      <c r="S22">
        <v>0.66</v>
      </c>
      <c r="T22">
        <v>0.64600000000000002</v>
      </c>
      <c r="U22">
        <v>0.66200000000000003</v>
      </c>
      <c r="V22">
        <v>1.2470000000000001</v>
      </c>
      <c r="W22">
        <v>1.2110000000000001</v>
      </c>
      <c r="X22">
        <v>1.2070000000000001</v>
      </c>
      <c r="Y22">
        <v>1.1319999999999999</v>
      </c>
      <c r="Z22">
        <v>1.298</v>
      </c>
      <c r="AA22">
        <v>1.482</v>
      </c>
      <c r="AB22">
        <v>1.4370000000000001</v>
      </c>
      <c r="AC22">
        <v>1.4450000000000001</v>
      </c>
      <c r="AD22">
        <v>1.4390000000000001</v>
      </c>
      <c r="AE22">
        <v>1.41</v>
      </c>
      <c r="AG22" s="1">
        <f t="shared" ref="AG22:AG37" si="16">AVERAGE(G22:K22)</f>
        <v>194</v>
      </c>
      <c r="AH22" s="2">
        <f t="shared" ref="AH22:AH37" si="17">AVERAGE(L22:P22)</f>
        <v>0.75679999999999992</v>
      </c>
      <c r="AI22" s="2">
        <f t="shared" ref="AI22:AI37" si="18">AVERAGE(V22:Z22)</f>
        <v>1.2189999999999999</v>
      </c>
      <c r="AJ22" s="2">
        <f t="shared" ref="AJ22:AJ37" si="19">AVERAGE(Q22:U22)</f>
        <v>0.64779999999999993</v>
      </c>
      <c r="AK22" s="2">
        <f t="shared" ref="AK22:AK37" si="20">AVERAGE(AA22:AE22)</f>
        <v>1.4426000000000001</v>
      </c>
      <c r="AM22" s="109">
        <f t="shared" ref="AM22:AM37" si="21">((AK22-AI22)*(1000/AG22))/AJ22</f>
        <v>1.7792178443773237</v>
      </c>
      <c r="AN22" s="205" cm="1">
        <f t="array" ref="AN22">MIN(IF(ISERROR(AM22:AM29),1E+307,AM22:AM29))</f>
        <v>1.3599145210304249</v>
      </c>
      <c r="AP22" s="205" cm="1">
        <f t="array" ref="AP22">MAX(IF(ISERROR(AJ22:AJ29),-1E+307,AJ22:AJ29))</f>
        <v>0.65259999999999996</v>
      </c>
      <c r="AQ22" s="197">
        <f>AP30-AP22</f>
        <v>-5.4400000000000004E-2</v>
      </c>
      <c r="AR22" s="5"/>
      <c r="AS22" s="205" cm="1">
        <f t="array" ref="AS22">MIN(IF(ISERROR(AK22:AK29),1E+307,AK22:AK29))</f>
        <v>1.4426000000000001</v>
      </c>
      <c r="AT22" s="197">
        <f>AS22-AS30</f>
        <v>-6.6200000000000037E-2</v>
      </c>
      <c r="AV22" s="42">
        <v>0.73399999999999999</v>
      </c>
      <c r="AW22" s="42">
        <v>1.492</v>
      </c>
      <c r="AX22" s="42">
        <v>0.75600000000000001</v>
      </c>
      <c r="AY22" s="42">
        <v>1.637</v>
      </c>
      <c r="AZ22" s="6"/>
      <c r="BA22" s="6">
        <f>AVERAGE(AV22,AX22)</f>
        <v>0.745</v>
      </c>
      <c r="BB22" s="205" cm="1">
        <f t="array" ref="BB22">MAX(IF(ISERROR(BA22:BA29),-1E+307,BA22:BA29))</f>
        <v>0.75900000000000001</v>
      </c>
      <c r="BC22" s="197">
        <f>BB30-BB22</f>
        <v>-6.700000000000006E-2</v>
      </c>
      <c r="BD22" s="5"/>
      <c r="BE22" s="6">
        <f>AVERAGE(AW22,AY22)</f>
        <v>1.5645</v>
      </c>
      <c r="BF22" s="205" cm="1">
        <f t="array" ref="BF22">MIN(IF(ISERROR(BE22:BE29),1E+307,BE22:BE29))</f>
        <v>1.536</v>
      </c>
      <c r="BG22" s="197">
        <f>BF22-BF30</f>
        <v>-0.15249999999999986</v>
      </c>
      <c r="BI22" s="42">
        <v>0.71</v>
      </c>
      <c r="BJ22" s="42">
        <v>1.5960000000000001</v>
      </c>
      <c r="BK22" s="42">
        <v>0.76600000000000001</v>
      </c>
      <c r="BL22" s="42">
        <v>1.6990000000000001</v>
      </c>
      <c r="BN22" s="6">
        <f>AVERAGE(BI22,BK22)</f>
        <v>0.73799999999999999</v>
      </c>
      <c r="BO22" s="205" cm="1">
        <f t="array" ref="BO22">MAX(IF(ISERROR(BN22:BN29),-1E+307,BN22:BN29))</f>
        <v>0.73799999999999999</v>
      </c>
      <c r="BP22" s="197">
        <f>BO30-BO22</f>
        <v>-6.7499999999999893E-2</v>
      </c>
      <c r="BQ22" s="5"/>
      <c r="BR22" s="6">
        <f>AVERAGE(BJ22,BL22)</f>
        <v>1.6475</v>
      </c>
      <c r="BS22" s="205" cm="1">
        <f t="array" ref="BS22">MIN(IF(ISERROR(BR22:BR29),1E+307,BR22:BR29))</f>
        <v>1.641</v>
      </c>
      <c r="BT22" s="197">
        <f>BS22-BS30</f>
        <v>-0.12400000000000011</v>
      </c>
      <c r="BV22" s="197">
        <f>BB22-BC22</f>
        <v>0.82600000000000007</v>
      </c>
      <c r="BW22" s="197">
        <f>BF22+BG22</f>
        <v>1.3835000000000002</v>
      </c>
      <c r="BX22" s="218">
        <f>BW22-BV22</f>
        <v>0.55750000000000011</v>
      </c>
      <c r="BY22" s="8"/>
      <c r="BZ22" s="197">
        <f>BO22-BP22</f>
        <v>0.80549999999999988</v>
      </c>
      <c r="CA22" s="197">
        <f>BS22+BT22</f>
        <v>1.5169999999999999</v>
      </c>
      <c r="CB22" s="218">
        <f>CA22-BZ22</f>
        <v>0.71150000000000002</v>
      </c>
      <c r="CC22" s="8"/>
      <c r="CD22" s="218">
        <f>AVERAGE(BX22, CB22)</f>
        <v>0.63450000000000006</v>
      </c>
    </row>
    <row r="23" spans="1:82" s="63" customFormat="1" ht="16" customHeight="1" x14ac:dyDescent="0.2">
      <c r="A23" s="217"/>
      <c r="B23" s="217"/>
      <c r="C23" s="217"/>
      <c r="D23" s="63" t="s">
        <v>343</v>
      </c>
      <c r="E23" s="225"/>
      <c r="G23">
        <v>297</v>
      </c>
      <c r="H23">
        <v>325</v>
      </c>
      <c r="I23">
        <v>257</v>
      </c>
      <c r="J23">
        <v>271</v>
      </c>
      <c r="K23">
        <v>154</v>
      </c>
      <c r="L23">
        <v>0.79600000000000004</v>
      </c>
      <c r="M23">
        <v>0.80100000000000005</v>
      </c>
      <c r="N23">
        <v>0.76900000000000002</v>
      </c>
      <c r="O23">
        <v>0.77800000000000002</v>
      </c>
      <c r="P23">
        <v>0.70799999999999996</v>
      </c>
      <c r="Q23">
        <v>0.63500000000000001</v>
      </c>
      <c r="R23">
        <v>0.65500000000000003</v>
      </c>
      <c r="S23">
        <v>0.65400000000000003</v>
      </c>
      <c r="T23">
        <v>0.65200000000000002</v>
      </c>
      <c r="U23">
        <v>0.66700000000000004</v>
      </c>
      <c r="V23">
        <v>1.125</v>
      </c>
      <c r="W23">
        <v>1.117</v>
      </c>
      <c r="X23">
        <v>1.1970000000000001</v>
      </c>
      <c r="Y23">
        <v>1.1779999999999999</v>
      </c>
      <c r="Z23">
        <v>1.3169999999999999</v>
      </c>
      <c r="AA23">
        <v>1.4790000000000001</v>
      </c>
      <c r="AB23">
        <v>1.5</v>
      </c>
      <c r="AC23">
        <v>1.4219999999999999</v>
      </c>
      <c r="AD23">
        <v>1.4339999999999999</v>
      </c>
      <c r="AE23">
        <v>1.4419999999999999</v>
      </c>
      <c r="AG23" s="102">
        <f t="shared" si="16"/>
        <v>260.8</v>
      </c>
      <c r="AH23" s="103">
        <f t="shared" si="17"/>
        <v>0.77040000000000008</v>
      </c>
      <c r="AI23" s="103">
        <f t="shared" si="18"/>
        <v>1.1868000000000001</v>
      </c>
      <c r="AJ23" s="103">
        <f t="shared" si="19"/>
        <v>0.65259999999999996</v>
      </c>
      <c r="AK23" s="103">
        <f t="shared" si="20"/>
        <v>1.4554</v>
      </c>
      <c r="AM23" s="109">
        <f t="shared" si="21"/>
        <v>1.5781611637452075</v>
      </c>
      <c r="AN23" s="205"/>
      <c r="AP23" s="205"/>
      <c r="AQ23" s="197"/>
      <c r="AR23" s="104"/>
      <c r="AS23" s="205"/>
      <c r="AT23" s="197"/>
      <c r="AV23" s="105">
        <v>0.754</v>
      </c>
      <c r="AW23" s="105">
        <v>1.4450000000000001</v>
      </c>
      <c r="AX23" s="105">
        <v>0.76400000000000001</v>
      </c>
      <c r="AY23" s="105">
        <v>1.627</v>
      </c>
      <c r="AZ23" s="106"/>
      <c r="BA23" s="106">
        <f t="shared" ref="BA23:BA37" si="22">AVERAGE(AV23,AX23)</f>
        <v>0.75900000000000001</v>
      </c>
      <c r="BB23" s="205"/>
      <c r="BC23" s="197"/>
      <c r="BD23" s="104"/>
      <c r="BE23" s="106">
        <f t="shared" ref="BE23:BE37" si="23">AVERAGE(AW23,AY23)</f>
        <v>1.536</v>
      </c>
      <c r="BF23" s="205"/>
      <c r="BG23" s="197"/>
      <c r="BI23" s="105">
        <v>0.70899999999999996</v>
      </c>
      <c r="BJ23" s="105">
        <v>1.5840000000000001</v>
      </c>
      <c r="BK23" s="105">
        <v>0.75800000000000001</v>
      </c>
      <c r="BL23" s="105">
        <v>1.698</v>
      </c>
      <c r="BN23" s="6">
        <f t="shared" ref="BN23:BN37" si="24">AVERAGE(BI23,BK23)</f>
        <v>0.73350000000000004</v>
      </c>
      <c r="BO23" s="205"/>
      <c r="BP23" s="197"/>
      <c r="BQ23" s="104"/>
      <c r="BR23" s="6">
        <f t="shared" ref="BR23:BR37" si="25">AVERAGE(BJ23,BL23)</f>
        <v>1.641</v>
      </c>
      <c r="BS23" s="205"/>
      <c r="BT23" s="197"/>
      <c r="BV23" s="197"/>
      <c r="BW23" s="197"/>
      <c r="BX23" s="218"/>
      <c r="BY23" s="107"/>
      <c r="BZ23" s="197"/>
      <c r="CA23" s="197"/>
      <c r="CB23" s="218"/>
      <c r="CC23" s="107"/>
      <c r="CD23" s="218"/>
    </row>
    <row r="24" spans="1:82" ht="16" customHeight="1" x14ac:dyDescent="0.2">
      <c r="A24" s="217"/>
      <c r="B24" s="217"/>
      <c r="C24" s="217"/>
      <c r="D24" t="s">
        <v>344</v>
      </c>
      <c r="E24" s="225"/>
      <c r="G24">
        <v>356</v>
      </c>
      <c r="H24">
        <v>209</v>
      </c>
      <c r="I24">
        <v>241</v>
      </c>
      <c r="J24">
        <v>332</v>
      </c>
      <c r="K24">
        <v>141</v>
      </c>
      <c r="L24">
        <v>0.79500000000000004</v>
      </c>
      <c r="M24">
        <v>0.71699999999999997</v>
      </c>
      <c r="N24">
        <v>0.73699999999999999</v>
      </c>
      <c r="O24">
        <v>0.78900000000000003</v>
      </c>
      <c r="P24">
        <v>0.68200000000000005</v>
      </c>
      <c r="Q24">
        <v>0.63300000000000001</v>
      </c>
      <c r="R24">
        <v>0.65500000000000003</v>
      </c>
      <c r="S24">
        <v>0.65400000000000003</v>
      </c>
      <c r="T24">
        <v>0.65</v>
      </c>
      <c r="U24">
        <v>0.66500000000000004</v>
      </c>
      <c r="V24">
        <v>1.127</v>
      </c>
      <c r="W24">
        <v>1.3009999999999999</v>
      </c>
      <c r="X24">
        <v>1.2629999999999999</v>
      </c>
      <c r="Y24">
        <v>1.151</v>
      </c>
      <c r="Z24">
        <v>1.3640000000000001</v>
      </c>
      <c r="AA24">
        <v>1.48</v>
      </c>
      <c r="AB24">
        <v>1.413</v>
      </c>
      <c r="AC24">
        <v>1.41</v>
      </c>
      <c r="AD24">
        <v>1.4339999999999999</v>
      </c>
      <c r="AE24">
        <v>1.6020000000000001</v>
      </c>
      <c r="AG24" s="1">
        <f t="shared" si="16"/>
        <v>255.8</v>
      </c>
      <c r="AH24" s="2">
        <f t="shared" si="17"/>
        <v>0.74399999999999999</v>
      </c>
      <c r="AI24" s="2">
        <f t="shared" si="18"/>
        <v>1.2411999999999999</v>
      </c>
      <c r="AJ24" s="2">
        <f t="shared" si="19"/>
        <v>0.65139999999999998</v>
      </c>
      <c r="AK24" s="2">
        <f t="shared" si="20"/>
        <v>1.4678</v>
      </c>
      <c r="AM24" s="109">
        <f t="shared" si="21"/>
        <v>1.3599145210304249</v>
      </c>
      <c r="AN24" s="205"/>
      <c r="AP24" s="205"/>
      <c r="AQ24" s="197"/>
      <c r="AR24" s="5"/>
      <c r="AS24" s="205"/>
      <c r="AT24" s="197"/>
      <c r="AV24" s="42">
        <v>0.73899999999999999</v>
      </c>
      <c r="AW24" s="42">
        <v>1.4790000000000001</v>
      </c>
      <c r="AX24" s="42">
        <v>0.752</v>
      </c>
      <c r="AY24" s="42">
        <v>1.643</v>
      </c>
      <c r="AZ24" s="6"/>
      <c r="BA24" s="6">
        <f t="shared" si="22"/>
        <v>0.74550000000000005</v>
      </c>
      <c r="BB24" s="205"/>
      <c r="BC24" s="197"/>
      <c r="BD24" s="5"/>
      <c r="BE24" s="6">
        <f t="shared" si="23"/>
        <v>1.5609999999999999</v>
      </c>
      <c r="BF24" s="205"/>
      <c r="BG24" s="197"/>
      <c r="BI24" s="42">
        <v>0.70199999999999996</v>
      </c>
      <c r="BJ24" s="42">
        <v>1.6040000000000001</v>
      </c>
      <c r="BK24" s="42">
        <v>0.72299999999999998</v>
      </c>
      <c r="BL24" s="42">
        <v>1.7629999999999999</v>
      </c>
      <c r="BN24" s="6">
        <f t="shared" si="24"/>
        <v>0.71249999999999991</v>
      </c>
      <c r="BO24" s="205"/>
      <c r="BP24" s="197"/>
      <c r="BQ24" s="5"/>
      <c r="BR24" s="6">
        <f t="shared" si="25"/>
        <v>1.6835</v>
      </c>
      <c r="BS24" s="205"/>
      <c r="BT24" s="197"/>
      <c r="BV24" s="197"/>
      <c r="BW24" s="197"/>
      <c r="BX24" s="218"/>
      <c r="BY24" s="8"/>
      <c r="BZ24" s="197"/>
      <c r="CA24" s="197"/>
      <c r="CB24" s="218"/>
      <c r="CC24" s="8"/>
      <c r="CD24" s="218"/>
    </row>
    <row r="25" spans="1:82" ht="16" customHeight="1" x14ac:dyDescent="0.2">
      <c r="A25" s="217"/>
      <c r="B25" s="217"/>
      <c r="C25" s="217"/>
      <c r="E25" s="225"/>
      <c r="G25"/>
      <c r="K25"/>
      <c r="L25"/>
      <c r="P25"/>
      <c r="Q25"/>
      <c r="U25"/>
      <c r="V25"/>
      <c r="Z25"/>
      <c r="AA25"/>
      <c r="AE25"/>
      <c r="AG25" s="1" t="e">
        <f t="shared" si="16"/>
        <v>#DIV/0!</v>
      </c>
      <c r="AH25" s="2" t="e">
        <f t="shared" si="17"/>
        <v>#DIV/0!</v>
      </c>
      <c r="AI25" s="2" t="e">
        <f t="shared" si="18"/>
        <v>#DIV/0!</v>
      </c>
      <c r="AJ25" s="2" t="e">
        <f t="shared" si="19"/>
        <v>#DIV/0!</v>
      </c>
      <c r="AK25" s="2" t="e">
        <f t="shared" si="20"/>
        <v>#DIV/0!</v>
      </c>
      <c r="AM25" s="109" t="e">
        <f t="shared" si="21"/>
        <v>#DIV/0!</v>
      </c>
      <c r="AN25" s="205"/>
      <c r="AP25" s="205"/>
      <c r="AQ25" s="197"/>
      <c r="AR25" s="5"/>
      <c r="AS25" s="205"/>
      <c r="AT25" s="197"/>
      <c r="AV25" s="42"/>
      <c r="AW25" s="42"/>
      <c r="AX25" s="42"/>
      <c r="AY25" s="42"/>
      <c r="AZ25" s="6"/>
      <c r="BA25" s="6" t="e">
        <f t="shared" si="22"/>
        <v>#DIV/0!</v>
      </c>
      <c r="BB25" s="205"/>
      <c r="BC25" s="197"/>
      <c r="BD25" s="5"/>
      <c r="BE25" s="6" t="e">
        <f t="shared" si="23"/>
        <v>#DIV/0!</v>
      </c>
      <c r="BF25" s="205"/>
      <c r="BG25" s="197"/>
      <c r="BI25" s="42"/>
      <c r="BJ25" s="42"/>
      <c r="BK25" s="42"/>
      <c r="BL25" s="42"/>
      <c r="BN25" s="6" t="e">
        <f t="shared" si="24"/>
        <v>#DIV/0!</v>
      </c>
      <c r="BO25" s="205"/>
      <c r="BP25" s="197"/>
      <c r="BQ25" s="5"/>
      <c r="BR25" s="6" t="e">
        <f t="shared" si="25"/>
        <v>#DIV/0!</v>
      </c>
      <c r="BS25" s="205"/>
      <c r="BT25" s="197"/>
      <c r="BV25" s="197"/>
      <c r="BW25" s="197"/>
      <c r="BX25" s="218"/>
      <c r="BY25" s="8"/>
      <c r="BZ25" s="197"/>
      <c r="CA25" s="197"/>
      <c r="CB25" s="218"/>
      <c r="CC25" s="8"/>
      <c r="CD25" s="218"/>
    </row>
    <row r="26" spans="1:82" ht="16" customHeight="1" x14ac:dyDescent="0.2">
      <c r="A26" s="217"/>
      <c r="B26" s="217"/>
      <c r="C26" s="217"/>
      <c r="E26" s="225"/>
      <c r="G26"/>
      <c r="K26"/>
      <c r="L26"/>
      <c r="P26"/>
      <c r="Q26"/>
      <c r="U26"/>
      <c r="V26"/>
      <c r="Z26"/>
      <c r="AA26"/>
      <c r="AE26"/>
      <c r="AG26" s="1" t="e">
        <f t="shared" si="16"/>
        <v>#DIV/0!</v>
      </c>
      <c r="AH26" s="2" t="e">
        <f t="shared" si="17"/>
        <v>#DIV/0!</v>
      </c>
      <c r="AI26" s="2" t="e">
        <f t="shared" si="18"/>
        <v>#DIV/0!</v>
      </c>
      <c r="AJ26" s="2" t="e">
        <f t="shared" si="19"/>
        <v>#DIV/0!</v>
      </c>
      <c r="AK26" s="2" t="e">
        <f t="shared" si="20"/>
        <v>#DIV/0!</v>
      </c>
      <c r="AM26" s="109" t="e">
        <f t="shared" si="21"/>
        <v>#DIV/0!</v>
      </c>
      <c r="AN26" s="205"/>
      <c r="AP26" s="205"/>
      <c r="AQ26" s="197"/>
      <c r="AR26" s="5"/>
      <c r="AS26" s="205"/>
      <c r="AT26" s="197"/>
      <c r="AV26" s="42"/>
      <c r="AW26" s="42"/>
      <c r="AX26" s="42"/>
      <c r="AY26" s="42"/>
      <c r="AZ26" s="6"/>
      <c r="BA26" s="6" t="e">
        <f t="shared" si="22"/>
        <v>#DIV/0!</v>
      </c>
      <c r="BB26" s="205"/>
      <c r="BC26" s="197"/>
      <c r="BD26" s="5"/>
      <c r="BE26" s="6" t="e">
        <f t="shared" si="23"/>
        <v>#DIV/0!</v>
      </c>
      <c r="BF26" s="205"/>
      <c r="BG26" s="197"/>
      <c r="BI26" s="42"/>
      <c r="BJ26" s="42"/>
      <c r="BK26" s="42"/>
      <c r="BL26" s="42"/>
      <c r="BN26" s="6" t="e">
        <f t="shared" si="24"/>
        <v>#DIV/0!</v>
      </c>
      <c r="BO26" s="205"/>
      <c r="BP26" s="197"/>
      <c r="BQ26" s="5"/>
      <c r="BR26" s="6" t="e">
        <f t="shared" si="25"/>
        <v>#DIV/0!</v>
      </c>
      <c r="BS26" s="205"/>
      <c r="BT26" s="197"/>
      <c r="BV26" s="197"/>
      <c r="BW26" s="197"/>
      <c r="BX26" s="218"/>
      <c r="BY26" s="8"/>
      <c r="BZ26" s="197"/>
      <c r="CA26" s="197"/>
      <c r="CB26" s="218"/>
      <c r="CC26" s="8"/>
      <c r="CD26" s="218"/>
    </row>
    <row r="27" spans="1:82" ht="16" customHeight="1" x14ac:dyDescent="0.2">
      <c r="A27" s="217"/>
      <c r="B27" s="217"/>
      <c r="C27" s="217"/>
      <c r="E27" s="225"/>
      <c r="AG27" s="1" t="e">
        <f t="shared" si="16"/>
        <v>#DIV/0!</v>
      </c>
      <c r="AH27" s="2" t="e">
        <f t="shared" si="17"/>
        <v>#DIV/0!</v>
      </c>
      <c r="AI27" s="2" t="e">
        <f t="shared" si="18"/>
        <v>#DIV/0!</v>
      </c>
      <c r="AJ27" s="2" t="e">
        <f t="shared" si="19"/>
        <v>#DIV/0!</v>
      </c>
      <c r="AK27" s="2" t="e">
        <f t="shared" si="20"/>
        <v>#DIV/0!</v>
      </c>
      <c r="AM27" s="109" t="e">
        <f t="shared" si="21"/>
        <v>#DIV/0!</v>
      </c>
      <c r="AN27" s="205"/>
      <c r="AP27" s="205"/>
      <c r="AQ27" s="197"/>
      <c r="AR27" s="5"/>
      <c r="AS27" s="205"/>
      <c r="AT27" s="197"/>
      <c r="AV27" s="42"/>
      <c r="AW27" s="42"/>
      <c r="AX27" s="42"/>
      <c r="AY27" s="42"/>
      <c r="AZ27" s="6"/>
      <c r="BA27" s="6" t="e">
        <f t="shared" si="22"/>
        <v>#DIV/0!</v>
      </c>
      <c r="BB27" s="205"/>
      <c r="BC27" s="197"/>
      <c r="BD27" s="5"/>
      <c r="BE27" s="6" t="e">
        <f t="shared" si="23"/>
        <v>#DIV/0!</v>
      </c>
      <c r="BF27" s="205"/>
      <c r="BG27" s="197"/>
      <c r="BI27" s="42"/>
      <c r="BJ27" s="42"/>
      <c r="BK27" s="42"/>
      <c r="BL27" s="42"/>
      <c r="BN27" s="6" t="e">
        <f t="shared" si="24"/>
        <v>#DIV/0!</v>
      </c>
      <c r="BO27" s="205"/>
      <c r="BP27" s="197"/>
      <c r="BQ27" s="5"/>
      <c r="BR27" s="6" t="e">
        <f t="shared" si="25"/>
        <v>#DIV/0!</v>
      </c>
      <c r="BS27" s="205"/>
      <c r="BT27" s="197"/>
      <c r="BV27" s="197"/>
      <c r="BW27" s="197"/>
      <c r="BX27" s="218"/>
      <c r="BY27" s="8"/>
      <c r="BZ27" s="197"/>
      <c r="CA27" s="197"/>
      <c r="CB27" s="218"/>
      <c r="CC27" s="8"/>
      <c r="CD27" s="218"/>
    </row>
    <row r="28" spans="1:82" ht="16" customHeight="1" x14ac:dyDescent="0.2">
      <c r="A28" s="217"/>
      <c r="B28" s="217"/>
      <c r="C28" s="217"/>
      <c r="E28" s="225"/>
      <c r="AG28" s="1" t="e">
        <f t="shared" si="16"/>
        <v>#DIV/0!</v>
      </c>
      <c r="AH28" s="2" t="e">
        <f t="shared" si="17"/>
        <v>#DIV/0!</v>
      </c>
      <c r="AI28" s="2" t="e">
        <f t="shared" si="18"/>
        <v>#DIV/0!</v>
      </c>
      <c r="AJ28" s="2" t="e">
        <f t="shared" si="19"/>
        <v>#DIV/0!</v>
      </c>
      <c r="AK28" s="2" t="e">
        <f t="shared" si="20"/>
        <v>#DIV/0!</v>
      </c>
      <c r="AM28" s="109" t="e">
        <f t="shared" si="21"/>
        <v>#DIV/0!</v>
      </c>
      <c r="AN28" s="205"/>
      <c r="AP28" s="205"/>
      <c r="AQ28" s="197"/>
      <c r="AR28" s="5"/>
      <c r="AS28" s="205"/>
      <c r="AT28" s="197"/>
      <c r="AV28" s="42"/>
      <c r="AW28" s="42"/>
      <c r="AX28" s="42"/>
      <c r="AY28" s="42"/>
      <c r="AZ28" s="6"/>
      <c r="BA28" s="6" t="e">
        <f t="shared" si="22"/>
        <v>#DIV/0!</v>
      </c>
      <c r="BB28" s="205"/>
      <c r="BC28" s="197"/>
      <c r="BD28" s="5"/>
      <c r="BE28" s="6" t="e">
        <f t="shared" si="23"/>
        <v>#DIV/0!</v>
      </c>
      <c r="BF28" s="205"/>
      <c r="BG28" s="197"/>
      <c r="BI28" s="42"/>
      <c r="BJ28" s="42"/>
      <c r="BK28" s="42"/>
      <c r="BL28" s="42"/>
      <c r="BN28" s="6" t="e">
        <f t="shared" si="24"/>
        <v>#DIV/0!</v>
      </c>
      <c r="BO28" s="205"/>
      <c r="BP28" s="197"/>
      <c r="BQ28" s="5"/>
      <c r="BR28" s="6" t="e">
        <f t="shared" si="25"/>
        <v>#DIV/0!</v>
      </c>
      <c r="BS28" s="205"/>
      <c r="BT28" s="197"/>
      <c r="BV28" s="197"/>
      <c r="BW28" s="197"/>
      <c r="BX28" s="218"/>
      <c r="BY28" s="8"/>
      <c r="BZ28" s="197"/>
      <c r="CA28" s="197"/>
      <c r="CB28" s="218"/>
      <c r="CC28" s="8"/>
      <c r="CD28" s="218"/>
    </row>
    <row r="29" spans="1:82" ht="16" customHeight="1" x14ac:dyDescent="0.2">
      <c r="A29" s="217"/>
      <c r="B29" s="217"/>
      <c r="C29" s="217"/>
      <c r="E29" s="225"/>
      <c r="AG29" s="1" t="e">
        <f t="shared" si="16"/>
        <v>#DIV/0!</v>
      </c>
      <c r="AH29" s="2" t="e">
        <f t="shared" si="17"/>
        <v>#DIV/0!</v>
      </c>
      <c r="AI29" s="2" t="e">
        <f t="shared" si="18"/>
        <v>#DIV/0!</v>
      </c>
      <c r="AJ29" s="2" t="e">
        <f t="shared" si="19"/>
        <v>#DIV/0!</v>
      </c>
      <c r="AK29" s="2" t="e">
        <f t="shared" si="20"/>
        <v>#DIV/0!</v>
      </c>
      <c r="AM29" s="109" t="e">
        <f t="shared" si="21"/>
        <v>#DIV/0!</v>
      </c>
      <c r="AN29" s="205"/>
      <c r="AP29" s="205"/>
      <c r="AQ29" s="197"/>
      <c r="AR29" s="5"/>
      <c r="AS29" s="205"/>
      <c r="AT29" s="197"/>
      <c r="AV29" s="42"/>
      <c r="AW29" s="42"/>
      <c r="AX29" s="42"/>
      <c r="AY29" s="42"/>
      <c r="AZ29" s="6"/>
      <c r="BA29" s="6" t="e">
        <f t="shared" si="22"/>
        <v>#DIV/0!</v>
      </c>
      <c r="BB29" s="205"/>
      <c r="BC29" s="197"/>
      <c r="BD29" s="5"/>
      <c r="BE29" s="6" t="e">
        <f t="shared" si="23"/>
        <v>#DIV/0!</v>
      </c>
      <c r="BF29" s="205"/>
      <c r="BG29" s="197"/>
      <c r="BI29" s="42"/>
      <c r="BJ29" s="42"/>
      <c r="BK29" s="42"/>
      <c r="BL29" s="42"/>
      <c r="BN29" s="6" t="e">
        <f t="shared" si="24"/>
        <v>#DIV/0!</v>
      </c>
      <c r="BO29" s="205"/>
      <c r="BP29" s="197"/>
      <c r="BQ29" s="5"/>
      <c r="BR29" s="6" t="e">
        <f t="shared" si="25"/>
        <v>#DIV/0!</v>
      </c>
      <c r="BS29" s="205"/>
      <c r="BT29" s="197"/>
      <c r="BV29" s="197"/>
      <c r="BW29" s="197"/>
      <c r="BX29" s="218"/>
      <c r="BY29" s="8"/>
      <c r="BZ29" s="197"/>
      <c r="CA29" s="197"/>
      <c r="CB29" s="218"/>
      <c r="CC29" s="8"/>
      <c r="CD29" s="218"/>
    </row>
    <row r="30" spans="1:82" ht="16" customHeight="1" x14ac:dyDescent="0.2">
      <c r="A30" s="217"/>
      <c r="B30" s="217"/>
      <c r="C30" s="217">
        <v>0</v>
      </c>
      <c r="D30" t="s">
        <v>345</v>
      </c>
      <c r="E30" s="225"/>
      <c r="G30">
        <v>142</v>
      </c>
      <c r="H30">
        <v>216</v>
      </c>
      <c r="I30">
        <v>217</v>
      </c>
      <c r="J30">
        <v>168</v>
      </c>
      <c r="K30">
        <v>135</v>
      </c>
      <c r="L30">
        <v>0.66800000000000004</v>
      </c>
      <c r="M30">
        <v>0.72</v>
      </c>
      <c r="N30">
        <v>0.71399999999999997</v>
      </c>
      <c r="O30">
        <v>0.68500000000000005</v>
      </c>
      <c r="P30">
        <v>0.66300000000000003</v>
      </c>
      <c r="Q30">
        <v>0.58599999999999997</v>
      </c>
      <c r="R30">
        <v>0.59899999999999998</v>
      </c>
      <c r="S30">
        <v>0.59599999999999997</v>
      </c>
      <c r="T30">
        <v>0.58099999999999996</v>
      </c>
      <c r="U30">
        <v>0.61599999999999999</v>
      </c>
      <c r="V30">
        <v>1.3839999999999999</v>
      </c>
      <c r="W30">
        <v>1.296</v>
      </c>
      <c r="X30">
        <v>1.31</v>
      </c>
      <c r="Y30">
        <v>1.365</v>
      </c>
      <c r="Z30">
        <v>1.397</v>
      </c>
      <c r="AA30">
        <v>1.5409999999999999</v>
      </c>
      <c r="AB30">
        <v>1.5</v>
      </c>
      <c r="AC30">
        <v>1.494</v>
      </c>
      <c r="AD30">
        <v>1.5669999999999999</v>
      </c>
      <c r="AE30">
        <v>1.5229999999999999</v>
      </c>
      <c r="AG30" s="1">
        <f t="shared" si="16"/>
        <v>175.6</v>
      </c>
      <c r="AH30" s="2">
        <f t="shared" si="17"/>
        <v>0.69000000000000006</v>
      </c>
      <c r="AI30" s="2">
        <f t="shared" si="18"/>
        <v>1.3504</v>
      </c>
      <c r="AJ30" s="2">
        <f t="shared" si="19"/>
        <v>0.59560000000000002</v>
      </c>
      <c r="AK30" s="2">
        <f t="shared" si="20"/>
        <v>1.5249999999999999</v>
      </c>
      <c r="AM30" s="109">
        <f t="shared" si="21"/>
        <v>1.6694177958024743</v>
      </c>
      <c r="AN30" s="205" cm="1">
        <f t="array" ref="AN30">MIN(IF(ISERROR(AM30:AM37),1E+307,AM30:AM37))</f>
        <v>0.93609163322050104</v>
      </c>
      <c r="AP30" s="205" cm="1">
        <f t="array" ref="AP30">MAX(IF(ISERROR(AJ30:AJ37),-1E+307,AJ30:AJ37))</f>
        <v>0.59819999999999995</v>
      </c>
      <c r="AQ30" s="197"/>
      <c r="AR30" s="5"/>
      <c r="AS30" s="205" cm="1">
        <f t="array" ref="AS30">MIN(IF(ISERROR(AK30:AK37),1E+307,AK30:AK37))</f>
        <v>1.5088000000000001</v>
      </c>
      <c r="AT30" s="197"/>
      <c r="AV30" s="43">
        <v>0.68700000000000006</v>
      </c>
      <c r="AW30" s="43">
        <v>1.5920000000000001</v>
      </c>
      <c r="AX30" s="43">
        <v>0.69699999999999995</v>
      </c>
      <c r="AY30" s="43">
        <v>1.806</v>
      </c>
      <c r="AZ30" s="6"/>
      <c r="BA30" s="6">
        <f t="shared" si="22"/>
        <v>0.69199999999999995</v>
      </c>
      <c r="BB30" s="205" cm="1">
        <f t="array" ref="BB30">MAX(IF(ISERROR(BA30:BA37),-1E+307,BA30:BA37))</f>
        <v>0.69199999999999995</v>
      </c>
      <c r="BC30" s="197"/>
      <c r="BD30" s="5"/>
      <c r="BE30" s="6">
        <f t="shared" si="23"/>
        <v>1.6990000000000001</v>
      </c>
      <c r="BF30" s="205" cm="1">
        <f t="array" ref="BF30">MIN(IF(ISERROR(BE30:BE37),1E+307,BE30:BE37))</f>
        <v>1.6884999999999999</v>
      </c>
      <c r="BG30" s="197"/>
      <c r="BI30" s="43">
        <v>0.65500000000000003</v>
      </c>
      <c r="BJ30" s="43">
        <v>1.7050000000000001</v>
      </c>
      <c r="BK30" s="43">
        <v>0.68600000000000005</v>
      </c>
      <c r="BL30" s="43">
        <v>1.849</v>
      </c>
      <c r="BN30" s="6">
        <f t="shared" si="24"/>
        <v>0.6705000000000001</v>
      </c>
      <c r="BO30" s="205" cm="1">
        <f t="array" ref="BO30">MAX(IF(ISERROR(BN30:BN37),-1E+307,BN30:BN37))</f>
        <v>0.6705000000000001</v>
      </c>
      <c r="BP30" s="197"/>
      <c r="BQ30" s="5"/>
      <c r="BR30" s="6">
        <f t="shared" si="25"/>
        <v>1.7770000000000001</v>
      </c>
      <c r="BS30" s="205" cm="1">
        <f t="array" ref="BS30">MIN(IF(ISERROR(BR30:BR37),1E+307,BR30:BR37))</f>
        <v>1.7650000000000001</v>
      </c>
      <c r="BT30" s="197"/>
      <c r="BV30" s="197"/>
      <c r="BW30" s="197"/>
      <c r="BX30" s="218"/>
      <c r="BY30" s="8"/>
      <c r="BZ30" s="197"/>
      <c r="CA30" s="197"/>
      <c r="CB30" s="218"/>
      <c r="CC30" s="8"/>
      <c r="CD30" s="218"/>
    </row>
    <row r="31" spans="1:82" ht="16" customHeight="1" x14ac:dyDescent="0.2">
      <c r="A31" s="217"/>
      <c r="B31" s="217"/>
      <c r="C31" s="217"/>
      <c r="D31" t="s">
        <v>346</v>
      </c>
      <c r="E31" s="225"/>
      <c r="G31">
        <v>208</v>
      </c>
      <c r="H31">
        <v>231</v>
      </c>
      <c r="I31">
        <v>331</v>
      </c>
      <c r="J31">
        <v>305</v>
      </c>
      <c r="K31">
        <v>116</v>
      </c>
      <c r="L31">
        <v>0.68700000000000006</v>
      </c>
      <c r="M31">
        <v>0.69499999999999995</v>
      </c>
      <c r="N31">
        <v>0.75</v>
      </c>
      <c r="O31">
        <v>0.73799999999999999</v>
      </c>
      <c r="P31">
        <v>0.628</v>
      </c>
      <c r="Q31">
        <v>0.58799999999999997</v>
      </c>
      <c r="R31">
        <v>0.60399999999999998</v>
      </c>
      <c r="S31">
        <v>0.59099999999999997</v>
      </c>
      <c r="T31">
        <v>0.59199999999999997</v>
      </c>
      <c r="U31">
        <v>0.61499999999999999</v>
      </c>
      <c r="V31">
        <v>1.351</v>
      </c>
      <c r="W31">
        <v>1.343</v>
      </c>
      <c r="X31">
        <v>1.236</v>
      </c>
      <c r="Y31">
        <v>1.264</v>
      </c>
      <c r="Z31">
        <v>1.4510000000000001</v>
      </c>
      <c r="AA31">
        <v>1.5609999999999999</v>
      </c>
      <c r="AB31">
        <v>1.4990000000000001</v>
      </c>
      <c r="AC31">
        <v>1.6060000000000001</v>
      </c>
      <c r="AD31">
        <v>1.5389999999999999</v>
      </c>
      <c r="AE31">
        <v>1.532</v>
      </c>
      <c r="AG31" s="1">
        <f t="shared" si="16"/>
        <v>238.2</v>
      </c>
      <c r="AH31" s="2">
        <f t="shared" si="17"/>
        <v>0.6996</v>
      </c>
      <c r="AI31" s="2">
        <f t="shared" si="18"/>
        <v>1.329</v>
      </c>
      <c r="AJ31" s="2">
        <f t="shared" si="19"/>
        <v>0.59800000000000009</v>
      </c>
      <c r="AK31" s="2">
        <f t="shared" si="20"/>
        <v>1.5474000000000001</v>
      </c>
      <c r="AM31" s="109">
        <f t="shared" si="21"/>
        <v>1.5332384185740893</v>
      </c>
      <c r="AN31" s="205"/>
      <c r="AP31" s="205"/>
      <c r="AQ31" s="197"/>
      <c r="AR31" s="5"/>
      <c r="AS31" s="205"/>
      <c r="AT31" s="197"/>
      <c r="AV31" s="43">
        <v>0.68600000000000005</v>
      </c>
      <c r="AW31" s="43">
        <v>1.583</v>
      </c>
      <c r="AX31" s="43">
        <v>0.69499999999999995</v>
      </c>
      <c r="AY31" s="43">
        <v>1.794</v>
      </c>
      <c r="AZ31" s="6"/>
      <c r="BA31" s="6">
        <f t="shared" si="22"/>
        <v>0.6905</v>
      </c>
      <c r="BB31" s="205"/>
      <c r="BC31" s="197"/>
      <c r="BD31" s="5"/>
      <c r="BE31" s="6">
        <f t="shared" si="23"/>
        <v>1.6884999999999999</v>
      </c>
      <c r="BF31" s="205"/>
      <c r="BG31" s="197"/>
      <c r="BI31" s="43">
        <v>0.65700000000000003</v>
      </c>
      <c r="BJ31" s="43">
        <v>1.6870000000000001</v>
      </c>
      <c r="BK31" s="43">
        <v>0.67600000000000005</v>
      </c>
      <c r="BL31" s="43">
        <v>1.843</v>
      </c>
      <c r="BN31" s="6">
        <f t="shared" si="24"/>
        <v>0.66650000000000009</v>
      </c>
      <c r="BO31" s="205"/>
      <c r="BP31" s="197"/>
      <c r="BQ31" s="5"/>
      <c r="BR31" s="6">
        <f t="shared" si="25"/>
        <v>1.7650000000000001</v>
      </c>
      <c r="BS31" s="205"/>
      <c r="BT31" s="197"/>
      <c r="BV31" s="197"/>
      <c r="BW31" s="197"/>
      <c r="BX31" s="218"/>
      <c r="BY31" s="8"/>
      <c r="BZ31" s="197"/>
      <c r="CA31" s="197"/>
      <c r="CB31" s="218"/>
      <c r="CC31" s="8"/>
      <c r="CD31" s="218"/>
    </row>
    <row r="32" spans="1:82" ht="16" customHeight="1" x14ac:dyDescent="0.2">
      <c r="A32" s="217"/>
      <c r="B32" s="217"/>
      <c r="C32" s="217"/>
      <c r="D32" t="s">
        <v>347</v>
      </c>
      <c r="E32" s="225"/>
      <c r="G32">
        <v>265</v>
      </c>
      <c r="H32">
        <v>286</v>
      </c>
      <c r="I32">
        <v>302</v>
      </c>
      <c r="J32">
        <v>296</v>
      </c>
      <c r="K32">
        <v>185</v>
      </c>
      <c r="L32">
        <v>0.68600000000000005</v>
      </c>
      <c r="M32">
        <v>0.69399999999999995</v>
      </c>
      <c r="N32">
        <v>0.69599999999999995</v>
      </c>
      <c r="O32">
        <v>0.69699999999999995</v>
      </c>
      <c r="P32">
        <v>0.65</v>
      </c>
      <c r="Q32">
        <v>0.58599999999999997</v>
      </c>
      <c r="R32">
        <v>0.60699999999999998</v>
      </c>
      <c r="S32">
        <v>0.59299999999999997</v>
      </c>
      <c r="T32">
        <v>0.59</v>
      </c>
      <c r="U32">
        <v>0.61499999999999999</v>
      </c>
      <c r="V32">
        <v>1.353</v>
      </c>
      <c r="W32">
        <v>1.3420000000000001</v>
      </c>
      <c r="X32">
        <v>1.343</v>
      </c>
      <c r="Y32">
        <v>1.343</v>
      </c>
      <c r="Z32">
        <v>1.4159999999999999</v>
      </c>
      <c r="AA32">
        <v>1.5369999999999999</v>
      </c>
      <c r="AB32">
        <v>1.4990000000000001</v>
      </c>
      <c r="AC32">
        <v>1.4990000000000001</v>
      </c>
      <c r="AD32">
        <v>1.524</v>
      </c>
      <c r="AE32">
        <v>1.4850000000000001</v>
      </c>
      <c r="AG32" s="1">
        <f t="shared" si="16"/>
        <v>266.8</v>
      </c>
      <c r="AH32" s="2">
        <f t="shared" si="17"/>
        <v>0.68459999999999988</v>
      </c>
      <c r="AI32" s="2">
        <f t="shared" si="18"/>
        <v>1.3594000000000002</v>
      </c>
      <c r="AJ32" s="2">
        <f t="shared" si="19"/>
        <v>0.59819999999999995</v>
      </c>
      <c r="AK32" s="2">
        <f t="shared" si="20"/>
        <v>1.5088000000000001</v>
      </c>
      <c r="AM32" s="109">
        <f t="shared" si="21"/>
        <v>0.93609163322050104</v>
      </c>
      <c r="AN32" s="205"/>
      <c r="AP32" s="205"/>
      <c r="AQ32" s="197"/>
      <c r="AR32" s="5"/>
      <c r="AS32" s="205"/>
      <c r="AT32" s="197"/>
      <c r="AV32" s="43">
        <v>0.68300000000000005</v>
      </c>
      <c r="AW32" s="43">
        <v>1.6120000000000001</v>
      </c>
      <c r="AX32" s="43">
        <v>0.69099999999999995</v>
      </c>
      <c r="AY32" s="43">
        <v>1.8080000000000001</v>
      </c>
      <c r="AZ32" s="6"/>
      <c r="BA32" s="6">
        <f t="shared" si="22"/>
        <v>0.68700000000000006</v>
      </c>
      <c r="BB32" s="205"/>
      <c r="BC32" s="197"/>
      <c r="BD32" s="5"/>
      <c r="BE32" s="6">
        <f t="shared" si="23"/>
        <v>1.71</v>
      </c>
      <c r="BF32" s="205"/>
      <c r="BG32" s="197"/>
      <c r="BI32" s="43">
        <v>0.65600000000000003</v>
      </c>
      <c r="BJ32" s="43">
        <v>1.726</v>
      </c>
      <c r="BK32" s="43">
        <v>0.64400000000000002</v>
      </c>
      <c r="BL32" s="43">
        <v>1.89</v>
      </c>
      <c r="BN32" s="6">
        <f t="shared" si="24"/>
        <v>0.65</v>
      </c>
      <c r="BO32" s="205"/>
      <c r="BP32" s="197"/>
      <c r="BQ32" s="5"/>
      <c r="BR32" s="6">
        <f t="shared" si="25"/>
        <v>1.8079999999999998</v>
      </c>
      <c r="BS32" s="205"/>
      <c r="BT32" s="197"/>
      <c r="BV32" s="197"/>
      <c r="BW32" s="197"/>
      <c r="BX32" s="218"/>
      <c r="BY32" s="8"/>
      <c r="BZ32" s="197"/>
      <c r="CA32" s="197"/>
      <c r="CB32" s="218"/>
      <c r="CC32" s="8"/>
      <c r="CD32" s="218"/>
    </row>
    <row r="33" spans="1:82" ht="16" customHeight="1" x14ac:dyDescent="0.2">
      <c r="A33" s="217"/>
      <c r="B33" s="217"/>
      <c r="C33" s="217"/>
      <c r="E33" s="225"/>
      <c r="G33"/>
      <c r="K33"/>
      <c r="L33"/>
      <c r="P33"/>
      <c r="Q33"/>
      <c r="U33"/>
      <c r="V33"/>
      <c r="Z33"/>
      <c r="AA33"/>
      <c r="AE33"/>
      <c r="AG33" s="1" t="e">
        <f t="shared" si="16"/>
        <v>#DIV/0!</v>
      </c>
      <c r="AH33" s="2" t="e">
        <f t="shared" si="17"/>
        <v>#DIV/0!</v>
      </c>
      <c r="AI33" s="2" t="e">
        <f t="shared" si="18"/>
        <v>#DIV/0!</v>
      </c>
      <c r="AJ33" s="2" t="e">
        <f t="shared" si="19"/>
        <v>#DIV/0!</v>
      </c>
      <c r="AK33" s="2" t="e">
        <f t="shared" si="20"/>
        <v>#DIV/0!</v>
      </c>
      <c r="AM33" s="109" t="e">
        <f t="shared" si="21"/>
        <v>#DIV/0!</v>
      </c>
      <c r="AN33" s="205"/>
      <c r="AP33" s="205"/>
      <c r="AQ33" s="197"/>
      <c r="AR33" s="5"/>
      <c r="AS33" s="205"/>
      <c r="AT33" s="197"/>
      <c r="AV33" s="42"/>
      <c r="AW33" s="42"/>
      <c r="AX33" s="42"/>
      <c r="AY33" s="42"/>
      <c r="AZ33" s="6"/>
      <c r="BA33" s="6" t="e">
        <f t="shared" si="22"/>
        <v>#DIV/0!</v>
      </c>
      <c r="BB33" s="205"/>
      <c r="BC33" s="197"/>
      <c r="BD33" s="5"/>
      <c r="BE33" s="6" t="e">
        <f t="shared" si="23"/>
        <v>#DIV/0!</v>
      </c>
      <c r="BF33" s="205"/>
      <c r="BG33" s="197"/>
      <c r="BI33" s="42"/>
      <c r="BJ33" s="42"/>
      <c r="BK33" s="42"/>
      <c r="BL33" s="42"/>
      <c r="BN33" s="6" t="e">
        <f t="shared" si="24"/>
        <v>#DIV/0!</v>
      </c>
      <c r="BO33" s="205"/>
      <c r="BP33" s="197"/>
      <c r="BQ33" s="5"/>
      <c r="BR33" s="6" t="e">
        <f t="shared" si="25"/>
        <v>#DIV/0!</v>
      </c>
      <c r="BS33" s="205"/>
      <c r="BT33" s="197"/>
      <c r="BV33" s="197"/>
      <c r="BW33" s="197"/>
      <c r="BX33" s="218"/>
      <c r="BY33" s="8"/>
      <c r="BZ33" s="197"/>
      <c r="CA33" s="197"/>
      <c r="CB33" s="218"/>
      <c r="CC33" s="8"/>
      <c r="CD33" s="218"/>
    </row>
    <row r="34" spans="1:82" ht="16" customHeight="1" x14ac:dyDescent="0.2">
      <c r="A34" s="217"/>
      <c r="B34" s="217"/>
      <c r="C34" s="217"/>
      <c r="E34" s="225"/>
      <c r="G34"/>
      <c r="K34"/>
      <c r="L34"/>
      <c r="P34"/>
      <c r="Q34"/>
      <c r="U34"/>
      <c r="V34"/>
      <c r="Z34"/>
      <c r="AA34"/>
      <c r="AE34"/>
      <c r="AG34" s="1" t="e">
        <f t="shared" si="16"/>
        <v>#DIV/0!</v>
      </c>
      <c r="AH34" s="2" t="e">
        <f t="shared" si="17"/>
        <v>#DIV/0!</v>
      </c>
      <c r="AI34" s="2" t="e">
        <f t="shared" si="18"/>
        <v>#DIV/0!</v>
      </c>
      <c r="AJ34" s="2" t="e">
        <f t="shared" si="19"/>
        <v>#DIV/0!</v>
      </c>
      <c r="AK34" s="2" t="e">
        <f t="shared" si="20"/>
        <v>#DIV/0!</v>
      </c>
      <c r="AM34" s="109" t="e">
        <f t="shared" si="21"/>
        <v>#DIV/0!</v>
      </c>
      <c r="AN34" s="205"/>
      <c r="AP34" s="205"/>
      <c r="AQ34" s="197"/>
      <c r="AR34" s="5"/>
      <c r="AS34" s="205"/>
      <c r="AT34" s="197"/>
      <c r="AV34" s="42"/>
      <c r="AW34" s="42"/>
      <c r="AX34" s="42"/>
      <c r="AY34" s="42"/>
      <c r="AZ34" s="6"/>
      <c r="BA34" s="6" t="e">
        <f t="shared" si="22"/>
        <v>#DIV/0!</v>
      </c>
      <c r="BB34" s="205"/>
      <c r="BC34" s="197"/>
      <c r="BD34" s="5"/>
      <c r="BE34" s="6" t="e">
        <f t="shared" si="23"/>
        <v>#DIV/0!</v>
      </c>
      <c r="BF34" s="205"/>
      <c r="BG34" s="197"/>
      <c r="BI34" s="42"/>
      <c r="BJ34" s="42"/>
      <c r="BK34" s="42"/>
      <c r="BL34" s="42"/>
      <c r="BN34" s="6" t="e">
        <f t="shared" si="24"/>
        <v>#DIV/0!</v>
      </c>
      <c r="BO34" s="205"/>
      <c r="BP34" s="197"/>
      <c r="BQ34" s="5"/>
      <c r="BR34" s="6" t="e">
        <f t="shared" si="25"/>
        <v>#DIV/0!</v>
      </c>
      <c r="BS34" s="205"/>
      <c r="BT34" s="197"/>
      <c r="BV34" s="197"/>
      <c r="BW34" s="197"/>
      <c r="BX34" s="218"/>
      <c r="BY34" s="8"/>
      <c r="BZ34" s="197"/>
      <c r="CA34" s="197"/>
      <c r="CB34" s="218"/>
      <c r="CC34" s="8"/>
      <c r="CD34" s="218"/>
    </row>
    <row r="35" spans="1:82" ht="16" customHeight="1" x14ac:dyDescent="0.2">
      <c r="A35" s="217"/>
      <c r="B35" s="217"/>
      <c r="C35" s="217"/>
      <c r="E35" s="225"/>
      <c r="AG35" s="1" t="e">
        <f t="shared" si="16"/>
        <v>#DIV/0!</v>
      </c>
      <c r="AH35" s="2" t="e">
        <f t="shared" si="17"/>
        <v>#DIV/0!</v>
      </c>
      <c r="AI35" s="2" t="e">
        <f t="shared" si="18"/>
        <v>#DIV/0!</v>
      </c>
      <c r="AJ35" s="2" t="e">
        <f t="shared" si="19"/>
        <v>#DIV/0!</v>
      </c>
      <c r="AK35" s="2" t="e">
        <f t="shared" si="20"/>
        <v>#DIV/0!</v>
      </c>
      <c r="AM35" s="109" t="e">
        <f t="shared" si="21"/>
        <v>#DIV/0!</v>
      </c>
      <c r="AN35" s="205"/>
      <c r="AP35" s="205"/>
      <c r="AQ35" s="197"/>
      <c r="AR35" s="5"/>
      <c r="AS35" s="205"/>
      <c r="AT35" s="197"/>
      <c r="AV35" s="42"/>
      <c r="AW35" s="42"/>
      <c r="AX35" s="42"/>
      <c r="AY35" s="42"/>
      <c r="AZ35" s="6"/>
      <c r="BA35" s="6" t="e">
        <f t="shared" si="22"/>
        <v>#DIV/0!</v>
      </c>
      <c r="BB35" s="205"/>
      <c r="BC35" s="197"/>
      <c r="BD35" s="5"/>
      <c r="BE35" s="6" t="e">
        <f t="shared" si="23"/>
        <v>#DIV/0!</v>
      </c>
      <c r="BF35" s="205"/>
      <c r="BG35" s="197"/>
      <c r="BI35" s="42"/>
      <c r="BJ35" s="42"/>
      <c r="BK35" s="42"/>
      <c r="BL35" s="42"/>
      <c r="BN35" s="6" t="e">
        <f t="shared" si="24"/>
        <v>#DIV/0!</v>
      </c>
      <c r="BO35" s="205"/>
      <c r="BP35" s="197"/>
      <c r="BQ35" s="5"/>
      <c r="BR35" s="6" t="e">
        <f t="shared" si="25"/>
        <v>#DIV/0!</v>
      </c>
      <c r="BS35" s="205"/>
      <c r="BT35" s="197"/>
      <c r="BV35" s="197"/>
      <c r="BW35" s="197"/>
      <c r="BX35" s="218"/>
      <c r="BY35" s="8"/>
      <c r="BZ35" s="197"/>
      <c r="CA35" s="197"/>
      <c r="CB35" s="218"/>
      <c r="CC35" s="8"/>
      <c r="CD35" s="218"/>
    </row>
    <row r="36" spans="1:82" ht="16" customHeight="1" x14ac:dyDescent="0.2">
      <c r="A36" s="217"/>
      <c r="B36" s="217"/>
      <c r="C36" s="217"/>
      <c r="E36" s="225"/>
      <c r="AG36" s="1" t="e">
        <f t="shared" si="16"/>
        <v>#DIV/0!</v>
      </c>
      <c r="AH36" s="2" t="e">
        <f t="shared" si="17"/>
        <v>#DIV/0!</v>
      </c>
      <c r="AI36" s="2" t="e">
        <f t="shared" si="18"/>
        <v>#DIV/0!</v>
      </c>
      <c r="AJ36" s="2" t="e">
        <f t="shared" si="19"/>
        <v>#DIV/0!</v>
      </c>
      <c r="AK36" s="2" t="e">
        <f t="shared" si="20"/>
        <v>#DIV/0!</v>
      </c>
      <c r="AM36" s="109" t="e">
        <f t="shared" si="21"/>
        <v>#DIV/0!</v>
      </c>
      <c r="AN36" s="205"/>
      <c r="AP36" s="205"/>
      <c r="AQ36" s="197"/>
      <c r="AR36" s="5"/>
      <c r="AS36" s="205"/>
      <c r="AT36" s="197"/>
      <c r="AV36" s="42"/>
      <c r="AW36" s="42"/>
      <c r="AX36" s="42"/>
      <c r="AY36" s="42"/>
      <c r="AZ36" s="6"/>
      <c r="BA36" s="6" t="e">
        <f t="shared" si="22"/>
        <v>#DIV/0!</v>
      </c>
      <c r="BB36" s="205"/>
      <c r="BC36" s="197"/>
      <c r="BD36" s="5"/>
      <c r="BE36" s="6" t="e">
        <f t="shared" si="23"/>
        <v>#DIV/0!</v>
      </c>
      <c r="BF36" s="205"/>
      <c r="BG36" s="197"/>
      <c r="BI36" s="42"/>
      <c r="BJ36" s="42"/>
      <c r="BK36" s="42"/>
      <c r="BL36" s="42"/>
      <c r="BN36" s="6" t="e">
        <f t="shared" si="24"/>
        <v>#DIV/0!</v>
      </c>
      <c r="BO36" s="205"/>
      <c r="BP36" s="197"/>
      <c r="BQ36" s="5"/>
      <c r="BR36" s="6" t="e">
        <f t="shared" si="25"/>
        <v>#DIV/0!</v>
      </c>
      <c r="BS36" s="205"/>
      <c r="BT36" s="197"/>
      <c r="BV36" s="197"/>
      <c r="BW36" s="197"/>
      <c r="BX36" s="218"/>
      <c r="BY36" s="8"/>
      <c r="BZ36" s="197"/>
      <c r="CA36" s="197"/>
      <c r="CB36" s="218"/>
      <c r="CC36" s="8"/>
      <c r="CD36" s="218"/>
    </row>
    <row r="37" spans="1:82" ht="16" customHeight="1" x14ac:dyDescent="0.2">
      <c r="A37" s="217"/>
      <c r="B37" s="217"/>
      <c r="C37" s="217"/>
      <c r="E37" s="225"/>
      <c r="AG37" s="1" t="e">
        <f t="shared" si="16"/>
        <v>#DIV/0!</v>
      </c>
      <c r="AH37" s="2" t="e">
        <f t="shared" si="17"/>
        <v>#DIV/0!</v>
      </c>
      <c r="AI37" s="2" t="e">
        <f t="shared" si="18"/>
        <v>#DIV/0!</v>
      </c>
      <c r="AJ37" s="2" t="e">
        <f t="shared" si="19"/>
        <v>#DIV/0!</v>
      </c>
      <c r="AK37" s="2" t="e">
        <f t="shared" si="20"/>
        <v>#DIV/0!</v>
      </c>
      <c r="AM37" s="109" t="e">
        <f t="shared" si="21"/>
        <v>#DIV/0!</v>
      </c>
      <c r="AN37" s="205"/>
      <c r="AP37" s="205"/>
      <c r="AQ37" s="197"/>
      <c r="AR37" s="5"/>
      <c r="AS37" s="205"/>
      <c r="AT37" s="197"/>
      <c r="AV37" s="42"/>
      <c r="AW37" s="42"/>
      <c r="AX37" s="42"/>
      <c r="AY37" s="42"/>
      <c r="AZ37" s="6"/>
      <c r="BA37" s="6" t="e">
        <f t="shared" si="22"/>
        <v>#DIV/0!</v>
      </c>
      <c r="BB37" s="205"/>
      <c r="BC37" s="197"/>
      <c r="BD37" s="5"/>
      <c r="BE37" s="6" t="e">
        <f t="shared" si="23"/>
        <v>#DIV/0!</v>
      </c>
      <c r="BF37" s="205"/>
      <c r="BG37" s="197"/>
      <c r="BI37" s="42"/>
      <c r="BJ37" s="42"/>
      <c r="BK37" s="42"/>
      <c r="BL37" s="42"/>
      <c r="BN37" s="6" t="e">
        <f t="shared" si="24"/>
        <v>#DIV/0!</v>
      </c>
      <c r="BO37" s="205"/>
      <c r="BP37" s="197"/>
      <c r="BQ37" s="5"/>
      <c r="BR37" s="6" t="e">
        <f t="shared" si="25"/>
        <v>#DIV/0!</v>
      </c>
      <c r="BS37" s="205"/>
      <c r="BT37" s="197"/>
      <c r="BV37" s="197"/>
      <c r="BW37" s="197"/>
      <c r="BX37" s="218"/>
      <c r="BY37" s="8"/>
      <c r="BZ37" s="197"/>
      <c r="CA37" s="197"/>
      <c r="CB37" s="218"/>
      <c r="CC37" s="8"/>
      <c r="CD37" s="218"/>
    </row>
    <row r="38" spans="1:82" ht="16" customHeight="1" x14ac:dyDescent="0.2">
      <c r="A38" s="7"/>
      <c r="B38" s="7"/>
      <c r="C38" s="7"/>
      <c r="BA38" s="6"/>
      <c r="BE38" s="6"/>
    </row>
    <row r="39" spans="1:82" ht="16" customHeight="1" x14ac:dyDescent="0.2">
      <c r="A39" s="217">
        <v>9</v>
      </c>
      <c r="B39" s="217">
        <v>0</v>
      </c>
      <c r="C39" s="217">
        <v>1</v>
      </c>
      <c r="D39" t="s">
        <v>216</v>
      </c>
      <c r="E39" s="225">
        <v>757313</v>
      </c>
      <c r="G39" s="98">
        <v>49</v>
      </c>
      <c r="H39">
        <v>37</v>
      </c>
      <c r="I39">
        <v>85</v>
      </c>
      <c r="J39">
        <v>70</v>
      </c>
      <c r="K39" s="99">
        <v>54</v>
      </c>
      <c r="L39" s="98">
        <v>0.751</v>
      </c>
      <c r="M39">
        <v>0.72699999999999998</v>
      </c>
      <c r="N39">
        <v>0.81799999999999995</v>
      </c>
      <c r="O39">
        <v>0.79800000000000004</v>
      </c>
      <c r="P39" s="99">
        <v>0.77</v>
      </c>
      <c r="Q39" s="98">
        <v>0.58299999999999996</v>
      </c>
      <c r="R39">
        <v>0.58599999999999997</v>
      </c>
      <c r="S39">
        <v>0.59599999999999997</v>
      </c>
      <c r="T39">
        <v>0.61399999999999999</v>
      </c>
      <c r="U39" s="99">
        <v>0.628</v>
      </c>
      <c r="V39" s="98">
        <v>1.2270000000000001</v>
      </c>
      <c r="W39">
        <v>1.282</v>
      </c>
      <c r="X39">
        <v>1.075</v>
      </c>
      <c r="Y39">
        <v>1.1299999999999999</v>
      </c>
      <c r="Z39" s="99">
        <v>1.1919999999999999</v>
      </c>
      <c r="AA39" s="98">
        <v>1.5680000000000001</v>
      </c>
      <c r="AB39">
        <v>1.5369999999999999</v>
      </c>
      <c r="AC39">
        <v>1.5640000000000001</v>
      </c>
      <c r="AD39">
        <v>1.5680000000000001</v>
      </c>
      <c r="AE39" s="99">
        <v>1.5309999999999999</v>
      </c>
      <c r="AG39" s="1">
        <f t="shared" ref="AG39:AG46" si="26">AVERAGE(G39:K39)</f>
        <v>59</v>
      </c>
      <c r="AH39" s="2">
        <f t="shared" ref="AH39:AH46" si="27">AVERAGE(L39:P39)</f>
        <v>0.77279999999999993</v>
      </c>
      <c r="AI39" s="2">
        <f t="shared" ref="AI39:AI46" si="28">AVERAGE(V39:Z39)</f>
        <v>1.1812</v>
      </c>
      <c r="AJ39" s="2">
        <f t="shared" ref="AJ39:AJ46" si="29">AVERAGE(Q39:U39)</f>
        <v>0.60140000000000005</v>
      </c>
      <c r="AK39" s="2">
        <f t="shared" ref="AK39:AK46" si="30">AVERAGE(AA39:AE39)</f>
        <v>1.5535999999999999</v>
      </c>
      <c r="AM39" s="109">
        <f t="shared" ref="AM39:AM46" si="31">((AK39-AI39)*(1000/AG39))/AJ39</f>
        <v>10.495285012935913</v>
      </c>
      <c r="AN39" s="205" cm="1">
        <f t="array" ref="AN39">MIN(IF(ISERROR(AM39:AM46),1E+307,AM39:AM46))</f>
        <v>0.50058529271291874</v>
      </c>
      <c r="AP39" s="205" cm="1">
        <f t="array" ref="AP39">MAX(IF(ISERROR(AJ39:AJ46),-1E+307,AJ39:AJ46))</f>
        <v>0.65579999999999994</v>
      </c>
      <c r="AQ39" s="197">
        <f>AP47-AP39</f>
        <v>-6.1599999999999877E-2</v>
      </c>
      <c r="AR39" s="5"/>
      <c r="AS39" s="205" cm="1">
        <f t="array" ref="AS39">MIN(IF(ISERROR(AK39:AK46),1E+307,AK39:AK46))</f>
        <v>1.4378</v>
      </c>
      <c r="AT39" s="197">
        <f>AS39-AS47</f>
        <v>-7.46E-2</v>
      </c>
      <c r="AV39" s="42">
        <v>0.752</v>
      </c>
      <c r="AW39" s="42">
        <v>1.462</v>
      </c>
      <c r="AX39" s="42">
        <v>0.75700000000000001</v>
      </c>
      <c r="AY39" s="42">
        <v>1.6639999999999999</v>
      </c>
      <c r="AZ39" s="6"/>
      <c r="BA39" s="6">
        <f t="shared" si="6"/>
        <v>0.75449999999999995</v>
      </c>
      <c r="BB39" s="205" cm="1">
        <f t="array" ref="BB39">MAX(IF(ISERROR(BA39:BA46),-1E+307,BA39:BA46))</f>
        <v>0.77900000000000003</v>
      </c>
      <c r="BC39" s="197">
        <f>BB47-BB39</f>
        <v>-7.0500000000000118E-2</v>
      </c>
      <c r="BD39" s="5"/>
      <c r="BE39" s="6">
        <f t="shared" si="7"/>
        <v>1.5629999999999999</v>
      </c>
      <c r="BF39" s="205" cm="1">
        <f t="array" ref="BF39">MIN(IF(ISERROR(BE39:BE46),1E+307,BE39:BE46))</f>
        <v>1.5285000000000002</v>
      </c>
      <c r="BG39" s="197">
        <f>BF39-BF47</f>
        <v>-0.13849999999999985</v>
      </c>
      <c r="BI39" s="42">
        <v>0.70699999999999996</v>
      </c>
      <c r="BJ39" s="42">
        <v>1.5920000000000001</v>
      </c>
      <c r="BK39" s="42">
        <v>0.70799999999999996</v>
      </c>
      <c r="BL39" s="42">
        <v>1.7869999999999999</v>
      </c>
      <c r="BN39" s="6">
        <f>AVERAGE(BI39,BK39)</f>
        <v>0.70750000000000002</v>
      </c>
      <c r="BO39" s="205" cm="1">
        <f t="array" ref="BO39">MAX(IF(ISERROR(BN39:BN46),-1E+307,BN39:BN46))</f>
        <v>0.72049999999999992</v>
      </c>
      <c r="BP39" s="197">
        <f>BO47-BO39</f>
        <v>-4.6499999999999986E-2</v>
      </c>
      <c r="BQ39" s="5"/>
      <c r="BR39" s="6">
        <f>AVERAGE(BJ39,BL39)</f>
        <v>1.6895</v>
      </c>
      <c r="BS39" s="205" cm="1">
        <f t="array" ref="BS39">MIN(IF(ISERROR(BR39:BR46),1E+307,BR39:BR46))</f>
        <v>1.6735</v>
      </c>
      <c r="BT39" s="197">
        <f>BS39-BS47</f>
        <v>-8.6500000000000021E-2</v>
      </c>
      <c r="BV39" s="197">
        <f>BB39-BC39</f>
        <v>0.84950000000000014</v>
      </c>
      <c r="BW39" s="197">
        <f>BF39+BG39</f>
        <v>1.3900000000000003</v>
      </c>
      <c r="BX39" s="218">
        <f>BW39-BV39</f>
        <v>0.5405000000000002</v>
      </c>
      <c r="BY39" s="8"/>
      <c r="BZ39" s="197">
        <f>BO39-BP39</f>
        <v>0.7669999999999999</v>
      </c>
      <c r="CA39" s="197">
        <f>BS39+BT39</f>
        <v>1.587</v>
      </c>
      <c r="CB39" s="218">
        <f>CA39-BZ39</f>
        <v>0.82000000000000006</v>
      </c>
      <c r="CC39" s="8"/>
      <c r="CD39" s="218">
        <f>AVERAGE(BX39, CB39)</f>
        <v>0.68025000000000013</v>
      </c>
    </row>
    <row r="40" spans="1:82" ht="16" customHeight="1" x14ac:dyDescent="0.2">
      <c r="A40" s="217"/>
      <c r="B40" s="217"/>
      <c r="C40" s="217"/>
      <c r="D40" t="s">
        <v>217</v>
      </c>
      <c r="E40" s="225"/>
      <c r="G40" s="98">
        <v>173</v>
      </c>
      <c r="H40">
        <v>116</v>
      </c>
      <c r="I40">
        <v>167</v>
      </c>
      <c r="J40">
        <v>140</v>
      </c>
      <c r="K40" s="99">
        <v>93</v>
      </c>
      <c r="L40" s="98">
        <v>0.82299999999999995</v>
      </c>
      <c r="M40">
        <v>0.76200000000000001</v>
      </c>
      <c r="N40">
        <v>0.82599999999999996</v>
      </c>
      <c r="O40">
        <v>0.78200000000000003</v>
      </c>
      <c r="P40" s="99">
        <v>0.72399999999999998</v>
      </c>
      <c r="Q40" s="98">
        <v>0.60399999999999998</v>
      </c>
      <c r="R40">
        <v>0.61799999999999999</v>
      </c>
      <c r="S40">
        <v>0.61399999999999999</v>
      </c>
      <c r="T40">
        <v>0.623</v>
      </c>
      <c r="U40" s="99">
        <v>0.64400000000000002</v>
      </c>
      <c r="V40" s="98">
        <v>1.0569999999999999</v>
      </c>
      <c r="W40">
        <v>1.2070000000000001</v>
      </c>
      <c r="X40">
        <v>1.0529999999999999</v>
      </c>
      <c r="Y40">
        <v>1.1659999999999999</v>
      </c>
      <c r="Z40" s="99">
        <v>1.286</v>
      </c>
      <c r="AA40" s="98">
        <v>1.5669999999999999</v>
      </c>
      <c r="AB40">
        <v>1.49</v>
      </c>
      <c r="AC40">
        <v>1.4990000000000001</v>
      </c>
      <c r="AD40">
        <v>1.4790000000000001</v>
      </c>
      <c r="AE40" s="99">
        <v>1.4450000000000001</v>
      </c>
      <c r="AG40" s="1">
        <f t="shared" si="26"/>
        <v>137.80000000000001</v>
      </c>
      <c r="AH40" s="2">
        <f t="shared" si="27"/>
        <v>0.78339999999999999</v>
      </c>
      <c r="AI40" s="2">
        <f t="shared" si="28"/>
        <v>1.1537999999999999</v>
      </c>
      <c r="AJ40" s="2">
        <f t="shared" si="29"/>
        <v>0.62059999999999993</v>
      </c>
      <c r="AK40" s="2">
        <f t="shared" si="30"/>
        <v>1.496</v>
      </c>
      <c r="AM40" s="109">
        <f t="shared" si="31"/>
        <v>4.0014649430978126</v>
      </c>
      <c r="AN40" s="205"/>
      <c r="AP40" s="205"/>
      <c r="AQ40" s="197"/>
      <c r="AR40" s="5"/>
      <c r="AS40" s="205"/>
      <c r="AT40" s="197"/>
      <c r="AV40" s="42">
        <v>0.754</v>
      </c>
      <c r="AW40" s="42">
        <v>1.4550000000000001</v>
      </c>
      <c r="AX40" s="42">
        <v>0.77100000000000002</v>
      </c>
      <c r="AY40" s="42">
        <v>1.6259999999999999</v>
      </c>
      <c r="AZ40" s="6"/>
      <c r="BA40" s="6">
        <f t="shared" si="6"/>
        <v>0.76249999999999996</v>
      </c>
      <c r="BB40" s="205"/>
      <c r="BC40" s="197"/>
      <c r="BD40" s="5"/>
      <c r="BE40" s="6">
        <f t="shared" si="7"/>
        <v>1.5405</v>
      </c>
      <c r="BF40" s="205"/>
      <c r="BG40" s="197"/>
      <c r="BI40" s="42">
        <v>0.69599999999999995</v>
      </c>
      <c r="BJ40" s="42">
        <v>1.609</v>
      </c>
      <c r="BK40" s="42">
        <v>0.7</v>
      </c>
      <c r="BL40" s="42">
        <v>1.786</v>
      </c>
      <c r="BN40" s="6">
        <f t="shared" ref="BN40:BN54" si="32">AVERAGE(BI40,BK40)</f>
        <v>0.69799999999999995</v>
      </c>
      <c r="BO40" s="205"/>
      <c r="BP40" s="197"/>
      <c r="BQ40" s="104"/>
      <c r="BR40" s="6">
        <f t="shared" ref="BR40:BR54" si="33">AVERAGE(BJ40,BL40)</f>
        <v>1.6975</v>
      </c>
      <c r="BS40" s="205"/>
      <c r="BT40" s="197"/>
      <c r="BV40" s="197"/>
      <c r="BW40" s="197"/>
      <c r="BX40" s="218"/>
      <c r="BY40" s="8"/>
      <c r="BZ40" s="197"/>
      <c r="CA40" s="197"/>
      <c r="CB40" s="218"/>
      <c r="CC40" s="8"/>
      <c r="CD40" s="218"/>
    </row>
    <row r="41" spans="1:82" ht="16" customHeight="1" x14ac:dyDescent="0.2">
      <c r="A41" s="217"/>
      <c r="B41" s="217"/>
      <c r="C41" s="217"/>
      <c r="D41" t="s">
        <v>218</v>
      </c>
      <c r="E41" s="225"/>
      <c r="G41" s="98">
        <v>222</v>
      </c>
      <c r="H41">
        <v>150</v>
      </c>
      <c r="I41">
        <v>191</v>
      </c>
      <c r="J41">
        <v>221</v>
      </c>
      <c r="K41" s="99">
        <v>133</v>
      </c>
      <c r="L41" s="98">
        <v>0.78600000000000003</v>
      </c>
      <c r="M41">
        <v>0.72299999999999998</v>
      </c>
      <c r="N41">
        <v>0.77100000000000002</v>
      </c>
      <c r="O41">
        <v>0.78700000000000003</v>
      </c>
      <c r="P41" s="99">
        <v>0.70299999999999996</v>
      </c>
      <c r="Q41" s="98">
        <v>0.60399999999999998</v>
      </c>
      <c r="R41">
        <v>0.61899999999999999</v>
      </c>
      <c r="S41">
        <v>0.62</v>
      </c>
      <c r="T41">
        <v>0.63100000000000001</v>
      </c>
      <c r="U41" s="99">
        <v>0.64200000000000002</v>
      </c>
      <c r="V41" s="98">
        <v>1.1479999999999999</v>
      </c>
      <c r="W41">
        <v>1.288</v>
      </c>
      <c r="X41">
        <v>1.19</v>
      </c>
      <c r="Y41">
        <v>1.1559999999999999</v>
      </c>
      <c r="Z41" s="99">
        <v>1.3260000000000001</v>
      </c>
      <c r="AA41" s="98">
        <v>1.534</v>
      </c>
      <c r="AB41">
        <v>1.4810000000000001</v>
      </c>
      <c r="AC41">
        <v>1.5109999999999999</v>
      </c>
      <c r="AD41">
        <v>1.504</v>
      </c>
      <c r="AE41" s="99">
        <v>1.4419999999999999</v>
      </c>
      <c r="AG41" s="1">
        <f t="shared" si="26"/>
        <v>183.4</v>
      </c>
      <c r="AH41" s="2">
        <f t="shared" si="27"/>
        <v>0.75399999999999989</v>
      </c>
      <c r="AI41" s="2">
        <f t="shared" si="28"/>
        <v>1.2216</v>
      </c>
      <c r="AJ41" s="2">
        <f t="shared" si="29"/>
        <v>0.62319999999999998</v>
      </c>
      <c r="AK41" s="2">
        <f t="shared" si="30"/>
        <v>1.4944</v>
      </c>
      <c r="AM41" s="109">
        <f t="shared" si="31"/>
        <v>2.3868085779520478</v>
      </c>
      <c r="AN41" s="205"/>
      <c r="AP41" s="205"/>
      <c r="AQ41" s="197"/>
      <c r="AR41" s="5"/>
      <c r="AS41" s="205"/>
      <c r="AT41" s="197"/>
      <c r="AV41" s="42">
        <v>0.76200000000000001</v>
      </c>
      <c r="AW41" s="42">
        <v>1.4610000000000001</v>
      </c>
      <c r="AX41" s="42">
        <v>0.79</v>
      </c>
      <c r="AY41" s="42">
        <v>1.5960000000000001</v>
      </c>
      <c r="AZ41" s="6"/>
      <c r="BA41" s="6">
        <f t="shared" si="6"/>
        <v>0.77600000000000002</v>
      </c>
      <c r="BB41" s="205"/>
      <c r="BC41" s="197"/>
      <c r="BD41" s="5"/>
      <c r="BE41" s="106">
        <f t="shared" si="7"/>
        <v>1.5285000000000002</v>
      </c>
      <c r="BF41" s="205"/>
      <c r="BG41" s="197"/>
      <c r="BI41" s="42">
        <v>0.70799999999999996</v>
      </c>
      <c r="BJ41" s="42">
        <v>1.601</v>
      </c>
      <c r="BK41" s="42">
        <v>0.73299999999999998</v>
      </c>
      <c r="BL41" s="42">
        <v>1.746</v>
      </c>
      <c r="BN41" s="6">
        <f t="shared" si="32"/>
        <v>0.72049999999999992</v>
      </c>
      <c r="BO41" s="205"/>
      <c r="BP41" s="197"/>
      <c r="BQ41" s="5"/>
      <c r="BR41" s="6">
        <f t="shared" si="33"/>
        <v>1.6735</v>
      </c>
      <c r="BS41" s="205"/>
      <c r="BT41" s="197"/>
      <c r="BV41" s="197"/>
      <c r="BW41" s="197"/>
      <c r="BX41" s="218"/>
      <c r="BY41" s="8"/>
      <c r="BZ41" s="197"/>
      <c r="CA41" s="197"/>
      <c r="CB41" s="218"/>
      <c r="CC41" s="8"/>
      <c r="CD41" s="218"/>
    </row>
    <row r="42" spans="1:82" ht="16" customHeight="1" x14ac:dyDescent="0.2">
      <c r="A42" s="217"/>
      <c r="B42" s="217"/>
      <c r="C42" s="217"/>
      <c r="D42" t="s">
        <v>323</v>
      </c>
      <c r="E42" s="225"/>
      <c r="G42">
        <v>240</v>
      </c>
      <c r="H42">
        <v>197</v>
      </c>
      <c r="I42">
        <v>271</v>
      </c>
      <c r="J42">
        <v>314</v>
      </c>
      <c r="K42">
        <v>133</v>
      </c>
      <c r="L42">
        <v>0.78900000000000003</v>
      </c>
      <c r="M42">
        <v>0.746</v>
      </c>
      <c r="N42">
        <v>0.81599999999999995</v>
      </c>
      <c r="O42">
        <v>0.84399999999999997</v>
      </c>
      <c r="P42">
        <v>0.67600000000000005</v>
      </c>
      <c r="Q42">
        <v>0.60199999999999998</v>
      </c>
      <c r="R42">
        <v>0.61799999999999999</v>
      </c>
      <c r="S42">
        <v>0.63400000000000001</v>
      </c>
      <c r="T42">
        <v>0.624</v>
      </c>
      <c r="U42">
        <v>0.63900000000000001</v>
      </c>
      <c r="V42">
        <v>1.143</v>
      </c>
      <c r="W42">
        <v>1.242</v>
      </c>
      <c r="X42">
        <v>1.081</v>
      </c>
      <c r="Y42">
        <v>1.004</v>
      </c>
      <c r="Z42">
        <v>1.373</v>
      </c>
      <c r="AA42">
        <v>1.5429999999999999</v>
      </c>
      <c r="AB42">
        <v>1.496</v>
      </c>
      <c r="AC42">
        <v>1.484</v>
      </c>
      <c r="AD42">
        <v>1.514</v>
      </c>
      <c r="AE42">
        <v>1.454</v>
      </c>
      <c r="AG42" s="1">
        <f t="shared" si="26"/>
        <v>231</v>
      </c>
      <c r="AH42" s="2">
        <f t="shared" si="27"/>
        <v>0.7742</v>
      </c>
      <c r="AI42" s="2">
        <f t="shared" si="28"/>
        <v>1.1686000000000001</v>
      </c>
      <c r="AJ42" s="2">
        <f t="shared" si="29"/>
        <v>0.62339999999999995</v>
      </c>
      <c r="AK42" s="2">
        <f t="shared" si="30"/>
        <v>1.4982</v>
      </c>
      <c r="AM42" s="109">
        <f t="shared" si="31"/>
        <v>2.2888030587741843</v>
      </c>
      <c r="AN42" s="205"/>
      <c r="AP42" s="205"/>
      <c r="AQ42" s="197"/>
      <c r="AR42" s="5"/>
      <c r="AS42" s="205"/>
      <c r="AT42" s="197"/>
      <c r="AV42" s="42">
        <v>0.76100000000000001</v>
      </c>
      <c r="AW42" s="42">
        <v>1.474</v>
      </c>
      <c r="AX42" s="42">
        <v>0.79700000000000004</v>
      </c>
      <c r="AY42" s="42">
        <v>1.595</v>
      </c>
      <c r="AZ42" s="6"/>
      <c r="BA42" s="106">
        <f t="shared" si="6"/>
        <v>0.77900000000000003</v>
      </c>
      <c r="BB42" s="205"/>
      <c r="BC42" s="197"/>
      <c r="BD42" s="5"/>
      <c r="BE42" s="6">
        <f t="shared" si="7"/>
        <v>1.5345</v>
      </c>
      <c r="BF42" s="205"/>
      <c r="BG42" s="197"/>
      <c r="BI42" s="42">
        <v>0.70199999999999996</v>
      </c>
      <c r="BJ42" s="42">
        <v>1.623</v>
      </c>
      <c r="BK42" s="42">
        <v>0.73499999999999999</v>
      </c>
      <c r="BL42" s="42">
        <v>1.7490000000000001</v>
      </c>
      <c r="BN42" s="6">
        <f t="shared" si="32"/>
        <v>0.71849999999999992</v>
      </c>
      <c r="BO42" s="205"/>
      <c r="BP42" s="197"/>
      <c r="BQ42" s="5"/>
      <c r="BR42" s="6">
        <f t="shared" si="33"/>
        <v>1.6859999999999999</v>
      </c>
      <c r="BS42" s="205"/>
      <c r="BT42" s="197"/>
      <c r="BV42" s="197"/>
      <c r="BW42" s="197"/>
      <c r="BX42" s="218"/>
      <c r="BY42" s="8"/>
      <c r="BZ42" s="197"/>
      <c r="CA42" s="197"/>
      <c r="CB42" s="218"/>
      <c r="CC42" s="8"/>
      <c r="CD42" s="218"/>
    </row>
    <row r="43" spans="1:82" ht="16" customHeight="1" x14ac:dyDescent="0.2">
      <c r="A43" s="217"/>
      <c r="B43" s="217"/>
      <c r="C43" s="217"/>
      <c r="D43" t="s">
        <v>339</v>
      </c>
      <c r="E43" s="225"/>
      <c r="G43">
        <v>1144</v>
      </c>
      <c r="H43">
        <v>982</v>
      </c>
      <c r="I43">
        <v>1209</v>
      </c>
      <c r="J43">
        <v>748</v>
      </c>
      <c r="K43">
        <v>934</v>
      </c>
      <c r="L43">
        <v>0.83399999999999996</v>
      </c>
      <c r="M43">
        <v>0.80200000000000005</v>
      </c>
      <c r="N43">
        <v>0.84199999999999997</v>
      </c>
      <c r="O43">
        <v>0.75</v>
      </c>
      <c r="P43">
        <v>0.78600000000000003</v>
      </c>
      <c r="Q43">
        <v>0.64600000000000002</v>
      </c>
      <c r="R43">
        <v>0.64800000000000002</v>
      </c>
      <c r="S43">
        <v>0.67</v>
      </c>
      <c r="T43">
        <v>0.65700000000000003</v>
      </c>
      <c r="U43">
        <v>0.65800000000000003</v>
      </c>
      <c r="V43">
        <v>1.026</v>
      </c>
      <c r="W43">
        <v>1.1160000000000001</v>
      </c>
      <c r="X43">
        <v>1.0089999999999999</v>
      </c>
      <c r="Y43">
        <v>1.238</v>
      </c>
      <c r="Z43">
        <v>1.153</v>
      </c>
      <c r="AA43">
        <v>1.4770000000000001</v>
      </c>
      <c r="AB43">
        <v>1.454</v>
      </c>
      <c r="AC43">
        <v>1.413</v>
      </c>
      <c r="AD43">
        <v>1.415</v>
      </c>
      <c r="AE43">
        <v>1.43</v>
      </c>
      <c r="AG43" s="1">
        <f t="shared" si="26"/>
        <v>1003.4</v>
      </c>
      <c r="AH43" s="2">
        <f t="shared" si="27"/>
        <v>0.80280000000000007</v>
      </c>
      <c r="AI43" s="2">
        <f t="shared" si="28"/>
        <v>1.1084000000000001</v>
      </c>
      <c r="AJ43" s="2">
        <f t="shared" si="29"/>
        <v>0.65579999999999994</v>
      </c>
      <c r="AK43" s="2">
        <f t="shared" si="30"/>
        <v>1.4378</v>
      </c>
      <c r="AM43" s="109">
        <f t="shared" si="31"/>
        <v>0.50058529271291874</v>
      </c>
      <c r="AN43" s="205"/>
      <c r="AP43" s="205"/>
      <c r="AQ43" s="197"/>
      <c r="AR43" s="5"/>
      <c r="AS43" s="205"/>
      <c r="AT43" s="197"/>
      <c r="AV43" s="42">
        <v>0.746</v>
      </c>
      <c r="AW43" s="42">
        <v>1.5089999999999999</v>
      </c>
      <c r="AX43" s="42">
        <v>0.751</v>
      </c>
      <c r="AY43" s="42">
        <v>1.6679999999999999</v>
      </c>
      <c r="AZ43" s="6"/>
      <c r="BA43" s="6">
        <f t="shared" si="6"/>
        <v>0.74849999999999994</v>
      </c>
      <c r="BB43" s="205"/>
      <c r="BC43" s="197"/>
      <c r="BD43" s="5"/>
      <c r="BE43" s="6">
        <f t="shared" si="7"/>
        <v>1.5884999999999998</v>
      </c>
      <c r="BF43" s="205"/>
      <c r="BG43" s="197"/>
      <c r="BI43" s="42">
        <v>0.70399999999999996</v>
      </c>
      <c r="BJ43" s="42">
        <v>1.6419999999999999</v>
      </c>
      <c r="BK43" s="42">
        <v>0.71899999999999997</v>
      </c>
      <c r="BL43" s="42">
        <v>1.786</v>
      </c>
      <c r="BN43" s="6">
        <f t="shared" si="32"/>
        <v>0.71150000000000002</v>
      </c>
      <c r="BO43" s="205"/>
      <c r="BP43" s="197"/>
      <c r="BQ43" s="5"/>
      <c r="BR43" s="6">
        <f t="shared" si="33"/>
        <v>1.714</v>
      </c>
      <c r="BS43" s="205"/>
      <c r="BT43" s="197"/>
      <c r="BV43" s="197"/>
      <c r="BW43" s="197"/>
      <c r="BX43" s="218"/>
      <c r="BY43" s="8"/>
      <c r="BZ43" s="197"/>
      <c r="CA43" s="197"/>
      <c r="CB43" s="218"/>
      <c r="CC43" s="8"/>
      <c r="CD43" s="218"/>
    </row>
    <row r="44" spans="1:82" ht="16" customHeight="1" x14ac:dyDescent="0.2">
      <c r="A44" s="217"/>
      <c r="B44" s="217"/>
      <c r="C44" s="217"/>
      <c r="E44" s="225"/>
      <c r="AG44" s="1" t="e">
        <f t="shared" si="26"/>
        <v>#DIV/0!</v>
      </c>
      <c r="AH44" s="2" t="e">
        <f t="shared" si="27"/>
        <v>#DIV/0!</v>
      </c>
      <c r="AI44" s="2" t="e">
        <f t="shared" si="28"/>
        <v>#DIV/0!</v>
      </c>
      <c r="AJ44" s="2" t="e">
        <f t="shared" si="29"/>
        <v>#DIV/0!</v>
      </c>
      <c r="AK44" s="2" t="e">
        <f t="shared" si="30"/>
        <v>#DIV/0!</v>
      </c>
      <c r="AM44" s="109" t="e">
        <f t="shared" si="31"/>
        <v>#DIV/0!</v>
      </c>
      <c r="AN44" s="205"/>
      <c r="AP44" s="205"/>
      <c r="AQ44" s="197"/>
      <c r="AR44" s="5"/>
      <c r="AS44" s="205"/>
      <c r="AT44" s="197"/>
      <c r="AV44" s="42"/>
      <c r="AW44" s="42"/>
      <c r="AX44" s="42"/>
      <c r="AY44" s="42"/>
      <c r="AZ44" s="6"/>
      <c r="BA44" s="6" t="e">
        <f t="shared" si="6"/>
        <v>#DIV/0!</v>
      </c>
      <c r="BB44" s="205"/>
      <c r="BC44" s="197"/>
      <c r="BD44" s="5"/>
      <c r="BE44" s="6" t="e">
        <f t="shared" si="7"/>
        <v>#DIV/0!</v>
      </c>
      <c r="BF44" s="205"/>
      <c r="BG44" s="197"/>
      <c r="BI44" s="42"/>
      <c r="BJ44" s="42"/>
      <c r="BK44" s="42"/>
      <c r="BL44" s="42"/>
      <c r="BN44" s="6" t="e">
        <f t="shared" si="32"/>
        <v>#DIV/0!</v>
      </c>
      <c r="BO44" s="205"/>
      <c r="BP44" s="197"/>
      <c r="BQ44" s="5"/>
      <c r="BR44" s="6" t="e">
        <f t="shared" si="33"/>
        <v>#DIV/0!</v>
      </c>
      <c r="BS44" s="205"/>
      <c r="BT44" s="197"/>
      <c r="BV44" s="197"/>
      <c r="BW44" s="197"/>
      <c r="BX44" s="218"/>
      <c r="BY44" s="8"/>
      <c r="BZ44" s="197"/>
      <c r="CA44" s="197"/>
      <c r="CB44" s="218"/>
      <c r="CC44" s="8"/>
      <c r="CD44" s="218"/>
    </row>
    <row r="45" spans="1:82" ht="16" customHeight="1" x14ac:dyDescent="0.2">
      <c r="A45" s="217"/>
      <c r="B45" s="217"/>
      <c r="C45" s="217"/>
      <c r="E45" s="225"/>
      <c r="AG45" s="1" t="e">
        <f t="shared" si="26"/>
        <v>#DIV/0!</v>
      </c>
      <c r="AH45" s="2" t="e">
        <f t="shared" si="27"/>
        <v>#DIV/0!</v>
      </c>
      <c r="AI45" s="2" t="e">
        <f t="shared" si="28"/>
        <v>#DIV/0!</v>
      </c>
      <c r="AJ45" s="2" t="e">
        <f t="shared" si="29"/>
        <v>#DIV/0!</v>
      </c>
      <c r="AK45" s="2" t="e">
        <f t="shared" si="30"/>
        <v>#DIV/0!</v>
      </c>
      <c r="AM45" s="109" t="e">
        <f t="shared" si="31"/>
        <v>#DIV/0!</v>
      </c>
      <c r="AN45" s="205"/>
      <c r="AP45" s="205"/>
      <c r="AQ45" s="197"/>
      <c r="AR45" s="5"/>
      <c r="AS45" s="205"/>
      <c r="AT45" s="197"/>
      <c r="AV45" s="42"/>
      <c r="AW45" s="42"/>
      <c r="AX45" s="42"/>
      <c r="AY45" s="42"/>
      <c r="AZ45" s="6"/>
      <c r="BA45" s="6" t="e">
        <f t="shared" si="6"/>
        <v>#DIV/0!</v>
      </c>
      <c r="BB45" s="205"/>
      <c r="BC45" s="197"/>
      <c r="BD45" s="5"/>
      <c r="BE45" s="6" t="e">
        <f t="shared" si="7"/>
        <v>#DIV/0!</v>
      </c>
      <c r="BF45" s="205"/>
      <c r="BG45" s="197"/>
      <c r="BI45" s="42"/>
      <c r="BJ45" s="42"/>
      <c r="BK45" s="42"/>
      <c r="BL45" s="42"/>
      <c r="BN45" s="6" t="e">
        <f t="shared" si="32"/>
        <v>#DIV/0!</v>
      </c>
      <c r="BO45" s="205"/>
      <c r="BP45" s="197"/>
      <c r="BQ45" s="5"/>
      <c r="BR45" s="6" t="e">
        <f t="shared" si="33"/>
        <v>#DIV/0!</v>
      </c>
      <c r="BS45" s="205"/>
      <c r="BT45" s="197"/>
      <c r="BV45" s="197"/>
      <c r="BW45" s="197"/>
      <c r="BX45" s="218"/>
      <c r="BY45" s="8"/>
      <c r="BZ45" s="197"/>
      <c r="CA45" s="197"/>
      <c r="CB45" s="218"/>
      <c r="CC45" s="8"/>
      <c r="CD45" s="218"/>
    </row>
    <row r="46" spans="1:82" ht="16" customHeight="1" x14ac:dyDescent="0.2">
      <c r="A46" s="217"/>
      <c r="B46" s="217"/>
      <c r="C46" s="217"/>
      <c r="E46" s="225"/>
      <c r="AG46" s="1" t="e">
        <f t="shared" si="26"/>
        <v>#DIV/0!</v>
      </c>
      <c r="AH46" s="2" t="e">
        <f t="shared" si="27"/>
        <v>#DIV/0!</v>
      </c>
      <c r="AI46" s="2" t="e">
        <f t="shared" si="28"/>
        <v>#DIV/0!</v>
      </c>
      <c r="AJ46" s="2" t="e">
        <f t="shared" si="29"/>
        <v>#DIV/0!</v>
      </c>
      <c r="AK46" s="2" t="e">
        <f t="shared" si="30"/>
        <v>#DIV/0!</v>
      </c>
      <c r="AM46" s="109" t="e">
        <f t="shared" si="31"/>
        <v>#DIV/0!</v>
      </c>
      <c r="AN46" s="205"/>
      <c r="AP46" s="205"/>
      <c r="AQ46" s="197"/>
      <c r="AR46" s="5"/>
      <c r="AS46" s="205"/>
      <c r="AT46" s="197"/>
      <c r="AV46" s="42"/>
      <c r="AW46" s="42"/>
      <c r="AX46" s="42"/>
      <c r="AY46" s="42"/>
      <c r="AZ46" s="6"/>
      <c r="BA46" s="6" t="e">
        <f t="shared" si="6"/>
        <v>#DIV/0!</v>
      </c>
      <c r="BB46" s="205"/>
      <c r="BC46" s="197"/>
      <c r="BD46" s="5"/>
      <c r="BE46" s="6" t="e">
        <f t="shared" si="7"/>
        <v>#DIV/0!</v>
      </c>
      <c r="BF46" s="205"/>
      <c r="BG46" s="197"/>
      <c r="BI46" s="42"/>
      <c r="BJ46" s="42"/>
      <c r="BK46" s="42"/>
      <c r="BL46" s="42"/>
      <c r="BN46" s="6" t="e">
        <f t="shared" si="32"/>
        <v>#DIV/0!</v>
      </c>
      <c r="BO46" s="205"/>
      <c r="BP46" s="197"/>
      <c r="BQ46" s="5"/>
      <c r="BR46" s="6" t="e">
        <f t="shared" si="33"/>
        <v>#DIV/0!</v>
      </c>
      <c r="BS46" s="205"/>
      <c r="BT46" s="197"/>
      <c r="BV46" s="197"/>
      <c r="BW46" s="197"/>
      <c r="BX46" s="218"/>
      <c r="BY46" s="8"/>
      <c r="BZ46" s="197"/>
      <c r="CA46" s="197"/>
      <c r="CB46" s="218"/>
      <c r="CC46" s="8"/>
      <c r="CD46" s="218"/>
    </row>
    <row r="47" spans="1:82" ht="16" customHeight="1" x14ac:dyDescent="0.2">
      <c r="A47" s="217"/>
      <c r="B47" s="217"/>
      <c r="C47" s="217">
        <v>0</v>
      </c>
      <c r="D47" t="s">
        <v>219</v>
      </c>
      <c r="E47" s="225"/>
      <c r="G47" s="98">
        <v>110</v>
      </c>
      <c r="H47">
        <v>143</v>
      </c>
      <c r="I47">
        <v>57</v>
      </c>
      <c r="J47">
        <v>79</v>
      </c>
      <c r="K47" s="99">
        <v>76</v>
      </c>
      <c r="L47" s="98">
        <v>0.73399999999999999</v>
      </c>
      <c r="M47">
        <v>0.755</v>
      </c>
      <c r="N47">
        <v>0.66500000000000004</v>
      </c>
      <c r="O47">
        <v>0.70199999999999996</v>
      </c>
      <c r="P47" s="99">
        <v>0.69799999999999995</v>
      </c>
      <c r="Q47" s="98">
        <v>0.56299999999999994</v>
      </c>
      <c r="R47">
        <v>0.59099999999999997</v>
      </c>
      <c r="S47">
        <v>0.56999999999999995</v>
      </c>
      <c r="T47">
        <v>0.56799999999999995</v>
      </c>
      <c r="U47" s="99">
        <v>0.59599999999999997</v>
      </c>
      <c r="V47" s="98">
        <v>1.2629999999999999</v>
      </c>
      <c r="W47">
        <v>1.226</v>
      </c>
      <c r="X47">
        <v>1.395</v>
      </c>
      <c r="Y47">
        <v>1.335</v>
      </c>
      <c r="Z47" s="99">
        <v>1.337</v>
      </c>
      <c r="AA47" s="98">
        <v>1.589</v>
      </c>
      <c r="AB47">
        <v>1.522</v>
      </c>
      <c r="AC47">
        <v>1.5640000000000001</v>
      </c>
      <c r="AD47">
        <v>1.5349999999999999</v>
      </c>
      <c r="AE47" s="99">
        <v>1.514</v>
      </c>
      <c r="AG47" s="1">
        <f t="shared" ref="AG47:AG54" si="34">AVERAGE(G47:K47)</f>
        <v>93</v>
      </c>
      <c r="AH47" s="2">
        <f t="shared" ref="AH47:AH54" si="35">AVERAGE(L47:P47)</f>
        <v>0.71079999999999999</v>
      </c>
      <c r="AI47" s="2">
        <f t="shared" ref="AI47:AI54" si="36">AVERAGE(V47:Z47)</f>
        <v>1.3111999999999999</v>
      </c>
      <c r="AJ47" s="2">
        <f t="shared" ref="AJ47:AJ54" si="37">AVERAGE(Q47:U47)</f>
        <v>0.5776</v>
      </c>
      <c r="AK47" s="2">
        <f t="shared" ref="AK47:AK54" si="38">AVERAGE(AA47:AE47)</f>
        <v>1.5448</v>
      </c>
      <c r="AM47" s="109">
        <f t="shared" ref="AM47:AM54" si="39">((AK47-AI47)*(1000/AG47))/AJ47</f>
        <v>4.3487326125160104</v>
      </c>
      <c r="AN47" s="205" cm="1">
        <f t="array" ref="AN47">MIN(IF(ISERROR(AM47:AM54),1E+307,AM47:AM54))</f>
        <v>0.16756364407803331</v>
      </c>
      <c r="AP47" s="205" cm="1">
        <f t="array" ref="AP47">MAX(IF(ISERROR(AJ47:AJ54),-1E+307,AJ47:AJ54))</f>
        <v>0.59420000000000006</v>
      </c>
      <c r="AQ47" s="197"/>
      <c r="AR47" s="5"/>
      <c r="AS47" s="205" cm="1">
        <f t="array" ref="AS47">MIN(IF(ISERROR(AK47:AK54),1E+307,AK47:AK54))</f>
        <v>1.5124</v>
      </c>
      <c r="AT47" s="197"/>
      <c r="AV47" s="43">
        <v>0.67300000000000004</v>
      </c>
      <c r="AW47" s="43">
        <v>1.6319999999999999</v>
      </c>
      <c r="AX47" s="43">
        <v>0.70399999999999996</v>
      </c>
      <c r="AY47" s="43">
        <v>1.8049999999999999</v>
      </c>
      <c r="AZ47" s="6"/>
      <c r="BA47" s="6">
        <f t="shared" si="6"/>
        <v>0.6885</v>
      </c>
      <c r="BB47" s="205" cm="1">
        <f t="array" ref="BB47">MAX(IF(ISERROR(BA47:BA54),-1E+307,BA47:BA54))</f>
        <v>0.70849999999999991</v>
      </c>
      <c r="BC47" s="197"/>
      <c r="BD47" s="5"/>
      <c r="BE47" s="6">
        <f t="shared" si="7"/>
        <v>1.7184999999999999</v>
      </c>
      <c r="BF47" s="205" cm="1">
        <f t="array" ref="BF47">MIN(IF(ISERROR(BE47:BE54),1E+307,BE47:BE54))</f>
        <v>1.667</v>
      </c>
      <c r="BG47" s="197"/>
      <c r="BI47" s="43">
        <v>0.63300000000000001</v>
      </c>
      <c r="BJ47" s="43">
        <v>1.7410000000000001</v>
      </c>
      <c r="BK47" s="43">
        <v>0.71499999999999997</v>
      </c>
      <c r="BL47" s="43">
        <v>1.7789999999999999</v>
      </c>
      <c r="BN47" s="6">
        <f t="shared" si="32"/>
        <v>0.67399999999999993</v>
      </c>
      <c r="BO47" s="205" cm="1">
        <f t="array" ref="BO47">MAX(IF(ISERROR(BN47:BN54),-1E+307,BN47:BN54))</f>
        <v>0.67399999999999993</v>
      </c>
      <c r="BP47" s="197"/>
      <c r="BQ47" s="5"/>
      <c r="BR47" s="6">
        <f t="shared" si="33"/>
        <v>1.76</v>
      </c>
      <c r="BS47" s="205" cm="1">
        <f t="array" ref="BS47">MIN(IF(ISERROR(BR47:BR54),1E+307,BR47:BR54))</f>
        <v>1.76</v>
      </c>
      <c r="BT47" s="197"/>
      <c r="BV47" s="197"/>
      <c r="BW47" s="197"/>
      <c r="BX47" s="218"/>
      <c r="BY47" s="8"/>
      <c r="BZ47" s="197"/>
      <c r="CA47" s="197"/>
      <c r="CB47" s="218"/>
      <c r="CC47" s="8"/>
      <c r="CD47" s="218"/>
    </row>
    <row r="48" spans="1:82" ht="16" customHeight="1" x14ac:dyDescent="0.2">
      <c r="A48" s="217"/>
      <c r="B48" s="217"/>
      <c r="C48" s="217"/>
      <c r="D48" t="s">
        <v>220</v>
      </c>
      <c r="E48" s="225"/>
      <c r="G48" s="98">
        <v>344</v>
      </c>
      <c r="H48">
        <v>163</v>
      </c>
      <c r="I48">
        <v>123</v>
      </c>
      <c r="J48">
        <v>293</v>
      </c>
      <c r="K48" s="99">
        <v>142</v>
      </c>
      <c r="L48" s="98">
        <v>0.79900000000000004</v>
      </c>
      <c r="M48">
        <v>0.69799999999999995</v>
      </c>
      <c r="N48">
        <v>0.67500000000000004</v>
      </c>
      <c r="O48">
        <v>0.77700000000000002</v>
      </c>
      <c r="P48" s="99">
        <v>0.69599999999999995</v>
      </c>
      <c r="Q48" s="98">
        <v>0.56999999999999995</v>
      </c>
      <c r="R48">
        <v>0.6</v>
      </c>
      <c r="S48">
        <v>0.58199999999999996</v>
      </c>
      <c r="T48">
        <v>0.57299999999999995</v>
      </c>
      <c r="U48" s="99">
        <v>0.60299999999999998</v>
      </c>
      <c r="V48" s="98">
        <v>1.117</v>
      </c>
      <c r="W48">
        <v>1.337</v>
      </c>
      <c r="X48">
        <v>1.3779999999999999</v>
      </c>
      <c r="Y48">
        <v>1.1779999999999999</v>
      </c>
      <c r="Z48" s="99">
        <v>1.34</v>
      </c>
      <c r="AA48" s="98">
        <v>1.587</v>
      </c>
      <c r="AB48">
        <v>1.5029999999999999</v>
      </c>
      <c r="AC48">
        <v>1.5229999999999999</v>
      </c>
      <c r="AD48">
        <v>1.548</v>
      </c>
      <c r="AE48" s="99">
        <v>1.504</v>
      </c>
      <c r="AG48" s="1">
        <f t="shared" si="34"/>
        <v>213</v>
      </c>
      <c r="AH48" s="2">
        <f t="shared" si="35"/>
        <v>0.72899999999999987</v>
      </c>
      <c r="AI48" s="2">
        <f t="shared" si="36"/>
        <v>1.27</v>
      </c>
      <c r="AJ48" s="2">
        <f t="shared" si="37"/>
        <v>0.58560000000000001</v>
      </c>
      <c r="AK48" s="2">
        <f t="shared" si="38"/>
        <v>1.5329999999999999</v>
      </c>
      <c r="AM48" s="109">
        <f t="shared" si="39"/>
        <v>2.1085071448728794</v>
      </c>
      <c r="AN48" s="205"/>
      <c r="AP48" s="205"/>
      <c r="AQ48" s="197"/>
      <c r="AR48" s="5"/>
      <c r="AS48" s="205"/>
      <c r="AT48" s="197"/>
      <c r="AV48" s="43">
        <v>0.66700000000000004</v>
      </c>
      <c r="AW48" s="43">
        <v>1.6419999999999999</v>
      </c>
      <c r="AX48" s="43">
        <v>0.68500000000000005</v>
      </c>
      <c r="AY48" s="43">
        <v>1.8220000000000001</v>
      </c>
      <c r="AZ48" s="6"/>
      <c r="BA48" s="6">
        <f t="shared" si="6"/>
        <v>0.67600000000000005</v>
      </c>
      <c r="BB48" s="205"/>
      <c r="BC48" s="197"/>
      <c r="BD48" s="5"/>
      <c r="BE48" s="6">
        <f t="shared" si="7"/>
        <v>1.732</v>
      </c>
      <c r="BF48" s="205"/>
      <c r="BG48" s="197"/>
      <c r="BI48" s="43">
        <v>0.629</v>
      </c>
      <c r="BJ48" s="43">
        <v>1.758</v>
      </c>
      <c r="BK48" s="43">
        <v>0.66600000000000004</v>
      </c>
      <c r="BL48" s="43">
        <v>1.8620000000000001</v>
      </c>
      <c r="BN48" s="6">
        <f t="shared" si="32"/>
        <v>0.64749999999999996</v>
      </c>
      <c r="BO48" s="205"/>
      <c r="BP48" s="197"/>
      <c r="BQ48" s="5"/>
      <c r="BR48" s="6">
        <f t="shared" si="33"/>
        <v>1.81</v>
      </c>
      <c r="BS48" s="205"/>
      <c r="BT48" s="197"/>
      <c r="BV48" s="197"/>
      <c r="BW48" s="197"/>
      <c r="BX48" s="218"/>
      <c r="BY48" s="8"/>
      <c r="BZ48" s="197"/>
      <c r="CA48" s="197"/>
      <c r="CB48" s="218"/>
      <c r="CC48" s="8"/>
      <c r="CD48" s="218"/>
    </row>
    <row r="49" spans="1:82" ht="16" customHeight="1" x14ac:dyDescent="0.2">
      <c r="A49" s="217"/>
      <c r="B49" s="217"/>
      <c r="C49" s="217"/>
      <c r="D49" t="s">
        <v>221</v>
      </c>
      <c r="E49" s="225"/>
      <c r="G49" s="98">
        <v>255</v>
      </c>
      <c r="H49">
        <v>343</v>
      </c>
      <c r="I49">
        <v>264</v>
      </c>
      <c r="J49">
        <v>272</v>
      </c>
      <c r="K49" s="99">
        <v>212</v>
      </c>
      <c r="L49" s="98">
        <v>0.70599999999999996</v>
      </c>
      <c r="M49">
        <v>0.74099999999999999</v>
      </c>
      <c r="N49">
        <v>0.72199999999999998</v>
      </c>
      <c r="O49">
        <v>0.71699999999999997</v>
      </c>
      <c r="P49" s="99">
        <v>0.68899999999999995</v>
      </c>
      <c r="Q49" s="98">
        <v>0.57199999999999995</v>
      </c>
      <c r="R49">
        <v>0.60399999999999998</v>
      </c>
      <c r="S49">
        <v>0.59</v>
      </c>
      <c r="T49">
        <v>0.58199999999999996</v>
      </c>
      <c r="U49" s="99">
        <v>0.60499999999999998</v>
      </c>
      <c r="V49" s="98">
        <v>1.3160000000000001</v>
      </c>
      <c r="W49">
        <v>1.2529999999999999</v>
      </c>
      <c r="X49">
        <v>1.2929999999999999</v>
      </c>
      <c r="Y49">
        <v>1.3049999999999999</v>
      </c>
      <c r="Z49" s="99">
        <v>1.351</v>
      </c>
      <c r="AA49" s="98">
        <v>1.5740000000000001</v>
      </c>
      <c r="AB49">
        <v>1.512</v>
      </c>
      <c r="AC49">
        <v>1.5449999999999999</v>
      </c>
      <c r="AD49">
        <v>1.5189999999999999</v>
      </c>
      <c r="AE49" s="99">
        <v>1.496</v>
      </c>
      <c r="AG49" s="1">
        <f t="shared" si="34"/>
        <v>269.2</v>
      </c>
      <c r="AH49" s="2">
        <f t="shared" si="35"/>
        <v>0.71500000000000008</v>
      </c>
      <c r="AI49" s="2">
        <f t="shared" si="36"/>
        <v>1.3035999999999999</v>
      </c>
      <c r="AJ49" s="2">
        <f t="shared" si="37"/>
        <v>0.59060000000000001</v>
      </c>
      <c r="AK49" s="2">
        <f t="shared" si="38"/>
        <v>1.5292000000000001</v>
      </c>
      <c r="AM49" s="109">
        <f t="shared" si="39"/>
        <v>1.4189614510440702</v>
      </c>
      <c r="AN49" s="205"/>
      <c r="AP49" s="205"/>
      <c r="AQ49" s="197"/>
      <c r="AR49" s="5"/>
      <c r="AS49" s="205"/>
      <c r="AT49" s="197"/>
      <c r="AV49" s="43">
        <v>0.69</v>
      </c>
      <c r="AW49" s="43">
        <v>1.6020000000000001</v>
      </c>
      <c r="AX49" s="43">
        <v>0.72699999999999998</v>
      </c>
      <c r="AY49" s="43">
        <v>1.732</v>
      </c>
      <c r="AZ49" s="6"/>
      <c r="BA49" s="6">
        <f t="shared" si="6"/>
        <v>0.70849999999999991</v>
      </c>
      <c r="BB49" s="205"/>
      <c r="BC49" s="197"/>
      <c r="BD49" s="5"/>
      <c r="BE49" s="6">
        <f t="shared" si="7"/>
        <v>1.667</v>
      </c>
      <c r="BF49" s="205"/>
      <c r="BG49" s="197"/>
      <c r="BI49" s="43">
        <v>0.64100000000000001</v>
      </c>
      <c r="BJ49" s="43">
        <v>1.7450000000000001</v>
      </c>
      <c r="BK49" s="43">
        <v>0.67700000000000005</v>
      </c>
      <c r="BL49" s="43">
        <v>1.835</v>
      </c>
      <c r="BN49" s="6">
        <f t="shared" si="32"/>
        <v>0.65900000000000003</v>
      </c>
      <c r="BO49" s="205"/>
      <c r="BP49" s="197"/>
      <c r="BQ49" s="5"/>
      <c r="BR49" s="6">
        <f t="shared" si="33"/>
        <v>1.79</v>
      </c>
      <c r="BS49" s="205"/>
      <c r="BT49" s="197"/>
      <c r="BV49" s="197"/>
      <c r="BW49" s="197"/>
      <c r="BX49" s="218"/>
      <c r="BY49" s="8"/>
      <c r="BZ49" s="197"/>
      <c r="CA49" s="197"/>
      <c r="CB49" s="218"/>
      <c r="CC49" s="8"/>
      <c r="CD49" s="218"/>
    </row>
    <row r="50" spans="1:82" ht="16" customHeight="1" x14ac:dyDescent="0.2">
      <c r="A50" s="217"/>
      <c r="B50" s="217"/>
      <c r="C50" s="217"/>
      <c r="D50" t="s">
        <v>322</v>
      </c>
      <c r="E50" s="225"/>
      <c r="G50">
        <v>389</v>
      </c>
      <c r="H50">
        <v>235</v>
      </c>
      <c r="I50">
        <v>269</v>
      </c>
      <c r="J50">
        <v>253</v>
      </c>
      <c r="K50">
        <v>215</v>
      </c>
      <c r="L50">
        <v>0.753</v>
      </c>
      <c r="M50">
        <v>0.66600000000000004</v>
      </c>
      <c r="N50">
        <v>0.69099999999999995</v>
      </c>
      <c r="O50">
        <v>0.68100000000000005</v>
      </c>
      <c r="P50">
        <v>0.66500000000000004</v>
      </c>
      <c r="Q50">
        <v>0.57899999999999996</v>
      </c>
      <c r="R50">
        <v>0.60799999999999998</v>
      </c>
      <c r="S50">
        <v>0.58799999999999997</v>
      </c>
      <c r="T50">
        <v>0.57599999999999996</v>
      </c>
      <c r="U50">
        <v>0.60599999999999998</v>
      </c>
      <c r="V50">
        <v>1.222</v>
      </c>
      <c r="W50">
        <v>1.391</v>
      </c>
      <c r="X50">
        <v>1.35</v>
      </c>
      <c r="Y50">
        <v>1.371</v>
      </c>
      <c r="Z50">
        <v>1.3919999999999999</v>
      </c>
      <c r="AA50">
        <v>1.571</v>
      </c>
      <c r="AB50">
        <v>1.486</v>
      </c>
      <c r="AC50">
        <v>1.5149999999999999</v>
      </c>
      <c r="AD50">
        <v>1.53</v>
      </c>
      <c r="AE50">
        <v>1.4970000000000001</v>
      </c>
      <c r="AG50" s="1">
        <f t="shared" si="34"/>
        <v>272.2</v>
      </c>
      <c r="AH50" s="2">
        <f t="shared" si="35"/>
        <v>0.69120000000000004</v>
      </c>
      <c r="AI50" s="2">
        <f t="shared" si="36"/>
        <v>1.3451999999999997</v>
      </c>
      <c r="AJ50" s="2">
        <f t="shared" si="37"/>
        <v>0.59139999999999993</v>
      </c>
      <c r="AK50" s="2">
        <f t="shared" si="38"/>
        <v>1.5198</v>
      </c>
      <c r="AM50" s="109">
        <f t="shared" si="39"/>
        <v>1.0846129820098385</v>
      </c>
      <c r="AN50" s="205"/>
      <c r="AP50" s="205"/>
      <c r="AQ50" s="197"/>
      <c r="AR50" s="5"/>
      <c r="AS50" s="205"/>
      <c r="AT50" s="197"/>
      <c r="AV50" s="42">
        <v>0.69099999999999995</v>
      </c>
      <c r="AW50" s="42">
        <v>1.621</v>
      </c>
      <c r="AX50" s="42">
        <v>0.71399999999999997</v>
      </c>
      <c r="AY50" s="42">
        <v>1.7809999999999999</v>
      </c>
      <c r="AZ50" s="6"/>
      <c r="BA50" s="6">
        <f t="shared" si="6"/>
        <v>0.7024999999999999</v>
      </c>
      <c r="BB50" s="205"/>
      <c r="BC50" s="197"/>
      <c r="BD50" s="5"/>
      <c r="BE50" s="6">
        <f t="shared" si="7"/>
        <v>1.7010000000000001</v>
      </c>
      <c r="BF50" s="205"/>
      <c r="BG50" s="197"/>
      <c r="BI50" s="42">
        <v>0.63100000000000001</v>
      </c>
      <c r="BJ50" s="42">
        <v>1.7729999999999999</v>
      </c>
      <c r="BK50" s="42">
        <v>0.68100000000000005</v>
      </c>
      <c r="BL50" s="42">
        <v>1.843</v>
      </c>
      <c r="BN50" s="6">
        <f t="shared" si="32"/>
        <v>0.65600000000000003</v>
      </c>
      <c r="BO50" s="205"/>
      <c r="BP50" s="197"/>
      <c r="BQ50" s="5"/>
      <c r="BR50" s="6">
        <f t="shared" si="33"/>
        <v>1.8079999999999998</v>
      </c>
      <c r="BS50" s="205"/>
      <c r="BT50" s="197"/>
      <c r="BV50" s="197"/>
      <c r="BW50" s="197"/>
      <c r="BX50" s="218"/>
      <c r="BY50" s="8"/>
      <c r="BZ50" s="197"/>
      <c r="CA50" s="197"/>
      <c r="CB50" s="218"/>
      <c r="CC50" s="8"/>
      <c r="CD50" s="218"/>
    </row>
    <row r="51" spans="1:82" ht="16" customHeight="1" x14ac:dyDescent="0.2">
      <c r="A51" s="217"/>
      <c r="B51" s="217"/>
      <c r="C51" s="217"/>
      <c r="D51" t="s">
        <v>338</v>
      </c>
      <c r="E51" s="225"/>
      <c r="G51">
        <v>1221</v>
      </c>
      <c r="H51">
        <v>1045</v>
      </c>
      <c r="I51">
        <v>957</v>
      </c>
      <c r="J51">
        <v>1518</v>
      </c>
      <c r="K51">
        <v>793</v>
      </c>
      <c r="L51">
        <v>0.66800000000000004</v>
      </c>
      <c r="M51">
        <v>0.64500000000000002</v>
      </c>
      <c r="N51">
        <v>0.65</v>
      </c>
      <c r="O51">
        <v>0.70599999999999996</v>
      </c>
      <c r="P51">
        <v>0.625</v>
      </c>
      <c r="Q51">
        <v>0.58399999999999996</v>
      </c>
      <c r="R51">
        <v>0.60899999999999999</v>
      </c>
      <c r="S51">
        <v>0.59099999999999997</v>
      </c>
      <c r="T51">
        <v>0.58099999999999996</v>
      </c>
      <c r="U51">
        <v>0.60599999999999998</v>
      </c>
      <c r="V51">
        <v>1.3839999999999999</v>
      </c>
      <c r="W51">
        <v>1.425</v>
      </c>
      <c r="X51">
        <v>1.42</v>
      </c>
      <c r="Y51">
        <v>1.3260000000000001</v>
      </c>
      <c r="Z51">
        <v>1.456</v>
      </c>
      <c r="AA51">
        <v>1.5489999999999999</v>
      </c>
      <c r="AB51">
        <v>1.488</v>
      </c>
      <c r="AC51">
        <v>1.508</v>
      </c>
      <c r="AD51">
        <v>1.5249999999999999</v>
      </c>
      <c r="AE51">
        <v>1.492</v>
      </c>
      <c r="AG51" s="1">
        <f t="shared" si="34"/>
        <v>1106.8</v>
      </c>
      <c r="AH51" s="2">
        <f t="shared" si="35"/>
        <v>0.65880000000000005</v>
      </c>
      <c r="AI51" s="2">
        <f t="shared" si="36"/>
        <v>1.4021999999999999</v>
      </c>
      <c r="AJ51" s="2">
        <f t="shared" si="37"/>
        <v>0.59420000000000006</v>
      </c>
      <c r="AK51" s="2">
        <f t="shared" si="38"/>
        <v>1.5124</v>
      </c>
      <c r="AM51" s="109">
        <f t="shared" si="39"/>
        <v>0.16756364407803331</v>
      </c>
      <c r="AN51" s="205"/>
      <c r="AP51" s="205"/>
      <c r="AQ51" s="197"/>
      <c r="AR51" s="5"/>
      <c r="AS51" s="205"/>
      <c r="AT51" s="197"/>
      <c r="AV51" s="42">
        <v>0.64800000000000002</v>
      </c>
      <c r="AW51" s="42">
        <v>1.6919999999999999</v>
      </c>
      <c r="AX51" s="42">
        <v>0.68799999999999994</v>
      </c>
      <c r="AY51" s="42">
        <v>1.831</v>
      </c>
      <c r="AZ51" s="6"/>
      <c r="BA51" s="6">
        <f t="shared" si="6"/>
        <v>0.66799999999999993</v>
      </c>
      <c r="BB51" s="205"/>
      <c r="BC51" s="197"/>
      <c r="BD51" s="5"/>
      <c r="BE51" s="6">
        <f t="shared" si="7"/>
        <v>1.7614999999999998</v>
      </c>
      <c r="BF51" s="205"/>
      <c r="BG51" s="197"/>
      <c r="BI51" s="42">
        <v>0.626</v>
      </c>
      <c r="BJ51" s="42">
        <v>1.796</v>
      </c>
      <c r="BK51" s="42">
        <v>0.70299999999999996</v>
      </c>
      <c r="BL51" s="42">
        <v>1.8360000000000001</v>
      </c>
      <c r="BN51" s="6">
        <f t="shared" si="32"/>
        <v>0.66449999999999998</v>
      </c>
      <c r="BO51" s="205"/>
      <c r="BP51" s="197"/>
      <c r="BQ51" s="5"/>
      <c r="BR51" s="6">
        <f t="shared" si="33"/>
        <v>1.8160000000000001</v>
      </c>
      <c r="BS51" s="205"/>
      <c r="BT51" s="197"/>
      <c r="BV51" s="197"/>
      <c r="BW51" s="197"/>
      <c r="BX51" s="218"/>
      <c r="BY51" s="8"/>
      <c r="BZ51" s="197"/>
      <c r="CA51" s="197"/>
      <c r="CB51" s="218"/>
      <c r="CC51" s="8"/>
      <c r="CD51" s="218"/>
    </row>
    <row r="52" spans="1:82" ht="16" customHeight="1" x14ac:dyDescent="0.2">
      <c r="A52" s="217"/>
      <c r="B52" s="217"/>
      <c r="C52" s="217"/>
      <c r="E52" s="225"/>
      <c r="AG52" s="1" t="e">
        <f t="shared" si="34"/>
        <v>#DIV/0!</v>
      </c>
      <c r="AH52" s="2" t="e">
        <f t="shared" si="35"/>
        <v>#DIV/0!</v>
      </c>
      <c r="AI52" s="2" t="e">
        <f t="shared" si="36"/>
        <v>#DIV/0!</v>
      </c>
      <c r="AJ52" s="2" t="e">
        <f t="shared" si="37"/>
        <v>#DIV/0!</v>
      </c>
      <c r="AK52" s="2" t="e">
        <f t="shared" si="38"/>
        <v>#DIV/0!</v>
      </c>
      <c r="AM52" s="109" t="e">
        <f t="shared" si="39"/>
        <v>#DIV/0!</v>
      </c>
      <c r="AN52" s="205"/>
      <c r="AP52" s="205"/>
      <c r="AQ52" s="197"/>
      <c r="AR52" s="5"/>
      <c r="AS52" s="205"/>
      <c r="AT52" s="197"/>
      <c r="AV52" s="42"/>
      <c r="AW52" s="42"/>
      <c r="AX52" s="42"/>
      <c r="AY52" s="42"/>
      <c r="AZ52" s="6"/>
      <c r="BA52" s="6" t="e">
        <f t="shared" si="6"/>
        <v>#DIV/0!</v>
      </c>
      <c r="BB52" s="205"/>
      <c r="BC52" s="197"/>
      <c r="BD52" s="5"/>
      <c r="BE52" s="6" t="e">
        <f t="shared" si="7"/>
        <v>#DIV/0!</v>
      </c>
      <c r="BF52" s="205"/>
      <c r="BG52" s="197"/>
      <c r="BI52" s="42"/>
      <c r="BJ52" s="42"/>
      <c r="BK52" s="42"/>
      <c r="BL52" s="42"/>
      <c r="BN52" s="6" t="e">
        <f t="shared" si="32"/>
        <v>#DIV/0!</v>
      </c>
      <c r="BO52" s="205"/>
      <c r="BP52" s="197"/>
      <c r="BQ52" s="5"/>
      <c r="BR52" s="6" t="e">
        <f t="shared" si="33"/>
        <v>#DIV/0!</v>
      </c>
      <c r="BS52" s="205"/>
      <c r="BT52" s="197"/>
      <c r="BV52" s="197"/>
      <c r="BW52" s="197"/>
      <c r="BX52" s="218"/>
      <c r="BY52" s="8"/>
      <c r="BZ52" s="197"/>
      <c r="CA52" s="197"/>
      <c r="CB52" s="218"/>
      <c r="CC52" s="8"/>
      <c r="CD52" s="218"/>
    </row>
    <row r="53" spans="1:82" ht="16" customHeight="1" x14ac:dyDescent="0.2">
      <c r="A53" s="217"/>
      <c r="B53" s="217"/>
      <c r="C53" s="217"/>
      <c r="E53" s="225"/>
      <c r="AG53" s="1" t="e">
        <f t="shared" si="34"/>
        <v>#DIV/0!</v>
      </c>
      <c r="AH53" s="2" t="e">
        <f t="shared" si="35"/>
        <v>#DIV/0!</v>
      </c>
      <c r="AI53" s="2" t="e">
        <f t="shared" si="36"/>
        <v>#DIV/0!</v>
      </c>
      <c r="AJ53" s="2" t="e">
        <f t="shared" si="37"/>
        <v>#DIV/0!</v>
      </c>
      <c r="AK53" s="2" t="e">
        <f t="shared" si="38"/>
        <v>#DIV/0!</v>
      </c>
      <c r="AM53" s="109" t="e">
        <f t="shared" si="39"/>
        <v>#DIV/0!</v>
      </c>
      <c r="AN53" s="205"/>
      <c r="AP53" s="205"/>
      <c r="AQ53" s="197"/>
      <c r="AR53" s="5"/>
      <c r="AS53" s="205"/>
      <c r="AT53" s="197"/>
      <c r="AV53" s="42"/>
      <c r="AW53" s="42"/>
      <c r="AX53" s="42"/>
      <c r="AY53" s="42"/>
      <c r="AZ53" s="6"/>
      <c r="BA53" s="6" t="e">
        <f t="shared" si="6"/>
        <v>#DIV/0!</v>
      </c>
      <c r="BB53" s="205"/>
      <c r="BC53" s="197"/>
      <c r="BD53" s="5"/>
      <c r="BE53" s="6" t="e">
        <f t="shared" si="7"/>
        <v>#DIV/0!</v>
      </c>
      <c r="BF53" s="205"/>
      <c r="BG53" s="197"/>
      <c r="BI53" s="42"/>
      <c r="BJ53" s="42"/>
      <c r="BK53" s="42"/>
      <c r="BL53" s="42"/>
      <c r="BN53" s="6" t="e">
        <f t="shared" si="32"/>
        <v>#DIV/0!</v>
      </c>
      <c r="BO53" s="205"/>
      <c r="BP53" s="197"/>
      <c r="BQ53" s="5"/>
      <c r="BR53" s="6" t="e">
        <f t="shared" si="33"/>
        <v>#DIV/0!</v>
      </c>
      <c r="BS53" s="205"/>
      <c r="BT53" s="197"/>
      <c r="BV53" s="197"/>
      <c r="BW53" s="197"/>
      <c r="BX53" s="218"/>
      <c r="BY53" s="8"/>
      <c r="BZ53" s="197"/>
      <c r="CA53" s="197"/>
      <c r="CB53" s="218"/>
      <c r="CC53" s="8"/>
      <c r="CD53" s="218"/>
    </row>
    <row r="54" spans="1:82" ht="16" customHeight="1" x14ac:dyDescent="0.2">
      <c r="A54" s="217"/>
      <c r="B54" s="217"/>
      <c r="C54" s="217"/>
      <c r="E54" s="225"/>
      <c r="AG54" s="1" t="e">
        <f t="shared" si="34"/>
        <v>#DIV/0!</v>
      </c>
      <c r="AH54" s="2" t="e">
        <f t="shared" si="35"/>
        <v>#DIV/0!</v>
      </c>
      <c r="AI54" s="2" t="e">
        <f t="shared" si="36"/>
        <v>#DIV/0!</v>
      </c>
      <c r="AJ54" s="2" t="e">
        <f t="shared" si="37"/>
        <v>#DIV/0!</v>
      </c>
      <c r="AK54" s="2" t="e">
        <f t="shared" si="38"/>
        <v>#DIV/0!</v>
      </c>
      <c r="AM54" s="109" t="e">
        <f t="shared" si="39"/>
        <v>#DIV/0!</v>
      </c>
      <c r="AN54" s="205"/>
      <c r="AP54" s="205"/>
      <c r="AQ54" s="197"/>
      <c r="AR54" s="5"/>
      <c r="AS54" s="205"/>
      <c r="AT54" s="197"/>
      <c r="AV54" s="42"/>
      <c r="AW54" s="42"/>
      <c r="AX54" s="42"/>
      <c r="AY54" s="42"/>
      <c r="AZ54" s="6"/>
      <c r="BA54" s="6" t="e">
        <f t="shared" si="6"/>
        <v>#DIV/0!</v>
      </c>
      <c r="BB54" s="205"/>
      <c r="BC54" s="197"/>
      <c r="BD54" s="5"/>
      <c r="BE54" s="6" t="e">
        <f t="shared" si="7"/>
        <v>#DIV/0!</v>
      </c>
      <c r="BF54" s="205"/>
      <c r="BG54" s="197"/>
      <c r="BI54" s="42"/>
      <c r="BJ54" s="42"/>
      <c r="BK54" s="42"/>
      <c r="BL54" s="42"/>
      <c r="BN54" s="6" t="e">
        <f t="shared" si="32"/>
        <v>#DIV/0!</v>
      </c>
      <c r="BO54" s="205"/>
      <c r="BP54" s="197"/>
      <c r="BQ54" s="5"/>
      <c r="BR54" s="6" t="e">
        <f t="shared" si="33"/>
        <v>#DIV/0!</v>
      </c>
      <c r="BS54" s="205"/>
      <c r="BT54" s="197"/>
      <c r="BV54" s="197"/>
      <c r="BW54" s="197"/>
      <c r="BX54" s="218"/>
      <c r="BY54" s="8"/>
      <c r="BZ54" s="197"/>
      <c r="CA54" s="197"/>
      <c r="CB54" s="218"/>
      <c r="CC54" s="8"/>
      <c r="CD54" s="218"/>
    </row>
    <row r="55" spans="1:82" ht="16" customHeight="1" x14ac:dyDescent="0.2">
      <c r="A55" s="7"/>
      <c r="B55" s="7"/>
      <c r="C55" s="7"/>
      <c r="BA55" s="6"/>
      <c r="BE55" s="6"/>
    </row>
    <row r="56" spans="1:82" ht="16" customHeight="1" x14ac:dyDescent="0.2">
      <c r="A56" s="217">
        <v>12</v>
      </c>
      <c r="B56" s="217">
        <v>0</v>
      </c>
      <c r="C56" s="217">
        <v>1</v>
      </c>
      <c r="D56" t="s">
        <v>270</v>
      </c>
      <c r="E56" s="225">
        <v>1759553</v>
      </c>
      <c r="G56">
        <v>189</v>
      </c>
      <c r="H56">
        <v>149</v>
      </c>
      <c r="I56">
        <v>145</v>
      </c>
      <c r="J56">
        <v>101</v>
      </c>
      <c r="K56">
        <v>67</v>
      </c>
      <c r="L56">
        <v>0.77300000000000002</v>
      </c>
      <c r="M56">
        <v>0.74099999999999999</v>
      </c>
      <c r="N56">
        <v>0.74099999999999999</v>
      </c>
      <c r="O56">
        <v>0.70599999999999996</v>
      </c>
      <c r="P56">
        <v>0.66800000000000004</v>
      </c>
      <c r="Q56">
        <v>0.63300000000000001</v>
      </c>
      <c r="R56">
        <v>0.65200000000000002</v>
      </c>
      <c r="S56">
        <v>0.64500000000000002</v>
      </c>
      <c r="T56">
        <v>0.64</v>
      </c>
      <c r="U56">
        <v>0.65800000000000003</v>
      </c>
      <c r="V56">
        <v>1.18</v>
      </c>
      <c r="W56">
        <v>1.2529999999999999</v>
      </c>
      <c r="X56">
        <v>1.2569999999999999</v>
      </c>
      <c r="Y56">
        <v>1.3260000000000001</v>
      </c>
      <c r="Z56">
        <v>1.387</v>
      </c>
      <c r="AA56">
        <v>1.5209999999999999</v>
      </c>
      <c r="AB56">
        <v>1.425</v>
      </c>
      <c r="AC56">
        <v>1.4219999999999999</v>
      </c>
      <c r="AD56">
        <v>1.4750000000000001</v>
      </c>
      <c r="AE56">
        <v>1.46</v>
      </c>
      <c r="AG56" s="1">
        <f t="shared" ref="AG56:AG63" si="40">AVERAGE(G56:K56)</f>
        <v>130.19999999999999</v>
      </c>
      <c r="AH56" s="2">
        <f t="shared" ref="AH56:AH63" si="41">AVERAGE(L56:P56)</f>
        <v>0.7258</v>
      </c>
      <c r="AI56" s="2">
        <f t="shared" ref="AI56:AI63" si="42">AVERAGE(V56:Z56)</f>
        <v>1.2806000000000002</v>
      </c>
      <c r="AJ56" s="2">
        <f t="shared" ref="AJ56:AJ63" si="43">AVERAGE(Q56:U56)</f>
        <v>0.64560000000000006</v>
      </c>
      <c r="AK56" s="2">
        <f t="shared" ref="AK56:AK63" si="44">AVERAGE(AA56:AE56)</f>
        <v>1.4605999999999999</v>
      </c>
      <c r="AM56" s="109">
        <f t="shared" ref="AM56:AM63" si="45">((AK56-AI56)*(1000/AG56))/AJ56</f>
        <v>2.1414009901838145</v>
      </c>
      <c r="AN56" s="205" cm="1">
        <f t="array" ref="AN56">MIN(IF(ISERROR(AM56:AM63),1E+307,AM56:AM63))</f>
        <v>0.17474022998198471</v>
      </c>
      <c r="AP56" s="205" cm="1">
        <f t="array" ref="AP56">MAX(IF(ISERROR(AJ56:AJ63),-1E+307,AJ56:AJ63))</f>
        <v>0.64660000000000006</v>
      </c>
      <c r="AQ56" s="197">
        <f>AP64-AP56</f>
        <v>-5.2800000000000069E-2</v>
      </c>
      <c r="AR56" s="5"/>
      <c r="AS56" s="205" cm="1">
        <f t="array" ref="AS56">MIN(IF(ISERROR(AK56:AK63),1E+307,AK56:AK63))</f>
        <v>1.4398</v>
      </c>
      <c r="AT56" s="197">
        <f>AS56-AS64</f>
        <v>-8.879999999999999E-2</v>
      </c>
      <c r="AV56" s="42">
        <v>0.75</v>
      </c>
      <c r="AW56" s="42">
        <v>1.4650000000000001</v>
      </c>
      <c r="AX56" s="42">
        <v>0.78200000000000003</v>
      </c>
      <c r="AY56" s="42">
        <v>1.6080000000000001</v>
      </c>
      <c r="AZ56" s="6"/>
      <c r="BA56" s="106">
        <f t="shared" si="6"/>
        <v>0.76600000000000001</v>
      </c>
      <c r="BB56" s="205" cm="1">
        <f t="array" ref="BB56">MAX(IF(ISERROR(BA56:BA63),-1E+307,BA56:BA63))</f>
        <v>0.76600000000000001</v>
      </c>
      <c r="BC56" s="197">
        <f>BB64-BB56</f>
        <v>-7.3000000000000065E-2</v>
      </c>
      <c r="BD56" s="5"/>
      <c r="BE56" s="106">
        <f t="shared" si="7"/>
        <v>1.5365000000000002</v>
      </c>
      <c r="BF56" s="205" cm="1">
        <f t="array" ref="BF56">MIN(IF(ISERROR(BE56:BE63),1E+307,BE56:BE63))</f>
        <v>1.5365000000000002</v>
      </c>
      <c r="BG56" s="197">
        <f>BF56-BF64</f>
        <v>-0.13949999999999996</v>
      </c>
      <c r="BI56" s="42">
        <v>0.71299999999999997</v>
      </c>
      <c r="BJ56" s="42">
        <v>1.5980000000000001</v>
      </c>
      <c r="BK56" s="42">
        <v>0.75</v>
      </c>
      <c r="BL56" s="42">
        <v>1.7330000000000001</v>
      </c>
      <c r="BN56" s="6">
        <f>AVERAGE(BI56,BK56)</f>
        <v>0.73150000000000004</v>
      </c>
      <c r="BO56" s="205" cm="1">
        <f t="array" ref="BO56">MAX(IF(ISERROR(BN56:BN63),-1E+307,BN56:BN63))</f>
        <v>0.73150000000000004</v>
      </c>
      <c r="BP56" s="197">
        <f>BO64-BO56</f>
        <v>-6.2000000000000055E-2</v>
      </c>
      <c r="BQ56" s="5"/>
      <c r="BR56" s="6">
        <f>AVERAGE(BJ56,BL56)</f>
        <v>1.6655000000000002</v>
      </c>
      <c r="BS56" s="205" cm="1">
        <f t="array" ref="BS56">MIN(IF(ISERROR(BR56:BR63),1E+307,BR56:BR63))</f>
        <v>1.6655000000000002</v>
      </c>
      <c r="BT56" s="197">
        <f>BS56-BS64</f>
        <v>-0.11999999999999966</v>
      </c>
      <c r="BV56" s="197">
        <f>BB56-BC56</f>
        <v>0.83900000000000008</v>
      </c>
      <c r="BW56" s="197">
        <f>BF56+BG56</f>
        <v>1.3970000000000002</v>
      </c>
      <c r="BX56" s="218">
        <f>BW56-BV56</f>
        <v>0.55800000000000016</v>
      </c>
      <c r="BY56" s="8"/>
      <c r="BZ56" s="197">
        <f>BO56-BP56</f>
        <v>0.79350000000000009</v>
      </c>
      <c r="CA56" s="197">
        <f>BS56+BT56</f>
        <v>1.5455000000000005</v>
      </c>
      <c r="CB56" s="218">
        <f>CA56-BZ56</f>
        <v>0.75200000000000045</v>
      </c>
      <c r="CC56" s="8"/>
      <c r="CD56" s="218">
        <f>AVERAGE(BX56, CB56)</f>
        <v>0.65500000000000025</v>
      </c>
    </row>
    <row r="57" spans="1:82" ht="16" customHeight="1" x14ac:dyDescent="0.2">
      <c r="A57" s="217"/>
      <c r="B57" s="217"/>
      <c r="C57" s="217"/>
      <c r="D57" t="s">
        <v>271</v>
      </c>
      <c r="E57" s="225"/>
      <c r="G57">
        <v>263</v>
      </c>
      <c r="H57">
        <v>250</v>
      </c>
      <c r="I57">
        <v>299</v>
      </c>
      <c r="J57">
        <v>170</v>
      </c>
      <c r="K57">
        <v>183</v>
      </c>
      <c r="L57">
        <v>0.73499999999999999</v>
      </c>
      <c r="M57">
        <v>0.72399999999999998</v>
      </c>
      <c r="N57">
        <v>0.75700000000000001</v>
      </c>
      <c r="O57">
        <v>0.68600000000000005</v>
      </c>
      <c r="P57">
        <v>0.68400000000000005</v>
      </c>
      <c r="Q57">
        <v>0.627</v>
      </c>
      <c r="R57">
        <v>0.65400000000000003</v>
      </c>
      <c r="S57">
        <v>0.64700000000000002</v>
      </c>
      <c r="T57">
        <v>0.64</v>
      </c>
      <c r="U57">
        <v>0.66500000000000004</v>
      </c>
      <c r="V57">
        <v>1.2609999999999999</v>
      </c>
      <c r="W57">
        <v>1.288</v>
      </c>
      <c r="X57">
        <v>1.222</v>
      </c>
      <c r="Y57">
        <v>1.363</v>
      </c>
      <c r="Z57">
        <v>1.36</v>
      </c>
      <c r="AA57">
        <v>1.5049999999999999</v>
      </c>
      <c r="AB57">
        <v>1.4159999999999999</v>
      </c>
      <c r="AC57">
        <v>1.429</v>
      </c>
      <c r="AD57">
        <v>1.415</v>
      </c>
      <c r="AE57">
        <v>1.4339999999999999</v>
      </c>
      <c r="AG57" s="1">
        <f t="shared" si="40"/>
        <v>233</v>
      </c>
      <c r="AH57" s="2">
        <f t="shared" si="41"/>
        <v>0.71720000000000006</v>
      </c>
      <c r="AI57" s="2">
        <f t="shared" si="42"/>
        <v>1.2988000000000002</v>
      </c>
      <c r="AJ57" s="2">
        <f t="shared" si="43"/>
        <v>0.64660000000000006</v>
      </c>
      <c r="AK57" s="2">
        <f t="shared" si="44"/>
        <v>1.4398</v>
      </c>
      <c r="AM57" s="109">
        <f t="shared" si="45"/>
        <v>0.9358957850174352</v>
      </c>
      <c r="AN57" s="205"/>
      <c r="AP57" s="205"/>
      <c r="AQ57" s="197"/>
      <c r="AR57" s="5"/>
      <c r="AS57" s="205"/>
      <c r="AT57" s="197"/>
      <c r="AV57" s="42">
        <v>0.745</v>
      </c>
      <c r="AW57" s="42">
        <v>1.47</v>
      </c>
      <c r="AX57" s="42">
        <v>0.75900000000000001</v>
      </c>
      <c r="AY57" s="42">
        <v>1.6379999999999999</v>
      </c>
      <c r="AZ57" s="6"/>
      <c r="BA57" s="6">
        <f t="shared" si="6"/>
        <v>0.752</v>
      </c>
      <c r="BB57" s="205"/>
      <c r="BC57" s="197"/>
      <c r="BD57" s="5"/>
      <c r="BE57" s="6">
        <f t="shared" si="7"/>
        <v>1.5539999999999998</v>
      </c>
      <c r="BF57" s="205"/>
      <c r="BG57" s="197"/>
      <c r="BI57" s="42">
        <v>0.70099999999999996</v>
      </c>
      <c r="BJ57" s="42">
        <v>1.6180000000000001</v>
      </c>
      <c r="BK57" s="42">
        <v>0.71299999999999997</v>
      </c>
      <c r="BL57" s="42">
        <v>1.8069999999999999</v>
      </c>
      <c r="BN57" s="6">
        <f t="shared" ref="BN57:BN71" si="46">AVERAGE(BI57,BK57)</f>
        <v>0.70699999999999996</v>
      </c>
      <c r="BO57" s="205"/>
      <c r="BP57" s="197"/>
      <c r="BQ57" s="104"/>
      <c r="BR57" s="6">
        <f t="shared" ref="BR57:BR71" si="47">AVERAGE(BJ57,BL57)</f>
        <v>1.7124999999999999</v>
      </c>
      <c r="BS57" s="205"/>
      <c r="BT57" s="197"/>
      <c r="BV57" s="197"/>
      <c r="BW57" s="197"/>
      <c r="BX57" s="218"/>
      <c r="BY57" s="8"/>
      <c r="BZ57" s="197"/>
      <c r="CA57" s="197"/>
      <c r="CB57" s="218"/>
      <c r="CC57" s="8"/>
      <c r="CD57" s="218"/>
    </row>
    <row r="58" spans="1:82" ht="16" customHeight="1" x14ac:dyDescent="0.2">
      <c r="A58" s="217"/>
      <c r="B58" s="217"/>
      <c r="C58" s="217"/>
      <c r="D58" t="s">
        <v>272</v>
      </c>
      <c r="E58" s="225"/>
      <c r="G58">
        <v>456</v>
      </c>
      <c r="H58">
        <v>486</v>
      </c>
      <c r="I58">
        <v>418</v>
      </c>
      <c r="J58">
        <v>524</v>
      </c>
      <c r="K58">
        <v>460</v>
      </c>
      <c r="L58">
        <v>0.72</v>
      </c>
      <c r="M58">
        <v>0.745</v>
      </c>
      <c r="N58">
        <v>0.71399999999999997</v>
      </c>
      <c r="O58">
        <v>0.77</v>
      </c>
      <c r="P58">
        <v>0.73299999999999998</v>
      </c>
      <c r="Q58">
        <v>0.622</v>
      </c>
      <c r="R58">
        <v>0.65200000000000002</v>
      </c>
      <c r="S58">
        <v>0.64100000000000001</v>
      </c>
      <c r="T58">
        <v>0.63800000000000001</v>
      </c>
      <c r="U58">
        <v>0.65700000000000003</v>
      </c>
      <c r="V58">
        <v>1.2909999999999999</v>
      </c>
      <c r="W58">
        <v>1.2450000000000001</v>
      </c>
      <c r="X58">
        <v>1.3080000000000001</v>
      </c>
      <c r="Y58">
        <v>1.194</v>
      </c>
      <c r="Z58">
        <v>1.268</v>
      </c>
      <c r="AA58">
        <v>1.534</v>
      </c>
      <c r="AB58">
        <v>1.4279999999999999</v>
      </c>
      <c r="AC58">
        <v>1.444</v>
      </c>
      <c r="AD58">
        <v>1.4770000000000001</v>
      </c>
      <c r="AE58">
        <v>1.6459999999999999</v>
      </c>
      <c r="AG58" s="1">
        <f t="shared" si="40"/>
        <v>468.8</v>
      </c>
      <c r="AH58" s="2">
        <f t="shared" si="41"/>
        <v>0.73639999999999994</v>
      </c>
      <c r="AI58" s="2">
        <f t="shared" si="42"/>
        <v>1.2612000000000001</v>
      </c>
      <c r="AJ58" s="2">
        <f t="shared" si="43"/>
        <v>0.64200000000000002</v>
      </c>
      <c r="AK58" s="2">
        <f t="shared" si="44"/>
        <v>1.5058</v>
      </c>
      <c r="AM58" s="109">
        <f t="shared" si="45"/>
        <v>0.81270666539079006</v>
      </c>
      <c r="AN58" s="205"/>
      <c r="AP58" s="205"/>
      <c r="AQ58" s="197"/>
      <c r="AR58" s="5"/>
      <c r="AS58" s="205"/>
      <c r="AT58" s="197"/>
      <c r="AV58" s="42">
        <v>0.73299999999999998</v>
      </c>
      <c r="AW58" s="42">
        <v>1.4850000000000001</v>
      </c>
      <c r="AX58" s="42">
        <v>0.73899999999999999</v>
      </c>
      <c r="AY58" s="42">
        <v>1.6579999999999999</v>
      </c>
      <c r="AZ58" s="6"/>
      <c r="BA58" s="6">
        <f t="shared" si="6"/>
        <v>0.73599999999999999</v>
      </c>
      <c r="BB58" s="205"/>
      <c r="BC58" s="197"/>
      <c r="BD58" s="5"/>
      <c r="BE58" s="6">
        <f t="shared" si="7"/>
        <v>1.5714999999999999</v>
      </c>
      <c r="BF58" s="205"/>
      <c r="BG58" s="197"/>
      <c r="BI58" s="42">
        <v>0.69199999999999995</v>
      </c>
      <c r="BJ58" s="42">
        <v>1.6220000000000001</v>
      </c>
      <c r="BK58" s="42">
        <v>0.69799999999999995</v>
      </c>
      <c r="BL58" s="42">
        <v>1.8220000000000001</v>
      </c>
      <c r="BN58" s="6">
        <f t="shared" si="46"/>
        <v>0.69499999999999995</v>
      </c>
      <c r="BO58" s="205"/>
      <c r="BP58" s="197"/>
      <c r="BQ58" s="5"/>
      <c r="BR58" s="6">
        <f t="shared" si="47"/>
        <v>1.722</v>
      </c>
      <c r="BS58" s="205"/>
      <c r="BT58" s="197"/>
      <c r="BV58" s="197"/>
      <c r="BW58" s="197"/>
      <c r="BX58" s="218"/>
      <c r="BY58" s="8"/>
      <c r="BZ58" s="197"/>
      <c r="CA58" s="197"/>
      <c r="CB58" s="218"/>
      <c r="CC58" s="8"/>
      <c r="CD58" s="218"/>
    </row>
    <row r="59" spans="1:82" ht="16" customHeight="1" x14ac:dyDescent="0.2">
      <c r="A59" s="217"/>
      <c r="B59" s="217"/>
      <c r="C59" s="217"/>
      <c r="D59" t="s">
        <v>321</v>
      </c>
      <c r="E59" s="225"/>
      <c r="G59">
        <v>578</v>
      </c>
      <c r="H59">
        <v>578</v>
      </c>
      <c r="I59">
        <v>483</v>
      </c>
      <c r="J59">
        <v>373</v>
      </c>
      <c r="K59">
        <v>442</v>
      </c>
      <c r="L59">
        <v>0.751</v>
      </c>
      <c r="M59">
        <v>0.746</v>
      </c>
      <c r="N59">
        <v>0.70699999999999996</v>
      </c>
      <c r="O59">
        <v>0.67400000000000004</v>
      </c>
      <c r="P59">
        <v>0.69299999999999995</v>
      </c>
      <c r="Q59">
        <v>0.622</v>
      </c>
      <c r="R59">
        <v>0.64900000000000002</v>
      </c>
      <c r="S59">
        <v>0.63700000000000001</v>
      </c>
      <c r="T59">
        <v>0.628</v>
      </c>
      <c r="U59">
        <v>0.65500000000000003</v>
      </c>
      <c r="V59">
        <v>1.228</v>
      </c>
      <c r="W59">
        <v>1.242</v>
      </c>
      <c r="X59">
        <v>1.321</v>
      </c>
      <c r="Y59">
        <v>1.383</v>
      </c>
      <c r="Z59">
        <v>1.3440000000000001</v>
      </c>
      <c r="AA59">
        <v>1.714</v>
      </c>
      <c r="AB59">
        <v>1.4650000000000001</v>
      </c>
      <c r="AC59">
        <v>1.4379999999999999</v>
      </c>
      <c r="AD59">
        <v>1.4450000000000001</v>
      </c>
      <c r="AE59">
        <v>1.5289999999999999</v>
      </c>
      <c r="AG59" s="1">
        <f t="shared" si="40"/>
        <v>490.8</v>
      </c>
      <c r="AH59" s="2">
        <f t="shared" si="41"/>
        <v>0.71419999999999995</v>
      </c>
      <c r="AI59" s="2">
        <f t="shared" si="42"/>
        <v>1.3035999999999999</v>
      </c>
      <c r="AJ59" s="2">
        <f t="shared" si="43"/>
        <v>0.63819999999999999</v>
      </c>
      <c r="AK59" s="2">
        <f t="shared" si="44"/>
        <v>1.5182</v>
      </c>
      <c r="AM59" s="109">
        <f t="shared" si="45"/>
        <v>0.68512271039396955</v>
      </c>
      <c r="AN59" s="205"/>
      <c r="AP59" s="205"/>
      <c r="AQ59" s="197"/>
      <c r="AR59" s="5"/>
      <c r="AS59" s="205"/>
      <c r="AT59" s="197"/>
      <c r="AV59" s="42">
        <v>0.73299999999999998</v>
      </c>
      <c r="AW59" s="42">
        <v>1.484</v>
      </c>
      <c r="AX59" s="42">
        <v>0.75600000000000001</v>
      </c>
      <c r="AY59" s="42">
        <v>1.631</v>
      </c>
      <c r="AZ59" s="6"/>
      <c r="BA59" s="6">
        <f t="shared" si="6"/>
        <v>0.74449999999999994</v>
      </c>
      <c r="BB59" s="205"/>
      <c r="BC59" s="197"/>
      <c r="BD59" s="5"/>
      <c r="BE59" s="6">
        <f t="shared" si="7"/>
        <v>1.5575000000000001</v>
      </c>
      <c r="BF59" s="205"/>
      <c r="BG59" s="197"/>
      <c r="BI59" s="42">
        <v>0.70199999999999996</v>
      </c>
      <c r="BJ59" s="42">
        <v>1.6</v>
      </c>
      <c r="BK59" s="42">
        <v>0.72</v>
      </c>
      <c r="BL59" s="42">
        <v>1.7769999999999999</v>
      </c>
      <c r="BN59" s="6">
        <f t="shared" si="46"/>
        <v>0.71099999999999997</v>
      </c>
      <c r="BO59" s="205"/>
      <c r="BP59" s="197"/>
      <c r="BQ59" s="5"/>
      <c r="BR59" s="6">
        <f t="shared" si="47"/>
        <v>1.6884999999999999</v>
      </c>
      <c r="BS59" s="205"/>
      <c r="BT59" s="197"/>
      <c r="BV59" s="197"/>
      <c r="BW59" s="197"/>
      <c r="BX59" s="218"/>
      <c r="BY59" s="8"/>
      <c r="BZ59" s="197"/>
      <c r="CA59" s="197"/>
      <c r="CB59" s="218"/>
      <c r="CC59" s="8"/>
      <c r="CD59" s="218"/>
    </row>
    <row r="60" spans="1:82" ht="16" customHeight="1" x14ac:dyDescent="0.2">
      <c r="A60" s="217"/>
      <c r="B60" s="217"/>
      <c r="C60" s="217"/>
      <c r="D60" t="s">
        <v>337</v>
      </c>
      <c r="E60" s="225"/>
      <c r="G60">
        <v>1006</v>
      </c>
      <c r="H60">
        <v>978</v>
      </c>
      <c r="I60">
        <v>1194</v>
      </c>
      <c r="J60">
        <v>826</v>
      </c>
      <c r="K60">
        <v>958</v>
      </c>
      <c r="L60">
        <v>0.7</v>
      </c>
      <c r="M60">
        <v>0.69099999999999995</v>
      </c>
      <c r="N60">
        <v>0.72899999999999998</v>
      </c>
      <c r="O60">
        <v>0.67400000000000004</v>
      </c>
      <c r="P60">
        <v>0.68899999999999995</v>
      </c>
      <c r="Q60">
        <v>0.625</v>
      </c>
      <c r="R60">
        <v>0.64800000000000002</v>
      </c>
      <c r="S60">
        <v>0.64300000000000002</v>
      </c>
      <c r="T60">
        <v>0.63700000000000001</v>
      </c>
      <c r="U60">
        <v>0.65900000000000003</v>
      </c>
      <c r="V60">
        <v>1.327</v>
      </c>
      <c r="W60">
        <v>1.349</v>
      </c>
      <c r="X60">
        <v>1.278</v>
      </c>
      <c r="Y60">
        <v>1.383</v>
      </c>
      <c r="Z60">
        <v>1.3520000000000001</v>
      </c>
      <c r="AA60">
        <v>1.508</v>
      </c>
      <c r="AB60">
        <v>1.4319999999999999</v>
      </c>
      <c r="AC60">
        <v>1.464</v>
      </c>
      <c r="AD60">
        <v>1.427</v>
      </c>
      <c r="AE60">
        <v>1.415</v>
      </c>
      <c r="AG60" s="1">
        <f t="shared" si="40"/>
        <v>992.4</v>
      </c>
      <c r="AH60" s="2">
        <f t="shared" si="41"/>
        <v>0.6966</v>
      </c>
      <c r="AI60" s="2">
        <f t="shared" si="42"/>
        <v>1.3378000000000001</v>
      </c>
      <c r="AJ60" s="2">
        <f t="shared" si="43"/>
        <v>0.64239999999999997</v>
      </c>
      <c r="AK60" s="2">
        <f t="shared" si="44"/>
        <v>1.4491999999999998</v>
      </c>
      <c r="AM60" s="109">
        <f t="shared" si="45"/>
        <v>0.17474022998198471</v>
      </c>
      <c r="AN60" s="205"/>
      <c r="AP60" s="205"/>
      <c r="AQ60" s="197"/>
      <c r="AR60" s="5"/>
      <c r="AS60" s="205"/>
      <c r="AT60" s="197"/>
      <c r="AV60" s="42">
        <v>0.73099999999999998</v>
      </c>
      <c r="AW60" s="42">
        <v>1.494</v>
      </c>
      <c r="AX60" s="42">
        <v>0.76</v>
      </c>
      <c r="AY60" s="42">
        <v>1.6339999999999999</v>
      </c>
      <c r="AZ60" s="6"/>
      <c r="BA60" s="6">
        <f t="shared" si="6"/>
        <v>0.74550000000000005</v>
      </c>
      <c r="BB60" s="205"/>
      <c r="BC60" s="197"/>
      <c r="BD60" s="5"/>
      <c r="BE60" s="6">
        <f t="shared" si="7"/>
        <v>1.5640000000000001</v>
      </c>
      <c r="BF60" s="205"/>
      <c r="BG60" s="197"/>
      <c r="BI60" s="42">
        <v>0.69599999999999995</v>
      </c>
      <c r="BJ60" s="42">
        <v>1.619</v>
      </c>
      <c r="BK60" s="42">
        <v>0.70799999999999996</v>
      </c>
      <c r="BL60" s="42">
        <v>1.796</v>
      </c>
      <c r="BN60" s="6">
        <f t="shared" si="46"/>
        <v>0.70199999999999996</v>
      </c>
      <c r="BO60" s="205"/>
      <c r="BP60" s="197"/>
      <c r="BQ60" s="5"/>
      <c r="BR60" s="6">
        <f t="shared" si="47"/>
        <v>1.7075</v>
      </c>
      <c r="BS60" s="205"/>
      <c r="BT60" s="197"/>
      <c r="BV60" s="197"/>
      <c r="BW60" s="197"/>
      <c r="BX60" s="218"/>
      <c r="BY60" s="8"/>
      <c r="BZ60" s="197"/>
      <c r="CA60" s="197"/>
      <c r="CB60" s="218"/>
      <c r="CC60" s="8"/>
      <c r="CD60" s="218"/>
    </row>
    <row r="61" spans="1:82" ht="16" customHeight="1" x14ac:dyDescent="0.2">
      <c r="A61" s="217"/>
      <c r="B61" s="217"/>
      <c r="C61" s="217"/>
      <c r="E61" s="225"/>
      <c r="AG61" s="1" t="e">
        <f t="shared" si="40"/>
        <v>#DIV/0!</v>
      </c>
      <c r="AH61" s="2" t="e">
        <f t="shared" si="41"/>
        <v>#DIV/0!</v>
      </c>
      <c r="AI61" s="2" t="e">
        <f t="shared" si="42"/>
        <v>#DIV/0!</v>
      </c>
      <c r="AJ61" s="2" t="e">
        <f t="shared" si="43"/>
        <v>#DIV/0!</v>
      </c>
      <c r="AK61" s="2" t="e">
        <f t="shared" si="44"/>
        <v>#DIV/0!</v>
      </c>
      <c r="AM61" s="109" t="e">
        <f t="shared" si="45"/>
        <v>#DIV/0!</v>
      </c>
      <c r="AN61" s="205"/>
      <c r="AP61" s="205"/>
      <c r="AQ61" s="197"/>
      <c r="AR61" s="5"/>
      <c r="AS61" s="205"/>
      <c r="AT61" s="197"/>
      <c r="AV61" s="42"/>
      <c r="AW61" s="42"/>
      <c r="AX61" s="42"/>
      <c r="AY61" s="42"/>
      <c r="AZ61" s="6"/>
      <c r="BA61" s="6" t="e">
        <f t="shared" si="6"/>
        <v>#DIV/0!</v>
      </c>
      <c r="BB61" s="205"/>
      <c r="BC61" s="197"/>
      <c r="BD61" s="5"/>
      <c r="BE61" s="6" t="e">
        <f t="shared" si="7"/>
        <v>#DIV/0!</v>
      </c>
      <c r="BF61" s="205"/>
      <c r="BG61" s="197"/>
      <c r="BI61" s="42"/>
      <c r="BJ61" s="42"/>
      <c r="BK61" s="42"/>
      <c r="BL61" s="42"/>
      <c r="BN61" s="6" t="e">
        <f t="shared" si="46"/>
        <v>#DIV/0!</v>
      </c>
      <c r="BO61" s="205"/>
      <c r="BP61" s="197"/>
      <c r="BQ61" s="5"/>
      <c r="BR61" s="6" t="e">
        <f t="shared" si="47"/>
        <v>#DIV/0!</v>
      </c>
      <c r="BS61" s="205"/>
      <c r="BT61" s="197"/>
      <c r="BV61" s="197"/>
      <c r="BW61" s="197"/>
      <c r="BX61" s="218"/>
      <c r="BY61" s="8"/>
      <c r="BZ61" s="197"/>
      <c r="CA61" s="197"/>
      <c r="CB61" s="218"/>
      <c r="CC61" s="8"/>
      <c r="CD61" s="218"/>
    </row>
    <row r="62" spans="1:82" ht="16" customHeight="1" x14ac:dyDescent="0.2">
      <c r="A62" s="217"/>
      <c r="B62" s="217"/>
      <c r="C62" s="217"/>
      <c r="E62" s="225"/>
      <c r="AG62" s="1" t="e">
        <f t="shared" si="40"/>
        <v>#DIV/0!</v>
      </c>
      <c r="AH62" s="2" t="e">
        <f t="shared" si="41"/>
        <v>#DIV/0!</v>
      </c>
      <c r="AI62" s="2" t="e">
        <f t="shared" si="42"/>
        <v>#DIV/0!</v>
      </c>
      <c r="AJ62" s="2" t="e">
        <f t="shared" si="43"/>
        <v>#DIV/0!</v>
      </c>
      <c r="AK62" s="2" t="e">
        <f t="shared" si="44"/>
        <v>#DIV/0!</v>
      </c>
      <c r="AM62" s="109" t="e">
        <f t="shared" si="45"/>
        <v>#DIV/0!</v>
      </c>
      <c r="AN62" s="205"/>
      <c r="AP62" s="205"/>
      <c r="AQ62" s="197"/>
      <c r="AR62" s="5"/>
      <c r="AS62" s="205"/>
      <c r="AT62" s="197"/>
      <c r="AV62" s="42"/>
      <c r="AW62" s="42"/>
      <c r="AX62" s="42"/>
      <c r="AY62" s="42"/>
      <c r="AZ62" s="6"/>
      <c r="BA62" s="6" t="e">
        <f t="shared" si="6"/>
        <v>#DIV/0!</v>
      </c>
      <c r="BB62" s="205"/>
      <c r="BC62" s="197"/>
      <c r="BD62" s="5"/>
      <c r="BE62" s="6" t="e">
        <f t="shared" si="7"/>
        <v>#DIV/0!</v>
      </c>
      <c r="BF62" s="205"/>
      <c r="BG62" s="197"/>
      <c r="BI62" s="42"/>
      <c r="BJ62" s="42"/>
      <c r="BK62" s="42"/>
      <c r="BL62" s="42"/>
      <c r="BN62" s="6" t="e">
        <f t="shared" si="46"/>
        <v>#DIV/0!</v>
      </c>
      <c r="BO62" s="205"/>
      <c r="BP62" s="197"/>
      <c r="BQ62" s="5"/>
      <c r="BR62" s="6" t="e">
        <f t="shared" si="47"/>
        <v>#DIV/0!</v>
      </c>
      <c r="BS62" s="205"/>
      <c r="BT62" s="197"/>
      <c r="BV62" s="197"/>
      <c r="BW62" s="197"/>
      <c r="BX62" s="218"/>
      <c r="BY62" s="8"/>
      <c r="BZ62" s="197"/>
      <c r="CA62" s="197"/>
      <c r="CB62" s="218"/>
      <c r="CC62" s="8"/>
      <c r="CD62" s="218"/>
    </row>
    <row r="63" spans="1:82" ht="16" customHeight="1" x14ac:dyDescent="0.2">
      <c r="A63" s="217"/>
      <c r="B63" s="217"/>
      <c r="C63" s="217"/>
      <c r="E63" s="225"/>
      <c r="AG63" s="1" t="e">
        <f t="shared" si="40"/>
        <v>#DIV/0!</v>
      </c>
      <c r="AH63" s="2" t="e">
        <f t="shared" si="41"/>
        <v>#DIV/0!</v>
      </c>
      <c r="AI63" s="2" t="e">
        <f t="shared" si="42"/>
        <v>#DIV/0!</v>
      </c>
      <c r="AJ63" s="2" t="e">
        <f t="shared" si="43"/>
        <v>#DIV/0!</v>
      </c>
      <c r="AK63" s="2" t="e">
        <f t="shared" si="44"/>
        <v>#DIV/0!</v>
      </c>
      <c r="AM63" s="109" t="e">
        <f t="shared" si="45"/>
        <v>#DIV/0!</v>
      </c>
      <c r="AN63" s="205"/>
      <c r="AP63" s="205"/>
      <c r="AQ63" s="197"/>
      <c r="AR63" s="5"/>
      <c r="AS63" s="205"/>
      <c r="AT63" s="197"/>
      <c r="AV63" s="42"/>
      <c r="AW63" s="42"/>
      <c r="AX63" s="42"/>
      <c r="AY63" s="42"/>
      <c r="AZ63" s="6"/>
      <c r="BA63" s="6" t="e">
        <f t="shared" si="6"/>
        <v>#DIV/0!</v>
      </c>
      <c r="BB63" s="205"/>
      <c r="BC63" s="197"/>
      <c r="BD63" s="5"/>
      <c r="BE63" s="6" t="e">
        <f t="shared" si="7"/>
        <v>#DIV/0!</v>
      </c>
      <c r="BF63" s="205"/>
      <c r="BG63" s="197"/>
      <c r="BI63" s="42"/>
      <c r="BJ63" s="42"/>
      <c r="BK63" s="42"/>
      <c r="BL63" s="42"/>
      <c r="BN63" s="6" t="e">
        <f t="shared" si="46"/>
        <v>#DIV/0!</v>
      </c>
      <c r="BO63" s="205"/>
      <c r="BP63" s="197"/>
      <c r="BQ63" s="5"/>
      <c r="BR63" s="6" t="e">
        <f t="shared" si="47"/>
        <v>#DIV/0!</v>
      </c>
      <c r="BS63" s="205"/>
      <c r="BT63" s="197"/>
      <c r="BV63" s="197"/>
      <c r="BW63" s="197"/>
      <c r="BX63" s="218"/>
      <c r="BY63" s="8"/>
      <c r="BZ63" s="197"/>
      <c r="CA63" s="197"/>
      <c r="CB63" s="218"/>
      <c r="CC63" s="8"/>
      <c r="CD63" s="218"/>
    </row>
    <row r="64" spans="1:82" ht="16" customHeight="1" x14ac:dyDescent="0.2">
      <c r="A64" s="217"/>
      <c r="B64" s="217"/>
      <c r="C64" s="217">
        <v>0</v>
      </c>
      <c r="D64" t="s">
        <v>273</v>
      </c>
      <c r="E64" s="225"/>
      <c r="G64">
        <v>187</v>
      </c>
      <c r="H64">
        <v>145</v>
      </c>
      <c r="I64">
        <v>153</v>
      </c>
      <c r="J64">
        <v>211</v>
      </c>
      <c r="K64">
        <v>84</v>
      </c>
      <c r="L64">
        <v>0.72299999999999998</v>
      </c>
      <c r="M64">
        <v>0.69</v>
      </c>
      <c r="N64">
        <v>0.69499999999999995</v>
      </c>
      <c r="O64">
        <v>0.73799999999999999</v>
      </c>
      <c r="P64">
        <v>0.64600000000000002</v>
      </c>
      <c r="Q64">
        <v>0.57999999999999996</v>
      </c>
      <c r="R64">
        <v>0.60399999999999998</v>
      </c>
      <c r="S64">
        <v>0.59699999999999998</v>
      </c>
      <c r="T64">
        <v>0.57999999999999996</v>
      </c>
      <c r="U64">
        <v>0.60799999999999998</v>
      </c>
      <c r="V64">
        <v>1.286</v>
      </c>
      <c r="W64">
        <v>1.351</v>
      </c>
      <c r="X64">
        <v>1.345</v>
      </c>
      <c r="Y64">
        <v>1.2649999999999999</v>
      </c>
      <c r="Z64">
        <v>1.425</v>
      </c>
      <c r="AA64">
        <v>1.6180000000000001</v>
      </c>
      <c r="AB64">
        <v>1.492</v>
      </c>
      <c r="AC64">
        <v>1.4930000000000001</v>
      </c>
      <c r="AD64">
        <v>1.7270000000000001</v>
      </c>
      <c r="AE64">
        <v>1.5249999999999999</v>
      </c>
      <c r="AG64" s="1">
        <f t="shared" ref="AG64:AG71" si="48">AVERAGE(G64:K64)</f>
        <v>156</v>
      </c>
      <c r="AH64" s="2">
        <f t="shared" ref="AH64:AH71" si="49">AVERAGE(L64:P64)</f>
        <v>0.69839999999999991</v>
      </c>
      <c r="AI64" s="2">
        <f t="shared" ref="AI64:AI71" si="50">AVERAGE(V64:Z64)</f>
        <v>1.3344</v>
      </c>
      <c r="AJ64" s="2">
        <f t="shared" ref="AJ64:AJ71" si="51">AVERAGE(Q64:U64)</f>
        <v>0.59379999999999999</v>
      </c>
      <c r="AK64" s="2">
        <f t="shared" ref="AK64:AK71" si="52">AVERAGE(AA64:AE64)</f>
        <v>1.5710000000000002</v>
      </c>
      <c r="AM64" s="109">
        <f t="shared" ref="AM64:AM71" si="53">((AK64-AI64)*(1000/AG64))/AJ64</f>
        <v>2.5541708768384437</v>
      </c>
      <c r="AN64" s="205" cm="1">
        <f t="array" ref="AN64">MIN(IF(ISERROR(AM64:AM71),1E+307,AM64:AM71))</f>
        <v>0.33397871693922254</v>
      </c>
      <c r="AP64" s="205" cm="1">
        <f t="array" ref="AP64">MAX(IF(ISERROR(AJ64:AJ71),-1E+307,AJ64:AJ71))</f>
        <v>0.59379999999999999</v>
      </c>
      <c r="AQ64" s="197"/>
      <c r="AR64" s="5"/>
      <c r="AS64" s="205" cm="1">
        <f t="array" ref="AS64">MIN(IF(ISERROR(AK64:AK71),1E+307,AK64:AK71))</f>
        <v>1.5286</v>
      </c>
      <c r="AT64" s="197"/>
      <c r="AV64" s="43">
        <v>0.66600000000000004</v>
      </c>
      <c r="AW64" s="43">
        <v>1.6180000000000001</v>
      </c>
      <c r="AX64" s="43">
        <v>0.64500000000000002</v>
      </c>
      <c r="AY64" s="43">
        <v>1.8779999999999999</v>
      </c>
      <c r="AZ64" s="6"/>
      <c r="BA64" s="6">
        <f t="shared" si="6"/>
        <v>0.65549999999999997</v>
      </c>
      <c r="BB64" s="205" cm="1">
        <f t="array" ref="BB64">MAX(IF(ISERROR(BA64:BA71),-1E+307,BA64:BA71))</f>
        <v>0.69299999999999995</v>
      </c>
      <c r="BC64" s="197"/>
      <c r="BD64" s="5"/>
      <c r="BE64" s="6">
        <f t="shared" si="7"/>
        <v>1.748</v>
      </c>
      <c r="BF64" s="205" cm="1">
        <f t="array" ref="BF64">MIN(IF(ISERROR(BE64:BE71),1E+307,BE64:BE71))</f>
        <v>1.6760000000000002</v>
      </c>
      <c r="BG64" s="197"/>
      <c r="BI64" s="43">
        <v>0.64100000000000001</v>
      </c>
      <c r="BJ64" s="43">
        <v>1.7170000000000001</v>
      </c>
      <c r="BK64" s="43">
        <v>0.66300000000000003</v>
      </c>
      <c r="BL64" s="43">
        <v>1.869</v>
      </c>
      <c r="BN64" s="6">
        <f t="shared" si="46"/>
        <v>0.65200000000000002</v>
      </c>
      <c r="BO64" s="205" cm="1">
        <f t="array" ref="BO64">MAX(IF(ISERROR(BN64:BN71),-1E+307,BN64:BN71))</f>
        <v>0.66949999999999998</v>
      </c>
      <c r="BP64" s="197"/>
      <c r="BQ64" s="5"/>
      <c r="BR64" s="6">
        <f t="shared" si="47"/>
        <v>1.7930000000000001</v>
      </c>
      <c r="BS64" s="205" cm="1">
        <f t="array" ref="BS64">MIN(IF(ISERROR(BR64:BR71),1E+307,BR64:BR71))</f>
        <v>1.7854999999999999</v>
      </c>
      <c r="BT64" s="197"/>
      <c r="BV64" s="197"/>
      <c r="BW64" s="197"/>
      <c r="BX64" s="218"/>
      <c r="BY64" s="8"/>
      <c r="BZ64" s="197"/>
      <c r="CA64" s="197"/>
      <c r="CB64" s="218"/>
      <c r="CC64" s="8"/>
      <c r="CD64" s="218"/>
    </row>
    <row r="65" spans="1:82" ht="16" customHeight="1" x14ac:dyDescent="0.2">
      <c r="A65" s="217"/>
      <c r="B65" s="217"/>
      <c r="C65" s="217"/>
      <c r="D65" t="s">
        <v>274</v>
      </c>
      <c r="E65" s="225"/>
      <c r="G65">
        <v>187</v>
      </c>
      <c r="H65">
        <v>216</v>
      </c>
      <c r="I65">
        <v>284</v>
      </c>
      <c r="J65">
        <v>290</v>
      </c>
      <c r="K65">
        <v>240</v>
      </c>
      <c r="L65">
        <v>0.65100000000000002</v>
      </c>
      <c r="M65">
        <v>0.66500000000000004</v>
      </c>
      <c r="N65">
        <v>0.7</v>
      </c>
      <c r="O65">
        <v>0.70699999999999996</v>
      </c>
      <c r="P65">
        <v>0.68100000000000005</v>
      </c>
      <c r="Q65">
        <v>0.57999999999999996</v>
      </c>
      <c r="R65">
        <v>0.59699999999999998</v>
      </c>
      <c r="S65">
        <v>0.58699999999999997</v>
      </c>
      <c r="T65">
        <v>0.58099999999999996</v>
      </c>
      <c r="U65">
        <v>0.60599999999999998</v>
      </c>
      <c r="V65">
        <v>1.411</v>
      </c>
      <c r="W65">
        <v>1.3939999999999999</v>
      </c>
      <c r="X65">
        <v>1.3340000000000001</v>
      </c>
      <c r="Y65">
        <v>1.325</v>
      </c>
      <c r="Z65">
        <v>1.365</v>
      </c>
      <c r="AA65">
        <v>1.5609999999999999</v>
      </c>
      <c r="AB65">
        <v>1.5009999999999999</v>
      </c>
      <c r="AC65">
        <v>1.512</v>
      </c>
      <c r="AD65">
        <v>1.52</v>
      </c>
      <c r="AE65">
        <v>1.5780000000000001</v>
      </c>
      <c r="AG65" s="1">
        <f t="shared" si="48"/>
        <v>243.4</v>
      </c>
      <c r="AH65" s="2">
        <f t="shared" si="49"/>
        <v>0.68079999999999996</v>
      </c>
      <c r="AI65" s="2">
        <f t="shared" si="50"/>
        <v>1.3657999999999999</v>
      </c>
      <c r="AJ65" s="2">
        <f t="shared" si="51"/>
        <v>0.59019999999999995</v>
      </c>
      <c r="AK65" s="2">
        <f t="shared" si="52"/>
        <v>1.5344</v>
      </c>
      <c r="AM65" s="109">
        <f t="shared" si="53"/>
        <v>1.1736478059747171</v>
      </c>
      <c r="AN65" s="205"/>
      <c r="AP65" s="205"/>
      <c r="AQ65" s="197"/>
      <c r="AR65" s="5"/>
      <c r="AS65" s="205"/>
      <c r="AT65" s="197"/>
      <c r="AV65" s="43">
        <v>0.68300000000000005</v>
      </c>
      <c r="AW65" s="43">
        <v>1.597</v>
      </c>
      <c r="AX65" s="43">
        <v>0.66700000000000004</v>
      </c>
      <c r="AY65" s="43">
        <v>1.8360000000000001</v>
      </c>
      <c r="AZ65" s="6"/>
      <c r="BA65" s="6">
        <f t="shared" si="6"/>
        <v>0.67500000000000004</v>
      </c>
      <c r="BB65" s="205"/>
      <c r="BC65" s="197"/>
      <c r="BD65" s="5"/>
      <c r="BE65" s="6">
        <f t="shared" si="7"/>
        <v>1.7164999999999999</v>
      </c>
      <c r="BF65" s="205"/>
      <c r="BG65" s="197"/>
      <c r="BI65" s="43">
        <v>0.64200000000000002</v>
      </c>
      <c r="BJ65" s="43">
        <v>1.7290000000000001</v>
      </c>
      <c r="BK65" s="43">
        <v>0.66100000000000003</v>
      </c>
      <c r="BL65" s="43">
        <v>1.887</v>
      </c>
      <c r="BN65" s="6">
        <f t="shared" si="46"/>
        <v>0.65149999999999997</v>
      </c>
      <c r="BO65" s="205"/>
      <c r="BP65" s="197"/>
      <c r="BQ65" s="5"/>
      <c r="BR65" s="6">
        <f t="shared" si="47"/>
        <v>1.8080000000000001</v>
      </c>
      <c r="BS65" s="205"/>
      <c r="BT65" s="197"/>
      <c r="BV65" s="197"/>
      <c r="BW65" s="197"/>
      <c r="BX65" s="218"/>
      <c r="BY65" s="8"/>
      <c r="BZ65" s="197"/>
      <c r="CA65" s="197"/>
      <c r="CB65" s="218"/>
      <c r="CC65" s="8"/>
      <c r="CD65" s="218"/>
    </row>
    <row r="66" spans="1:82" ht="16" customHeight="1" x14ac:dyDescent="0.2">
      <c r="A66" s="217"/>
      <c r="B66" s="217"/>
      <c r="C66" s="217"/>
      <c r="D66" t="s">
        <v>275</v>
      </c>
      <c r="E66" s="225"/>
      <c r="G66">
        <v>386</v>
      </c>
      <c r="H66">
        <v>298</v>
      </c>
      <c r="I66">
        <v>403</v>
      </c>
      <c r="J66">
        <v>433</v>
      </c>
      <c r="K66">
        <v>248</v>
      </c>
      <c r="L66">
        <v>0.68400000000000005</v>
      </c>
      <c r="M66">
        <v>0.63700000000000001</v>
      </c>
      <c r="N66">
        <v>0.69199999999999995</v>
      </c>
      <c r="O66">
        <v>0.71799999999999997</v>
      </c>
      <c r="P66">
        <v>0.623</v>
      </c>
      <c r="Q66">
        <v>0.58299999999999996</v>
      </c>
      <c r="R66">
        <v>0.59299999999999997</v>
      </c>
      <c r="S66">
        <v>0.58399999999999996</v>
      </c>
      <c r="T66">
        <v>0.57799999999999996</v>
      </c>
      <c r="U66">
        <v>0.6</v>
      </c>
      <c r="V66">
        <v>1.355</v>
      </c>
      <c r="W66">
        <v>1.4379999999999999</v>
      </c>
      <c r="X66">
        <v>1.349</v>
      </c>
      <c r="Y66">
        <v>1.3029999999999999</v>
      </c>
      <c r="Z66">
        <v>1.4590000000000001</v>
      </c>
      <c r="AA66">
        <v>1.546</v>
      </c>
      <c r="AB66">
        <v>1.5069999999999999</v>
      </c>
      <c r="AC66">
        <v>1.5269999999999999</v>
      </c>
      <c r="AD66">
        <v>1.5629999999999999</v>
      </c>
      <c r="AE66">
        <v>1.5</v>
      </c>
      <c r="AG66" s="1">
        <f t="shared" si="48"/>
        <v>353.6</v>
      </c>
      <c r="AH66" s="2">
        <f t="shared" si="49"/>
        <v>0.67080000000000006</v>
      </c>
      <c r="AI66" s="2">
        <f t="shared" si="50"/>
        <v>1.3808</v>
      </c>
      <c r="AJ66" s="2">
        <f t="shared" si="51"/>
        <v>0.5875999999999999</v>
      </c>
      <c r="AK66" s="2">
        <f t="shared" si="52"/>
        <v>1.5286</v>
      </c>
      <c r="AM66" s="109">
        <f t="shared" si="53"/>
        <v>0.71134517586685908</v>
      </c>
      <c r="AN66" s="205"/>
      <c r="AP66" s="205"/>
      <c r="AQ66" s="197"/>
      <c r="AR66" s="5"/>
      <c r="AS66" s="205"/>
      <c r="AT66" s="197"/>
      <c r="AV66" s="43">
        <v>0.68600000000000005</v>
      </c>
      <c r="AW66" s="43">
        <v>1.599</v>
      </c>
      <c r="AX66" s="43">
        <v>0.69099999999999995</v>
      </c>
      <c r="AY66" s="43">
        <v>1.7929999999999999</v>
      </c>
      <c r="AZ66" s="6"/>
      <c r="BA66" s="6">
        <f t="shared" si="6"/>
        <v>0.6885</v>
      </c>
      <c r="BB66" s="205"/>
      <c r="BC66" s="197"/>
      <c r="BD66" s="5"/>
      <c r="BE66" s="6">
        <f t="shared" si="7"/>
        <v>1.696</v>
      </c>
      <c r="BF66" s="205"/>
      <c r="BG66" s="197"/>
      <c r="BI66" s="43">
        <v>0.65300000000000002</v>
      </c>
      <c r="BJ66" s="43">
        <v>1.724</v>
      </c>
      <c r="BK66" s="43">
        <v>0.68600000000000005</v>
      </c>
      <c r="BL66" s="43">
        <v>1.847</v>
      </c>
      <c r="BN66" s="6">
        <f t="shared" si="46"/>
        <v>0.66949999999999998</v>
      </c>
      <c r="BO66" s="205"/>
      <c r="BP66" s="197"/>
      <c r="BQ66" s="5"/>
      <c r="BR66" s="6">
        <f t="shared" si="47"/>
        <v>1.7854999999999999</v>
      </c>
      <c r="BS66" s="205"/>
      <c r="BT66" s="197"/>
      <c r="BV66" s="197"/>
      <c r="BW66" s="197"/>
      <c r="BX66" s="218"/>
      <c r="BY66" s="8"/>
      <c r="BZ66" s="197"/>
      <c r="CA66" s="197"/>
      <c r="CB66" s="218"/>
      <c r="CC66" s="8"/>
      <c r="CD66" s="218"/>
    </row>
    <row r="67" spans="1:82" ht="16" customHeight="1" x14ac:dyDescent="0.2">
      <c r="A67" s="217"/>
      <c r="B67" s="217"/>
      <c r="C67" s="217"/>
      <c r="D67" t="s">
        <v>320</v>
      </c>
      <c r="E67" s="225"/>
      <c r="G67">
        <v>396</v>
      </c>
      <c r="H67">
        <v>402</v>
      </c>
      <c r="I67">
        <v>518</v>
      </c>
      <c r="J67">
        <v>495</v>
      </c>
      <c r="K67">
        <v>423</v>
      </c>
      <c r="L67">
        <v>0.66</v>
      </c>
      <c r="M67">
        <v>0.66700000000000004</v>
      </c>
      <c r="N67">
        <v>0.72899999999999998</v>
      </c>
      <c r="O67">
        <v>0.71899999999999997</v>
      </c>
      <c r="P67">
        <v>0.67900000000000005</v>
      </c>
      <c r="Q67">
        <v>0.58099999999999996</v>
      </c>
      <c r="R67">
        <v>0.58799999999999997</v>
      </c>
      <c r="S67">
        <v>0.58399999999999996</v>
      </c>
      <c r="T67">
        <v>0.57899999999999996</v>
      </c>
      <c r="U67">
        <v>0.59899999999999998</v>
      </c>
      <c r="V67">
        <v>1.3959999999999999</v>
      </c>
      <c r="W67">
        <v>1.39</v>
      </c>
      <c r="X67">
        <v>1.278</v>
      </c>
      <c r="Y67">
        <v>1.302</v>
      </c>
      <c r="Z67">
        <v>1.369</v>
      </c>
      <c r="AA67">
        <v>1.546</v>
      </c>
      <c r="AB67">
        <v>1.516</v>
      </c>
      <c r="AC67">
        <v>1.5389999999999999</v>
      </c>
      <c r="AD67">
        <v>1.5549999999999999</v>
      </c>
      <c r="AE67">
        <v>1.5469999999999999</v>
      </c>
      <c r="AG67" s="1">
        <f t="shared" si="48"/>
        <v>446.8</v>
      </c>
      <c r="AH67" s="2">
        <f t="shared" si="49"/>
        <v>0.69079999999999997</v>
      </c>
      <c r="AI67" s="2">
        <f t="shared" si="50"/>
        <v>1.347</v>
      </c>
      <c r="AJ67" s="2">
        <f t="shared" si="51"/>
        <v>0.58620000000000005</v>
      </c>
      <c r="AK67" s="2">
        <f t="shared" si="52"/>
        <v>1.5406</v>
      </c>
      <c r="AM67" s="109">
        <f t="shared" si="53"/>
        <v>0.7391734757677858</v>
      </c>
      <c r="AN67" s="205"/>
      <c r="AP67" s="205"/>
      <c r="AQ67" s="197"/>
      <c r="AR67" s="5"/>
      <c r="AS67" s="205"/>
      <c r="AT67" s="197"/>
      <c r="AV67" s="42">
        <v>0.69199999999999995</v>
      </c>
      <c r="AW67" s="42">
        <v>1.5840000000000001</v>
      </c>
      <c r="AX67" s="42">
        <v>0.69399999999999995</v>
      </c>
      <c r="AY67" s="42">
        <v>1.768</v>
      </c>
      <c r="AZ67" s="6"/>
      <c r="BA67" s="6">
        <f t="shared" si="6"/>
        <v>0.69299999999999995</v>
      </c>
      <c r="BB67" s="205"/>
      <c r="BC67" s="197"/>
      <c r="BD67" s="5"/>
      <c r="BE67" s="6">
        <f t="shared" si="7"/>
        <v>1.6760000000000002</v>
      </c>
      <c r="BF67" s="205"/>
      <c r="BG67" s="197"/>
      <c r="BI67" s="42">
        <v>0.65300000000000002</v>
      </c>
      <c r="BJ67" s="42">
        <v>1.718</v>
      </c>
      <c r="BK67" s="42">
        <v>0.67</v>
      </c>
      <c r="BL67" s="42">
        <v>1.86</v>
      </c>
      <c r="BN67" s="6">
        <f t="shared" si="46"/>
        <v>0.66149999999999998</v>
      </c>
      <c r="BO67" s="205"/>
      <c r="BP67" s="197"/>
      <c r="BQ67" s="5"/>
      <c r="BR67" s="6">
        <f t="shared" si="47"/>
        <v>1.7890000000000001</v>
      </c>
      <c r="BS67" s="205"/>
      <c r="BT67" s="197"/>
      <c r="BV67" s="197"/>
      <c r="BW67" s="197"/>
      <c r="BX67" s="218"/>
      <c r="BY67" s="8"/>
      <c r="BZ67" s="197"/>
      <c r="CA67" s="197"/>
      <c r="CB67" s="218"/>
      <c r="CC67" s="8"/>
      <c r="CD67" s="218"/>
    </row>
    <row r="68" spans="1:82" ht="16" customHeight="1" x14ac:dyDescent="0.2">
      <c r="A68" s="217"/>
      <c r="B68" s="217"/>
      <c r="C68" s="217"/>
      <c r="D68" t="s">
        <v>336</v>
      </c>
      <c r="E68" s="225"/>
      <c r="G68">
        <v>1029</v>
      </c>
      <c r="H68">
        <v>837</v>
      </c>
      <c r="I68">
        <v>1041</v>
      </c>
      <c r="J68">
        <v>1113</v>
      </c>
      <c r="K68">
        <v>713</v>
      </c>
      <c r="L68">
        <v>0.71199999999999997</v>
      </c>
      <c r="M68">
        <v>0.66400000000000003</v>
      </c>
      <c r="N68">
        <v>0.71399999999999997</v>
      </c>
      <c r="O68">
        <v>0.73799999999999999</v>
      </c>
      <c r="P68">
        <v>0.63600000000000001</v>
      </c>
      <c r="Q68">
        <v>0.59</v>
      </c>
      <c r="R68">
        <v>0.59799999999999998</v>
      </c>
      <c r="S68">
        <v>0.59299999999999997</v>
      </c>
      <c r="T68">
        <v>0.58399999999999996</v>
      </c>
      <c r="U68">
        <v>0.60199999999999998</v>
      </c>
      <c r="V68">
        <v>1.3049999999999999</v>
      </c>
      <c r="W68">
        <v>1.3939999999999999</v>
      </c>
      <c r="X68">
        <v>1.3069999999999999</v>
      </c>
      <c r="Y68">
        <v>1.2629999999999999</v>
      </c>
      <c r="Z68">
        <v>1.4379999999999999</v>
      </c>
      <c r="AA68">
        <v>1.5489999999999999</v>
      </c>
      <c r="AB68">
        <v>1.5109999999999999</v>
      </c>
      <c r="AC68">
        <v>1.5289999999999999</v>
      </c>
      <c r="AD68">
        <v>1.5549999999999999</v>
      </c>
      <c r="AE68">
        <v>1.5009999999999999</v>
      </c>
      <c r="AG68" s="1">
        <f t="shared" si="48"/>
        <v>946.6</v>
      </c>
      <c r="AH68" s="2">
        <f t="shared" si="49"/>
        <v>0.69279999999999997</v>
      </c>
      <c r="AI68" s="2">
        <f t="shared" si="50"/>
        <v>1.3413999999999999</v>
      </c>
      <c r="AJ68" s="2">
        <f t="shared" si="51"/>
        <v>0.59339999999999993</v>
      </c>
      <c r="AK68" s="2">
        <f t="shared" si="52"/>
        <v>1.5289999999999999</v>
      </c>
      <c r="AM68" s="109">
        <f t="shared" si="53"/>
        <v>0.33397871693922254</v>
      </c>
      <c r="AN68" s="205"/>
      <c r="AP68" s="205"/>
      <c r="AQ68" s="197"/>
      <c r="AR68" s="5"/>
      <c r="AS68" s="205"/>
      <c r="AT68" s="197"/>
      <c r="AV68" s="42">
        <v>0.68</v>
      </c>
      <c r="AW68" s="42">
        <v>1.607</v>
      </c>
      <c r="AX68" s="42">
        <v>0.66300000000000003</v>
      </c>
      <c r="AY68" s="42">
        <v>1.8340000000000001</v>
      </c>
      <c r="AZ68" s="6"/>
      <c r="BA68" s="6">
        <f t="shared" si="6"/>
        <v>0.67149999999999999</v>
      </c>
      <c r="BB68" s="205"/>
      <c r="BC68" s="197"/>
      <c r="BD68" s="5"/>
      <c r="BE68" s="6">
        <f t="shared" si="7"/>
        <v>1.7204999999999999</v>
      </c>
      <c r="BF68" s="205"/>
      <c r="BG68" s="197"/>
      <c r="BI68" s="42">
        <v>0.63900000000000001</v>
      </c>
      <c r="BJ68" s="42">
        <v>1.75</v>
      </c>
      <c r="BK68" s="42">
        <v>0.65200000000000002</v>
      </c>
      <c r="BL68" s="42">
        <v>1.8979999999999999</v>
      </c>
      <c r="BN68" s="6">
        <f t="shared" si="46"/>
        <v>0.64549999999999996</v>
      </c>
      <c r="BO68" s="205"/>
      <c r="BP68" s="197"/>
      <c r="BQ68" s="5"/>
      <c r="BR68" s="6">
        <f t="shared" si="47"/>
        <v>1.8239999999999998</v>
      </c>
      <c r="BS68" s="205"/>
      <c r="BT68" s="197"/>
      <c r="BV68" s="197"/>
      <c r="BW68" s="197"/>
      <c r="BX68" s="218"/>
      <c r="BY68" s="8"/>
      <c r="BZ68" s="197"/>
      <c r="CA68" s="197"/>
      <c r="CB68" s="218"/>
      <c r="CC68" s="8"/>
      <c r="CD68" s="218"/>
    </row>
    <row r="69" spans="1:82" ht="16" customHeight="1" x14ac:dyDescent="0.2">
      <c r="A69" s="217"/>
      <c r="B69" s="217"/>
      <c r="C69" s="217"/>
      <c r="E69" s="225"/>
      <c r="AG69" s="1" t="e">
        <f t="shared" si="48"/>
        <v>#DIV/0!</v>
      </c>
      <c r="AH69" s="2" t="e">
        <f t="shared" si="49"/>
        <v>#DIV/0!</v>
      </c>
      <c r="AI69" s="2" t="e">
        <f t="shared" si="50"/>
        <v>#DIV/0!</v>
      </c>
      <c r="AJ69" s="2" t="e">
        <f t="shared" si="51"/>
        <v>#DIV/0!</v>
      </c>
      <c r="AK69" s="2" t="e">
        <f t="shared" si="52"/>
        <v>#DIV/0!</v>
      </c>
      <c r="AM69" s="109" t="e">
        <f t="shared" si="53"/>
        <v>#DIV/0!</v>
      </c>
      <c r="AN69" s="205"/>
      <c r="AP69" s="205"/>
      <c r="AQ69" s="197"/>
      <c r="AR69" s="5"/>
      <c r="AS69" s="205"/>
      <c r="AT69" s="197"/>
      <c r="AV69" s="42"/>
      <c r="AW69" s="42"/>
      <c r="AX69" s="42"/>
      <c r="AY69" s="42"/>
      <c r="AZ69" s="6"/>
      <c r="BA69" s="6" t="e">
        <f t="shared" si="6"/>
        <v>#DIV/0!</v>
      </c>
      <c r="BB69" s="205"/>
      <c r="BC69" s="197"/>
      <c r="BD69" s="5"/>
      <c r="BE69" s="6" t="e">
        <f t="shared" si="7"/>
        <v>#DIV/0!</v>
      </c>
      <c r="BF69" s="205"/>
      <c r="BG69" s="197"/>
      <c r="BI69" s="42"/>
      <c r="BJ69" s="42"/>
      <c r="BK69" s="42"/>
      <c r="BL69" s="42"/>
      <c r="BN69" s="6" t="e">
        <f t="shared" si="46"/>
        <v>#DIV/0!</v>
      </c>
      <c r="BO69" s="205"/>
      <c r="BP69" s="197"/>
      <c r="BQ69" s="5"/>
      <c r="BR69" s="6" t="e">
        <f t="shared" si="47"/>
        <v>#DIV/0!</v>
      </c>
      <c r="BS69" s="205"/>
      <c r="BT69" s="197"/>
      <c r="BV69" s="197"/>
      <c r="BW69" s="197"/>
      <c r="BX69" s="218"/>
      <c r="BY69" s="8"/>
      <c r="BZ69" s="197"/>
      <c r="CA69" s="197"/>
      <c r="CB69" s="218"/>
      <c r="CC69" s="8"/>
      <c r="CD69" s="218"/>
    </row>
    <row r="70" spans="1:82" ht="16" customHeight="1" x14ac:dyDescent="0.2">
      <c r="A70" s="217"/>
      <c r="B70" s="217"/>
      <c r="C70" s="217"/>
      <c r="E70" s="225"/>
      <c r="AG70" s="1" t="e">
        <f t="shared" si="48"/>
        <v>#DIV/0!</v>
      </c>
      <c r="AH70" s="2" t="e">
        <f t="shared" si="49"/>
        <v>#DIV/0!</v>
      </c>
      <c r="AI70" s="2" t="e">
        <f t="shared" si="50"/>
        <v>#DIV/0!</v>
      </c>
      <c r="AJ70" s="2" t="e">
        <f t="shared" si="51"/>
        <v>#DIV/0!</v>
      </c>
      <c r="AK70" s="2" t="e">
        <f t="shared" si="52"/>
        <v>#DIV/0!</v>
      </c>
      <c r="AM70" s="109" t="e">
        <f t="shared" si="53"/>
        <v>#DIV/0!</v>
      </c>
      <c r="AN70" s="205"/>
      <c r="AP70" s="205"/>
      <c r="AQ70" s="197"/>
      <c r="AR70" s="5"/>
      <c r="AS70" s="205"/>
      <c r="AT70" s="197"/>
      <c r="AV70" s="42"/>
      <c r="AW70" s="42"/>
      <c r="AX70" s="42"/>
      <c r="AY70" s="42"/>
      <c r="AZ70" s="6"/>
      <c r="BA70" s="6" t="e">
        <f t="shared" si="6"/>
        <v>#DIV/0!</v>
      </c>
      <c r="BB70" s="205"/>
      <c r="BC70" s="197"/>
      <c r="BD70" s="5"/>
      <c r="BE70" s="6" t="e">
        <f t="shared" si="7"/>
        <v>#DIV/0!</v>
      </c>
      <c r="BF70" s="205"/>
      <c r="BG70" s="197"/>
      <c r="BI70" s="42"/>
      <c r="BJ70" s="42"/>
      <c r="BK70" s="42"/>
      <c r="BL70" s="42"/>
      <c r="BN70" s="6" t="e">
        <f t="shared" si="46"/>
        <v>#DIV/0!</v>
      </c>
      <c r="BO70" s="205"/>
      <c r="BP70" s="197"/>
      <c r="BQ70" s="5"/>
      <c r="BR70" s="6" t="e">
        <f t="shared" si="47"/>
        <v>#DIV/0!</v>
      </c>
      <c r="BS70" s="205"/>
      <c r="BT70" s="197"/>
      <c r="BV70" s="197"/>
      <c r="BW70" s="197"/>
      <c r="BX70" s="218"/>
      <c r="BY70" s="8"/>
      <c r="BZ70" s="197"/>
      <c r="CA70" s="197"/>
      <c r="CB70" s="218"/>
      <c r="CC70" s="8"/>
      <c r="CD70" s="218"/>
    </row>
    <row r="71" spans="1:82" ht="16" customHeight="1" x14ac:dyDescent="0.2">
      <c r="A71" s="217"/>
      <c r="B71" s="217"/>
      <c r="C71" s="217"/>
      <c r="E71" s="225"/>
      <c r="AG71" s="1" t="e">
        <f t="shared" si="48"/>
        <v>#DIV/0!</v>
      </c>
      <c r="AH71" s="2" t="e">
        <f t="shared" si="49"/>
        <v>#DIV/0!</v>
      </c>
      <c r="AI71" s="2" t="e">
        <f t="shared" si="50"/>
        <v>#DIV/0!</v>
      </c>
      <c r="AJ71" s="2" t="e">
        <f t="shared" si="51"/>
        <v>#DIV/0!</v>
      </c>
      <c r="AK71" s="2" t="e">
        <f t="shared" si="52"/>
        <v>#DIV/0!</v>
      </c>
      <c r="AM71" s="109" t="e">
        <f t="shared" si="53"/>
        <v>#DIV/0!</v>
      </c>
      <c r="AN71" s="205"/>
      <c r="AP71" s="205"/>
      <c r="AQ71" s="197"/>
      <c r="AR71" s="5"/>
      <c r="AS71" s="205"/>
      <c r="AT71" s="197"/>
      <c r="AV71" s="42"/>
      <c r="AW71" s="42"/>
      <c r="AX71" s="42"/>
      <c r="AY71" s="42"/>
      <c r="AZ71" s="6"/>
      <c r="BA71" s="6" t="e">
        <f t="shared" si="6"/>
        <v>#DIV/0!</v>
      </c>
      <c r="BB71" s="205"/>
      <c r="BC71" s="197"/>
      <c r="BD71" s="5"/>
      <c r="BE71" s="6" t="e">
        <f t="shared" si="7"/>
        <v>#DIV/0!</v>
      </c>
      <c r="BF71" s="205"/>
      <c r="BG71" s="197"/>
      <c r="BI71" s="42"/>
      <c r="BJ71" s="42"/>
      <c r="BK71" s="42"/>
      <c r="BL71" s="42"/>
      <c r="BN71" s="6" t="e">
        <f t="shared" si="46"/>
        <v>#DIV/0!</v>
      </c>
      <c r="BO71" s="205"/>
      <c r="BP71" s="197"/>
      <c r="BQ71" s="5"/>
      <c r="BR71" s="6" t="e">
        <f t="shared" si="47"/>
        <v>#DIV/0!</v>
      </c>
      <c r="BS71" s="205"/>
      <c r="BT71" s="197"/>
      <c r="BV71" s="197"/>
      <c r="BW71" s="197"/>
      <c r="BX71" s="218"/>
      <c r="BY71" s="8"/>
      <c r="BZ71" s="197"/>
      <c r="CA71" s="197"/>
      <c r="CB71" s="218"/>
      <c r="CC71" s="8"/>
      <c r="CD71" s="218"/>
    </row>
    <row r="72" spans="1:82" ht="16" customHeight="1" x14ac:dyDescent="0.2">
      <c r="A72" s="7"/>
      <c r="B72" s="7"/>
      <c r="C72" s="7"/>
      <c r="BA72" s="6"/>
      <c r="BE72" s="6"/>
    </row>
    <row r="73" spans="1:82" ht="16" customHeight="1" x14ac:dyDescent="0.2">
      <c r="A73" s="217">
        <v>13</v>
      </c>
      <c r="B73" s="217">
        <v>0</v>
      </c>
      <c r="C73" s="217">
        <v>1</v>
      </c>
      <c r="D73" t="s">
        <v>276</v>
      </c>
      <c r="E73" s="225">
        <v>1366337</v>
      </c>
      <c r="G73" s="98">
        <v>58</v>
      </c>
      <c r="H73">
        <v>46</v>
      </c>
      <c r="I73">
        <v>91</v>
      </c>
      <c r="J73">
        <v>50</v>
      </c>
      <c r="K73" s="99">
        <v>57</v>
      </c>
      <c r="L73" s="98">
        <v>0.77600000000000002</v>
      </c>
      <c r="M73">
        <v>0.753</v>
      </c>
      <c r="N73">
        <v>0.83799999999999997</v>
      </c>
      <c r="O73">
        <v>0.76</v>
      </c>
      <c r="P73" s="99">
        <v>0.78600000000000003</v>
      </c>
      <c r="Q73" s="98">
        <v>0.58299999999999996</v>
      </c>
      <c r="R73">
        <v>0.624</v>
      </c>
      <c r="S73">
        <v>0.62</v>
      </c>
      <c r="T73">
        <v>0.61499999999999999</v>
      </c>
      <c r="U73" s="99">
        <v>0.63100000000000001</v>
      </c>
      <c r="V73" s="98">
        <v>1.1719999999999999</v>
      </c>
      <c r="W73">
        <v>1.228</v>
      </c>
      <c r="X73">
        <v>1.02</v>
      </c>
      <c r="Y73">
        <v>1.216</v>
      </c>
      <c r="Z73" s="99">
        <v>1.153</v>
      </c>
      <c r="AA73" s="98">
        <v>1.65</v>
      </c>
      <c r="AB73">
        <v>1.4750000000000001</v>
      </c>
      <c r="AC73">
        <v>1.5209999999999999</v>
      </c>
      <c r="AD73">
        <v>1.504</v>
      </c>
      <c r="AE73" s="99">
        <v>1.4930000000000001</v>
      </c>
      <c r="AG73" s="1">
        <f t="shared" ref="AG73:AG80" si="54">AVERAGE(G73:K73)</f>
        <v>60.4</v>
      </c>
      <c r="AH73" s="2">
        <f t="shared" ref="AH73:AH80" si="55">AVERAGE(L73:P73)</f>
        <v>0.78259999999999996</v>
      </c>
      <c r="AI73" s="2">
        <f t="shared" ref="AI73:AI80" si="56">AVERAGE(V73:Z73)</f>
        <v>1.1577999999999999</v>
      </c>
      <c r="AJ73" s="2">
        <f t="shared" ref="AJ73:AJ80" si="57">AVERAGE(Q73:U73)</f>
        <v>0.61460000000000004</v>
      </c>
      <c r="AK73" s="2">
        <f t="shared" ref="AK73:AK80" si="58">AVERAGE(AA73:AE73)</f>
        <v>1.5286000000000002</v>
      </c>
      <c r="AM73" s="109">
        <f t="shared" ref="AM73:AM80" si="59">((AK73-AI73)*(1000/AG73))/AJ73</f>
        <v>9.9887290069673345</v>
      </c>
      <c r="AN73" s="205" cm="1">
        <f t="array" ref="AN73">MIN(IF(ISERROR(AM73:AM80),1E+307,AM73:AM80))</f>
        <v>0.22042380229152603</v>
      </c>
      <c r="AP73" s="205" cm="1">
        <f t="array" ref="AP73">MAX(IF(ISERROR(AJ73:AJ80),-1E+307,AJ73:AJ80))</f>
        <v>0.66200000000000003</v>
      </c>
      <c r="AQ73" s="197">
        <f>AP81-AP73</f>
        <v>-6.359999999999999E-2</v>
      </c>
      <c r="AR73" s="5"/>
      <c r="AS73" s="205" cm="1">
        <f t="array" ref="AS73">MIN(IF(ISERROR(AK73:AK80),1E+307,AK73:AK80))</f>
        <v>1.4186000000000001</v>
      </c>
      <c r="AT73" s="197">
        <f>AS73-AS81</f>
        <v>-9.4000000000000083E-2</v>
      </c>
      <c r="AV73" s="42">
        <v>0.73899999999999999</v>
      </c>
      <c r="AW73" s="42">
        <v>1.48</v>
      </c>
      <c r="AX73" s="42">
        <v>0.75700000000000001</v>
      </c>
      <c r="AY73" s="42">
        <v>1.659</v>
      </c>
      <c r="AZ73" s="6"/>
      <c r="BA73" s="6">
        <f t="shared" si="6"/>
        <v>0.748</v>
      </c>
      <c r="BB73" s="205" cm="1">
        <f t="array" ref="BB73">MAX(IF(ISERROR(BA73:BA80),-1E+307,BA73:BA80))</f>
        <v>0.74950000000000006</v>
      </c>
      <c r="BC73" s="197">
        <f>BB81-BB73</f>
        <v>-4.2500000000000093E-2</v>
      </c>
      <c r="BD73" s="5"/>
      <c r="BE73" s="6">
        <f t="shared" si="7"/>
        <v>1.5695000000000001</v>
      </c>
      <c r="BF73" s="205" cm="1">
        <f t="array" ref="BF73">MIN(IF(ISERROR(BE73:BE80),1E+307,BE73:BE80))</f>
        <v>1.5449999999999999</v>
      </c>
      <c r="BG73" s="197">
        <f>BF73-BF81</f>
        <v>-0.12349999999999994</v>
      </c>
      <c r="BI73" s="42">
        <v>0.71099999999999997</v>
      </c>
      <c r="BJ73" s="42">
        <v>1.5880000000000001</v>
      </c>
      <c r="BK73" s="42">
        <v>0.73799999999999999</v>
      </c>
      <c r="BL73" s="42">
        <v>1.7370000000000001</v>
      </c>
      <c r="BN73" s="6">
        <f>AVERAGE(BI73,BK73)</f>
        <v>0.72449999999999992</v>
      </c>
      <c r="BO73" s="205" cm="1">
        <f t="array" ref="BO73">MAX(IF(ISERROR(BN73:BN80),-1E+307,BN73:BN80))</f>
        <v>0.73099999999999998</v>
      </c>
      <c r="BP73" s="197">
        <f>BO81-BO73</f>
        <v>-5.3999999999999937E-2</v>
      </c>
      <c r="BQ73" s="5"/>
      <c r="BR73" s="6">
        <f>AVERAGE(BJ73,BL73)</f>
        <v>1.6625000000000001</v>
      </c>
      <c r="BS73" s="205" cm="1">
        <f t="array" ref="BS73">MIN(IF(ISERROR(BR73:BR80),1E+307,BR73:BR80))</f>
        <v>1.6215000000000002</v>
      </c>
      <c r="BT73" s="197">
        <f>BS73-BS81</f>
        <v>-0.15199999999999969</v>
      </c>
      <c r="BV73" s="197">
        <f>BB73-BC73</f>
        <v>0.79200000000000015</v>
      </c>
      <c r="BW73" s="197">
        <f>BF73+BG73</f>
        <v>1.4215</v>
      </c>
      <c r="BX73" s="218">
        <f>BW73-BV73</f>
        <v>0.62949999999999984</v>
      </c>
      <c r="BY73" s="8"/>
      <c r="BZ73" s="197">
        <f>BO73-BP73</f>
        <v>0.78499999999999992</v>
      </c>
      <c r="CA73" s="197">
        <f>BS73+BT73</f>
        <v>1.4695000000000005</v>
      </c>
      <c r="CB73" s="218">
        <f>CA73-BZ73</f>
        <v>0.68450000000000055</v>
      </c>
      <c r="CC73" s="8"/>
      <c r="CD73" s="218">
        <f>AVERAGE(BX73, CB73)</f>
        <v>0.65700000000000025</v>
      </c>
    </row>
    <row r="74" spans="1:82" ht="16" customHeight="1" x14ac:dyDescent="0.2">
      <c r="A74" s="217"/>
      <c r="B74" s="217"/>
      <c r="C74" s="217"/>
      <c r="D74" t="s">
        <v>277</v>
      </c>
      <c r="E74" s="225"/>
      <c r="G74" s="98">
        <v>382</v>
      </c>
      <c r="H74">
        <v>324</v>
      </c>
      <c r="I74">
        <v>303</v>
      </c>
      <c r="J74">
        <v>308</v>
      </c>
      <c r="K74" s="99">
        <v>211</v>
      </c>
      <c r="L74" s="98">
        <v>0.84299999999999997</v>
      </c>
      <c r="M74">
        <v>0.81200000000000006</v>
      </c>
      <c r="N74">
        <v>0.79500000000000004</v>
      </c>
      <c r="O74">
        <v>0.80800000000000005</v>
      </c>
      <c r="P74" s="99">
        <v>0.73699999999999999</v>
      </c>
      <c r="Q74" s="98">
        <v>0.64700000000000002</v>
      </c>
      <c r="R74">
        <v>0.65700000000000003</v>
      </c>
      <c r="S74">
        <v>0.66200000000000003</v>
      </c>
      <c r="T74">
        <v>0.66500000000000004</v>
      </c>
      <c r="U74" s="99">
        <v>0.67</v>
      </c>
      <c r="V74" s="98">
        <v>0.999</v>
      </c>
      <c r="W74">
        <v>1.0900000000000001</v>
      </c>
      <c r="X74">
        <v>1.1339999999999999</v>
      </c>
      <c r="Y74">
        <v>1.103</v>
      </c>
      <c r="Z74" s="99">
        <v>1.2589999999999999</v>
      </c>
      <c r="AA74" s="98">
        <v>1.4710000000000001</v>
      </c>
      <c r="AB74">
        <v>1.466</v>
      </c>
      <c r="AC74">
        <v>1.46</v>
      </c>
      <c r="AD74">
        <v>1.3979999999999999</v>
      </c>
      <c r="AE74" s="99">
        <v>1.4219999999999999</v>
      </c>
      <c r="AG74" s="1">
        <f t="shared" si="54"/>
        <v>305.60000000000002</v>
      </c>
      <c r="AH74" s="2">
        <f t="shared" si="55"/>
        <v>0.79900000000000004</v>
      </c>
      <c r="AI74" s="2">
        <f t="shared" si="56"/>
        <v>1.1169999999999998</v>
      </c>
      <c r="AJ74" s="2">
        <f t="shared" si="57"/>
        <v>0.66020000000000001</v>
      </c>
      <c r="AK74" s="2">
        <f t="shared" si="58"/>
        <v>1.4434</v>
      </c>
      <c r="AM74" s="109">
        <f t="shared" si="59"/>
        <v>1.6177867725312505</v>
      </c>
      <c r="AN74" s="205"/>
      <c r="AP74" s="205"/>
      <c r="AQ74" s="197"/>
      <c r="AR74" s="5"/>
      <c r="AS74" s="205"/>
      <c r="AT74" s="197"/>
      <c r="AV74" s="42">
        <v>0.73099999999999998</v>
      </c>
      <c r="AW74" s="42">
        <v>1.4890000000000001</v>
      </c>
      <c r="AX74" s="42">
        <v>0.73199999999999998</v>
      </c>
      <c r="AY74" s="42">
        <v>1.681</v>
      </c>
      <c r="AZ74" s="6"/>
      <c r="BA74" s="6">
        <f t="shared" si="6"/>
        <v>0.73150000000000004</v>
      </c>
      <c r="BB74" s="205"/>
      <c r="BC74" s="197"/>
      <c r="BD74" s="5"/>
      <c r="BE74" s="6">
        <f t="shared" si="7"/>
        <v>1.585</v>
      </c>
      <c r="BF74" s="205"/>
      <c r="BG74" s="197"/>
      <c r="BI74" s="42">
        <v>0.70799999999999996</v>
      </c>
      <c r="BJ74" s="42">
        <v>1.585</v>
      </c>
      <c r="BK74" s="42">
        <v>0.73</v>
      </c>
      <c r="BL74" s="42">
        <v>1.7290000000000001</v>
      </c>
      <c r="BN74" s="6">
        <f t="shared" ref="BN74:BN88" si="60">AVERAGE(BI74,BK74)</f>
        <v>0.71899999999999997</v>
      </c>
      <c r="BO74" s="205"/>
      <c r="BP74" s="197"/>
      <c r="BQ74" s="104"/>
      <c r="BR74" s="6">
        <f t="shared" ref="BR74:BR88" si="61">AVERAGE(BJ74,BL74)</f>
        <v>1.657</v>
      </c>
      <c r="BS74" s="205"/>
      <c r="BT74" s="197"/>
      <c r="BV74" s="197"/>
      <c r="BW74" s="197"/>
      <c r="BX74" s="218"/>
      <c r="BY74" s="8"/>
      <c r="BZ74" s="197"/>
      <c r="CA74" s="197"/>
      <c r="CB74" s="218"/>
      <c r="CC74" s="8"/>
      <c r="CD74" s="218"/>
    </row>
    <row r="75" spans="1:82" s="63" customFormat="1" ht="16" customHeight="1" x14ac:dyDescent="0.2">
      <c r="A75" s="217"/>
      <c r="B75" s="217"/>
      <c r="C75" s="217"/>
      <c r="D75" s="63" t="s">
        <v>278</v>
      </c>
      <c r="E75" s="225"/>
      <c r="G75" s="100">
        <v>761</v>
      </c>
      <c r="H75" s="63">
        <v>520</v>
      </c>
      <c r="I75" s="63">
        <v>629</v>
      </c>
      <c r="J75" s="63">
        <v>700</v>
      </c>
      <c r="K75" s="101">
        <v>440</v>
      </c>
      <c r="L75" s="100">
        <v>0.81899999999999995</v>
      </c>
      <c r="M75" s="63">
        <v>0.73699999999999999</v>
      </c>
      <c r="N75" s="63">
        <v>0.76500000000000001</v>
      </c>
      <c r="O75" s="63">
        <v>0.79800000000000004</v>
      </c>
      <c r="P75" s="101">
        <v>0.71099999999999997</v>
      </c>
      <c r="Q75" s="100">
        <v>0.65200000000000002</v>
      </c>
      <c r="R75" s="63">
        <v>0.65600000000000003</v>
      </c>
      <c r="S75" s="63">
        <v>0.66800000000000004</v>
      </c>
      <c r="T75" s="63">
        <v>0.66500000000000004</v>
      </c>
      <c r="U75" s="101">
        <v>0.66600000000000004</v>
      </c>
      <c r="V75" s="100">
        <v>1.0669999999999999</v>
      </c>
      <c r="W75" s="63">
        <v>1.26</v>
      </c>
      <c r="X75" s="63">
        <v>1.202</v>
      </c>
      <c r="Y75" s="63">
        <v>1.129</v>
      </c>
      <c r="Z75" s="101">
        <v>1.3109999999999999</v>
      </c>
      <c r="AA75" s="100">
        <v>1.5489999999999999</v>
      </c>
      <c r="AB75" s="63">
        <v>1.4419999999999999</v>
      </c>
      <c r="AC75" s="63">
        <v>1.4450000000000001</v>
      </c>
      <c r="AD75" s="63">
        <v>1.4390000000000001</v>
      </c>
      <c r="AE75" s="101">
        <v>1.415</v>
      </c>
      <c r="AG75" s="102">
        <f t="shared" si="54"/>
        <v>610</v>
      </c>
      <c r="AH75" s="103">
        <f t="shared" si="55"/>
        <v>0.76600000000000001</v>
      </c>
      <c r="AI75" s="103">
        <f t="shared" si="56"/>
        <v>1.1938</v>
      </c>
      <c r="AJ75" s="103">
        <f t="shared" si="57"/>
        <v>0.66139999999999999</v>
      </c>
      <c r="AK75" s="103">
        <f t="shared" si="58"/>
        <v>1.458</v>
      </c>
      <c r="AM75" s="109">
        <f t="shared" si="59"/>
        <v>0.65484540988563755</v>
      </c>
      <c r="AN75" s="205"/>
      <c r="AP75" s="205"/>
      <c r="AQ75" s="197"/>
      <c r="AR75" s="104"/>
      <c r="AS75" s="205"/>
      <c r="AT75" s="197"/>
      <c r="AV75" s="105">
        <v>0.74399999999999999</v>
      </c>
      <c r="AW75" s="105">
        <v>1.4530000000000001</v>
      </c>
      <c r="AX75" s="105">
        <v>0.755</v>
      </c>
      <c r="AY75" s="105">
        <v>1.637</v>
      </c>
      <c r="AZ75" s="106"/>
      <c r="BA75" s="106">
        <f t="shared" si="6"/>
        <v>0.74950000000000006</v>
      </c>
      <c r="BB75" s="205"/>
      <c r="BC75" s="197"/>
      <c r="BD75" s="104"/>
      <c r="BE75" s="106">
        <f t="shared" si="7"/>
        <v>1.5449999999999999</v>
      </c>
      <c r="BF75" s="205"/>
      <c r="BG75" s="197"/>
      <c r="BI75" s="105">
        <v>0.70899999999999996</v>
      </c>
      <c r="BJ75" s="105">
        <v>1.5780000000000001</v>
      </c>
      <c r="BK75" s="105">
        <v>0.753</v>
      </c>
      <c r="BL75" s="105">
        <v>1.665</v>
      </c>
      <c r="BN75" s="106">
        <f t="shared" si="60"/>
        <v>0.73099999999999998</v>
      </c>
      <c r="BO75" s="205"/>
      <c r="BP75" s="197"/>
      <c r="BQ75" s="104"/>
      <c r="BR75" s="106">
        <f t="shared" si="61"/>
        <v>1.6215000000000002</v>
      </c>
      <c r="BS75" s="205"/>
      <c r="BT75" s="197"/>
      <c r="BV75" s="197"/>
      <c r="BW75" s="197"/>
      <c r="BX75" s="218"/>
      <c r="BY75" s="107"/>
      <c r="BZ75" s="197"/>
      <c r="CA75" s="197"/>
      <c r="CB75" s="218"/>
      <c r="CC75" s="107"/>
      <c r="CD75" s="218"/>
    </row>
    <row r="76" spans="1:82" ht="16" customHeight="1" x14ac:dyDescent="0.2">
      <c r="A76" s="217"/>
      <c r="B76" s="217"/>
      <c r="C76" s="217"/>
      <c r="D76" t="s">
        <v>319</v>
      </c>
      <c r="E76" s="225"/>
      <c r="G76">
        <v>827</v>
      </c>
      <c r="H76">
        <v>877</v>
      </c>
      <c r="I76">
        <v>938</v>
      </c>
      <c r="J76">
        <v>721</v>
      </c>
      <c r="K76">
        <v>509</v>
      </c>
      <c r="L76">
        <v>0.77600000000000002</v>
      </c>
      <c r="M76">
        <v>0.79300000000000004</v>
      </c>
      <c r="N76">
        <v>0.80700000000000005</v>
      </c>
      <c r="O76">
        <v>0.748</v>
      </c>
      <c r="P76">
        <v>0.69399999999999995</v>
      </c>
      <c r="Q76">
        <v>0.64600000000000002</v>
      </c>
      <c r="R76">
        <v>0.66100000000000003</v>
      </c>
      <c r="S76">
        <v>0.67100000000000004</v>
      </c>
      <c r="T76">
        <v>0.66800000000000004</v>
      </c>
      <c r="U76">
        <v>0.66400000000000003</v>
      </c>
      <c r="V76">
        <v>1.173</v>
      </c>
      <c r="W76">
        <v>1.137</v>
      </c>
      <c r="X76">
        <v>1.1020000000000001</v>
      </c>
      <c r="Y76">
        <v>1.242</v>
      </c>
      <c r="Z76">
        <v>1.343</v>
      </c>
      <c r="AA76">
        <v>1.524</v>
      </c>
      <c r="AB76">
        <v>1.42</v>
      </c>
      <c r="AC76">
        <v>1.4550000000000001</v>
      </c>
      <c r="AD76">
        <v>1.4139999999999999</v>
      </c>
      <c r="AE76">
        <v>1.444</v>
      </c>
      <c r="AG76" s="1">
        <f t="shared" si="54"/>
        <v>774.4</v>
      </c>
      <c r="AH76" s="2">
        <f t="shared" si="55"/>
        <v>0.76359999999999995</v>
      </c>
      <c r="AI76" s="2">
        <f t="shared" si="56"/>
        <v>1.1994</v>
      </c>
      <c r="AJ76" s="2">
        <f t="shared" si="57"/>
        <v>0.66200000000000003</v>
      </c>
      <c r="AK76" s="2">
        <f t="shared" si="58"/>
        <v>1.4514</v>
      </c>
      <c r="AM76" s="109">
        <f t="shared" si="59"/>
        <v>0.4915607600309605</v>
      </c>
      <c r="AN76" s="205"/>
      <c r="AP76" s="205"/>
      <c r="AQ76" s="197"/>
      <c r="AR76" s="5"/>
      <c r="AS76" s="205"/>
      <c r="AT76" s="197"/>
      <c r="AV76" s="42">
        <v>0.747</v>
      </c>
      <c r="AW76" s="42">
        <v>1.448</v>
      </c>
      <c r="AX76" s="42">
        <v>0.746</v>
      </c>
      <c r="AY76" s="42">
        <v>1.651</v>
      </c>
      <c r="AZ76" s="6"/>
      <c r="BA76" s="6">
        <f t="shared" si="6"/>
        <v>0.74649999999999994</v>
      </c>
      <c r="BB76" s="205"/>
      <c r="BC76" s="197"/>
      <c r="BD76" s="5"/>
      <c r="BE76" s="6">
        <f t="shared" si="7"/>
        <v>1.5495000000000001</v>
      </c>
      <c r="BF76" s="205"/>
      <c r="BG76" s="197"/>
      <c r="BI76" s="42">
        <v>0.71699999999999997</v>
      </c>
      <c r="BJ76" s="42">
        <v>1.5640000000000001</v>
      </c>
      <c r="BK76" s="42">
        <v>0.74399999999999999</v>
      </c>
      <c r="BL76" s="42">
        <v>1.696</v>
      </c>
      <c r="BN76" s="6">
        <f t="shared" si="60"/>
        <v>0.73049999999999993</v>
      </c>
      <c r="BO76" s="205"/>
      <c r="BP76" s="197"/>
      <c r="BQ76" s="5"/>
      <c r="BR76" s="6">
        <f t="shared" si="61"/>
        <v>1.63</v>
      </c>
      <c r="BS76" s="205"/>
      <c r="BT76" s="197"/>
      <c r="BV76" s="197"/>
      <c r="BW76" s="197"/>
      <c r="BX76" s="218"/>
      <c r="BY76" s="8"/>
      <c r="BZ76" s="197"/>
      <c r="CA76" s="197"/>
      <c r="CB76" s="218"/>
      <c r="CC76" s="8"/>
      <c r="CD76" s="218"/>
    </row>
    <row r="77" spans="1:82" ht="16" customHeight="1" x14ac:dyDescent="0.2">
      <c r="A77" s="217"/>
      <c r="B77" s="217"/>
      <c r="C77" s="217"/>
      <c r="D77" t="s">
        <v>335</v>
      </c>
      <c r="E77" s="225"/>
      <c r="G77">
        <v>904</v>
      </c>
      <c r="H77">
        <v>1151</v>
      </c>
      <c r="I77">
        <v>1131</v>
      </c>
      <c r="J77">
        <v>1160</v>
      </c>
      <c r="K77">
        <v>736</v>
      </c>
      <c r="L77">
        <v>0.71799999999999997</v>
      </c>
      <c r="M77">
        <v>0.753</v>
      </c>
      <c r="N77">
        <v>0.748</v>
      </c>
      <c r="O77">
        <v>0.753</v>
      </c>
      <c r="P77">
        <v>0.68300000000000005</v>
      </c>
      <c r="Q77">
        <v>0.64100000000000001</v>
      </c>
      <c r="R77">
        <v>0.66400000000000003</v>
      </c>
      <c r="S77">
        <v>0.66900000000000004</v>
      </c>
      <c r="T77">
        <v>0.66100000000000003</v>
      </c>
      <c r="U77">
        <v>0.66800000000000004</v>
      </c>
      <c r="V77">
        <v>1.294</v>
      </c>
      <c r="W77">
        <v>1.2270000000000001</v>
      </c>
      <c r="X77">
        <v>1.2390000000000001</v>
      </c>
      <c r="Y77">
        <v>1.2310000000000001</v>
      </c>
      <c r="Z77">
        <v>1.3620000000000001</v>
      </c>
      <c r="AA77">
        <v>1.4750000000000001</v>
      </c>
      <c r="AB77">
        <v>1.409</v>
      </c>
      <c r="AC77">
        <v>1.4079999999999999</v>
      </c>
      <c r="AD77">
        <v>1.401</v>
      </c>
      <c r="AE77">
        <v>1.4</v>
      </c>
      <c r="AG77" s="1">
        <f t="shared" si="54"/>
        <v>1016.4</v>
      </c>
      <c r="AH77" s="2">
        <f t="shared" si="55"/>
        <v>0.73100000000000009</v>
      </c>
      <c r="AI77" s="2">
        <f t="shared" si="56"/>
        <v>1.2706</v>
      </c>
      <c r="AJ77" s="2">
        <f t="shared" si="57"/>
        <v>0.66060000000000008</v>
      </c>
      <c r="AK77" s="2">
        <f t="shared" si="58"/>
        <v>1.4186000000000001</v>
      </c>
      <c r="AM77" s="109">
        <f t="shared" si="59"/>
        <v>0.22042380229152603</v>
      </c>
      <c r="AN77" s="205"/>
      <c r="AP77" s="205"/>
      <c r="AQ77" s="197"/>
      <c r="AR77" s="5"/>
      <c r="AS77" s="205"/>
      <c r="AT77" s="197"/>
      <c r="AV77" s="42">
        <v>0.73699999999999999</v>
      </c>
      <c r="AW77" s="42">
        <v>1.478</v>
      </c>
      <c r="AX77" s="42">
        <v>0.75900000000000001</v>
      </c>
      <c r="AY77" s="42">
        <v>1.62</v>
      </c>
      <c r="AZ77" s="6"/>
      <c r="BA77" s="6">
        <f t="shared" si="6"/>
        <v>0.748</v>
      </c>
      <c r="BB77" s="205"/>
      <c r="BC77" s="197"/>
      <c r="BD77" s="5"/>
      <c r="BE77" s="6">
        <f t="shared" si="7"/>
        <v>1.5489999999999999</v>
      </c>
      <c r="BF77" s="205"/>
      <c r="BG77" s="197"/>
      <c r="BI77" s="42">
        <v>0.70799999999999996</v>
      </c>
      <c r="BJ77" s="42">
        <v>1.59</v>
      </c>
      <c r="BK77" s="42">
        <v>0.747</v>
      </c>
      <c r="BL77" s="42">
        <v>1.7010000000000001</v>
      </c>
      <c r="BN77" s="6">
        <f t="shared" si="60"/>
        <v>0.72750000000000004</v>
      </c>
      <c r="BO77" s="205"/>
      <c r="BP77" s="197"/>
      <c r="BQ77" s="5"/>
      <c r="BR77" s="6">
        <f t="shared" si="61"/>
        <v>1.6455000000000002</v>
      </c>
      <c r="BS77" s="205"/>
      <c r="BT77" s="197"/>
      <c r="BV77" s="197"/>
      <c r="BW77" s="197"/>
      <c r="BX77" s="218"/>
      <c r="BY77" s="8"/>
      <c r="BZ77" s="197"/>
      <c r="CA77" s="197"/>
      <c r="CB77" s="218"/>
      <c r="CC77" s="8"/>
      <c r="CD77" s="218"/>
    </row>
    <row r="78" spans="1:82" ht="16" customHeight="1" x14ac:dyDescent="0.2">
      <c r="A78" s="217"/>
      <c r="B78" s="217"/>
      <c r="C78" s="217"/>
      <c r="E78" s="225"/>
      <c r="AG78" s="1" t="e">
        <f t="shared" si="54"/>
        <v>#DIV/0!</v>
      </c>
      <c r="AH78" s="2" t="e">
        <f t="shared" si="55"/>
        <v>#DIV/0!</v>
      </c>
      <c r="AI78" s="2" t="e">
        <f t="shared" si="56"/>
        <v>#DIV/0!</v>
      </c>
      <c r="AJ78" s="2" t="e">
        <f t="shared" si="57"/>
        <v>#DIV/0!</v>
      </c>
      <c r="AK78" s="2" t="e">
        <f t="shared" si="58"/>
        <v>#DIV/0!</v>
      </c>
      <c r="AM78" s="109" t="e">
        <f t="shared" si="59"/>
        <v>#DIV/0!</v>
      </c>
      <c r="AN78" s="205"/>
      <c r="AP78" s="205"/>
      <c r="AQ78" s="197"/>
      <c r="AR78" s="5"/>
      <c r="AS78" s="205"/>
      <c r="AT78" s="197"/>
      <c r="AV78" s="42"/>
      <c r="AW78" s="42"/>
      <c r="AX78" s="42"/>
      <c r="AY78" s="42"/>
      <c r="AZ78" s="6"/>
      <c r="BA78" s="6" t="e">
        <f t="shared" si="6"/>
        <v>#DIV/0!</v>
      </c>
      <c r="BB78" s="205"/>
      <c r="BC78" s="197"/>
      <c r="BD78" s="5"/>
      <c r="BE78" s="6" t="e">
        <f t="shared" si="7"/>
        <v>#DIV/0!</v>
      </c>
      <c r="BF78" s="205"/>
      <c r="BG78" s="197"/>
      <c r="BI78" s="42"/>
      <c r="BJ78" s="42"/>
      <c r="BK78" s="42"/>
      <c r="BL78" s="42"/>
      <c r="BN78" s="6" t="e">
        <f t="shared" si="60"/>
        <v>#DIV/0!</v>
      </c>
      <c r="BO78" s="205"/>
      <c r="BP78" s="197"/>
      <c r="BQ78" s="5"/>
      <c r="BR78" s="6" t="e">
        <f t="shared" si="61"/>
        <v>#DIV/0!</v>
      </c>
      <c r="BS78" s="205"/>
      <c r="BT78" s="197"/>
      <c r="BV78" s="197"/>
      <c r="BW78" s="197"/>
      <c r="BX78" s="218"/>
      <c r="BY78" s="8"/>
      <c r="BZ78" s="197"/>
      <c r="CA78" s="197"/>
      <c r="CB78" s="218"/>
      <c r="CC78" s="8"/>
      <c r="CD78" s="218"/>
    </row>
    <row r="79" spans="1:82" ht="16" customHeight="1" x14ac:dyDescent="0.2">
      <c r="A79" s="217"/>
      <c r="B79" s="217"/>
      <c r="C79" s="217"/>
      <c r="E79" s="225"/>
      <c r="AG79" s="1" t="e">
        <f t="shared" si="54"/>
        <v>#DIV/0!</v>
      </c>
      <c r="AH79" s="2" t="e">
        <f t="shared" si="55"/>
        <v>#DIV/0!</v>
      </c>
      <c r="AI79" s="2" t="e">
        <f t="shared" si="56"/>
        <v>#DIV/0!</v>
      </c>
      <c r="AJ79" s="2" t="e">
        <f t="shared" si="57"/>
        <v>#DIV/0!</v>
      </c>
      <c r="AK79" s="2" t="e">
        <f t="shared" si="58"/>
        <v>#DIV/0!</v>
      </c>
      <c r="AM79" s="109" t="e">
        <f t="shared" si="59"/>
        <v>#DIV/0!</v>
      </c>
      <c r="AN79" s="205"/>
      <c r="AP79" s="205"/>
      <c r="AQ79" s="197"/>
      <c r="AR79" s="5"/>
      <c r="AS79" s="205"/>
      <c r="AT79" s="197"/>
      <c r="AV79" s="42"/>
      <c r="AW79" s="42"/>
      <c r="AX79" s="42"/>
      <c r="AY79" s="42"/>
      <c r="AZ79" s="6"/>
      <c r="BA79" s="6" t="e">
        <f t="shared" si="6"/>
        <v>#DIV/0!</v>
      </c>
      <c r="BB79" s="205"/>
      <c r="BC79" s="197"/>
      <c r="BD79" s="5"/>
      <c r="BE79" s="6" t="e">
        <f t="shared" si="7"/>
        <v>#DIV/0!</v>
      </c>
      <c r="BF79" s="205"/>
      <c r="BG79" s="197"/>
      <c r="BI79" s="42"/>
      <c r="BJ79" s="42"/>
      <c r="BK79" s="42"/>
      <c r="BL79" s="42"/>
      <c r="BN79" s="6" t="e">
        <f t="shared" si="60"/>
        <v>#DIV/0!</v>
      </c>
      <c r="BO79" s="205"/>
      <c r="BP79" s="197"/>
      <c r="BQ79" s="5"/>
      <c r="BR79" s="6" t="e">
        <f t="shared" si="61"/>
        <v>#DIV/0!</v>
      </c>
      <c r="BS79" s="205"/>
      <c r="BT79" s="197"/>
      <c r="BV79" s="197"/>
      <c r="BW79" s="197"/>
      <c r="BX79" s="218"/>
      <c r="BY79" s="8"/>
      <c r="BZ79" s="197"/>
      <c r="CA79" s="197"/>
      <c r="CB79" s="218"/>
      <c r="CC79" s="8"/>
      <c r="CD79" s="218"/>
    </row>
    <row r="80" spans="1:82" ht="16" customHeight="1" x14ac:dyDescent="0.2">
      <c r="A80" s="217"/>
      <c r="B80" s="217"/>
      <c r="C80" s="217"/>
      <c r="E80" s="225"/>
      <c r="AG80" s="1" t="e">
        <f t="shared" si="54"/>
        <v>#DIV/0!</v>
      </c>
      <c r="AH80" s="2" t="e">
        <f t="shared" si="55"/>
        <v>#DIV/0!</v>
      </c>
      <c r="AI80" s="2" t="e">
        <f t="shared" si="56"/>
        <v>#DIV/0!</v>
      </c>
      <c r="AJ80" s="2" t="e">
        <f t="shared" si="57"/>
        <v>#DIV/0!</v>
      </c>
      <c r="AK80" s="2" t="e">
        <f t="shared" si="58"/>
        <v>#DIV/0!</v>
      </c>
      <c r="AM80" s="109" t="e">
        <f t="shared" si="59"/>
        <v>#DIV/0!</v>
      </c>
      <c r="AN80" s="205"/>
      <c r="AP80" s="205"/>
      <c r="AQ80" s="197"/>
      <c r="AR80" s="5"/>
      <c r="AS80" s="205"/>
      <c r="AT80" s="197"/>
      <c r="AV80" s="42"/>
      <c r="AW80" s="42"/>
      <c r="AX80" s="42"/>
      <c r="AY80" s="42"/>
      <c r="AZ80" s="6"/>
      <c r="BA80" s="6" t="e">
        <f t="shared" si="6"/>
        <v>#DIV/0!</v>
      </c>
      <c r="BB80" s="205"/>
      <c r="BC80" s="197"/>
      <c r="BD80" s="5"/>
      <c r="BE80" s="6" t="e">
        <f t="shared" si="7"/>
        <v>#DIV/0!</v>
      </c>
      <c r="BF80" s="205"/>
      <c r="BG80" s="197"/>
      <c r="BI80" s="42"/>
      <c r="BJ80" s="42"/>
      <c r="BK80" s="42"/>
      <c r="BL80" s="42"/>
      <c r="BN80" s="6" t="e">
        <f t="shared" si="60"/>
        <v>#DIV/0!</v>
      </c>
      <c r="BO80" s="205"/>
      <c r="BP80" s="197"/>
      <c r="BQ80" s="5"/>
      <c r="BR80" s="6" t="e">
        <f t="shared" si="61"/>
        <v>#DIV/0!</v>
      </c>
      <c r="BS80" s="205"/>
      <c r="BT80" s="197"/>
      <c r="BV80" s="197"/>
      <c r="BW80" s="197"/>
      <c r="BX80" s="218"/>
      <c r="BY80" s="8"/>
      <c r="BZ80" s="197"/>
      <c r="CA80" s="197"/>
      <c r="CB80" s="218"/>
      <c r="CC80" s="8"/>
      <c r="CD80" s="218"/>
    </row>
    <row r="81" spans="1:82" ht="16" customHeight="1" x14ac:dyDescent="0.2">
      <c r="A81" s="217"/>
      <c r="B81" s="217"/>
      <c r="C81" s="217">
        <v>0</v>
      </c>
      <c r="D81" t="s">
        <v>279</v>
      </c>
      <c r="E81" s="225"/>
      <c r="G81">
        <v>86</v>
      </c>
      <c r="H81">
        <v>89</v>
      </c>
      <c r="I81">
        <v>91</v>
      </c>
      <c r="J81">
        <v>333</v>
      </c>
      <c r="K81">
        <v>52</v>
      </c>
      <c r="L81">
        <v>0.73499999999999999</v>
      </c>
      <c r="M81">
        <v>0.71299999999999997</v>
      </c>
      <c r="N81">
        <v>0.73099999999999998</v>
      </c>
      <c r="O81">
        <v>0.873</v>
      </c>
      <c r="P81">
        <v>0.66500000000000004</v>
      </c>
      <c r="Q81">
        <v>0.54700000000000004</v>
      </c>
      <c r="R81">
        <v>0.59099999999999997</v>
      </c>
      <c r="S81">
        <v>0.58599999999999997</v>
      </c>
      <c r="T81">
        <v>0.58099999999999996</v>
      </c>
      <c r="U81">
        <v>0.59199999999999997</v>
      </c>
      <c r="V81">
        <v>1.264</v>
      </c>
      <c r="W81">
        <v>1.3080000000000001</v>
      </c>
      <c r="X81">
        <v>1.2769999999999999</v>
      </c>
      <c r="Y81">
        <v>0.91500000000000004</v>
      </c>
      <c r="Z81">
        <v>1.3919999999999999</v>
      </c>
      <c r="AA81">
        <v>1.613</v>
      </c>
      <c r="AB81">
        <v>1.554</v>
      </c>
      <c r="AC81">
        <v>1.5209999999999999</v>
      </c>
      <c r="AD81">
        <v>1.6459999999999999</v>
      </c>
      <c r="AE81">
        <v>1.534</v>
      </c>
      <c r="AG81" s="1">
        <f t="shared" ref="AG81:AG88" si="62">AVERAGE(G81:K81)</f>
        <v>130.19999999999999</v>
      </c>
      <c r="AH81" s="2">
        <f t="shared" ref="AH81:AH88" si="63">AVERAGE(L81:P81)</f>
        <v>0.74339999999999995</v>
      </c>
      <c r="AI81" s="2">
        <f t="shared" ref="AI81:AI88" si="64">AVERAGE(V81:Z81)</f>
        <v>1.2312000000000001</v>
      </c>
      <c r="AJ81" s="2">
        <f t="shared" ref="AJ81:AJ88" si="65">AVERAGE(Q81:U81)</f>
        <v>0.57939999999999992</v>
      </c>
      <c r="AK81" s="2">
        <f t="shared" ref="AK81:AK88" si="66">AVERAGE(AA81:AE81)</f>
        <v>1.5735999999999999</v>
      </c>
      <c r="AM81" s="109">
        <f t="shared" ref="AM81:AM88" si="67">((AK81-AI81)*(1000/AG81))/AJ81</f>
        <v>4.538833806040147</v>
      </c>
      <c r="AN81" s="205" cm="1">
        <f t="array" ref="AN81">MIN(IF(ISERROR(AM81:AM88),1E+307,AM81:AM88))</f>
        <v>0.18868840882182256</v>
      </c>
      <c r="AP81" s="205" cm="1">
        <f t="array" ref="AP81">MAX(IF(ISERROR(AJ81:AJ88),-1E+307,AJ81:AJ88))</f>
        <v>0.59840000000000004</v>
      </c>
      <c r="AQ81" s="197"/>
      <c r="AR81" s="5"/>
      <c r="AS81" s="205" cm="1">
        <f t="array" ref="AS81">MIN(IF(ISERROR(AK81:AK88),1E+307,AK81:AK88))</f>
        <v>1.5126000000000002</v>
      </c>
      <c r="AT81" s="197"/>
      <c r="AV81" s="43">
        <v>0.68700000000000006</v>
      </c>
      <c r="AW81" s="43">
        <v>1.589</v>
      </c>
      <c r="AX81" s="43">
        <v>0.66500000000000004</v>
      </c>
      <c r="AY81" s="43">
        <v>1.849</v>
      </c>
      <c r="AZ81" s="6"/>
      <c r="BA81" s="6">
        <f t="shared" si="6"/>
        <v>0.67600000000000005</v>
      </c>
      <c r="BB81" s="205" cm="1">
        <f t="array" ref="BB81">MAX(IF(ISERROR(BA81:BA88),-1E+307,BA81:BA88))</f>
        <v>0.70699999999999996</v>
      </c>
      <c r="BC81" s="197"/>
      <c r="BD81" s="5"/>
      <c r="BE81" s="6">
        <f t="shared" si="7"/>
        <v>1.7189999999999999</v>
      </c>
      <c r="BF81" s="205" cm="1">
        <f t="array" ref="BF81">MIN(IF(ISERROR(BE81:BE88),1E+307,BE81:BE88))</f>
        <v>1.6684999999999999</v>
      </c>
      <c r="BG81" s="197"/>
      <c r="BI81" s="43">
        <v>0.65400000000000003</v>
      </c>
      <c r="BJ81" s="43">
        <v>1.696</v>
      </c>
      <c r="BK81" s="43">
        <v>0.65200000000000002</v>
      </c>
      <c r="BL81" s="43">
        <v>1.8839999999999999</v>
      </c>
      <c r="BN81" s="6">
        <f t="shared" si="60"/>
        <v>0.65300000000000002</v>
      </c>
      <c r="BO81" s="205" cm="1">
        <f t="array" ref="BO81">MAX(IF(ISERROR(BN81:BN88),-1E+307,BN81:BN88))</f>
        <v>0.67700000000000005</v>
      </c>
      <c r="BP81" s="197"/>
      <c r="BQ81" s="5"/>
      <c r="BR81" s="6">
        <f t="shared" si="61"/>
        <v>1.79</v>
      </c>
      <c r="BS81" s="205" cm="1">
        <f t="array" ref="BS81">MIN(IF(ISERROR(BR81:BR88),1E+307,BR81:BR88))</f>
        <v>1.7734999999999999</v>
      </c>
      <c r="BT81" s="197"/>
      <c r="BV81" s="197"/>
      <c r="BW81" s="197"/>
      <c r="BX81" s="218"/>
      <c r="BY81" s="8"/>
      <c r="BZ81" s="197"/>
      <c r="CA81" s="197"/>
      <c r="CB81" s="218"/>
      <c r="CC81" s="8"/>
      <c r="CD81" s="218"/>
    </row>
    <row r="82" spans="1:82" ht="16" customHeight="1" x14ac:dyDescent="0.2">
      <c r="A82" s="217"/>
      <c r="B82" s="217"/>
      <c r="C82" s="217"/>
      <c r="D82" t="s">
        <v>280</v>
      </c>
      <c r="E82" s="225"/>
      <c r="G82">
        <v>368</v>
      </c>
      <c r="H82">
        <v>350</v>
      </c>
      <c r="I82">
        <v>397</v>
      </c>
      <c r="J82">
        <v>536</v>
      </c>
      <c r="K82">
        <v>226</v>
      </c>
      <c r="L82">
        <v>0.70399999999999996</v>
      </c>
      <c r="M82">
        <v>0.69399999999999995</v>
      </c>
      <c r="N82">
        <v>0.71399999999999997</v>
      </c>
      <c r="O82">
        <v>0.78200000000000003</v>
      </c>
      <c r="P82">
        <v>0.65</v>
      </c>
      <c r="Q82">
        <v>0.58499999999999996</v>
      </c>
      <c r="R82">
        <v>0.61199999999999999</v>
      </c>
      <c r="S82">
        <v>0.59899999999999998</v>
      </c>
      <c r="T82">
        <v>0.58799999999999997</v>
      </c>
      <c r="U82">
        <v>0.60399999999999998</v>
      </c>
      <c r="V82">
        <v>1.32</v>
      </c>
      <c r="W82">
        <v>1.343</v>
      </c>
      <c r="X82">
        <v>1.3089999999999999</v>
      </c>
      <c r="Y82">
        <v>1.167</v>
      </c>
      <c r="Z82">
        <v>1.417</v>
      </c>
      <c r="AA82">
        <v>1.546</v>
      </c>
      <c r="AB82">
        <v>1.486</v>
      </c>
      <c r="AC82">
        <v>1.518</v>
      </c>
      <c r="AD82">
        <v>1.5509999999999999</v>
      </c>
      <c r="AE82">
        <v>1.496</v>
      </c>
      <c r="AG82" s="1">
        <f t="shared" si="62"/>
        <v>375.4</v>
      </c>
      <c r="AH82" s="2">
        <f t="shared" si="63"/>
        <v>0.70879999999999999</v>
      </c>
      <c r="AI82" s="2">
        <f t="shared" si="64"/>
        <v>1.3111999999999999</v>
      </c>
      <c r="AJ82" s="2">
        <f t="shared" si="65"/>
        <v>0.59760000000000002</v>
      </c>
      <c r="AK82" s="2">
        <f t="shared" si="66"/>
        <v>1.5193999999999999</v>
      </c>
      <c r="AM82" s="109">
        <f t="shared" si="67"/>
        <v>0.92805960121787068</v>
      </c>
      <c r="AN82" s="205"/>
      <c r="AP82" s="205"/>
      <c r="AQ82" s="197"/>
      <c r="AR82" s="5"/>
      <c r="AS82" s="205"/>
      <c r="AT82" s="197"/>
      <c r="AV82" s="43">
        <v>0.69799999999999995</v>
      </c>
      <c r="AW82" s="43">
        <v>1.575</v>
      </c>
      <c r="AX82" s="43">
        <v>0.69</v>
      </c>
      <c r="AY82" s="43">
        <v>1.7909999999999999</v>
      </c>
      <c r="AZ82" s="6"/>
      <c r="BA82" s="6">
        <f t="shared" si="6"/>
        <v>0.69399999999999995</v>
      </c>
      <c r="BB82" s="205"/>
      <c r="BC82" s="197"/>
      <c r="BD82" s="5"/>
      <c r="BE82" s="6">
        <f t="shared" si="7"/>
        <v>1.6829999999999998</v>
      </c>
      <c r="BF82" s="205"/>
      <c r="BG82" s="197"/>
      <c r="BI82" s="43">
        <v>0.65200000000000002</v>
      </c>
      <c r="BJ82" s="43">
        <v>1.7150000000000001</v>
      </c>
      <c r="BK82" s="43">
        <v>0.67400000000000004</v>
      </c>
      <c r="BL82" s="43">
        <v>1.853</v>
      </c>
      <c r="BN82" s="6">
        <f t="shared" si="60"/>
        <v>0.66300000000000003</v>
      </c>
      <c r="BO82" s="205"/>
      <c r="BP82" s="197"/>
      <c r="BQ82" s="5"/>
      <c r="BR82" s="6">
        <f t="shared" si="61"/>
        <v>1.784</v>
      </c>
      <c r="BS82" s="205"/>
      <c r="BT82" s="197"/>
      <c r="BV82" s="197"/>
      <c r="BW82" s="197"/>
      <c r="BX82" s="218"/>
      <c r="BY82" s="8"/>
      <c r="BZ82" s="197"/>
      <c r="CA82" s="197"/>
      <c r="CB82" s="218"/>
      <c r="CC82" s="8"/>
      <c r="CD82" s="218"/>
    </row>
    <row r="83" spans="1:82" ht="16" customHeight="1" x14ac:dyDescent="0.2">
      <c r="A83" s="217"/>
      <c r="B83" s="217"/>
      <c r="C83" s="217"/>
      <c r="D83" t="s">
        <v>281</v>
      </c>
      <c r="E83" s="225"/>
      <c r="G83">
        <v>588</v>
      </c>
      <c r="H83">
        <v>722</v>
      </c>
      <c r="I83">
        <v>699</v>
      </c>
      <c r="J83">
        <v>715</v>
      </c>
      <c r="K83">
        <v>492</v>
      </c>
      <c r="L83">
        <v>0.66200000000000003</v>
      </c>
      <c r="M83">
        <v>0.69899999999999995</v>
      </c>
      <c r="N83">
        <v>0.69499999999999995</v>
      </c>
      <c r="O83">
        <v>0.70899999999999996</v>
      </c>
      <c r="P83">
        <v>0.63500000000000001</v>
      </c>
      <c r="Q83">
        <v>0.58499999999999996</v>
      </c>
      <c r="R83">
        <v>0.60899999999999999</v>
      </c>
      <c r="S83">
        <v>0.60199999999999998</v>
      </c>
      <c r="T83">
        <v>0.58399999999999996</v>
      </c>
      <c r="U83">
        <v>0.60899999999999999</v>
      </c>
      <c r="V83">
        <v>1.3919999999999999</v>
      </c>
      <c r="W83">
        <v>1.335</v>
      </c>
      <c r="X83">
        <v>1.3420000000000001</v>
      </c>
      <c r="Y83">
        <v>1.32</v>
      </c>
      <c r="Z83">
        <v>1.44</v>
      </c>
      <c r="AA83">
        <v>1.55</v>
      </c>
      <c r="AB83">
        <v>1.4930000000000001</v>
      </c>
      <c r="AC83">
        <v>1.5009999999999999</v>
      </c>
      <c r="AD83">
        <v>1.5289999999999999</v>
      </c>
      <c r="AE83">
        <v>1.49</v>
      </c>
      <c r="AG83" s="1">
        <f t="shared" si="62"/>
        <v>643.20000000000005</v>
      </c>
      <c r="AH83" s="2">
        <f t="shared" si="63"/>
        <v>0.68</v>
      </c>
      <c r="AI83" s="2">
        <f t="shared" si="64"/>
        <v>1.3658000000000001</v>
      </c>
      <c r="AJ83" s="2">
        <f t="shared" si="65"/>
        <v>0.5978</v>
      </c>
      <c r="AK83" s="2">
        <f t="shared" si="66"/>
        <v>1.5126000000000002</v>
      </c>
      <c r="AM83" s="109">
        <f t="shared" si="67"/>
        <v>0.38178961332514422</v>
      </c>
      <c r="AN83" s="205"/>
      <c r="AP83" s="205"/>
      <c r="AQ83" s="197"/>
      <c r="AR83" s="5"/>
      <c r="AS83" s="205"/>
      <c r="AT83" s="197"/>
      <c r="AV83" s="43">
        <v>0.69899999999999995</v>
      </c>
      <c r="AW83" s="43">
        <v>1.581</v>
      </c>
      <c r="AX83" s="43">
        <v>0.71499999999999997</v>
      </c>
      <c r="AY83" s="43">
        <v>1.76</v>
      </c>
      <c r="AZ83" s="6"/>
      <c r="BA83" s="6">
        <f t="shared" ref="BA83:BA190" si="68">AVERAGE(AV83,AX83)</f>
        <v>0.70699999999999996</v>
      </c>
      <c r="BB83" s="205"/>
      <c r="BC83" s="197"/>
      <c r="BD83" s="5"/>
      <c r="BE83" s="6">
        <f t="shared" ref="BE83:BE190" si="69">AVERAGE(AW83,AY83)</f>
        <v>1.6705000000000001</v>
      </c>
      <c r="BF83" s="205"/>
      <c r="BG83" s="197"/>
      <c r="BI83" s="43">
        <v>0.64800000000000002</v>
      </c>
      <c r="BJ83" s="43">
        <v>1.736</v>
      </c>
      <c r="BK83" s="43">
        <v>0.70599999999999996</v>
      </c>
      <c r="BL83" s="43">
        <v>1.8109999999999999</v>
      </c>
      <c r="BN83" s="6">
        <f t="shared" si="60"/>
        <v>0.67700000000000005</v>
      </c>
      <c r="BO83" s="205"/>
      <c r="BP83" s="197"/>
      <c r="BQ83" s="5"/>
      <c r="BR83" s="6">
        <f t="shared" si="61"/>
        <v>1.7734999999999999</v>
      </c>
      <c r="BS83" s="205"/>
      <c r="BT83" s="197"/>
      <c r="BV83" s="197"/>
      <c r="BW83" s="197"/>
      <c r="BX83" s="218"/>
      <c r="BY83" s="8"/>
      <c r="BZ83" s="197"/>
      <c r="CA83" s="197"/>
      <c r="CB83" s="218"/>
      <c r="CC83" s="8"/>
      <c r="CD83" s="218"/>
    </row>
    <row r="84" spans="1:82" ht="16" customHeight="1" x14ac:dyDescent="0.2">
      <c r="A84" s="217"/>
      <c r="B84" s="217"/>
      <c r="C84" s="217"/>
      <c r="D84" t="s">
        <v>318</v>
      </c>
      <c r="E84" s="225"/>
      <c r="G84">
        <v>750</v>
      </c>
      <c r="H84">
        <v>887</v>
      </c>
      <c r="I84">
        <v>792</v>
      </c>
      <c r="J84">
        <v>560</v>
      </c>
      <c r="K84">
        <v>642</v>
      </c>
      <c r="L84">
        <v>0.66900000000000004</v>
      </c>
      <c r="M84">
        <v>0.70799999999999996</v>
      </c>
      <c r="N84">
        <v>0.68</v>
      </c>
      <c r="O84">
        <v>0.625</v>
      </c>
      <c r="P84">
        <v>0.63600000000000001</v>
      </c>
      <c r="Q84">
        <v>0.58599999999999997</v>
      </c>
      <c r="R84">
        <v>0.60399999999999998</v>
      </c>
      <c r="S84">
        <v>0.60099999999999998</v>
      </c>
      <c r="T84">
        <v>0.57499999999999996</v>
      </c>
      <c r="U84">
        <v>0.60899999999999999</v>
      </c>
      <c r="V84">
        <v>1.381</v>
      </c>
      <c r="W84">
        <v>1.3180000000000001</v>
      </c>
      <c r="X84">
        <v>1.37</v>
      </c>
      <c r="Y84">
        <v>1.462</v>
      </c>
      <c r="Z84">
        <v>1.4379999999999999</v>
      </c>
      <c r="AA84">
        <v>1.55</v>
      </c>
      <c r="AB84">
        <v>1.5029999999999999</v>
      </c>
      <c r="AC84">
        <v>1.5009999999999999</v>
      </c>
      <c r="AD84">
        <v>1.5229999999999999</v>
      </c>
      <c r="AE84">
        <v>1.488</v>
      </c>
      <c r="AG84" s="1">
        <f t="shared" si="62"/>
        <v>726.2</v>
      </c>
      <c r="AH84" s="2">
        <f t="shared" si="63"/>
        <v>0.66359999999999997</v>
      </c>
      <c r="AI84" s="2">
        <f t="shared" si="64"/>
        <v>1.3937999999999999</v>
      </c>
      <c r="AJ84" s="2">
        <f t="shared" si="65"/>
        <v>0.59499999999999997</v>
      </c>
      <c r="AK84" s="2">
        <f t="shared" si="66"/>
        <v>1.5129999999999999</v>
      </c>
      <c r="AM84" s="109">
        <f t="shared" si="67"/>
        <v>0.27586909178433144</v>
      </c>
      <c r="AN84" s="205"/>
      <c r="AP84" s="205"/>
      <c r="AQ84" s="197"/>
      <c r="AR84" s="5"/>
      <c r="AS84" s="205"/>
      <c r="AT84" s="197"/>
      <c r="AV84" s="42">
        <v>0.69899999999999995</v>
      </c>
      <c r="AW84" s="42">
        <v>1.58</v>
      </c>
      <c r="AX84" s="42">
        <v>0.71399999999999997</v>
      </c>
      <c r="AY84" s="42">
        <v>1.7569999999999999</v>
      </c>
      <c r="AZ84" s="6"/>
      <c r="BA84" s="6">
        <f t="shared" si="68"/>
        <v>0.70649999999999991</v>
      </c>
      <c r="BB84" s="205"/>
      <c r="BC84" s="197"/>
      <c r="BD84" s="5"/>
      <c r="BE84" s="6">
        <f t="shared" si="69"/>
        <v>1.6684999999999999</v>
      </c>
      <c r="BF84" s="205"/>
      <c r="BG84" s="197"/>
      <c r="BI84" s="42">
        <v>0.64</v>
      </c>
      <c r="BJ84" s="42">
        <v>1.752</v>
      </c>
      <c r="BK84" s="42">
        <v>0.7</v>
      </c>
      <c r="BL84" s="42">
        <v>1.825</v>
      </c>
      <c r="BN84" s="6">
        <f t="shared" si="60"/>
        <v>0.66999999999999993</v>
      </c>
      <c r="BO84" s="205"/>
      <c r="BP84" s="197"/>
      <c r="BQ84" s="5"/>
      <c r="BR84" s="6">
        <f t="shared" si="61"/>
        <v>1.7885</v>
      </c>
      <c r="BS84" s="205"/>
      <c r="BT84" s="197"/>
      <c r="BV84" s="197"/>
      <c r="BW84" s="197"/>
      <c r="BX84" s="218"/>
      <c r="BY84" s="8"/>
      <c r="BZ84" s="197"/>
      <c r="CA84" s="197"/>
      <c r="CB84" s="218"/>
      <c r="CC84" s="8"/>
      <c r="CD84" s="218"/>
    </row>
    <row r="85" spans="1:82" ht="16" customHeight="1" x14ac:dyDescent="0.2">
      <c r="A85" s="217"/>
      <c r="B85" s="217"/>
      <c r="C85" s="217"/>
      <c r="D85" t="s">
        <v>334</v>
      </c>
      <c r="E85" s="225"/>
      <c r="G85">
        <v>1396</v>
      </c>
      <c r="H85">
        <v>1249</v>
      </c>
      <c r="I85">
        <v>1267</v>
      </c>
      <c r="J85">
        <v>1295</v>
      </c>
      <c r="K85">
        <v>904</v>
      </c>
      <c r="L85">
        <v>0.70599999999999996</v>
      </c>
      <c r="M85">
        <v>0.67300000000000004</v>
      </c>
      <c r="N85">
        <v>0.68</v>
      </c>
      <c r="O85">
        <v>0.68799999999999994</v>
      </c>
      <c r="P85">
        <v>0.628</v>
      </c>
      <c r="Q85">
        <v>0.59399999999999997</v>
      </c>
      <c r="R85">
        <v>0.60699999999999998</v>
      </c>
      <c r="S85">
        <v>0.60099999999999998</v>
      </c>
      <c r="T85">
        <v>0.58499999999999996</v>
      </c>
      <c r="U85">
        <v>0.60499999999999998</v>
      </c>
      <c r="V85">
        <v>1.3169999999999999</v>
      </c>
      <c r="W85">
        <v>1.38</v>
      </c>
      <c r="X85">
        <v>1.37</v>
      </c>
      <c r="Y85">
        <v>1.3580000000000001</v>
      </c>
      <c r="Z85">
        <v>1.4510000000000001</v>
      </c>
      <c r="AA85">
        <v>1.538</v>
      </c>
      <c r="AB85">
        <v>1.5009999999999999</v>
      </c>
      <c r="AC85">
        <v>1.494</v>
      </c>
      <c r="AD85">
        <v>1.5349999999999999</v>
      </c>
      <c r="AE85">
        <v>1.498</v>
      </c>
      <c r="AG85" s="1">
        <f t="shared" si="62"/>
        <v>1222.2</v>
      </c>
      <c r="AH85" s="2">
        <f t="shared" si="63"/>
        <v>0.67500000000000004</v>
      </c>
      <c r="AI85" s="2">
        <f t="shared" si="64"/>
        <v>1.3752000000000002</v>
      </c>
      <c r="AJ85" s="2">
        <f t="shared" si="65"/>
        <v>0.59840000000000004</v>
      </c>
      <c r="AK85" s="2">
        <f t="shared" si="66"/>
        <v>1.5131999999999999</v>
      </c>
      <c r="AM85" s="109">
        <f t="shared" si="67"/>
        <v>0.18868840882182256</v>
      </c>
      <c r="AN85" s="205"/>
      <c r="AP85" s="205"/>
      <c r="AQ85" s="197"/>
      <c r="AR85" s="5"/>
      <c r="AS85" s="205"/>
      <c r="AT85" s="197"/>
      <c r="AV85" s="42">
        <v>0.70099999999999996</v>
      </c>
      <c r="AW85" s="42">
        <v>1.6040000000000001</v>
      </c>
      <c r="AX85" s="42">
        <v>0.70099999999999996</v>
      </c>
      <c r="AY85" s="42">
        <v>1.778</v>
      </c>
      <c r="AZ85" s="6"/>
      <c r="BA85" s="6">
        <f t="shared" si="68"/>
        <v>0.70099999999999996</v>
      </c>
      <c r="BB85" s="205"/>
      <c r="BC85" s="197"/>
      <c r="BD85" s="5"/>
      <c r="BE85" s="6">
        <f t="shared" si="69"/>
        <v>1.6910000000000001</v>
      </c>
      <c r="BF85" s="205"/>
      <c r="BG85" s="197"/>
      <c r="BI85" s="42">
        <v>0.64800000000000002</v>
      </c>
      <c r="BJ85" s="42">
        <v>1.7689999999999999</v>
      </c>
      <c r="BK85" s="42">
        <v>0.68600000000000005</v>
      </c>
      <c r="BL85" s="42">
        <v>1.87</v>
      </c>
      <c r="BN85" s="6">
        <f t="shared" si="60"/>
        <v>0.66700000000000004</v>
      </c>
      <c r="BO85" s="205"/>
      <c r="BP85" s="197"/>
      <c r="BQ85" s="5"/>
      <c r="BR85" s="6">
        <f t="shared" si="61"/>
        <v>1.8195000000000001</v>
      </c>
      <c r="BS85" s="205"/>
      <c r="BT85" s="197"/>
      <c r="BV85" s="197"/>
      <c r="BW85" s="197"/>
      <c r="BX85" s="218"/>
      <c r="BY85" s="8"/>
      <c r="BZ85" s="197"/>
      <c r="CA85" s="197"/>
      <c r="CB85" s="218"/>
      <c r="CC85" s="8"/>
      <c r="CD85" s="218"/>
    </row>
    <row r="86" spans="1:82" ht="16" customHeight="1" x14ac:dyDescent="0.2">
      <c r="A86" s="217"/>
      <c r="B86" s="217"/>
      <c r="C86" s="217"/>
      <c r="E86" s="225"/>
      <c r="AG86" s="1" t="e">
        <f t="shared" si="62"/>
        <v>#DIV/0!</v>
      </c>
      <c r="AH86" s="2" t="e">
        <f t="shared" si="63"/>
        <v>#DIV/0!</v>
      </c>
      <c r="AI86" s="2" t="e">
        <f t="shared" si="64"/>
        <v>#DIV/0!</v>
      </c>
      <c r="AJ86" s="2" t="e">
        <f t="shared" si="65"/>
        <v>#DIV/0!</v>
      </c>
      <c r="AK86" s="2" t="e">
        <f t="shared" si="66"/>
        <v>#DIV/0!</v>
      </c>
      <c r="AM86" s="109" t="e">
        <f t="shared" si="67"/>
        <v>#DIV/0!</v>
      </c>
      <c r="AN86" s="205"/>
      <c r="AP86" s="205"/>
      <c r="AQ86" s="197"/>
      <c r="AR86" s="5"/>
      <c r="AS86" s="205"/>
      <c r="AT86" s="197"/>
      <c r="AV86" s="42"/>
      <c r="AW86" s="42"/>
      <c r="AX86" s="42"/>
      <c r="AY86" s="42"/>
      <c r="AZ86" s="6"/>
      <c r="BA86" s="6" t="e">
        <f t="shared" si="68"/>
        <v>#DIV/0!</v>
      </c>
      <c r="BB86" s="205"/>
      <c r="BC86" s="197"/>
      <c r="BD86" s="5"/>
      <c r="BE86" s="6" t="e">
        <f t="shared" si="69"/>
        <v>#DIV/0!</v>
      </c>
      <c r="BF86" s="205"/>
      <c r="BG86" s="197"/>
      <c r="BI86" s="42"/>
      <c r="BJ86" s="42"/>
      <c r="BK86" s="42"/>
      <c r="BL86" s="42"/>
      <c r="BN86" s="6" t="e">
        <f t="shared" si="60"/>
        <v>#DIV/0!</v>
      </c>
      <c r="BO86" s="205"/>
      <c r="BP86" s="197"/>
      <c r="BQ86" s="5"/>
      <c r="BR86" s="6" t="e">
        <f t="shared" si="61"/>
        <v>#DIV/0!</v>
      </c>
      <c r="BS86" s="205"/>
      <c r="BT86" s="197"/>
      <c r="BV86" s="197"/>
      <c r="BW86" s="197"/>
      <c r="BX86" s="218"/>
      <c r="BY86" s="8"/>
      <c r="BZ86" s="197"/>
      <c r="CA86" s="197"/>
      <c r="CB86" s="218"/>
      <c r="CC86" s="8"/>
      <c r="CD86" s="218"/>
    </row>
    <row r="87" spans="1:82" ht="16" customHeight="1" x14ac:dyDescent="0.2">
      <c r="A87" s="217"/>
      <c r="B87" s="217"/>
      <c r="C87" s="217"/>
      <c r="E87" s="225"/>
      <c r="AG87" s="1" t="e">
        <f t="shared" si="62"/>
        <v>#DIV/0!</v>
      </c>
      <c r="AH87" s="2" t="e">
        <f t="shared" si="63"/>
        <v>#DIV/0!</v>
      </c>
      <c r="AI87" s="2" t="e">
        <f t="shared" si="64"/>
        <v>#DIV/0!</v>
      </c>
      <c r="AJ87" s="2" t="e">
        <f t="shared" si="65"/>
        <v>#DIV/0!</v>
      </c>
      <c r="AK87" s="2" t="e">
        <f t="shared" si="66"/>
        <v>#DIV/0!</v>
      </c>
      <c r="AM87" s="109" t="e">
        <f t="shared" si="67"/>
        <v>#DIV/0!</v>
      </c>
      <c r="AN87" s="205"/>
      <c r="AP87" s="205"/>
      <c r="AQ87" s="197"/>
      <c r="AR87" s="5"/>
      <c r="AS87" s="205"/>
      <c r="AT87" s="197"/>
      <c r="AV87" s="42"/>
      <c r="AW87" s="42"/>
      <c r="AX87" s="42"/>
      <c r="AY87" s="42"/>
      <c r="AZ87" s="6"/>
      <c r="BA87" s="6" t="e">
        <f t="shared" si="68"/>
        <v>#DIV/0!</v>
      </c>
      <c r="BB87" s="205"/>
      <c r="BC87" s="197"/>
      <c r="BD87" s="5"/>
      <c r="BE87" s="6" t="e">
        <f t="shared" si="69"/>
        <v>#DIV/0!</v>
      </c>
      <c r="BF87" s="205"/>
      <c r="BG87" s="197"/>
      <c r="BI87" s="42"/>
      <c r="BJ87" s="42"/>
      <c r="BK87" s="42"/>
      <c r="BL87" s="42"/>
      <c r="BN87" s="6" t="e">
        <f t="shared" si="60"/>
        <v>#DIV/0!</v>
      </c>
      <c r="BO87" s="205"/>
      <c r="BP87" s="197"/>
      <c r="BQ87" s="5"/>
      <c r="BR87" s="6" t="e">
        <f t="shared" si="61"/>
        <v>#DIV/0!</v>
      </c>
      <c r="BS87" s="205"/>
      <c r="BT87" s="197"/>
      <c r="BV87" s="197"/>
      <c r="BW87" s="197"/>
      <c r="BX87" s="218"/>
      <c r="BY87" s="8"/>
      <c r="BZ87" s="197"/>
      <c r="CA87" s="197"/>
      <c r="CB87" s="218"/>
      <c r="CC87" s="8"/>
      <c r="CD87" s="218"/>
    </row>
    <row r="88" spans="1:82" ht="16" customHeight="1" x14ac:dyDescent="0.2">
      <c r="A88" s="217"/>
      <c r="B88" s="217"/>
      <c r="C88" s="217"/>
      <c r="E88" s="225"/>
      <c r="AG88" s="1" t="e">
        <f t="shared" si="62"/>
        <v>#DIV/0!</v>
      </c>
      <c r="AH88" s="2" t="e">
        <f t="shared" si="63"/>
        <v>#DIV/0!</v>
      </c>
      <c r="AI88" s="2" t="e">
        <f t="shared" si="64"/>
        <v>#DIV/0!</v>
      </c>
      <c r="AJ88" s="2" t="e">
        <f t="shared" si="65"/>
        <v>#DIV/0!</v>
      </c>
      <c r="AK88" s="2" t="e">
        <f t="shared" si="66"/>
        <v>#DIV/0!</v>
      </c>
      <c r="AM88" s="109" t="e">
        <f t="shared" si="67"/>
        <v>#DIV/0!</v>
      </c>
      <c r="AN88" s="205"/>
      <c r="AP88" s="205"/>
      <c r="AQ88" s="197"/>
      <c r="AR88" s="5"/>
      <c r="AS88" s="205"/>
      <c r="AT88" s="197"/>
      <c r="AV88" s="42"/>
      <c r="AW88" s="42"/>
      <c r="AX88" s="42"/>
      <c r="AY88" s="42"/>
      <c r="AZ88" s="6"/>
      <c r="BA88" s="6" t="e">
        <f t="shared" si="68"/>
        <v>#DIV/0!</v>
      </c>
      <c r="BB88" s="205"/>
      <c r="BC88" s="197"/>
      <c r="BD88" s="5"/>
      <c r="BE88" s="6" t="e">
        <f t="shared" si="69"/>
        <v>#DIV/0!</v>
      </c>
      <c r="BF88" s="205"/>
      <c r="BG88" s="197"/>
      <c r="BI88" s="42"/>
      <c r="BJ88" s="42"/>
      <c r="BK88" s="42"/>
      <c r="BL88" s="42"/>
      <c r="BN88" s="6" t="e">
        <f t="shared" si="60"/>
        <v>#DIV/0!</v>
      </c>
      <c r="BO88" s="205"/>
      <c r="BP88" s="197"/>
      <c r="BQ88" s="5"/>
      <c r="BR88" s="6" t="e">
        <f t="shared" si="61"/>
        <v>#DIV/0!</v>
      </c>
      <c r="BS88" s="205"/>
      <c r="BT88" s="197"/>
      <c r="BV88" s="197"/>
      <c r="BW88" s="197"/>
      <c r="BX88" s="218"/>
      <c r="BY88" s="8"/>
      <c r="BZ88" s="197"/>
      <c r="CA88" s="197"/>
      <c r="CB88" s="218"/>
      <c r="CC88" s="8"/>
      <c r="CD88" s="218"/>
    </row>
    <row r="89" spans="1:82" ht="16" customHeight="1" x14ac:dyDescent="0.2">
      <c r="BA89" s="6"/>
      <c r="BE89" s="6"/>
    </row>
    <row r="90" spans="1:82" s="20" customFormat="1" ht="16" customHeight="1" x14ac:dyDescent="0.2">
      <c r="A90" s="222">
        <v>18</v>
      </c>
      <c r="B90" s="222">
        <v>0</v>
      </c>
      <c r="C90" s="222">
        <v>1</v>
      </c>
      <c r="D90" s="20" t="s">
        <v>415</v>
      </c>
      <c r="E90" s="224">
        <v>753601</v>
      </c>
      <c r="G90">
        <v>76</v>
      </c>
      <c r="H90">
        <v>87</v>
      </c>
      <c r="I90">
        <v>92</v>
      </c>
      <c r="J90">
        <v>52</v>
      </c>
      <c r="K90">
        <v>39</v>
      </c>
      <c r="L90">
        <v>0.76100000000000001</v>
      </c>
      <c r="M90">
        <v>0.76800000000000002</v>
      </c>
      <c r="N90">
        <v>0.755</v>
      </c>
      <c r="O90">
        <v>0.72699999999999998</v>
      </c>
      <c r="P90">
        <v>0.7</v>
      </c>
      <c r="Q90">
        <v>0.61499999999999999</v>
      </c>
      <c r="R90">
        <v>0.63900000000000001</v>
      </c>
      <c r="S90">
        <v>0.63700000000000001</v>
      </c>
      <c r="T90">
        <v>0.627</v>
      </c>
      <c r="U90">
        <v>0.64800000000000002</v>
      </c>
      <c r="V90">
        <v>1.208</v>
      </c>
      <c r="W90">
        <v>1.1950000000000001</v>
      </c>
      <c r="X90">
        <v>1.2250000000000001</v>
      </c>
      <c r="Y90">
        <v>1.2849999999999999</v>
      </c>
      <c r="Z90">
        <v>1.331</v>
      </c>
      <c r="AA90">
        <v>1.5309999999999999</v>
      </c>
      <c r="AB90">
        <v>1.5069999999999999</v>
      </c>
      <c r="AC90">
        <v>1.446</v>
      </c>
      <c r="AD90">
        <v>1.46</v>
      </c>
      <c r="AE90">
        <v>1.4890000000000001</v>
      </c>
      <c r="AG90" s="21">
        <f t="shared" ref="AG90:AG105" si="70">AVERAGE(G90:K90)</f>
        <v>69.2</v>
      </c>
      <c r="AH90" s="22">
        <f t="shared" ref="AH90:AH105" si="71">AVERAGE(L90:P90)</f>
        <v>0.74219999999999986</v>
      </c>
      <c r="AI90" s="22">
        <f t="shared" ref="AI90:AI105" si="72">AVERAGE(V90:Z90)</f>
        <v>1.2487999999999999</v>
      </c>
      <c r="AJ90" s="22">
        <f t="shared" ref="AJ90:AJ105" si="73">AVERAGE(Q90:U90)</f>
        <v>0.63319999999999999</v>
      </c>
      <c r="AK90" s="22">
        <f t="shared" ref="AK90:AK105" si="74">AVERAGE(AA90:AE90)</f>
        <v>1.4865999999999999</v>
      </c>
      <c r="AM90" s="109">
        <f t="shared" ref="AM90:AM105" si="75">((AK90-AI90)*(1000/AG90))/AJ90</f>
        <v>5.4270628316031244</v>
      </c>
      <c r="AN90" s="223" cm="1">
        <f t="array" ref="AN90">MIN(IF(ISERROR(AM90:AM97),1E+307,AM90:AM97))</f>
        <v>0.20191452476822333</v>
      </c>
      <c r="AP90" s="223" cm="1">
        <f t="array" ref="AP90">MAX(IF(ISERROR(AJ90:AJ97),-1E+307,AJ90:AJ97))</f>
        <v>0.6552</v>
      </c>
      <c r="AQ90" s="220">
        <f>AP98-AP90</f>
        <v>-5.4400000000000115E-2</v>
      </c>
      <c r="AR90" s="24"/>
      <c r="AS90" s="223" cm="1">
        <f t="array" ref="AS90">MIN(IF(ISERROR(AK90:AK97),1E+307,AK90:AK97))</f>
        <v>1.4224000000000001</v>
      </c>
      <c r="AT90" s="220">
        <f>AS90-AS98</f>
        <v>-8.859999999999979E-2</v>
      </c>
      <c r="AV90" s="43">
        <v>0.748</v>
      </c>
      <c r="AW90" s="43">
        <v>1.472</v>
      </c>
      <c r="AX90" s="43">
        <v>0.78600000000000003</v>
      </c>
      <c r="AY90" s="43">
        <v>1.605</v>
      </c>
      <c r="AZ90" s="25"/>
      <c r="BA90" s="25">
        <f t="shared" ref="BA90:BA105" si="76">AVERAGE(AV90,AX90)</f>
        <v>0.76700000000000002</v>
      </c>
      <c r="BB90" s="223" cm="1">
        <f t="array" ref="BB90">MAX(IF(ISERROR(BA90:BA97),-1E+307,BA90:BA97))</f>
        <v>0.77100000000000002</v>
      </c>
      <c r="BC90" s="220">
        <f>BB98-BB90</f>
        <v>-7.7000000000000068E-2</v>
      </c>
      <c r="BD90" s="24"/>
      <c r="BE90" s="25">
        <f t="shared" ref="BE90:BE105" si="77">AVERAGE(AW90,AY90)</f>
        <v>1.5385</v>
      </c>
      <c r="BF90" s="223" cm="1">
        <f t="array" ref="BF90">MIN(IF(ISERROR(BE90:BE97),1E+307,BE90:BE97))</f>
        <v>1.5385</v>
      </c>
      <c r="BG90" s="220">
        <f>BF90-BF98</f>
        <v>-0.14800000000000013</v>
      </c>
      <c r="BI90" s="43">
        <v>0.71199999999999997</v>
      </c>
      <c r="BJ90" s="43">
        <v>1.5940000000000001</v>
      </c>
      <c r="BK90" s="43">
        <v>0.76</v>
      </c>
      <c r="BL90" s="43">
        <v>1.728</v>
      </c>
      <c r="BN90" s="25">
        <f>AVERAGE(BI90,BK90)</f>
        <v>0.73599999999999999</v>
      </c>
      <c r="BO90" s="223" cm="1">
        <f t="array" ref="BO90">MAX(IF(ISERROR(BN90:BN97),-1E+307,BN90:BN97))</f>
        <v>0.74950000000000006</v>
      </c>
      <c r="BP90" s="220">
        <f>BO98-BO90</f>
        <v>-5.5000000000000049E-2</v>
      </c>
      <c r="BQ90" s="24"/>
      <c r="BR90" s="25">
        <f>AVERAGE(BJ90,BL90)</f>
        <v>1.661</v>
      </c>
      <c r="BS90" s="223" cm="1">
        <f t="array" ref="BS90">MIN(IF(ISERROR(BR90:BR97),1E+307,BR90:BR97))</f>
        <v>1.6295000000000002</v>
      </c>
      <c r="BT90" s="220">
        <f>BS90-BS98</f>
        <v>-0.11099999999999977</v>
      </c>
      <c r="BV90" s="220">
        <f>BB90-BC90</f>
        <v>0.84800000000000009</v>
      </c>
      <c r="BW90" s="220">
        <f>BF90+BG90</f>
        <v>1.3904999999999998</v>
      </c>
      <c r="BX90" s="221">
        <f>BW90-BV90</f>
        <v>0.54249999999999976</v>
      </c>
      <c r="BY90" s="51"/>
      <c r="BZ90" s="220">
        <f>BO90-BP90</f>
        <v>0.8045000000000001</v>
      </c>
      <c r="CA90" s="220">
        <f>BS90+BT90</f>
        <v>1.5185000000000004</v>
      </c>
      <c r="CB90" s="221">
        <f>CA90-BZ90</f>
        <v>0.7140000000000003</v>
      </c>
      <c r="CC90" s="51"/>
      <c r="CD90" s="221">
        <f>AVERAGE(BX90, CB90)</f>
        <v>0.62824999999999998</v>
      </c>
    </row>
    <row r="91" spans="1:82" s="20" customFormat="1" ht="16" customHeight="1" x14ac:dyDescent="0.2">
      <c r="A91" s="222"/>
      <c r="B91" s="222"/>
      <c r="C91" s="222"/>
      <c r="D91" s="20" t="s">
        <v>416</v>
      </c>
      <c r="E91" s="224"/>
      <c r="G91">
        <v>281</v>
      </c>
      <c r="H91">
        <v>275</v>
      </c>
      <c r="I91">
        <v>381</v>
      </c>
      <c r="J91">
        <v>211</v>
      </c>
      <c r="K91">
        <v>138</v>
      </c>
      <c r="L91">
        <v>0.77600000000000002</v>
      </c>
      <c r="M91">
        <v>0.77</v>
      </c>
      <c r="N91">
        <v>0.82</v>
      </c>
      <c r="O91">
        <v>0.73699999999999999</v>
      </c>
      <c r="P91">
        <v>0.69299999999999995</v>
      </c>
      <c r="Q91">
        <v>0.63600000000000001</v>
      </c>
      <c r="R91">
        <v>0.65600000000000003</v>
      </c>
      <c r="S91">
        <v>0.66</v>
      </c>
      <c r="T91">
        <v>0.64600000000000002</v>
      </c>
      <c r="U91">
        <v>0.66100000000000003</v>
      </c>
      <c r="V91">
        <v>1.1719999999999999</v>
      </c>
      <c r="W91">
        <v>1.19</v>
      </c>
      <c r="X91">
        <v>1.07</v>
      </c>
      <c r="Y91">
        <v>1.266</v>
      </c>
      <c r="Z91">
        <v>1.345</v>
      </c>
      <c r="AA91">
        <v>1.4690000000000001</v>
      </c>
      <c r="AB91">
        <v>1.42</v>
      </c>
      <c r="AC91">
        <v>1.4590000000000001</v>
      </c>
      <c r="AD91">
        <v>1.425</v>
      </c>
      <c r="AE91">
        <v>1.4059999999999999</v>
      </c>
      <c r="AG91" s="21">
        <f t="shared" si="70"/>
        <v>257.2</v>
      </c>
      <c r="AH91" s="22">
        <f t="shared" si="71"/>
        <v>0.7592000000000001</v>
      </c>
      <c r="AI91" s="22">
        <f t="shared" si="72"/>
        <v>1.2086000000000001</v>
      </c>
      <c r="AJ91" s="22">
        <f t="shared" si="73"/>
        <v>0.65179999999999993</v>
      </c>
      <c r="AK91" s="22">
        <f t="shared" si="74"/>
        <v>1.4358</v>
      </c>
      <c r="AM91" s="109">
        <f t="shared" si="75"/>
        <v>1.3552612051230775</v>
      </c>
      <c r="AN91" s="223"/>
      <c r="AP91" s="223"/>
      <c r="AQ91" s="220"/>
      <c r="AR91" s="24"/>
      <c r="AS91" s="223"/>
      <c r="AT91" s="220"/>
      <c r="AV91" s="43">
        <v>0.75800000000000001</v>
      </c>
      <c r="AW91" s="43">
        <v>1.454</v>
      </c>
      <c r="AX91" s="43">
        <v>0.76700000000000002</v>
      </c>
      <c r="AY91" s="43">
        <v>1.627</v>
      </c>
      <c r="AZ91" s="25"/>
      <c r="BA91" s="25">
        <f t="shared" si="76"/>
        <v>0.76249999999999996</v>
      </c>
      <c r="BB91" s="223"/>
      <c r="BC91" s="220"/>
      <c r="BD91" s="24"/>
      <c r="BE91" s="25">
        <f t="shared" si="77"/>
        <v>1.5405</v>
      </c>
      <c r="BF91" s="223"/>
      <c r="BG91" s="220"/>
      <c r="BI91" s="43">
        <v>0.73499999999999999</v>
      </c>
      <c r="BJ91" s="43">
        <v>1.554</v>
      </c>
      <c r="BK91" s="43">
        <v>0.76400000000000001</v>
      </c>
      <c r="BL91" s="43">
        <v>1.7050000000000001</v>
      </c>
      <c r="BN91" s="25">
        <f t="shared" ref="BN91:BN105" si="78">AVERAGE(BI91,BK91)</f>
        <v>0.74950000000000006</v>
      </c>
      <c r="BO91" s="223"/>
      <c r="BP91" s="220"/>
      <c r="BQ91" s="24"/>
      <c r="BR91" s="25">
        <f t="shared" ref="BR91:BR105" si="79">AVERAGE(BJ91,BL91)</f>
        <v>1.6295000000000002</v>
      </c>
      <c r="BS91" s="223"/>
      <c r="BT91" s="220"/>
      <c r="BV91" s="220"/>
      <c r="BW91" s="220"/>
      <c r="BX91" s="221"/>
      <c r="BY91" s="51"/>
      <c r="BZ91" s="220"/>
      <c r="CA91" s="220"/>
      <c r="CB91" s="221"/>
      <c r="CC91" s="51"/>
      <c r="CD91" s="221"/>
    </row>
    <row r="92" spans="1:82" s="20" customFormat="1" ht="16" customHeight="1" x14ac:dyDescent="0.2">
      <c r="A92" s="222"/>
      <c r="B92" s="222"/>
      <c r="C92" s="222"/>
      <c r="D92" s="20" t="s">
        <v>417</v>
      </c>
      <c r="E92" s="224"/>
      <c r="G92">
        <v>564</v>
      </c>
      <c r="H92">
        <v>416</v>
      </c>
      <c r="I92">
        <v>453</v>
      </c>
      <c r="J92">
        <v>387</v>
      </c>
      <c r="K92">
        <v>262</v>
      </c>
      <c r="L92">
        <v>0.78400000000000003</v>
      </c>
      <c r="M92">
        <v>0.72</v>
      </c>
      <c r="N92">
        <v>0.72799999999999998</v>
      </c>
      <c r="O92">
        <v>0.71699999999999997</v>
      </c>
      <c r="P92">
        <v>0.67</v>
      </c>
      <c r="Q92">
        <v>0.63600000000000001</v>
      </c>
      <c r="R92">
        <v>0.65800000000000003</v>
      </c>
      <c r="S92">
        <v>0.66400000000000003</v>
      </c>
      <c r="T92">
        <v>0.65200000000000002</v>
      </c>
      <c r="U92">
        <v>0.66600000000000004</v>
      </c>
      <c r="V92">
        <v>1.1539999999999999</v>
      </c>
      <c r="W92">
        <v>1.294</v>
      </c>
      <c r="X92">
        <v>1.2809999999999999</v>
      </c>
      <c r="Y92">
        <v>1.3049999999999999</v>
      </c>
      <c r="Z92">
        <v>1.3839999999999999</v>
      </c>
      <c r="AA92">
        <v>1.4910000000000001</v>
      </c>
      <c r="AB92">
        <v>1.41</v>
      </c>
      <c r="AC92">
        <v>1.393</v>
      </c>
      <c r="AD92">
        <v>1.41</v>
      </c>
      <c r="AE92">
        <v>1.4079999999999999</v>
      </c>
      <c r="AG92" s="21">
        <f t="shared" si="70"/>
        <v>416.4</v>
      </c>
      <c r="AH92" s="22">
        <f t="shared" si="71"/>
        <v>0.7238</v>
      </c>
      <c r="AI92" s="22">
        <f t="shared" si="72"/>
        <v>1.2835999999999999</v>
      </c>
      <c r="AJ92" s="22">
        <f t="shared" si="73"/>
        <v>0.6552</v>
      </c>
      <c r="AK92" s="22">
        <f t="shared" si="74"/>
        <v>1.4224000000000001</v>
      </c>
      <c r="AM92" s="109">
        <f t="shared" si="75"/>
        <v>0.50875050875050976</v>
      </c>
      <c r="AN92" s="223"/>
      <c r="AP92" s="223"/>
      <c r="AQ92" s="220"/>
      <c r="AR92" s="24"/>
      <c r="AS92" s="223"/>
      <c r="AT92" s="220"/>
      <c r="AV92" s="43">
        <v>0.75</v>
      </c>
      <c r="AW92" s="43">
        <v>1.4670000000000001</v>
      </c>
      <c r="AX92" s="43">
        <v>0.77100000000000002</v>
      </c>
      <c r="AY92" s="43">
        <v>1.6140000000000001</v>
      </c>
      <c r="AZ92" s="25"/>
      <c r="BA92" s="25">
        <f t="shared" si="76"/>
        <v>0.76049999999999995</v>
      </c>
      <c r="BB92" s="223"/>
      <c r="BC92" s="220"/>
      <c r="BD92" s="24"/>
      <c r="BE92" s="25">
        <f t="shared" si="77"/>
        <v>1.5405000000000002</v>
      </c>
      <c r="BF92" s="223"/>
      <c r="BG92" s="220"/>
      <c r="BI92" s="43">
        <v>0.72799999999999998</v>
      </c>
      <c r="BJ92" s="43">
        <v>1.5680000000000001</v>
      </c>
      <c r="BK92" s="43">
        <v>0.754</v>
      </c>
      <c r="BL92" s="43">
        <v>1.7230000000000001</v>
      </c>
      <c r="BN92" s="25">
        <f t="shared" si="78"/>
        <v>0.74099999999999999</v>
      </c>
      <c r="BO92" s="223"/>
      <c r="BP92" s="220"/>
      <c r="BQ92" s="24"/>
      <c r="BR92" s="25">
        <f t="shared" si="79"/>
        <v>1.6455000000000002</v>
      </c>
      <c r="BS92" s="223"/>
      <c r="BT92" s="220"/>
      <c r="BV92" s="220"/>
      <c r="BW92" s="220"/>
      <c r="BX92" s="221"/>
      <c r="BY92" s="51"/>
      <c r="BZ92" s="220"/>
      <c r="CA92" s="220"/>
      <c r="CB92" s="221"/>
      <c r="CC92" s="51"/>
      <c r="CD92" s="221"/>
    </row>
    <row r="93" spans="1:82" s="20" customFormat="1" ht="16" customHeight="1" x14ac:dyDescent="0.2">
      <c r="A93" s="222"/>
      <c r="B93" s="222"/>
      <c r="C93" s="222"/>
      <c r="D93" s="20" t="s">
        <v>418</v>
      </c>
      <c r="E93" s="224"/>
      <c r="G93">
        <v>618</v>
      </c>
      <c r="H93">
        <v>553</v>
      </c>
      <c r="I93">
        <v>520</v>
      </c>
      <c r="J93">
        <v>507</v>
      </c>
      <c r="K93">
        <v>278</v>
      </c>
      <c r="L93">
        <v>0.76600000000000001</v>
      </c>
      <c r="M93">
        <v>0.73899999999999999</v>
      </c>
      <c r="N93">
        <v>0.72499999999999998</v>
      </c>
      <c r="O93">
        <v>0.72799999999999998</v>
      </c>
      <c r="P93">
        <v>0.64500000000000002</v>
      </c>
      <c r="Q93">
        <v>0.63400000000000001</v>
      </c>
      <c r="R93">
        <v>0.65900000000000003</v>
      </c>
      <c r="S93">
        <v>0.65400000000000003</v>
      </c>
      <c r="T93">
        <v>0.64600000000000002</v>
      </c>
      <c r="U93">
        <v>0.66100000000000003</v>
      </c>
      <c r="V93">
        <v>1.194</v>
      </c>
      <c r="W93">
        <v>1.2569999999999999</v>
      </c>
      <c r="X93">
        <v>1.2869999999999999</v>
      </c>
      <c r="Y93">
        <v>1.2829999999999999</v>
      </c>
      <c r="Z93">
        <v>1.4239999999999999</v>
      </c>
      <c r="AA93">
        <v>1.4770000000000001</v>
      </c>
      <c r="AB93">
        <v>1.413</v>
      </c>
      <c r="AC93">
        <v>1.4239999999999999</v>
      </c>
      <c r="AD93">
        <v>1.4259999999999999</v>
      </c>
      <c r="AE93">
        <v>1.4339999999999999</v>
      </c>
      <c r="AG93" s="21">
        <f t="shared" si="70"/>
        <v>495.2</v>
      </c>
      <c r="AH93" s="22">
        <f t="shared" si="71"/>
        <v>0.72060000000000002</v>
      </c>
      <c r="AI93" s="22">
        <f t="shared" si="72"/>
        <v>1.2889999999999997</v>
      </c>
      <c r="AJ93" s="22">
        <f t="shared" si="73"/>
        <v>0.65080000000000005</v>
      </c>
      <c r="AK93" s="22">
        <f t="shared" si="74"/>
        <v>1.4348000000000001</v>
      </c>
      <c r="AM93" s="109">
        <f t="shared" si="75"/>
        <v>0.45240702880411743</v>
      </c>
      <c r="AN93" s="223"/>
      <c r="AP93" s="223"/>
      <c r="AQ93" s="220"/>
      <c r="AR93" s="24"/>
      <c r="AS93" s="223"/>
      <c r="AT93" s="220"/>
      <c r="AV93" s="43">
        <v>0.73399999999999999</v>
      </c>
      <c r="AW93" s="43">
        <v>1.496</v>
      </c>
      <c r="AX93" s="43">
        <v>0.76200000000000001</v>
      </c>
      <c r="AY93" s="43">
        <v>1.6319999999999999</v>
      </c>
      <c r="AZ93" s="25"/>
      <c r="BA93" s="25">
        <f t="shared" si="76"/>
        <v>0.748</v>
      </c>
      <c r="BB93" s="223"/>
      <c r="BC93" s="220"/>
      <c r="BD93" s="24"/>
      <c r="BE93" s="25">
        <f t="shared" si="77"/>
        <v>1.5640000000000001</v>
      </c>
      <c r="BF93" s="223"/>
      <c r="BG93" s="220"/>
      <c r="BI93" s="43">
        <v>0.72099999999999997</v>
      </c>
      <c r="BJ93" s="43">
        <v>1.581</v>
      </c>
      <c r="BK93" s="43">
        <v>0.75</v>
      </c>
      <c r="BL93" s="43">
        <v>1.728</v>
      </c>
      <c r="BN93" s="25">
        <f t="shared" si="78"/>
        <v>0.73550000000000004</v>
      </c>
      <c r="BO93" s="223"/>
      <c r="BP93" s="220"/>
      <c r="BQ93" s="24"/>
      <c r="BR93" s="25">
        <f t="shared" si="79"/>
        <v>1.6545000000000001</v>
      </c>
      <c r="BS93" s="223"/>
      <c r="BT93" s="220"/>
      <c r="BV93" s="220"/>
      <c r="BW93" s="220"/>
      <c r="BX93" s="221"/>
      <c r="BY93" s="51"/>
      <c r="BZ93" s="220"/>
      <c r="CA93" s="220"/>
      <c r="CB93" s="221"/>
      <c r="CC93" s="51"/>
      <c r="CD93" s="221"/>
    </row>
    <row r="94" spans="1:82" s="20" customFormat="1" ht="16" customHeight="1" x14ac:dyDescent="0.2">
      <c r="A94" s="222"/>
      <c r="B94" s="222"/>
      <c r="C94" s="222"/>
      <c r="D94" s="20" t="s">
        <v>419</v>
      </c>
      <c r="E94" s="224"/>
      <c r="G94">
        <v>1052</v>
      </c>
      <c r="H94">
        <v>843</v>
      </c>
      <c r="I94">
        <v>1189</v>
      </c>
      <c r="J94">
        <v>1007</v>
      </c>
      <c r="K94">
        <v>807</v>
      </c>
      <c r="L94">
        <v>0.72899999999999998</v>
      </c>
      <c r="M94">
        <v>0.68600000000000005</v>
      </c>
      <c r="N94">
        <v>0.74399999999999999</v>
      </c>
      <c r="O94">
        <v>0.71899999999999997</v>
      </c>
      <c r="P94">
        <v>0.68899999999999995</v>
      </c>
      <c r="Q94">
        <v>0.64100000000000001</v>
      </c>
      <c r="R94">
        <v>0.65600000000000003</v>
      </c>
      <c r="S94">
        <v>0.65800000000000003</v>
      </c>
      <c r="T94">
        <v>0.64300000000000002</v>
      </c>
      <c r="U94">
        <v>0.66800000000000004</v>
      </c>
      <c r="V94">
        <v>1.272</v>
      </c>
      <c r="W94">
        <v>1.3580000000000001</v>
      </c>
      <c r="X94">
        <v>1.248</v>
      </c>
      <c r="Y94">
        <v>1.3009999999999999</v>
      </c>
      <c r="Z94">
        <v>1.351</v>
      </c>
      <c r="AA94">
        <v>1.4750000000000001</v>
      </c>
      <c r="AB94">
        <v>1.427</v>
      </c>
      <c r="AC94">
        <v>1.411</v>
      </c>
      <c r="AD94">
        <v>1.446</v>
      </c>
      <c r="AE94">
        <v>1.417</v>
      </c>
      <c r="AG94" s="21">
        <f t="shared" si="70"/>
        <v>979.6</v>
      </c>
      <c r="AH94" s="22">
        <f t="shared" si="71"/>
        <v>0.71339999999999992</v>
      </c>
      <c r="AI94" s="22">
        <f t="shared" si="72"/>
        <v>1.306</v>
      </c>
      <c r="AJ94" s="22">
        <f t="shared" si="73"/>
        <v>0.6532</v>
      </c>
      <c r="AK94" s="22">
        <f t="shared" si="74"/>
        <v>1.4352</v>
      </c>
      <c r="AM94" s="109">
        <f t="shared" si="75"/>
        <v>0.20191452476822333</v>
      </c>
      <c r="AN94" s="223"/>
      <c r="AP94" s="223"/>
      <c r="AQ94" s="220"/>
      <c r="AR94" s="24"/>
      <c r="AS94" s="223"/>
      <c r="AT94" s="220"/>
      <c r="AV94" s="43">
        <v>0.75800000000000001</v>
      </c>
      <c r="AW94" s="43">
        <v>1.4870000000000001</v>
      </c>
      <c r="AX94" s="43">
        <v>0.78400000000000003</v>
      </c>
      <c r="AY94" s="43">
        <v>1.597</v>
      </c>
      <c r="AZ94" s="25"/>
      <c r="BA94" s="25">
        <f t="shared" si="76"/>
        <v>0.77100000000000002</v>
      </c>
      <c r="BB94" s="223"/>
      <c r="BC94" s="220"/>
      <c r="BD94" s="24"/>
      <c r="BE94" s="25">
        <f t="shared" si="77"/>
        <v>1.542</v>
      </c>
      <c r="BF94" s="223"/>
      <c r="BG94" s="220"/>
      <c r="BI94" s="43">
        <v>0.72599999999999998</v>
      </c>
      <c r="BJ94" s="43">
        <v>1.607</v>
      </c>
      <c r="BK94" s="43">
        <v>0.752</v>
      </c>
      <c r="BL94" s="43">
        <v>1.752</v>
      </c>
      <c r="BN94" s="25">
        <f t="shared" si="78"/>
        <v>0.73899999999999999</v>
      </c>
      <c r="BO94" s="223"/>
      <c r="BP94" s="220"/>
      <c r="BQ94" s="24"/>
      <c r="BR94" s="25">
        <f t="shared" si="79"/>
        <v>1.6795</v>
      </c>
      <c r="BS94" s="223"/>
      <c r="BT94" s="220"/>
      <c r="BV94" s="220"/>
      <c r="BW94" s="220"/>
      <c r="BX94" s="221"/>
      <c r="BY94" s="51"/>
      <c r="BZ94" s="220"/>
      <c r="CA94" s="220"/>
      <c r="CB94" s="221"/>
      <c r="CC94" s="51"/>
      <c r="CD94" s="221"/>
    </row>
    <row r="95" spans="1:82" s="20" customFormat="1" ht="16" customHeight="1" x14ac:dyDescent="0.2">
      <c r="A95" s="222"/>
      <c r="B95" s="222"/>
      <c r="C95" s="222"/>
      <c r="E95" s="224"/>
      <c r="G95" s="110"/>
      <c r="K95" s="111"/>
      <c r="L95" s="110"/>
      <c r="P95" s="111"/>
      <c r="Q95" s="110"/>
      <c r="U95" s="111"/>
      <c r="V95" s="110"/>
      <c r="Z95" s="111"/>
      <c r="AA95" s="110"/>
      <c r="AE95" s="111"/>
      <c r="AG95" s="21" t="e">
        <f t="shared" si="70"/>
        <v>#DIV/0!</v>
      </c>
      <c r="AH95" s="22" t="e">
        <f t="shared" si="71"/>
        <v>#DIV/0!</v>
      </c>
      <c r="AI95" s="22" t="e">
        <f t="shared" si="72"/>
        <v>#DIV/0!</v>
      </c>
      <c r="AJ95" s="22" t="e">
        <f t="shared" si="73"/>
        <v>#DIV/0!</v>
      </c>
      <c r="AK95" s="22" t="e">
        <f t="shared" si="74"/>
        <v>#DIV/0!</v>
      </c>
      <c r="AM95" s="109" t="e">
        <f t="shared" si="75"/>
        <v>#DIV/0!</v>
      </c>
      <c r="AN95" s="223"/>
      <c r="AP95" s="223"/>
      <c r="AQ95" s="220"/>
      <c r="AR95" s="24"/>
      <c r="AS95" s="223"/>
      <c r="AT95" s="220"/>
      <c r="AV95" s="43"/>
      <c r="AW95" s="43"/>
      <c r="AX95" s="43"/>
      <c r="AY95" s="43"/>
      <c r="AZ95" s="25"/>
      <c r="BA95" s="25" t="e">
        <f t="shared" si="76"/>
        <v>#DIV/0!</v>
      </c>
      <c r="BB95" s="223"/>
      <c r="BC95" s="220"/>
      <c r="BD95" s="24"/>
      <c r="BE95" s="25" t="e">
        <f t="shared" si="77"/>
        <v>#DIV/0!</v>
      </c>
      <c r="BF95" s="223"/>
      <c r="BG95" s="220"/>
      <c r="BI95" s="43"/>
      <c r="BJ95" s="43"/>
      <c r="BK95" s="43"/>
      <c r="BL95" s="43"/>
      <c r="BN95" s="25" t="e">
        <f t="shared" si="78"/>
        <v>#DIV/0!</v>
      </c>
      <c r="BO95" s="223"/>
      <c r="BP95" s="220"/>
      <c r="BQ95" s="24"/>
      <c r="BR95" s="25" t="e">
        <f t="shared" si="79"/>
        <v>#DIV/0!</v>
      </c>
      <c r="BS95" s="223"/>
      <c r="BT95" s="220"/>
      <c r="BV95" s="220"/>
      <c r="BW95" s="220"/>
      <c r="BX95" s="221"/>
      <c r="BY95" s="51"/>
      <c r="BZ95" s="220"/>
      <c r="CA95" s="220"/>
      <c r="CB95" s="221"/>
      <c r="CC95" s="51"/>
      <c r="CD95" s="221"/>
    </row>
    <row r="96" spans="1:82" s="20" customFormat="1" ht="16" customHeight="1" x14ac:dyDescent="0.2">
      <c r="A96" s="222"/>
      <c r="B96" s="222"/>
      <c r="C96" s="222"/>
      <c r="E96" s="224"/>
      <c r="G96" s="110"/>
      <c r="K96" s="111"/>
      <c r="L96" s="110"/>
      <c r="P96" s="111"/>
      <c r="Q96" s="110"/>
      <c r="U96" s="111"/>
      <c r="V96" s="110"/>
      <c r="Z96" s="111"/>
      <c r="AA96" s="110"/>
      <c r="AE96" s="111"/>
      <c r="AG96" s="21" t="e">
        <f t="shared" si="70"/>
        <v>#DIV/0!</v>
      </c>
      <c r="AH96" s="22" t="e">
        <f t="shared" si="71"/>
        <v>#DIV/0!</v>
      </c>
      <c r="AI96" s="22" t="e">
        <f t="shared" si="72"/>
        <v>#DIV/0!</v>
      </c>
      <c r="AJ96" s="22" t="e">
        <f t="shared" si="73"/>
        <v>#DIV/0!</v>
      </c>
      <c r="AK96" s="22" t="e">
        <f t="shared" si="74"/>
        <v>#DIV/0!</v>
      </c>
      <c r="AM96" s="109" t="e">
        <f t="shared" si="75"/>
        <v>#DIV/0!</v>
      </c>
      <c r="AN96" s="223"/>
      <c r="AP96" s="223"/>
      <c r="AQ96" s="220"/>
      <c r="AR96" s="24"/>
      <c r="AS96" s="223"/>
      <c r="AT96" s="220"/>
      <c r="AV96" s="43"/>
      <c r="AW96" s="43"/>
      <c r="AX96" s="43"/>
      <c r="AY96" s="43"/>
      <c r="AZ96" s="25"/>
      <c r="BA96" s="25" t="e">
        <f t="shared" si="76"/>
        <v>#DIV/0!</v>
      </c>
      <c r="BB96" s="223"/>
      <c r="BC96" s="220"/>
      <c r="BD96" s="24"/>
      <c r="BE96" s="25" t="e">
        <f t="shared" si="77"/>
        <v>#DIV/0!</v>
      </c>
      <c r="BF96" s="223"/>
      <c r="BG96" s="220"/>
      <c r="BI96" s="43"/>
      <c r="BJ96" s="43"/>
      <c r="BK96" s="43"/>
      <c r="BL96" s="43"/>
      <c r="BN96" s="25" t="e">
        <f t="shared" si="78"/>
        <v>#DIV/0!</v>
      </c>
      <c r="BO96" s="223"/>
      <c r="BP96" s="220"/>
      <c r="BQ96" s="24"/>
      <c r="BR96" s="25" t="e">
        <f t="shared" si="79"/>
        <v>#DIV/0!</v>
      </c>
      <c r="BS96" s="223"/>
      <c r="BT96" s="220"/>
      <c r="BV96" s="220"/>
      <c r="BW96" s="220"/>
      <c r="BX96" s="221"/>
      <c r="BY96" s="51"/>
      <c r="BZ96" s="220"/>
      <c r="CA96" s="220"/>
      <c r="CB96" s="221"/>
      <c r="CC96" s="51"/>
      <c r="CD96" s="221"/>
    </row>
    <row r="97" spans="1:82" s="20" customFormat="1" ht="16" customHeight="1" x14ac:dyDescent="0.2">
      <c r="A97" s="222"/>
      <c r="B97" s="222"/>
      <c r="C97" s="222"/>
      <c r="E97" s="224"/>
      <c r="G97" s="110"/>
      <c r="K97" s="111"/>
      <c r="L97" s="110"/>
      <c r="P97" s="111"/>
      <c r="Q97" s="110"/>
      <c r="U97" s="111"/>
      <c r="V97" s="110"/>
      <c r="Z97" s="111"/>
      <c r="AA97" s="110"/>
      <c r="AE97" s="111"/>
      <c r="AG97" s="21" t="e">
        <f t="shared" si="70"/>
        <v>#DIV/0!</v>
      </c>
      <c r="AH97" s="22" t="e">
        <f t="shared" si="71"/>
        <v>#DIV/0!</v>
      </c>
      <c r="AI97" s="22" t="e">
        <f t="shared" si="72"/>
        <v>#DIV/0!</v>
      </c>
      <c r="AJ97" s="22" t="e">
        <f t="shared" si="73"/>
        <v>#DIV/0!</v>
      </c>
      <c r="AK97" s="22" t="e">
        <f t="shared" si="74"/>
        <v>#DIV/0!</v>
      </c>
      <c r="AM97" s="109" t="e">
        <f t="shared" si="75"/>
        <v>#DIV/0!</v>
      </c>
      <c r="AN97" s="223"/>
      <c r="AP97" s="223"/>
      <c r="AQ97" s="220"/>
      <c r="AR97" s="24"/>
      <c r="AS97" s="223"/>
      <c r="AT97" s="220"/>
      <c r="AV97" s="43"/>
      <c r="AW97" s="43"/>
      <c r="AX97" s="43"/>
      <c r="AY97" s="43"/>
      <c r="AZ97" s="25"/>
      <c r="BA97" s="25" t="e">
        <f t="shared" si="76"/>
        <v>#DIV/0!</v>
      </c>
      <c r="BB97" s="223"/>
      <c r="BC97" s="220"/>
      <c r="BD97" s="24"/>
      <c r="BE97" s="25" t="e">
        <f t="shared" si="77"/>
        <v>#DIV/0!</v>
      </c>
      <c r="BF97" s="223"/>
      <c r="BG97" s="220"/>
      <c r="BI97" s="43"/>
      <c r="BJ97" s="43"/>
      <c r="BK97" s="43"/>
      <c r="BL97" s="43"/>
      <c r="BN97" s="25" t="e">
        <f t="shared" si="78"/>
        <v>#DIV/0!</v>
      </c>
      <c r="BO97" s="223"/>
      <c r="BP97" s="220"/>
      <c r="BQ97" s="24"/>
      <c r="BR97" s="25" t="e">
        <f t="shared" si="79"/>
        <v>#DIV/0!</v>
      </c>
      <c r="BS97" s="223"/>
      <c r="BT97" s="220"/>
      <c r="BV97" s="220"/>
      <c r="BW97" s="220"/>
      <c r="BX97" s="221"/>
      <c r="BY97" s="51"/>
      <c r="BZ97" s="220"/>
      <c r="CA97" s="220"/>
      <c r="CB97" s="221"/>
      <c r="CC97" s="51"/>
      <c r="CD97" s="221"/>
    </row>
    <row r="98" spans="1:82" s="20" customFormat="1" ht="16" customHeight="1" x14ac:dyDescent="0.2">
      <c r="A98" s="222"/>
      <c r="B98" s="222"/>
      <c r="C98" s="222">
        <v>0</v>
      </c>
      <c r="D98" s="20" t="s">
        <v>420</v>
      </c>
      <c r="E98" s="224"/>
      <c r="G98">
        <v>162</v>
      </c>
      <c r="H98">
        <v>121</v>
      </c>
      <c r="I98">
        <v>87</v>
      </c>
      <c r="J98">
        <v>107</v>
      </c>
      <c r="K98">
        <v>68</v>
      </c>
      <c r="L98">
        <v>0.75</v>
      </c>
      <c r="M98">
        <v>0.71199999999999997</v>
      </c>
      <c r="N98">
        <v>0.68400000000000005</v>
      </c>
      <c r="O98">
        <v>0.71</v>
      </c>
      <c r="P98">
        <v>0.66900000000000004</v>
      </c>
      <c r="Q98">
        <v>0.57799999999999996</v>
      </c>
      <c r="R98">
        <v>0.60499999999999998</v>
      </c>
      <c r="S98">
        <v>0.59199999999999997</v>
      </c>
      <c r="T98">
        <v>0.57799999999999996</v>
      </c>
      <c r="U98">
        <v>0.61599999999999999</v>
      </c>
      <c r="V98">
        <v>1.2310000000000001</v>
      </c>
      <c r="W98">
        <v>1.3109999999999999</v>
      </c>
      <c r="X98">
        <v>1.363</v>
      </c>
      <c r="Y98">
        <v>1.32</v>
      </c>
      <c r="Z98">
        <v>1.387</v>
      </c>
      <c r="AA98">
        <v>1.609</v>
      </c>
      <c r="AB98">
        <v>1.552</v>
      </c>
      <c r="AC98">
        <v>1.504</v>
      </c>
      <c r="AD98">
        <v>1.516</v>
      </c>
      <c r="AE98">
        <v>1.4770000000000001</v>
      </c>
      <c r="AG98" s="21">
        <f t="shared" si="70"/>
        <v>109</v>
      </c>
      <c r="AH98" s="22">
        <f t="shared" si="71"/>
        <v>0.70499999999999996</v>
      </c>
      <c r="AI98" s="22">
        <f t="shared" si="72"/>
        <v>1.3224</v>
      </c>
      <c r="AJ98" s="22">
        <f t="shared" si="73"/>
        <v>0.59379999999999999</v>
      </c>
      <c r="AK98" s="22">
        <f t="shared" si="74"/>
        <v>1.5316000000000001</v>
      </c>
      <c r="AM98" s="109">
        <f t="shared" si="75"/>
        <v>3.2321759094743552</v>
      </c>
      <c r="AN98" s="223" cm="1">
        <f t="array" ref="AN98">MIN(IF(ISERROR(AM98:AM105),1E+307,AM98:AM105))</f>
        <v>0.2121722408880074</v>
      </c>
      <c r="AP98" s="223" cm="1">
        <f t="array" ref="AP98">MAX(IF(ISERROR(AJ98:AJ105),-1E+307,AJ98:AJ105))</f>
        <v>0.60079999999999989</v>
      </c>
      <c r="AQ98" s="220"/>
      <c r="AR98" s="24"/>
      <c r="AS98" s="223" cm="1">
        <f t="array" ref="AS98">MIN(IF(ISERROR(AK98:AK105),1E+307,AK98:AK105))</f>
        <v>1.5109999999999999</v>
      </c>
      <c r="AT98" s="220"/>
      <c r="AV98" s="43">
        <v>0.67600000000000005</v>
      </c>
      <c r="AW98" s="43">
        <v>1.619</v>
      </c>
      <c r="AX98" s="43">
        <v>0.68700000000000006</v>
      </c>
      <c r="AY98" s="43">
        <v>1.8120000000000001</v>
      </c>
      <c r="AZ98" s="25"/>
      <c r="BA98" s="25">
        <f t="shared" si="76"/>
        <v>0.68149999999999999</v>
      </c>
      <c r="BB98" s="223" cm="1">
        <f t="array" ref="BB98">MAX(IF(ISERROR(BA98:BA105),-1E+307,BA98:BA105))</f>
        <v>0.69399999999999995</v>
      </c>
      <c r="BC98" s="220"/>
      <c r="BD98" s="24"/>
      <c r="BE98" s="25">
        <f t="shared" si="77"/>
        <v>1.7155</v>
      </c>
      <c r="BF98" s="223" cm="1">
        <f t="array" ref="BF98">MIN(IF(ISERROR(BE98:BE105),1E+307,BE98:BE105))</f>
        <v>1.6865000000000001</v>
      </c>
      <c r="BG98" s="220"/>
      <c r="BI98" s="43">
        <v>0.66400000000000003</v>
      </c>
      <c r="BJ98" s="43">
        <v>1.696</v>
      </c>
      <c r="BK98" s="43">
        <v>0.72499999999999998</v>
      </c>
      <c r="BL98" s="43">
        <v>1.7849999999999999</v>
      </c>
      <c r="BN98" s="25">
        <f t="shared" si="78"/>
        <v>0.69450000000000001</v>
      </c>
      <c r="BO98" s="223" cm="1">
        <f t="array" ref="BO98">MAX(IF(ISERROR(BN98:BN105),-1E+307,BN98:BN105))</f>
        <v>0.69450000000000001</v>
      </c>
      <c r="BP98" s="220"/>
      <c r="BQ98" s="24"/>
      <c r="BR98" s="25">
        <f t="shared" si="79"/>
        <v>1.7404999999999999</v>
      </c>
      <c r="BS98" s="223" cm="1">
        <f t="array" ref="BS98">MIN(IF(ISERROR(BR98:BR105),1E+307,BR98:BR105))</f>
        <v>1.7404999999999999</v>
      </c>
      <c r="BT98" s="220"/>
      <c r="BV98" s="220"/>
      <c r="BW98" s="220"/>
      <c r="BX98" s="221"/>
      <c r="BY98" s="51"/>
      <c r="BZ98" s="220"/>
      <c r="CA98" s="220"/>
      <c r="CB98" s="221"/>
      <c r="CC98" s="51"/>
      <c r="CD98" s="221"/>
    </row>
    <row r="99" spans="1:82" s="20" customFormat="1" ht="16" customHeight="1" x14ac:dyDescent="0.2">
      <c r="A99" s="222"/>
      <c r="B99" s="222"/>
      <c r="C99" s="222"/>
      <c r="D99" s="20" t="s">
        <v>421</v>
      </c>
      <c r="E99" s="224"/>
      <c r="G99">
        <v>318</v>
      </c>
      <c r="H99">
        <v>303</v>
      </c>
      <c r="I99">
        <v>271</v>
      </c>
      <c r="J99">
        <v>354</v>
      </c>
      <c r="K99">
        <v>193</v>
      </c>
      <c r="L99">
        <v>0.73199999999999998</v>
      </c>
      <c r="M99">
        <v>0.71399999999999997</v>
      </c>
      <c r="N99">
        <v>0.70499999999999996</v>
      </c>
      <c r="O99">
        <v>0.753</v>
      </c>
      <c r="P99">
        <v>0.66</v>
      </c>
      <c r="Q99">
        <v>0.60199999999999998</v>
      </c>
      <c r="R99">
        <v>0.60699999999999998</v>
      </c>
      <c r="S99">
        <v>0.59399999999999997</v>
      </c>
      <c r="T99">
        <v>0.59</v>
      </c>
      <c r="U99">
        <v>0.61099999999999999</v>
      </c>
      <c r="V99">
        <v>1.2669999999999999</v>
      </c>
      <c r="W99">
        <v>1.306</v>
      </c>
      <c r="X99">
        <v>1.325</v>
      </c>
      <c r="Y99">
        <v>1.2330000000000001</v>
      </c>
      <c r="Z99">
        <v>1.401</v>
      </c>
      <c r="AA99">
        <v>1.542</v>
      </c>
      <c r="AB99">
        <v>1.5009999999999999</v>
      </c>
      <c r="AC99">
        <v>1.5149999999999999</v>
      </c>
      <c r="AD99">
        <v>1.5329999999999999</v>
      </c>
      <c r="AE99">
        <v>1.496</v>
      </c>
      <c r="AG99" s="21">
        <f t="shared" si="70"/>
        <v>287.8</v>
      </c>
      <c r="AH99" s="22">
        <f t="shared" si="71"/>
        <v>0.71279999999999999</v>
      </c>
      <c r="AI99" s="22">
        <f t="shared" si="72"/>
        <v>1.3064</v>
      </c>
      <c r="AJ99" s="22">
        <f t="shared" si="73"/>
        <v>0.60079999999999989</v>
      </c>
      <c r="AK99" s="22">
        <f t="shared" si="74"/>
        <v>1.5173999999999999</v>
      </c>
      <c r="AM99" s="109">
        <f t="shared" si="75"/>
        <v>1.2202863173401406</v>
      </c>
      <c r="AN99" s="223"/>
      <c r="AP99" s="223"/>
      <c r="AQ99" s="220"/>
      <c r="AR99" s="24"/>
      <c r="AS99" s="223"/>
      <c r="AT99" s="220"/>
      <c r="AV99" s="43">
        <v>0.69699999999999995</v>
      </c>
      <c r="AW99" s="43">
        <v>1.573</v>
      </c>
      <c r="AX99" s="43">
        <v>0.67700000000000005</v>
      </c>
      <c r="AY99" s="43">
        <v>1.8120000000000001</v>
      </c>
      <c r="AZ99" s="25"/>
      <c r="BA99" s="25">
        <f t="shared" si="76"/>
        <v>0.68700000000000006</v>
      </c>
      <c r="BB99" s="223"/>
      <c r="BC99" s="220"/>
      <c r="BD99" s="24"/>
      <c r="BE99" s="25">
        <f t="shared" si="77"/>
        <v>1.6924999999999999</v>
      </c>
      <c r="BF99" s="223"/>
      <c r="BG99" s="220"/>
      <c r="BI99" s="43">
        <v>0.66300000000000003</v>
      </c>
      <c r="BJ99" s="43">
        <v>1.6850000000000001</v>
      </c>
      <c r="BK99" s="43">
        <v>0.69699999999999995</v>
      </c>
      <c r="BL99" s="43">
        <v>1.798</v>
      </c>
      <c r="BN99" s="25">
        <f t="shared" si="78"/>
        <v>0.67999999999999994</v>
      </c>
      <c r="BO99" s="223"/>
      <c r="BP99" s="220"/>
      <c r="BQ99" s="24"/>
      <c r="BR99" s="25">
        <f t="shared" si="79"/>
        <v>1.7415</v>
      </c>
      <c r="BS99" s="223"/>
      <c r="BT99" s="220"/>
      <c r="BV99" s="220"/>
      <c r="BW99" s="220"/>
      <c r="BX99" s="221"/>
      <c r="BY99" s="51"/>
      <c r="BZ99" s="220"/>
      <c r="CA99" s="220"/>
      <c r="CB99" s="221"/>
      <c r="CC99" s="51"/>
      <c r="CD99" s="221"/>
    </row>
    <row r="100" spans="1:82" s="20" customFormat="1" ht="16" customHeight="1" x14ac:dyDescent="0.2">
      <c r="A100" s="222"/>
      <c r="B100" s="222"/>
      <c r="C100" s="222"/>
      <c r="D100" s="20" t="s">
        <v>422</v>
      </c>
      <c r="E100" s="224"/>
      <c r="G100">
        <v>366</v>
      </c>
      <c r="H100">
        <v>396</v>
      </c>
      <c r="I100">
        <v>405</v>
      </c>
      <c r="J100">
        <v>423</v>
      </c>
      <c r="K100">
        <v>312</v>
      </c>
      <c r="L100">
        <v>0.67500000000000004</v>
      </c>
      <c r="M100">
        <v>0.68899999999999995</v>
      </c>
      <c r="N100">
        <v>0.68600000000000005</v>
      </c>
      <c r="O100">
        <v>0.70899999999999996</v>
      </c>
      <c r="P100">
        <v>0.65600000000000003</v>
      </c>
      <c r="Q100">
        <v>0.59499999999999997</v>
      </c>
      <c r="R100">
        <v>0.6</v>
      </c>
      <c r="S100">
        <v>0.59699999999999998</v>
      </c>
      <c r="T100">
        <v>0.57999999999999996</v>
      </c>
      <c r="U100">
        <v>0.60699999999999998</v>
      </c>
      <c r="V100">
        <v>1.371</v>
      </c>
      <c r="W100">
        <v>1.3520000000000001</v>
      </c>
      <c r="X100">
        <v>1.359</v>
      </c>
      <c r="Y100">
        <v>1.32</v>
      </c>
      <c r="Z100">
        <v>1.407</v>
      </c>
      <c r="AA100">
        <v>1.5469999999999999</v>
      </c>
      <c r="AB100">
        <v>1.5329999999999999</v>
      </c>
      <c r="AC100">
        <v>1.5</v>
      </c>
      <c r="AD100">
        <v>1.591</v>
      </c>
      <c r="AE100">
        <v>1.4970000000000001</v>
      </c>
      <c r="AG100" s="21">
        <f t="shared" si="70"/>
        <v>380.4</v>
      </c>
      <c r="AH100" s="22">
        <f t="shared" si="71"/>
        <v>0.68300000000000005</v>
      </c>
      <c r="AI100" s="22">
        <f t="shared" si="72"/>
        <v>1.3618000000000001</v>
      </c>
      <c r="AJ100" s="22">
        <f t="shared" si="73"/>
        <v>0.5958</v>
      </c>
      <c r="AK100" s="22">
        <f t="shared" si="74"/>
        <v>1.5336000000000001</v>
      </c>
      <c r="AM100" s="109">
        <f t="shared" si="75"/>
        <v>0.75802259701542041</v>
      </c>
      <c r="AN100" s="223"/>
      <c r="AP100" s="223"/>
      <c r="AQ100" s="220"/>
      <c r="AR100" s="24"/>
      <c r="AS100" s="223"/>
      <c r="AT100" s="220"/>
      <c r="AV100" s="43">
        <v>0.68300000000000005</v>
      </c>
      <c r="AW100" s="43">
        <v>1.589</v>
      </c>
      <c r="AX100" s="43">
        <v>0.66200000000000003</v>
      </c>
      <c r="AY100" s="43">
        <v>1.8360000000000001</v>
      </c>
      <c r="AZ100" s="25"/>
      <c r="BA100" s="25">
        <f t="shared" si="76"/>
        <v>0.6725000000000001</v>
      </c>
      <c r="BB100" s="223"/>
      <c r="BC100" s="220"/>
      <c r="BD100" s="24"/>
      <c r="BE100" s="25">
        <f t="shared" si="77"/>
        <v>1.7124999999999999</v>
      </c>
      <c r="BF100" s="223"/>
      <c r="BG100" s="220"/>
      <c r="BI100" s="43">
        <v>0.66100000000000003</v>
      </c>
      <c r="BJ100" s="43">
        <v>1.6879999999999999</v>
      </c>
      <c r="BK100" s="43">
        <v>0.69199999999999995</v>
      </c>
      <c r="BL100" s="43">
        <v>1.8160000000000001</v>
      </c>
      <c r="BN100" s="25">
        <f t="shared" si="78"/>
        <v>0.67649999999999999</v>
      </c>
      <c r="BO100" s="223"/>
      <c r="BP100" s="220"/>
      <c r="BQ100" s="24"/>
      <c r="BR100" s="25">
        <f t="shared" si="79"/>
        <v>1.752</v>
      </c>
      <c r="BS100" s="223"/>
      <c r="BT100" s="220"/>
      <c r="BV100" s="220"/>
      <c r="BW100" s="220"/>
      <c r="BX100" s="221"/>
      <c r="BY100" s="51"/>
      <c r="BZ100" s="220"/>
      <c r="CA100" s="220"/>
      <c r="CB100" s="221"/>
      <c r="CC100" s="51"/>
      <c r="CD100" s="221"/>
    </row>
    <row r="101" spans="1:82" s="20" customFormat="1" ht="16" customHeight="1" x14ac:dyDescent="0.2">
      <c r="A101" s="222"/>
      <c r="B101" s="222"/>
      <c r="C101" s="222"/>
      <c r="D101" s="20" t="s">
        <v>423</v>
      </c>
      <c r="E101" s="224"/>
      <c r="G101">
        <v>370</v>
      </c>
      <c r="H101">
        <v>388</v>
      </c>
      <c r="I101">
        <v>486</v>
      </c>
      <c r="J101">
        <v>470</v>
      </c>
      <c r="K101">
        <v>233</v>
      </c>
      <c r="L101">
        <v>0.64900000000000002</v>
      </c>
      <c r="M101">
        <v>0.66300000000000003</v>
      </c>
      <c r="N101">
        <v>0.70799999999999996</v>
      </c>
      <c r="O101">
        <v>0.71099999999999997</v>
      </c>
      <c r="P101">
        <v>0.6</v>
      </c>
      <c r="Q101">
        <v>0.59299999999999997</v>
      </c>
      <c r="R101">
        <v>0.60099999999999998</v>
      </c>
      <c r="S101">
        <v>0.59499999999999997</v>
      </c>
      <c r="T101">
        <v>0.57899999999999996</v>
      </c>
      <c r="U101">
        <v>0.60099999999999998</v>
      </c>
      <c r="V101">
        <v>1.4139999999999999</v>
      </c>
      <c r="W101">
        <v>1.3959999999999999</v>
      </c>
      <c r="X101">
        <v>1.319</v>
      </c>
      <c r="Y101">
        <v>1.3169999999999999</v>
      </c>
      <c r="Z101">
        <v>1.4910000000000001</v>
      </c>
      <c r="AA101">
        <v>1.5309999999999999</v>
      </c>
      <c r="AB101">
        <v>1.5009999999999999</v>
      </c>
      <c r="AC101">
        <v>1.526</v>
      </c>
      <c r="AD101">
        <v>1.5569999999999999</v>
      </c>
      <c r="AE101">
        <v>1.4990000000000001</v>
      </c>
      <c r="AG101" s="21">
        <f t="shared" si="70"/>
        <v>389.4</v>
      </c>
      <c r="AH101" s="22">
        <f t="shared" si="71"/>
        <v>0.66620000000000001</v>
      </c>
      <c r="AI101" s="22">
        <f t="shared" si="72"/>
        <v>1.3874</v>
      </c>
      <c r="AJ101" s="22">
        <f t="shared" si="73"/>
        <v>0.59379999999999999</v>
      </c>
      <c r="AK101" s="22">
        <f t="shared" si="74"/>
        <v>1.5228000000000002</v>
      </c>
      <c r="AM101" s="109">
        <f t="shared" si="75"/>
        <v>0.58557499572279503</v>
      </c>
      <c r="AN101" s="223"/>
      <c r="AP101" s="223"/>
      <c r="AQ101" s="220"/>
      <c r="AR101" s="24"/>
      <c r="AS101" s="223"/>
      <c r="AT101" s="220"/>
      <c r="AV101" s="43">
        <v>0.69399999999999995</v>
      </c>
      <c r="AW101" s="43">
        <v>1.5880000000000001</v>
      </c>
      <c r="AX101" s="43">
        <v>0.69399999999999995</v>
      </c>
      <c r="AY101" s="43">
        <v>1.7849999999999999</v>
      </c>
      <c r="AZ101" s="25"/>
      <c r="BA101" s="25">
        <f t="shared" si="76"/>
        <v>0.69399999999999995</v>
      </c>
      <c r="BB101" s="223"/>
      <c r="BC101" s="220"/>
      <c r="BD101" s="24"/>
      <c r="BE101" s="25">
        <f t="shared" si="77"/>
        <v>1.6865000000000001</v>
      </c>
      <c r="BF101" s="223"/>
      <c r="BG101" s="220"/>
      <c r="BI101" s="43">
        <v>0.65900000000000003</v>
      </c>
      <c r="BJ101" s="43">
        <v>1.7190000000000001</v>
      </c>
      <c r="BK101" s="43">
        <v>0.7</v>
      </c>
      <c r="BL101" s="43">
        <v>1.825</v>
      </c>
      <c r="BN101" s="25">
        <f t="shared" si="78"/>
        <v>0.67949999999999999</v>
      </c>
      <c r="BO101" s="223"/>
      <c r="BP101" s="220"/>
      <c r="BQ101" s="24"/>
      <c r="BR101" s="25">
        <f t="shared" si="79"/>
        <v>1.772</v>
      </c>
      <c r="BS101" s="223"/>
      <c r="BT101" s="220"/>
      <c r="BV101" s="220"/>
      <c r="BW101" s="220"/>
      <c r="BX101" s="221"/>
      <c r="BY101" s="51"/>
      <c r="BZ101" s="220"/>
      <c r="CA101" s="220"/>
      <c r="CB101" s="221"/>
      <c r="CC101" s="51"/>
      <c r="CD101" s="221"/>
    </row>
    <row r="102" spans="1:82" s="20" customFormat="1" ht="16" customHeight="1" x14ac:dyDescent="0.2">
      <c r="A102" s="222"/>
      <c r="B102" s="222"/>
      <c r="C102" s="222"/>
      <c r="D102" s="20" t="s">
        <v>424</v>
      </c>
      <c r="E102" s="224"/>
      <c r="G102">
        <v>842</v>
      </c>
      <c r="H102">
        <v>693</v>
      </c>
      <c r="I102">
        <v>919</v>
      </c>
      <c r="J102">
        <v>781</v>
      </c>
      <c r="K102">
        <v>526</v>
      </c>
      <c r="L102">
        <v>0.66900000000000004</v>
      </c>
      <c r="M102">
        <v>0.63700000000000001</v>
      </c>
      <c r="N102">
        <v>0.67800000000000005</v>
      </c>
      <c r="O102">
        <v>0.65800000000000003</v>
      </c>
      <c r="P102">
        <v>0.61</v>
      </c>
      <c r="Q102">
        <v>0.58699999999999997</v>
      </c>
      <c r="R102">
        <v>0.59699999999999998</v>
      </c>
      <c r="S102">
        <v>0.59799999999999998</v>
      </c>
      <c r="T102">
        <v>0.58299999999999996</v>
      </c>
      <c r="U102">
        <v>0.60499999999999998</v>
      </c>
      <c r="V102">
        <v>1.3819999999999999</v>
      </c>
      <c r="W102">
        <v>1.4379999999999999</v>
      </c>
      <c r="X102">
        <v>1.3740000000000001</v>
      </c>
      <c r="Y102">
        <v>1.41</v>
      </c>
      <c r="Z102">
        <v>1.4770000000000001</v>
      </c>
      <c r="AA102">
        <v>1.5389999999999999</v>
      </c>
      <c r="AB102">
        <v>1.5049999999999999</v>
      </c>
      <c r="AC102">
        <v>1.5009999999999999</v>
      </c>
      <c r="AD102">
        <v>1.5169999999999999</v>
      </c>
      <c r="AE102">
        <v>1.4930000000000001</v>
      </c>
      <c r="AG102" s="21">
        <f t="shared" si="70"/>
        <v>752.2</v>
      </c>
      <c r="AH102" s="22">
        <f t="shared" si="71"/>
        <v>0.65039999999999998</v>
      </c>
      <c r="AI102" s="22">
        <f t="shared" si="72"/>
        <v>1.4162000000000001</v>
      </c>
      <c r="AJ102" s="22">
        <f t="shared" si="73"/>
        <v>0.59400000000000008</v>
      </c>
      <c r="AK102" s="22">
        <f t="shared" si="74"/>
        <v>1.5109999999999999</v>
      </c>
      <c r="AM102" s="109">
        <f t="shared" si="75"/>
        <v>0.2121722408880074</v>
      </c>
      <c r="AN102" s="223"/>
      <c r="AP102" s="223"/>
      <c r="AQ102" s="220"/>
      <c r="AR102" s="24"/>
      <c r="AS102" s="223"/>
      <c r="AT102" s="220"/>
      <c r="AV102" s="43">
        <v>0.68500000000000005</v>
      </c>
      <c r="AW102" s="43">
        <v>1.6180000000000001</v>
      </c>
      <c r="AX102" s="43">
        <v>0.67600000000000005</v>
      </c>
      <c r="AY102" s="43">
        <v>1.825</v>
      </c>
      <c r="AZ102" s="25"/>
      <c r="BA102" s="25">
        <f t="shared" si="76"/>
        <v>0.6805000000000001</v>
      </c>
      <c r="BB102" s="223"/>
      <c r="BC102" s="220"/>
      <c r="BD102" s="24"/>
      <c r="BE102" s="25">
        <f t="shared" si="77"/>
        <v>1.7215</v>
      </c>
      <c r="BF102" s="223"/>
      <c r="BG102" s="220"/>
      <c r="BI102" s="43">
        <v>0.66300000000000003</v>
      </c>
      <c r="BJ102" s="43">
        <v>1.7350000000000001</v>
      </c>
      <c r="BK102" s="43">
        <v>0.69199999999999995</v>
      </c>
      <c r="BL102" s="43">
        <v>1.857</v>
      </c>
      <c r="BN102" s="25">
        <f t="shared" si="78"/>
        <v>0.67749999999999999</v>
      </c>
      <c r="BO102" s="223"/>
      <c r="BP102" s="220"/>
      <c r="BQ102" s="24"/>
      <c r="BR102" s="25">
        <f t="shared" si="79"/>
        <v>1.796</v>
      </c>
      <c r="BS102" s="223"/>
      <c r="BT102" s="220"/>
      <c r="BV102" s="220"/>
      <c r="BW102" s="220"/>
      <c r="BX102" s="221"/>
      <c r="BY102" s="51"/>
      <c r="BZ102" s="220"/>
      <c r="CA102" s="220"/>
      <c r="CB102" s="221"/>
      <c r="CC102" s="51"/>
      <c r="CD102" s="221"/>
    </row>
    <row r="103" spans="1:82" s="20" customFormat="1" ht="16" customHeight="1" x14ac:dyDescent="0.2">
      <c r="A103" s="222"/>
      <c r="B103" s="222"/>
      <c r="C103" s="222"/>
      <c r="E103" s="224"/>
      <c r="G103" s="110"/>
      <c r="K103" s="111"/>
      <c r="L103" s="110"/>
      <c r="P103" s="111"/>
      <c r="Q103" s="110"/>
      <c r="U103" s="111"/>
      <c r="V103" s="110"/>
      <c r="Z103" s="111"/>
      <c r="AA103" s="110"/>
      <c r="AE103" s="111"/>
      <c r="AG103" s="21" t="e">
        <f t="shared" si="70"/>
        <v>#DIV/0!</v>
      </c>
      <c r="AH103" s="22" t="e">
        <f t="shared" si="71"/>
        <v>#DIV/0!</v>
      </c>
      <c r="AI103" s="22" t="e">
        <f t="shared" si="72"/>
        <v>#DIV/0!</v>
      </c>
      <c r="AJ103" s="22" t="e">
        <f t="shared" si="73"/>
        <v>#DIV/0!</v>
      </c>
      <c r="AK103" s="22" t="e">
        <f t="shared" si="74"/>
        <v>#DIV/0!</v>
      </c>
      <c r="AM103" s="109" t="e">
        <f t="shared" si="75"/>
        <v>#DIV/0!</v>
      </c>
      <c r="AN103" s="223"/>
      <c r="AP103" s="223"/>
      <c r="AQ103" s="220"/>
      <c r="AR103" s="24"/>
      <c r="AS103" s="223"/>
      <c r="AT103" s="220"/>
      <c r="AV103" s="43"/>
      <c r="AW103" s="43"/>
      <c r="AX103" s="43"/>
      <c r="AY103" s="43"/>
      <c r="AZ103" s="25"/>
      <c r="BA103" s="25" t="e">
        <f t="shared" si="76"/>
        <v>#DIV/0!</v>
      </c>
      <c r="BB103" s="223"/>
      <c r="BC103" s="220"/>
      <c r="BD103" s="24"/>
      <c r="BE103" s="25" t="e">
        <f t="shared" si="77"/>
        <v>#DIV/0!</v>
      </c>
      <c r="BF103" s="223"/>
      <c r="BG103" s="220"/>
      <c r="BI103" s="43"/>
      <c r="BJ103" s="43"/>
      <c r="BK103" s="43"/>
      <c r="BL103" s="43"/>
      <c r="BN103" s="25" t="e">
        <f t="shared" si="78"/>
        <v>#DIV/0!</v>
      </c>
      <c r="BO103" s="223"/>
      <c r="BP103" s="220"/>
      <c r="BQ103" s="24"/>
      <c r="BR103" s="25" t="e">
        <f t="shared" si="79"/>
        <v>#DIV/0!</v>
      </c>
      <c r="BS103" s="223"/>
      <c r="BT103" s="220"/>
      <c r="BV103" s="220"/>
      <c r="BW103" s="220"/>
      <c r="BX103" s="221"/>
      <c r="BY103" s="51"/>
      <c r="BZ103" s="220"/>
      <c r="CA103" s="220"/>
      <c r="CB103" s="221"/>
      <c r="CC103" s="51"/>
      <c r="CD103" s="221"/>
    </row>
    <row r="104" spans="1:82" s="20" customFormat="1" ht="16" customHeight="1" x14ac:dyDescent="0.2">
      <c r="A104" s="222"/>
      <c r="B104" s="222"/>
      <c r="C104" s="222"/>
      <c r="E104" s="224"/>
      <c r="G104" s="110"/>
      <c r="K104" s="111"/>
      <c r="L104" s="110"/>
      <c r="P104" s="111"/>
      <c r="Q104" s="110"/>
      <c r="U104" s="111"/>
      <c r="V104" s="110"/>
      <c r="Z104" s="111"/>
      <c r="AA104" s="110"/>
      <c r="AE104" s="111"/>
      <c r="AG104" s="21" t="e">
        <f t="shared" si="70"/>
        <v>#DIV/0!</v>
      </c>
      <c r="AH104" s="22" t="e">
        <f t="shared" si="71"/>
        <v>#DIV/0!</v>
      </c>
      <c r="AI104" s="22" t="e">
        <f t="shared" si="72"/>
        <v>#DIV/0!</v>
      </c>
      <c r="AJ104" s="22" t="e">
        <f t="shared" si="73"/>
        <v>#DIV/0!</v>
      </c>
      <c r="AK104" s="22" t="e">
        <f t="shared" si="74"/>
        <v>#DIV/0!</v>
      </c>
      <c r="AM104" s="109" t="e">
        <f t="shared" si="75"/>
        <v>#DIV/0!</v>
      </c>
      <c r="AN104" s="223"/>
      <c r="AP104" s="223"/>
      <c r="AQ104" s="220"/>
      <c r="AR104" s="24"/>
      <c r="AS104" s="223"/>
      <c r="AT104" s="220"/>
      <c r="AV104" s="43"/>
      <c r="AW104" s="43"/>
      <c r="AX104" s="43"/>
      <c r="AY104" s="43"/>
      <c r="AZ104" s="25"/>
      <c r="BA104" s="25" t="e">
        <f t="shared" si="76"/>
        <v>#DIV/0!</v>
      </c>
      <c r="BB104" s="223"/>
      <c r="BC104" s="220"/>
      <c r="BD104" s="24"/>
      <c r="BE104" s="25" t="e">
        <f t="shared" si="77"/>
        <v>#DIV/0!</v>
      </c>
      <c r="BF104" s="223"/>
      <c r="BG104" s="220"/>
      <c r="BI104" s="43"/>
      <c r="BJ104" s="43"/>
      <c r="BK104" s="43"/>
      <c r="BL104" s="43"/>
      <c r="BN104" s="25" t="e">
        <f t="shared" si="78"/>
        <v>#DIV/0!</v>
      </c>
      <c r="BO104" s="223"/>
      <c r="BP104" s="220"/>
      <c r="BQ104" s="24"/>
      <c r="BR104" s="25" t="e">
        <f t="shared" si="79"/>
        <v>#DIV/0!</v>
      </c>
      <c r="BS104" s="223"/>
      <c r="BT104" s="220"/>
      <c r="BV104" s="220"/>
      <c r="BW104" s="220"/>
      <c r="BX104" s="221"/>
      <c r="BY104" s="51"/>
      <c r="BZ104" s="220"/>
      <c r="CA104" s="220"/>
      <c r="CB104" s="221"/>
      <c r="CC104" s="51"/>
      <c r="CD104" s="221"/>
    </row>
    <row r="105" spans="1:82" s="20" customFormat="1" ht="16" customHeight="1" x14ac:dyDescent="0.2">
      <c r="A105" s="222"/>
      <c r="B105" s="222"/>
      <c r="C105" s="222"/>
      <c r="E105" s="224"/>
      <c r="G105" s="110"/>
      <c r="K105" s="111"/>
      <c r="L105" s="110"/>
      <c r="P105" s="111"/>
      <c r="Q105" s="110"/>
      <c r="U105" s="111"/>
      <c r="V105" s="110"/>
      <c r="Z105" s="111"/>
      <c r="AA105" s="110"/>
      <c r="AE105" s="111"/>
      <c r="AG105" s="21" t="e">
        <f t="shared" si="70"/>
        <v>#DIV/0!</v>
      </c>
      <c r="AH105" s="22" t="e">
        <f t="shared" si="71"/>
        <v>#DIV/0!</v>
      </c>
      <c r="AI105" s="22" t="e">
        <f t="shared" si="72"/>
        <v>#DIV/0!</v>
      </c>
      <c r="AJ105" s="22" t="e">
        <f t="shared" si="73"/>
        <v>#DIV/0!</v>
      </c>
      <c r="AK105" s="22" t="e">
        <f t="shared" si="74"/>
        <v>#DIV/0!</v>
      </c>
      <c r="AM105" s="109" t="e">
        <f t="shared" si="75"/>
        <v>#DIV/0!</v>
      </c>
      <c r="AN105" s="223"/>
      <c r="AP105" s="223"/>
      <c r="AQ105" s="220"/>
      <c r="AR105" s="24"/>
      <c r="AS105" s="223"/>
      <c r="AT105" s="220"/>
      <c r="AV105" s="43"/>
      <c r="AW105" s="43"/>
      <c r="AX105" s="43"/>
      <c r="AY105" s="43"/>
      <c r="AZ105" s="25"/>
      <c r="BA105" s="25" t="e">
        <f t="shared" si="76"/>
        <v>#DIV/0!</v>
      </c>
      <c r="BB105" s="223"/>
      <c r="BC105" s="220"/>
      <c r="BD105" s="24"/>
      <c r="BE105" s="25" t="e">
        <f t="shared" si="77"/>
        <v>#DIV/0!</v>
      </c>
      <c r="BF105" s="223"/>
      <c r="BG105" s="220"/>
      <c r="BI105" s="43"/>
      <c r="BJ105" s="43"/>
      <c r="BK105" s="43"/>
      <c r="BL105" s="43"/>
      <c r="BN105" s="25" t="e">
        <f t="shared" si="78"/>
        <v>#DIV/0!</v>
      </c>
      <c r="BO105" s="223"/>
      <c r="BP105" s="220"/>
      <c r="BQ105" s="24"/>
      <c r="BR105" s="25" t="e">
        <f t="shared" si="79"/>
        <v>#DIV/0!</v>
      </c>
      <c r="BS105" s="223"/>
      <c r="BT105" s="220"/>
      <c r="BV105" s="220"/>
      <c r="BW105" s="220"/>
      <c r="BX105" s="221"/>
      <c r="BY105" s="51"/>
      <c r="BZ105" s="220"/>
      <c r="CA105" s="220"/>
      <c r="CB105" s="221"/>
      <c r="CC105" s="51"/>
      <c r="CD105" s="221"/>
    </row>
    <row r="106" spans="1:82" ht="16" customHeight="1" x14ac:dyDescent="0.2">
      <c r="G106"/>
      <c r="K106"/>
      <c r="L106"/>
      <c r="P106"/>
      <c r="Q106"/>
      <c r="U106"/>
      <c r="V106"/>
      <c r="Z106"/>
      <c r="AA106"/>
      <c r="AE106"/>
      <c r="BA106" s="6"/>
      <c r="BE106" s="6"/>
    </row>
    <row r="107" spans="1:82" ht="16" customHeight="1" x14ac:dyDescent="0.2">
      <c r="A107" s="217">
        <v>8</v>
      </c>
      <c r="B107" s="217">
        <v>1</v>
      </c>
      <c r="C107" s="217">
        <v>1</v>
      </c>
      <c r="D107" t="s">
        <v>288</v>
      </c>
      <c r="E107" s="225">
        <v>1405121</v>
      </c>
      <c r="G107">
        <v>72</v>
      </c>
      <c r="H107">
        <v>81</v>
      </c>
      <c r="I107">
        <v>81</v>
      </c>
      <c r="J107">
        <v>89</v>
      </c>
      <c r="K107">
        <v>74</v>
      </c>
      <c r="L107">
        <v>0.82499999999999996</v>
      </c>
      <c r="M107">
        <v>0.83699999999999997</v>
      </c>
      <c r="N107">
        <v>0.83799999999999997</v>
      </c>
      <c r="O107">
        <v>0.86199999999999999</v>
      </c>
      <c r="P107">
        <v>0.82699999999999996</v>
      </c>
      <c r="Q107">
        <v>0.65100000000000002</v>
      </c>
      <c r="R107">
        <v>0.68100000000000005</v>
      </c>
      <c r="S107">
        <v>0.66600000000000004</v>
      </c>
      <c r="T107">
        <v>0.66600000000000004</v>
      </c>
      <c r="U107">
        <v>0.69399999999999995</v>
      </c>
      <c r="V107">
        <v>1.0509999999999999</v>
      </c>
      <c r="W107">
        <v>1.0209999999999999</v>
      </c>
      <c r="X107">
        <v>1.02</v>
      </c>
      <c r="Y107">
        <v>0.95099999999999996</v>
      </c>
      <c r="Z107">
        <v>1.0509999999999999</v>
      </c>
      <c r="AA107">
        <v>1.5229999999999999</v>
      </c>
      <c r="AB107">
        <v>1.4059999999999999</v>
      </c>
      <c r="AC107">
        <v>1.409</v>
      </c>
      <c r="AD107">
        <v>1.4810000000000001</v>
      </c>
      <c r="AE107">
        <v>1.4390000000000001</v>
      </c>
      <c r="AG107" s="1">
        <f t="shared" ref="AG107:AG110" si="80">AVERAGE(G107:K107)</f>
        <v>79.400000000000006</v>
      </c>
      <c r="AH107" s="2">
        <f t="shared" ref="AH107:AH110" si="81">AVERAGE(L107:P107)</f>
        <v>0.83779999999999999</v>
      </c>
      <c r="AI107" s="2">
        <f t="shared" ref="AI107:AI110" si="82">AVERAGE(V107:Z107)</f>
        <v>1.0188000000000001</v>
      </c>
      <c r="AJ107" s="2">
        <f t="shared" ref="AJ107:AJ110" si="83">AVERAGE(Q107:U107)</f>
        <v>0.67159999999999997</v>
      </c>
      <c r="AK107" s="2">
        <f t="shared" ref="AK107:AK110" si="84">AVERAGE(AA107:AE107)</f>
        <v>1.4516</v>
      </c>
      <c r="AM107" s="109">
        <f t="shared" ref="AM107:AM122" si="85">((AK107-AI107)*(1000/AG107))/AJ107</f>
        <v>8.1162620787532447</v>
      </c>
      <c r="AN107" s="205" cm="1">
        <f t="array" ref="AN107">MIN(IF(ISERROR(AM107:AM114),1E+307,AM107:AM114))</f>
        <v>2.5745418890290277</v>
      </c>
      <c r="AP107" s="205" cm="1">
        <f t="array" ref="AP107">MAX(IF(ISERROR(AJ107:AJ114),-1E+307,AJ107:AJ114))</f>
        <v>0.67319999999999991</v>
      </c>
      <c r="AQ107" s="197">
        <f>AP115-AP107</f>
        <v>-8.6199999999999943E-2</v>
      </c>
      <c r="AR107" s="5"/>
      <c r="AS107" s="205" cm="1">
        <f t="array" ref="AS107">MIN(IF(ISERROR(AK107:AK114),1E+307,AK107:AK114))</f>
        <v>1.4114</v>
      </c>
      <c r="AT107" s="197">
        <f>AS107-AS115</f>
        <v>-0.1095999999999997</v>
      </c>
      <c r="AV107" s="42">
        <v>0.72099999999999997</v>
      </c>
      <c r="AW107" s="42">
        <v>1.5029999999999999</v>
      </c>
      <c r="AX107" s="42">
        <v>0.67800000000000005</v>
      </c>
      <c r="AY107" s="42">
        <v>1.786</v>
      </c>
      <c r="AZ107" s="6"/>
      <c r="BA107" s="6">
        <f t="shared" ref="BA107:BA122" si="86">AVERAGE(AV107,AX107)</f>
        <v>0.69950000000000001</v>
      </c>
      <c r="BB107" s="205" cm="1">
        <f t="array" ref="BB107">MAX(IF(ISERROR(BA107:BA114),-1E+307,BA107:BA114))</f>
        <v>0.72</v>
      </c>
      <c r="BC107" s="197">
        <f>BB115-BB107</f>
        <v>-5.5999999999999939E-2</v>
      </c>
      <c r="BD107" s="5"/>
      <c r="BE107" s="6">
        <f t="shared" ref="BE107:BE122" si="87">AVERAGE(AW107,AY107)</f>
        <v>1.6444999999999999</v>
      </c>
      <c r="BF107" s="205" cm="1">
        <f t="array" ref="BF107">MIN(IF(ISERROR(BE107:BE114),1E+307,BE107:BE114))</f>
        <v>1.6</v>
      </c>
      <c r="BG107" s="197">
        <f>BF107-BF115</f>
        <v>-0.15249999999999986</v>
      </c>
      <c r="BI107" s="42">
        <v>0.64</v>
      </c>
      <c r="BJ107" s="42">
        <v>1.7230000000000001</v>
      </c>
      <c r="BK107" s="42">
        <v>0.61599999999999999</v>
      </c>
      <c r="BL107" s="42">
        <v>1.952</v>
      </c>
      <c r="BN107" s="6">
        <f>AVERAGE(BI107,BK107)</f>
        <v>0.628</v>
      </c>
      <c r="BO107" s="205" cm="1">
        <f t="array" ref="BO107">MAX(IF(ISERROR(BN107:BN114),-1E+307,BN107:BN114))</f>
        <v>0.64650000000000007</v>
      </c>
      <c r="BP107" s="197">
        <f>BO115-BO107</f>
        <v>9.4999999999999529E-3</v>
      </c>
      <c r="BQ107" s="5"/>
      <c r="BR107" s="6">
        <f>AVERAGE(BJ107,BL107)</f>
        <v>1.8374999999999999</v>
      </c>
      <c r="BS107" s="205" cm="1">
        <f t="array" ref="BS107">MIN(IF(ISERROR(BR107:BR114),1E+307,BR107:BR114))</f>
        <v>1.8</v>
      </c>
      <c r="BT107" s="197">
        <f>BS107-BS115</f>
        <v>-8.999999999999897E-3</v>
      </c>
      <c r="BV107" s="197">
        <f>BB107-BC107</f>
        <v>0.77599999999999991</v>
      </c>
      <c r="BW107" s="197">
        <f>BF107+BG107</f>
        <v>1.4475000000000002</v>
      </c>
      <c r="BX107" s="218">
        <f>BW107-BV107</f>
        <v>0.67150000000000032</v>
      </c>
      <c r="BY107" s="8"/>
      <c r="BZ107" s="197">
        <f>BO107-BP107</f>
        <v>0.63700000000000012</v>
      </c>
      <c r="CA107" s="197">
        <f>BS107+BT107</f>
        <v>1.7910000000000001</v>
      </c>
      <c r="CB107" s="218">
        <f>CA107-BZ107</f>
        <v>1.1539999999999999</v>
      </c>
      <c r="CC107" s="8"/>
      <c r="CD107" s="218">
        <f>AVERAGE(BX107, CB107)</f>
        <v>0.91275000000000017</v>
      </c>
    </row>
    <row r="108" spans="1:82" ht="16" customHeight="1" x14ac:dyDescent="0.2">
      <c r="A108" s="217"/>
      <c r="B108" s="217"/>
      <c r="C108" s="217"/>
      <c r="D108" t="s">
        <v>295</v>
      </c>
      <c r="E108" s="225"/>
      <c r="G108">
        <v>83</v>
      </c>
      <c r="H108">
        <v>81</v>
      </c>
      <c r="I108">
        <v>119</v>
      </c>
      <c r="J108">
        <v>113</v>
      </c>
      <c r="K108">
        <v>57</v>
      </c>
      <c r="L108">
        <v>0.81899999999999995</v>
      </c>
      <c r="M108">
        <v>0.81799999999999995</v>
      </c>
      <c r="N108">
        <v>0.86499999999999999</v>
      </c>
      <c r="O108">
        <v>0.86599999999999999</v>
      </c>
      <c r="P108">
        <v>0.76900000000000002</v>
      </c>
      <c r="Q108">
        <v>0.66500000000000004</v>
      </c>
      <c r="R108">
        <v>0.68100000000000005</v>
      </c>
      <c r="S108">
        <v>0.67</v>
      </c>
      <c r="T108">
        <v>0.66200000000000003</v>
      </c>
      <c r="U108">
        <v>0.68799999999999994</v>
      </c>
      <c r="V108">
        <v>1.0680000000000001</v>
      </c>
      <c r="W108">
        <v>1.075</v>
      </c>
      <c r="X108">
        <v>0.93700000000000006</v>
      </c>
      <c r="Y108">
        <v>0.93600000000000005</v>
      </c>
      <c r="Z108">
        <v>1.1930000000000001</v>
      </c>
      <c r="AA108">
        <v>1.4279999999999999</v>
      </c>
      <c r="AB108">
        <v>1.4390000000000001</v>
      </c>
      <c r="AC108">
        <v>1.474</v>
      </c>
      <c r="AD108">
        <v>1.548</v>
      </c>
      <c r="AE108">
        <v>1.363</v>
      </c>
      <c r="AG108" s="1">
        <f t="shared" si="80"/>
        <v>90.6</v>
      </c>
      <c r="AH108" s="2">
        <f t="shared" si="81"/>
        <v>0.82739999999999991</v>
      </c>
      <c r="AI108" s="2">
        <f t="shared" si="82"/>
        <v>1.0417999999999998</v>
      </c>
      <c r="AJ108" s="2">
        <f t="shared" si="83"/>
        <v>0.67319999999999991</v>
      </c>
      <c r="AK108" s="2">
        <f t="shared" si="84"/>
        <v>1.4504000000000001</v>
      </c>
      <c r="AM108" s="109">
        <f t="shared" si="85"/>
        <v>6.6992480315425462</v>
      </c>
      <c r="AN108" s="205"/>
      <c r="AP108" s="205"/>
      <c r="AQ108" s="197"/>
      <c r="AR108" s="5"/>
      <c r="AS108" s="205"/>
      <c r="AT108" s="197"/>
      <c r="AV108" s="42">
        <v>0.72099999999999997</v>
      </c>
      <c r="AW108" s="42">
        <v>1.502</v>
      </c>
      <c r="AX108" s="42">
        <v>0.67100000000000004</v>
      </c>
      <c r="AY108" s="42">
        <v>1.7909999999999999</v>
      </c>
      <c r="AZ108" s="6"/>
      <c r="BA108" s="6">
        <f t="shared" si="86"/>
        <v>0.69599999999999995</v>
      </c>
      <c r="BB108" s="205"/>
      <c r="BC108" s="197"/>
      <c r="BD108" s="5"/>
      <c r="BE108" s="6">
        <f t="shared" si="87"/>
        <v>1.6465000000000001</v>
      </c>
      <c r="BF108" s="205"/>
      <c r="BG108" s="197"/>
      <c r="BI108" s="42">
        <v>0.629</v>
      </c>
      <c r="BJ108" s="42">
        <v>1.738</v>
      </c>
      <c r="BK108" s="42">
        <v>0.61</v>
      </c>
      <c r="BL108" s="42">
        <v>1.9590000000000001</v>
      </c>
      <c r="BN108" s="6">
        <f t="shared" ref="BN108:BN122" si="88">AVERAGE(BI108,BK108)</f>
        <v>0.61949999999999994</v>
      </c>
      <c r="BO108" s="205"/>
      <c r="BP108" s="197"/>
      <c r="BQ108" s="104"/>
      <c r="BR108" s="6">
        <f t="shared" ref="BR108:BR122" si="89">AVERAGE(BJ108,BL108)</f>
        <v>1.8485</v>
      </c>
      <c r="BS108" s="205"/>
      <c r="BT108" s="197"/>
      <c r="BV108" s="197"/>
      <c r="BW108" s="197"/>
      <c r="BX108" s="218"/>
      <c r="BY108" s="8"/>
      <c r="BZ108" s="197"/>
      <c r="CA108" s="197"/>
      <c r="CB108" s="218"/>
      <c r="CC108" s="8"/>
      <c r="CD108" s="218"/>
    </row>
    <row r="109" spans="1:82" ht="16" customHeight="1" x14ac:dyDescent="0.2">
      <c r="A109" s="217"/>
      <c r="B109" s="217"/>
      <c r="C109" s="217"/>
      <c r="D109" t="s">
        <v>296</v>
      </c>
      <c r="E109" s="225"/>
      <c r="G109">
        <v>98</v>
      </c>
      <c r="H109">
        <v>117</v>
      </c>
      <c r="I109">
        <v>89</v>
      </c>
      <c r="J109">
        <v>109</v>
      </c>
      <c r="K109">
        <v>77</v>
      </c>
      <c r="L109">
        <v>0.80800000000000005</v>
      </c>
      <c r="M109">
        <v>0.83299999999999996</v>
      </c>
      <c r="N109">
        <v>0.79500000000000004</v>
      </c>
      <c r="O109">
        <v>0.83499999999999996</v>
      </c>
      <c r="P109">
        <v>0.76200000000000001</v>
      </c>
      <c r="Q109">
        <v>0.66600000000000004</v>
      </c>
      <c r="R109">
        <v>0.68</v>
      </c>
      <c r="S109">
        <v>0.66900000000000004</v>
      </c>
      <c r="T109">
        <v>0.66</v>
      </c>
      <c r="U109">
        <v>0.68799999999999994</v>
      </c>
      <c r="V109">
        <v>1.0940000000000001</v>
      </c>
      <c r="W109">
        <v>1.032</v>
      </c>
      <c r="X109">
        <v>1.1339999999999999</v>
      </c>
      <c r="Y109">
        <v>1.032</v>
      </c>
      <c r="Z109">
        <v>1.2070000000000001</v>
      </c>
      <c r="AA109">
        <v>1.46</v>
      </c>
      <c r="AB109">
        <v>1.3979999999999999</v>
      </c>
      <c r="AC109">
        <v>1.389</v>
      </c>
      <c r="AD109">
        <v>1.462</v>
      </c>
      <c r="AE109">
        <v>1.389</v>
      </c>
      <c r="AG109" s="1">
        <f t="shared" si="80"/>
        <v>98</v>
      </c>
      <c r="AH109" s="2">
        <f t="shared" si="81"/>
        <v>0.80659999999999987</v>
      </c>
      <c r="AI109" s="2">
        <f t="shared" si="82"/>
        <v>1.0997999999999999</v>
      </c>
      <c r="AJ109" s="2">
        <f t="shared" si="83"/>
        <v>0.67260000000000009</v>
      </c>
      <c r="AK109" s="2">
        <f t="shared" si="84"/>
        <v>1.4196</v>
      </c>
      <c r="AM109" s="109">
        <f t="shared" si="85"/>
        <v>4.8517176719037307</v>
      </c>
      <c r="AN109" s="205"/>
      <c r="AP109" s="205"/>
      <c r="AQ109" s="197"/>
      <c r="AR109" s="5"/>
      <c r="AS109" s="205"/>
      <c r="AT109" s="197"/>
      <c r="AV109" s="42">
        <v>0.73399999999999999</v>
      </c>
      <c r="AW109" s="42">
        <v>1.4770000000000001</v>
      </c>
      <c r="AX109" s="42">
        <v>0.68799999999999994</v>
      </c>
      <c r="AY109" s="42">
        <v>1.7549999999999999</v>
      </c>
      <c r="AZ109" s="6"/>
      <c r="BA109" s="6">
        <f t="shared" si="86"/>
        <v>0.71099999999999997</v>
      </c>
      <c r="BB109" s="205"/>
      <c r="BC109" s="197"/>
      <c r="BD109" s="5"/>
      <c r="BE109" s="106">
        <f t="shared" si="87"/>
        <v>1.6160000000000001</v>
      </c>
      <c r="BF109" s="205"/>
      <c r="BG109" s="197"/>
      <c r="BI109" s="42">
        <v>0.64900000000000002</v>
      </c>
      <c r="BJ109" s="42">
        <v>1.702</v>
      </c>
      <c r="BK109" s="42">
        <v>0.63200000000000001</v>
      </c>
      <c r="BL109" s="42">
        <v>1.917</v>
      </c>
      <c r="BN109" s="6">
        <f t="shared" si="88"/>
        <v>0.64050000000000007</v>
      </c>
      <c r="BO109" s="205"/>
      <c r="BP109" s="197"/>
      <c r="BQ109" s="5"/>
      <c r="BR109" s="6">
        <f t="shared" si="89"/>
        <v>1.8094999999999999</v>
      </c>
      <c r="BS109" s="205"/>
      <c r="BT109" s="197"/>
      <c r="BV109" s="197"/>
      <c r="BW109" s="197"/>
      <c r="BX109" s="218"/>
      <c r="BY109" s="8"/>
      <c r="BZ109" s="197"/>
      <c r="CA109" s="197"/>
      <c r="CB109" s="218"/>
      <c r="CC109" s="8"/>
      <c r="CD109" s="218"/>
    </row>
    <row r="110" spans="1:82" ht="16" customHeight="1" x14ac:dyDescent="0.2">
      <c r="A110" s="217"/>
      <c r="B110" s="217"/>
      <c r="C110" s="217"/>
      <c r="D110" t="s">
        <v>313</v>
      </c>
      <c r="E110" s="225"/>
      <c r="G110">
        <v>98</v>
      </c>
      <c r="H110">
        <v>113</v>
      </c>
      <c r="I110">
        <v>86</v>
      </c>
      <c r="J110">
        <v>106</v>
      </c>
      <c r="K110">
        <v>123</v>
      </c>
      <c r="L110">
        <v>0.8</v>
      </c>
      <c r="M110">
        <v>0.81799999999999995</v>
      </c>
      <c r="N110">
        <v>0.78100000000000003</v>
      </c>
      <c r="O110">
        <v>0.81899999999999995</v>
      </c>
      <c r="P110">
        <v>0.83499999999999996</v>
      </c>
      <c r="Q110">
        <v>0.66800000000000004</v>
      </c>
      <c r="R110">
        <v>0.67700000000000005</v>
      </c>
      <c r="S110">
        <v>0.66900000000000004</v>
      </c>
      <c r="T110">
        <v>0.66100000000000003</v>
      </c>
      <c r="U110">
        <v>0.68799999999999994</v>
      </c>
      <c r="V110">
        <v>1.115</v>
      </c>
      <c r="W110">
        <v>1.0720000000000001</v>
      </c>
      <c r="X110">
        <v>1.167</v>
      </c>
      <c r="Y110">
        <v>1.075</v>
      </c>
      <c r="Z110">
        <v>1.0269999999999999</v>
      </c>
      <c r="AA110">
        <v>1.4490000000000001</v>
      </c>
      <c r="AB110">
        <v>1.478</v>
      </c>
      <c r="AC110">
        <v>1.3859999999999999</v>
      </c>
      <c r="AD110">
        <v>1.5580000000000001</v>
      </c>
      <c r="AE110">
        <v>1.4790000000000001</v>
      </c>
      <c r="AG110" s="1">
        <f t="shared" si="80"/>
        <v>105.2</v>
      </c>
      <c r="AH110" s="2">
        <f t="shared" si="81"/>
        <v>0.81059999999999999</v>
      </c>
      <c r="AI110" s="2">
        <f t="shared" si="82"/>
        <v>1.0912000000000002</v>
      </c>
      <c r="AJ110" s="2">
        <f t="shared" si="83"/>
        <v>0.67260000000000009</v>
      </c>
      <c r="AK110" s="2">
        <f t="shared" si="84"/>
        <v>1.47</v>
      </c>
      <c r="AM110" s="109">
        <f t="shared" si="85"/>
        <v>5.3534945826252782</v>
      </c>
      <c r="AN110" s="205"/>
      <c r="AP110" s="205"/>
      <c r="AQ110" s="197"/>
      <c r="AR110" s="5"/>
      <c r="AS110" s="205"/>
      <c r="AT110" s="197"/>
      <c r="AV110" s="42">
        <v>0.73099999999999998</v>
      </c>
      <c r="AW110" s="42">
        <v>1.4810000000000001</v>
      </c>
      <c r="AX110" s="42">
        <v>0.69199999999999995</v>
      </c>
      <c r="AY110" s="42">
        <v>1.754</v>
      </c>
      <c r="AZ110" s="6"/>
      <c r="BA110" s="106">
        <f t="shared" si="86"/>
        <v>0.71150000000000002</v>
      </c>
      <c r="BB110" s="205"/>
      <c r="BC110" s="197"/>
      <c r="BD110" s="5"/>
      <c r="BE110" s="6">
        <f t="shared" si="87"/>
        <v>1.6175000000000002</v>
      </c>
      <c r="BF110" s="205"/>
      <c r="BG110" s="197"/>
      <c r="BI110" s="42">
        <v>0.65100000000000002</v>
      </c>
      <c r="BJ110" s="42">
        <v>1.6990000000000001</v>
      </c>
      <c r="BK110" s="42">
        <v>0.63500000000000001</v>
      </c>
      <c r="BL110" s="42">
        <v>1.919</v>
      </c>
      <c r="BN110" s="6">
        <f t="shared" si="88"/>
        <v>0.64300000000000002</v>
      </c>
      <c r="BO110" s="205"/>
      <c r="BP110" s="197"/>
      <c r="BQ110" s="5"/>
      <c r="BR110" s="6">
        <f t="shared" si="89"/>
        <v>1.8090000000000002</v>
      </c>
      <c r="BS110" s="205"/>
      <c r="BT110" s="197"/>
      <c r="BV110" s="197"/>
      <c r="BW110" s="197"/>
      <c r="BX110" s="218"/>
      <c r="BY110" s="8"/>
      <c r="BZ110" s="197"/>
      <c r="CA110" s="197"/>
      <c r="CB110" s="218"/>
      <c r="CC110" s="8"/>
      <c r="CD110" s="218"/>
    </row>
    <row r="111" spans="1:82" ht="16" customHeight="1" x14ac:dyDescent="0.2">
      <c r="A111" s="217"/>
      <c r="B111" s="217"/>
      <c r="C111" s="217"/>
      <c r="D111" t="s">
        <v>329</v>
      </c>
      <c r="E111" s="225"/>
      <c r="G111">
        <v>178</v>
      </c>
      <c r="H111">
        <v>178</v>
      </c>
      <c r="I111">
        <v>173</v>
      </c>
      <c r="J111">
        <v>168</v>
      </c>
      <c r="K111">
        <v>177</v>
      </c>
      <c r="L111">
        <v>0.80300000000000005</v>
      </c>
      <c r="M111">
        <v>0.80700000000000005</v>
      </c>
      <c r="N111">
        <v>0.80400000000000005</v>
      </c>
      <c r="O111">
        <v>0.79700000000000004</v>
      </c>
      <c r="P111">
        <v>0.80700000000000005</v>
      </c>
      <c r="Q111">
        <v>0.66400000000000003</v>
      </c>
      <c r="R111">
        <v>0.67600000000000005</v>
      </c>
      <c r="S111">
        <v>0.65900000000000003</v>
      </c>
      <c r="T111">
        <v>0.65400000000000003</v>
      </c>
      <c r="U111">
        <v>0.68899999999999995</v>
      </c>
      <c r="V111">
        <v>1.107</v>
      </c>
      <c r="W111">
        <v>1.1020000000000001</v>
      </c>
      <c r="X111">
        <v>1.1120000000000001</v>
      </c>
      <c r="Y111">
        <v>1.131</v>
      </c>
      <c r="Z111">
        <v>1.101</v>
      </c>
      <c r="AA111">
        <v>1.4279999999999999</v>
      </c>
      <c r="AB111">
        <v>1.3979999999999999</v>
      </c>
      <c r="AC111">
        <v>1.427</v>
      </c>
      <c r="AD111">
        <v>1.429</v>
      </c>
      <c r="AE111">
        <v>1.375</v>
      </c>
      <c r="AG111" s="1">
        <f>AVERAGE(G111:K111)</f>
        <v>174.8</v>
      </c>
      <c r="AH111" s="2">
        <f>AVERAGE(L111:P111)</f>
        <v>0.80360000000000009</v>
      </c>
      <c r="AI111" s="2">
        <f>AVERAGE(V111:Z111)</f>
        <v>1.1106</v>
      </c>
      <c r="AJ111" s="2">
        <f>AVERAGE(Q111:U111)</f>
        <v>0.66839999999999999</v>
      </c>
      <c r="AK111" s="2">
        <f>AVERAGE(AA111:AE111)</f>
        <v>1.4114</v>
      </c>
      <c r="AM111" s="109">
        <f t="shared" si="85"/>
        <v>2.5745418890290277</v>
      </c>
      <c r="AN111" s="205"/>
      <c r="AP111" s="205"/>
      <c r="AQ111" s="197"/>
      <c r="AR111" s="5"/>
      <c r="AS111" s="205"/>
      <c r="AT111" s="197"/>
      <c r="AV111" s="42">
        <v>0.73299999999999998</v>
      </c>
      <c r="AW111" s="42">
        <v>1.486</v>
      </c>
      <c r="AX111" s="42">
        <v>0.70699999999999996</v>
      </c>
      <c r="AY111" s="42">
        <v>1.714</v>
      </c>
      <c r="AZ111" s="6"/>
      <c r="BA111" s="6">
        <f t="shared" si="86"/>
        <v>0.72</v>
      </c>
      <c r="BB111" s="205"/>
      <c r="BC111" s="197"/>
      <c r="BD111" s="5"/>
      <c r="BE111" s="6">
        <f t="shared" si="87"/>
        <v>1.6</v>
      </c>
      <c r="BF111" s="205"/>
      <c r="BG111" s="197"/>
      <c r="BI111" s="42">
        <v>0.64100000000000001</v>
      </c>
      <c r="BJ111" s="42">
        <v>1.7250000000000001</v>
      </c>
      <c r="BK111" s="42">
        <v>0.65200000000000002</v>
      </c>
      <c r="BL111" s="42">
        <v>1.875</v>
      </c>
      <c r="BN111" s="6">
        <f t="shared" si="88"/>
        <v>0.64650000000000007</v>
      </c>
      <c r="BO111" s="205"/>
      <c r="BP111" s="197"/>
      <c r="BQ111" s="5"/>
      <c r="BR111" s="6">
        <f t="shared" si="89"/>
        <v>1.8</v>
      </c>
      <c r="BS111" s="205"/>
      <c r="BT111" s="197"/>
      <c r="BV111" s="197"/>
      <c r="BW111" s="197"/>
      <c r="BX111" s="218"/>
      <c r="BY111" s="8"/>
      <c r="BZ111" s="197"/>
      <c r="CA111" s="197"/>
      <c r="CB111" s="218"/>
      <c r="CC111" s="8"/>
      <c r="CD111" s="218"/>
    </row>
    <row r="112" spans="1:82" ht="16" customHeight="1" x14ac:dyDescent="0.2">
      <c r="A112" s="217"/>
      <c r="B112" s="217"/>
      <c r="C112" s="217"/>
      <c r="E112" s="225"/>
      <c r="AG112" s="1" t="e">
        <f t="shared" ref="AG112:AG122" si="90">AVERAGE(G112:K112)</f>
        <v>#DIV/0!</v>
      </c>
      <c r="AH112" s="2" t="e">
        <f t="shared" ref="AH112:AH122" si="91">AVERAGE(L112:P112)</f>
        <v>#DIV/0!</v>
      </c>
      <c r="AI112" s="2" t="e">
        <f t="shared" ref="AI112:AI122" si="92">AVERAGE(V112:Z112)</f>
        <v>#DIV/0!</v>
      </c>
      <c r="AJ112" s="2" t="e">
        <f t="shared" ref="AJ112:AJ122" si="93">AVERAGE(Q112:U112)</f>
        <v>#DIV/0!</v>
      </c>
      <c r="AK112" s="2" t="e">
        <f t="shared" ref="AK112:AK122" si="94">AVERAGE(AA112:AE112)</f>
        <v>#DIV/0!</v>
      </c>
      <c r="AM112" s="109" t="e">
        <f t="shared" si="85"/>
        <v>#DIV/0!</v>
      </c>
      <c r="AN112" s="205"/>
      <c r="AP112" s="205"/>
      <c r="AQ112" s="197"/>
      <c r="AR112" s="5"/>
      <c r="AS112" s="205"/>
      <c r="AT112" s="197"/>
      <c r="AV112" s="42"/>
      <c r="AW112" s="42"/>
      <c r="AX112" s="42"/>
      <c r="AY112" s="42"/>
      <c r="AZ112" s="6"/>
      <c r="BA112" s="6" t="e">
        <f t="shared" si="86"/>
        <v>#DIV/0!</v>
      </c>
      <c r="BB112" s="205"/>
      <c r="BC112" s="197"/>
      <c r="BD112" s="5"/>
      <c r="BE112" s="6" t="e">
        <f t="shared" si="87"/>
        <v>#DIV/0!</v>
      </c>
      <c r="BF112" s="205"/>
      <c r="BG112" s="197"/>
      <c r="BI112" s="42"/>
      <c r="BJ112" s="42"/>
      <c r="BK112" s="42"/>
      <c r="BL112" s="42"/>
      <c r="BN112" s="6" t="e">
        <f t="shared" si="88"/>
        <v>#DIV/0!</v>
      </c>
      <c r="BO112" s="205"/>
      <c r="BP112" s="197"/>
      <c r="BQ112" s="5"/>
      <c r="BR112" s="6" t="e">
        <f t="shared" si="89"/>
        <v>#DIV/0!</v>
      </c>
      <c r="BS112" s="205"/>
      <c r="BT112" s="197"/>
      <c r="BV112" s="197"/>
      <c r="BW112" s="197"/>
      <c r="BX112" s="218"/>
      <c r="BY112" s="8"/>
      <c r="BZ112" s="197"/>
      <c r="CA112" s="197"/>
      <c r="CB112" s="218"/>
      <c r="CC112" s="8"/>
      <c r="CD112" s="218"/>
    </row>
    <row r="113" spans="1:82" ht="16" customHeight="1" x14ac:dyDescent="0.2">
      <c r="A113" s="217"/>
      <c r="B113" s="217"/>
      <c r="C113" s="217"/>
      <c r="E113" s="225"/>
      <c r="AG113" s="1" t="e">
        <f t="shared" si="90"/>
        <v>#DIV/0!</v>
      </c>
      <c r="AH113" s="2" t="e">
        <f t="shared" si="91"/>
        <v>#DIV/0!</v>
      </c>
      <c r="AI113" s="2" t="e">
        <f t="shared" si="92"/>
        <v>#DIV/0!</v>
      </c>
      <c r="AJ113" s="2" t="e">
        <f t="shared" si="93"/>
        <v>#DIV/0!</v>
      </c>
      <c r="AK113" s="2" t="e">
        <f t="shared" si="94"/>
        <v>#DIV/0!</v>
      </c>
      <c r="AM113" s="109" t="e">
        <f t="shared" si="85"/>
        <v>#DIV/0!</v>
      </c>
      <c r="AN113" s="205"/>
      <c r="AP113" s="205"/>
      <c r="AQ113" s="197"/>
      <c r="AR113" s="5"/>
      <c r="AS113" s="205"/>
      <c r="AT113" s="197"/>
      <c r="AV113" s="42"/>
      <c r="AW113" s="42"/>
      <c r="AX113" s="42"/>
      <c r="AY113" s="42"/>
      <c r="AZ113" s="6"/>
      <c r="BA113" s="6" t="e">
        <f t="shared" si="86"/>
        <v>#DIV/0!</v>
      </c>
      <c r="BB113" s="205"/>
      <c r="BC113" s="197"/>
      <c r="BD113" s="5"/>
      <c r="BE113" s="6" t="e">
        <f t="shared" si="87"/>
        <v>#DIV/0!</v>
      </c>
      <c r="BF113" s="205"/>
      <c r="BG113" s="197"/>
      <c r="BI113" s="42"/>
      <c r="BJ113" s="42"/>
      <c r="BK113" s="42"/>
      <c r="BL113" s="42"/>
      <c r="BN113" s="6" t="e">
        <f t="shared" si="88"/>
        <v>#DIV/0!</v>
      </c>
      <c r="BO113" s="205"/>
      <c r="BP113" s="197"/>
      <c r="BQ113" s="5"/>
      <c r="BR113" s="6" t="e">
        <f t="shared" si="89"/>
        <v>#DIV/0!</v>
      </c>
      <c r="BS113" s="205"/>
      <c r="BT113" s="197"/>
      <c r="BV113" s="197"/>
      <c r="BW113" s="197"/>
      <c r="BX113" s="218"/>
      <c r="BY113" s="8"/>
      <c r="BZ113" s="197"/>
      <c r="CA113" s="197"/>
      <c r="CB113" s="218"/>
      <c r="CC113" s="8"/>
      <c r="CD113" s="218"/>
    </row>
    <row r="114" spans="1:82" ht="16" customHeight="1" x14ac:dyDescent="0.2">
      <c r="A114" s="217"/>
      <c r="B114" s="217"/>
      <c r="C114" s="217"/>
      <c r="E114" s="225"/>
      <c r="AG114" s="1" t="e">
        <f t="shared" si="90"/>
        <v>#DIV/0!</v>
      </c>
      <c r="AH114" s="2" t="e">
        <f t="shared" si="91"/>
        <v>#DIV/0!</v>
      </c>
      <c r="AI114" s="2" t="e">
        <f t="shared" si="92"/>
        <v>#DIV/0!</v>
      </c>
      <c r="AJ114" s="2" t="e">
        <f t="shared" si="93"/>
        <v>#DIV/0!</v>
      </c>
      <c r="AK114" s="2" t="e">
        <f t="shared" si="94"/>
        <v>#DIV/0!</v>
      </c>
      <c r="AM114" s="109" t="e">
        <f t="shared" si="85"/>
        <v>#DIV/0!</v>
      </c>
      <c r="AN114" s="205"/>
      <c r="AP114" s="205"/>
      <c r="AQ114" s="197"/>
      <c r="AR114" s="5"/>
      <c r="AS114" s="205"/>
      <c r="AT114" s="197"/>
      <c r="AV114" s="42"/>
      <c r="AW114" s="42"/>
      <c r="AX114" s="42"/>
      <c r="AY114" s="42"/>
      <c r="AZ114" s="6"/>
      <c r="BA114" s="6" t="e">
        <f t="shared" si="86"/>
        <v>#DIV/0!</v>
      </c>
      <c r="BB114" s="205"/>
      <c r="BC114" s="197"/>
      <c r="BD114" s="5"/>
      <c r="BE114" s="6" t="e">
        <f t="shared" si="87"/>
        <v>#DIV/0!</v>
      </c>
      <c r="BF114" s="205"/>
      <c r="BG114" s="197"/>
      <c r="BI114" s="42"/>
      <c r="BJ114" s="42"/>
      <c r="BK114" s="42"/>
      <c r="BL114" s="42"/>
      <c r="BN114" s="6" t="e">
        <f t="shared" si="88"/>
        <v>#DIV/0!</v>
      </c>
      <c r="BO114" s="205"/>
      <c r="BP114" s="197"/>
      <c r="BQ114" s="5"/>
      <c r="BR114" s="6" t="e">
        <f t="shared" si="89"/>
        <v>#DIV/0!</v>
      </c>
      <c r="BS114" s="205"/>
      <c r="BT114" s="197"/>
      <c r="BV114" s="197"/>
      <c r="BW114" s="197"/>
      <c r="BX114" s="218"/>
      <c r="BY114" s="8"/>
      <c r="BZ114" s="197"/>
      <c r="CA114" s="197"/>
      <c r="CB114" s="218"/>
      <c r="CC114" s="8"/>
      <c r="CD114" s="218"/>
    </row>
    <row r="115" spans="1:82" ht="16" customHeight="1" x14ac:dyDescent="0.2">
      <c r="A115" s="217"/>
      <c r="B115" s="217"/>
      <c r="C115" s="217">
        <v>0</v>
      </c>
      <c r="D115" t="s">
        <v>304</v>
      </c>
      <c r="E115" s="225"/>
      <c r="G115">
        <v>275</v>
      </c>
      <c r="H115">
        <v>287</v>
      </c>
      <c r="I115">
        <v>321</v>
      </c>
      <c r="J115">
        <v>230</v>
      </c>
      <c r="K115">
        <v>124</v>
      </c>
      <c r="L115">
        <v>0.67700000000000005</v>
      </c>
      <c r="M115">
        <v>0.68200000000000005</v>
      </c>
      <c r="N115">
        <v>0.69299999999999995</v>
      </c>
      <c r="O115">
        <v>0.66300000000000003</v>
      </c>
      <c r="P115">
        <v>0.623</v>
      </c>
      <c r="Q115">
        <v>0.57699999999999996</v>
      </c>
      <c r="R115">
        <v>0.59399999999999997</v>
      </c>
      <c r="S115">
        <v>0.58399999999999996</v>
      </c>
      <c r="T115">
        <v>0.56899999999999995</v>
      </c>
      <c r="U115">
        <v>0.60499999999999998</v>
      </c>
      <c r="V115">
        <v>1.369</v>
      </c>
      <c r="W115">
        <v>1.365</v>
      </c>
      <c r="X115">
        <v>1.347</v>
      </c>
      <c r="Y115">
        <v>1.403</v>
      </c>
      <c r="Z115">
        <v>1.458</v>
      </c>
      <c r="AA115">
        <v>1.5780000000000001</v>
      </c>
      <c r="AB115">
        <v>1.508</v>
      </c>
      <c r="AC115">
        <v>1.514</v>
      </c>
      <c r="AD115">
        <v>1.575</v>
      </c>
      <c r="AE115">
        <v>1.4930000000000001</v>
      </c>
      <c r="AG115" s="1">
        <f t="shared" si="90"/>
        <v>247.4</v>
      </c>
      <c r="AH115" s="2">
        <f t="shared" si="91"/>
        <v>0.66759999999999997</v>
      </c>
      <c r="AI115" s="2">
        <f t="shared" si="92"/>
        <v>1.3884000000000001</v>
      </c>
      <c r="AJ115" s="2">
        <f t="shared" si="93"/>
        <v>0.58579999999999999</v>
      </c>
      <c r="AK115" s="2">
        <f t="shared" si="94"/>
        <v>1.5336000000000003</v>
      </c>
      <c r="AM115" s="109">
        <f t="shared" si="85"/>
        <v>1.0018842600118751</v>
      </c>
      <c r="AN115" s="205" cm="1">
        <f t="array" ref="AN115">MIN(IF(ISERROR(AM115:AM122),1E+307,AM115:AM122))</f>
        <v>0.19984177475977738</v>
      </c>
      <c r="AP115" s="205" cm="1">
        <f t="array" ref="AP115">MAX(IF(ISERROR(AJ115:AJ122),-1E+307,AJ115:AJ122))</f>
        <v>0.58699999999999997</v>
      </c>
      <c r="AQ115" s="197"/>
      <c r="AR115" s="5"/>
      <c r="AS115" s="205" cm="1">
        <f t="array" ref="AS115">MIN(IF(ISERROR(AK115:AK122),1E+307,AK115:AK122))</f>
        <v>1.5209999999999997</v>
      </c>
      <c r="AT115" s="197"/>
      <c r="AV115" s="43">
        <v>0.65</v>
      </c>
      <c r="AW115" s="43">
        <v>1.669</v>
      </c>
      <c r="AX115" s="43">
        <v>0.67500000000000004</v>
      </c>
      <c r="AY115" s="43">
        <v>1.8720000000000001</v>
      </c>
      <c r="AZ115" s="6"/>
      <c r="BA115" s="6">
        <f t="shared" si="86"/>
        <v>0.66250000000000009</v>
      </c>
      <c r="BB115" s="205" cm="1">
        <f t="array" ref="BB115">MAX(IF(ISERROR(BA115:BA122),-1E+307,BA115:BA122))</f>
        <v>0.66400000000000003</v>
      </c>
      <c r="BC115" s="197"/>
      <c r="BD115" s="5"/>
      <c r="BE115" s="6">
        <f t="shared" si="87"/>
        <v>1.7705000000000002</v>
      </c>
      <c r="BF115" s="205" cm="1">
        <f t="array" ref="BF115">MIN(IF(ISERROR(BE115:BE122),1E+307,BE115:BE122))</f>
        <v>1.7524999999999999</v>
      </c>
      <c r="BG115" s="197"/>
      <c r="BI115" s="43">
        <v>0.63500000000000001</v>
      </c>
      <c r="BJ115" s="43">
        <v>1.7430000000000001</v>
      </c>
      <c r="BK115" s="43">
        <v>0.67700000000000005</v>
      </c>
      <c r="BL115" s="43">
        <v>1.887</v>
      </c>
      <c r="BN115" s="6">
        <f t="shared" si="88"/>
        <v>0.65600000000000003</v>
      </c>
      <c r="BO115" s="205" cm="1">
        <f t="array" ref="BO115">MAX(IF(ISERROR(BN115:BN122),-1E+307,BN115:BN122))</f>
        <v>0.65600000000000003</v>
      </c>
      <c r="BP115" s="197"/>
      <c r="BQ115" s="5"/>
      <c r="BR115" s="6">
        <f t="shared" si="89"/>
        <v>1.8149999999999999</v>
      </c>
      <c r="BS115" s="205" cm="1">
        <f t="array" ref="BS115">MIN(IF(ISERROR(BR115:BR122),1E+307,BR115:BR122))</f>
        <v>1.8089999999999999</v>
      </c>
      <c r="BT115" s="197"/>
      <c r="BV115" s="197"/>
      <c r="BW115" s="197"/>
      <c r="BX115" s="218"/>
      <c r="BY115" s="8"/>
      <c r="BZ115" s="197"/>
      <c r="CA115" s="197"/>
      <c r="CB115" s="218"/>
      <c r="CC115" s="8"/>
      <c r="CD115" s="218"/>
    </row>
    <row r="116" spans="1:82" ht="16" customHeight="1" x14ac:dyDescent="0.2">
      <c r="A116" s="217"/>
      <c r="B116" s="217"/>
      <c r="C116" s="217"/>
      <c r="D116" t="s">
        <v>305</v>
      </c>
      <c r="E116" s="225"/>
      <c r="G116">
        <v>393</v>
      </c>
      <c r="H116">
        <v>454</v>
      </c>
      <c r="I116">
        <v>364</v>
      </c>
      <c r="J116">
        <v>297</v>
      </c>
      <c r="K116">
        <v>227</v>
      </c>
      <c r="L116">
        <v>0.69499999999999995</v>
      </c>
      <c r="M116">
        <v>0.70499999999999996</v>
      </c>
      <c r="N116">
        <v>0.68</v>
      </c>
      <c r="O116">
        <v>0.66500000000000004</v>
      </c>
      <c r="P116">
        <v>0.64600000000000002</v>
      </c>
      <c r="Q116">
        <v>0.57399999999999995</v>
      </c>
      <c r="R116">
        <v>0.59399999999999997</v>
      </c>
      <c r="S116">
        <v>0.58299999999999996</v>
      </c>
      <c r="T116">
        <v>0.57499999999999996</v>
      </c>
      <c r="U116">
        <v>0.60899999999999999</v>
      </c>
      <c r="V116">
        <v>1.3380000000000001</v>
      </c>
      <c r="W116">
        <v>1.323</v>
      </c>
      <c r="X116">
        <v>1.371</v>
      </c>
      <c r="Y116">
        <v>1.399</v>
      </c>
      <c r="Z116">
        <v>1.423</v>
      </c>
      <c r="AA116">
        <v>1.577</v>
      </c>
      <c r="AB116">
        <v>1.518</v>
      </c>
      <c r="AC116">
        <v>1.5209999999999999</v>
      </c>
      <c r="AD116">
        <v>1.5329999999999999</v>
      </c>
      <c r="AE116">
        <v>1.5109999999999999</v>
      </c>
      <c r="AG116" s="1">
        <f t="shared" si="90"/>
        <v>347</v>
      </c>
      <c r="AH116" s="2">
        <f t="shared" si="91"/>
        <v>0.67820000000000003</v>
      </c>
      <c r="AI116" s="2">
        <f t="shared" si="92"/>
        <v>1.3708</v>
      </c>
      <c r="AJ116" s="2">
        <f t="shared" si="93"/>
        <v>0.58699999999999997</v>
      </c>
      <c r="AK116" s="2">
        <f t="shared" si="94"/>
        <v>1.5319999999999998</v>
      </c>
      <c r="AM116" s="109">
        <f t="shared" si="85"/>
        <v>0.79140257942254999</v>
      </c>
      <c r="AN116" s="205"/>
      <c r="AP116" s="205"/>
      <c r="AQ116" s="197"/>
      <c r="AR116" s="5"/>
      <c r="AS116" s="205"/>
      <c r="AT116" s="197"/>
      <c r="AV116" s="43">
        <v>0.65700000000000003</v>
      </c>
      <c r="AW116" s="43">
        <v>1.647</v>
      </c>
      <c r="AX116" s="43">
        <v>0.67100000000000004</v>
      </c>
      <c r="AY116" s="43">
        <v>1.8580000000000001</v>
      </c>
      <c r="AZ116" s="6"/>
      <c r="BA116" s="6">
        <f t="shared" si="86"/>
        <v>0.66400000000000003</v>
      </c>
      <c r="BB116" s="205"/>
      <c r="BC116" s="197"/>
      <c r="BD116" s="5"/>
      <c r="BE116" s="6">
        <f t="shared" si="87"/>
        <v>1.7524999999999999</v>
      </c>
      <c r="BF116" s="205"/>
      <c r="BG116" s="197"/>
      <c r="BI116" s="43">
        <v>0.63500000000000001</v>
      </c>
      <c r="BJ116" s="43">
        <v>1.7370000000000001</v>
      </c>
      <c r="BK116" s="43">
        <v>0.66400000000000003</v>
      </c>
      <c r="BL116" s="43">
        <v>1.8919999999999999</v>
      </c>
      <c r="BN116" s="6">
        <f t="shared" si="88"/>
        <v>0.64949999999999997</v>
      </c>
      <c r="BO116" s="205"/>
      <c r="BP116" s="197"/>
      <c r="BQ116" s="5"/>
      <c r="BR116" s="6">
        <f t="shared" si="89"/>
        <v>1.8145</v>
      </c>
      <c r="BS116" s="205"/>
      <c r="BT116" s="197"/>
      <c r="BV116" s="197"/>
      <c r="BW116" s="197"/>
      <c r="BX116" s="218"/>
      <c r="BY116" s="8"/>
      <c r="BZ116" s="197"/>
      <c r="CA116" s="197"/>
      <c r="CB116" s="218"/>
      <c r="CC116" s="8"/>
      <c r="CD116" s="218"/>
    </row>
    <row r="117" spans="1:82" ht="16" customHeight="1" x14ac:dyDescent="0.2">
      <c r="A117" s="217"/>
      <c r="B117" s="217"/>
      <c r="C117" s="217"/>
      <c r="D117" t="s">
        <v>306</v>
      </c>
      <c r="E117" s="225"/>
      <c r="G117">
        <v>482</v>
      </c>
      <c r="H117">
        <v>378</v>
      </c>
      <c r="I117">
        <v>476</v>
      </c>
      <c r="J117">
        <v>260</v>
      </c>
      <c r="K117">
        <v>2</v>
      </c>
      <c r="L117">
        <v>0.7</v>
      </c>
      <c r="M117">
        <v>0.66</v>
      </c>
      <c r="N117">
        <v>0.69399999999999995</v>
      </c>
      <c r="O117">
        <v>0.64</v>
      </c>
      <c r="P117">
        <v>0.313</v>
      </c>
      <c r="Q117">
        <v>0.57799999999999996</v>
      </c>
      <c r="R117">
        <v>0.59899999999999998</v>
      </c>
      <c r="S117">
        <v>0.58399999999999996</v>
      </c>
      <c r="T117">
        <v>0.57999999999999996</v>
      </c>
      <c r="U117">
        <v>7.0000000000000001E-3</v>
      </c>
      <c r="V117">
        <v>1.3280000000000001</v>
      </c>
      <c r="W117">
        <v>1.4019999999999999</v>
      </c>
      <c r="X117">
        <v>1.3460000000000001</v>
      </c>
      <c r="Y117">
        <v>1.4390000000000001</v>
      </c>
      <c r="Z117">
        <v>1.877</v>
      </c>
      <c r="AA117">
        <v>1.569</v>
      </c>
      <c r="AB117">
        <v>1.496</v>
      </c>
      <c r="AC117">
        <v>1.5209999999999999</v>
      </c>
      <c r="AD117">
        <v>1.5069999999999999</v>
      </c>
      <c r="AE117">
        <v>3.1739999999999999</v>
      </c>
      <c r="AG117" s="1">
        <f t="shared" si="90"/>
        <v>319.60000000000002</v>
      </c>
      <c r="AH117" s="2">
        <f t="shared" si="91"/>
        <v>0.60140000000000005</v>
      </c>
      <c r="AI117" s="2">
        <f t="shared" si="92"/>
        <v>1.4784000000000002</v>
      </c>
      <c r="AJ117" s="2">
        <f t="shared" si="93"/>
        <v>0.46960000000000007</v>
      </c>
      <c r="AK117" s="2">
        <f t="shared" si="94"/>
        <v>1.8533999999999999</v>
      </c>
      <c r="AM117" s="109">
        <f t="shared" si="85"/>
        <v>2.4985981198815361</v>
      </c>
      <c r="AN117" s="205"/>
      <c r="AP117" s="205"/>
      <c r="AQ117" s="197"/>
      <c r="AR117" s="5"/>
      <c r="AS117" s="205"/>
      <c r="AT117" s="197"/>
      <c r="AV117" s="43">
        <v>0.64600000000000002</v>
      </c>
      <c r="AW117" s="43">
        <v>1.825</v>
      </c>
      <c r="AX117" s="43">
        <v>0.65700000000000003</v>
      </c>
      <c r="AY117" s="43">
        <v>1.992</v>
      </c>
      <c r="AZ117" s="6"/>
      <c r="BA117" s="6">
        <f t="shared" si="86"/>
        <v>0.65149999999999997</v>
      </c>
      <c r="BB117" s="205"/>
      <c r="BC117" s="197"/>
      <c r="BD117" s="5"/>
      <c r="BE117" s="6">
        <f t="shared" si="87"/>
        <v>1.9085000000000001</v>
      </c>
      <c r="BF117" s="205"/>
      <c r="BG117" s="197"/>
      <c r="BI117" s="43">
        <v>0.629</v>
      </c>
      <c r="BJ117" s="43">
        <v>1.915</v>
      </c>
      <c r="BK117" s="43">
        <v>0.63900000000000001</v>
      </c>
      <c r="BL117" s="43">
        <v>2.0590000000000002</v>
      </c>
      <c r="BN117" s="6">
        <f t="shared" si="88"/>
        <v>0.63400000000000001</v>
      </c>
      <c r="BO117" s="205"/>
      <c r="BP117" s="197"/>
      <c r="BQ117" s="5"/>
      <c r="BR117" s="6">
        <f t="shared" si="89"/>
        <v>1.9870000000000001</v>
      </c>
      <c r="BS117" s="205"/>
      <c r="BT117" s="197"/>
      <c r="BV117" s="197"/>
      <c r="BW117" s="197"/>
      <c r="BX117" s="218"/>
      <c r="BY117" s="8"/>
      <c r="BZ117" s="197"/>
      <c r="CA117" s="197"/>
      <c r="CB117" s="218"/>
      <c r="CC117" s="8"/>
      <c r="CD117" s="218"/>
    </row>
    <row r="118" spans="1:82" ht="16" customHeight="1" x14ac:dyDescent="0.2">
      <c r="A118" s="217"/>
      <c r="B118" s="217"/>
      <c r="C118" s="217"/>
      <c r="D118" t="s">
        <v>312</v>
      </c>
      <c r="E118" s="225"/>
      <c r="G118">
        <v>354</v>
      </c>
      <c r="H118">
        <v>295</v>
      </c>
      <c r="I118">
        <v>464</v>
      </c>
      <c r="J118">
        <v>321</v>
      </c>
      <c r="K118">
        <v>369</v>
      </c>
      <c r="L118">
        <v>0.65200000000000002</v>
      </c>
      <c r="M118">
        <v>0.63600000000000001</v>
      </c>
      <c r="N118">
        <v>0.67500000000000004</v>
      </c>
      <c r="O118">
        <v>0.65</v>
      </c>
      <c r="P118">
        <v>0.65500000000000003</v>
      </c>
      <c r="Q118">
        <v>0.57099999999999995</v>
      </c>
      <c r="R118">
        <v>0.59299999999999997</v>
      </c>
      <c r="S118">
        <v>0.58199999999999996</v>
      </c>
      <c r="T118">
        <v>0.57399999999999995</v>
      </c>
      <c r="U118">
        <v>0.61099999999999999</v>
      </c>
      <c r="V118">
        <v>1.41</v>
      </c>
      <c r="W118">
        <v>1.44</v>
      </c>
      <c r="X118">
        <v>1.3779999999999999</v>
      </c>
      <c r="Y118">
        <v>1.423</v>
      </c>
      <c r="Z118">
        <v>1.4079999999999999</v>
      </c>
      <c r="AA118">
        <v>1.5609999999999999</v>
      </c>
      <c r="AB118">
        <v>1.502</v>
      </c>
      <c r="AC118">
        <v>1.5369999999999999</v>
      </c>
      <c r="AD118">
        <v>1.5249999999999999</v>
      </c>
      <c r="AE118">
        <v>1.5109999999999999</v>
      </c>
      <c r="AG118" s="1">
        <f t="shared" si="90"/>
        <v>360.6</v>
      </c>
      <c r="AH118" s="2">
        <f t="shared" si="91"/>
        <v>0.65359999999999996</v>
      </c>
      <c r="AI118" s="2">
        <f t="shared" si="92"/>
        <v>1.4117999999999999</v>
      </c>
      <c r="AJ118" s="2">
        <f t="shared" si="93"/>
        <v>0.58620000000000005</v>
      </c>
      <c r="AK118" s="2">
        <f t="shared" si="94"/>
        <v>1.5272000000000001</v>
      </c>
      <c r="AM118" s="109">
        <f t="shared" si="85"/>
        <v>0.54592662102833722</v>
      </c>
      <c r="AN118" s="205"/>
      <c r="AP118" s="205"/>
      <c r="AQ118" s="197"/>
      <c r="AR118" s="5"/>
      <c r="AS118" s="205"/>
      <c r="AT118" s="197"/>
      <c r="AV118" s="42">
        <v>0.65600000000000003</v>
      </c>
      <c r="AW118" s="42">
        <v>1.6539999999999999</v>
      </c>
      <c r="AX118" s="42">
        <v>0.66900000000000004</v>
      </c>
      <c r="AY118" s="42">
        <v>1.8680000000000001</v>
      </c>
      <c r="AZ118" s="6"/>
      <c r="BA118" s="6">
        <f t="shared" si="86"/>
        <v>0.66250000000000009</v>
      </c>
      <c r="BB118" s="205"/>
      <c r="BC118" s="197"/>
      <c r="BD118" s="5"/>
      <c r="BE118" s="6">
        <f t="shared" si="87"/>
        <v>1.7610000000000001</v>
      </c>
      <c r="BF118" s="205"/>
      <c r="BG118" s="197"/>
      <c r="BI118" s="42">
        <v>0.64100000000000001</v>
      </c>
      <c r="BJ118" s="42">
        <v>1.732</v>
      </c>
      <c r="BK118" s="42">
        <v>0.66900000000000004</v>
      </c>
      <c r="BL118" s="42">
        <v>1.8859999999999999</v>
      </c>
      <c r="BN118" s="6">
        <f t="shared" si="88"/>
        <v>0.65500000000000003</v>
      </c>
      <c r="BO118" s="205"/>
      <c r="BP118" s="197"/>
      <c r="BQ118" s="5"/>
      <c r="BR118" s="6">
        <f t="shared" si="89"/>
        <v>1.8089999999999999</v>
      </c>
      <c r="BS118" s="205"/>
      <c r="BT118" s="197"/>
      <c r="BV118" s="197"/>
      <c r="BW118" s="197"/>
      <c r="BX118" s="218"/>
      <c r="BY118" s="8"/>
      <c r="BZ118" s="197"/>
      <c r="CA118" s="197"/>
      <c r="CB118" s="218"/>
      <c r="CC118" s="8"/>
      <c r="CD118" s="218"/>
    </row>
    <row r="119" spans="1:82" ht="16" customHeight="1" x14ac:dyDescent="0.2">
      <c r="A119" s="217"/>
      <c r="B119" s="217"/>
      <c r="C119" s="217"/>
      <c r="D119" t="s">
        <v>328</v>
      </c>
      <c r="E119" s="225"/>
      <c r="G119" s="98">
        <v>943</v>
      </c>
      <c r="H119">
        <v>640</v>
      </c>
      <c r="I119">
        <v>1080</v>
      </c>
      <c r="J119">
        <v>1012</v>
      </c>
      <c r="K119" s="99">
        <v>475</v>
      </c>
      <c r="L119" s="98">
        <v>0.65500000000000003</v>
      </c>
      <c r="M119">
        <v>0.627</v>
      </c>
      <c r="N119">
        <v>0.67300000000000004</v>
      </c>
      <c r="O119">
        <v>0.66400000000000003</v>
      </c>
      <c r="P119" s="99">
        <v>0.60799999999999998</v>
      </c>
      <c r="Q119" s="98">
        <v>0.57299999999999995</v>
      </c>
      <c r="R119">
        <v>0.59</v>
      </c>
      <c r="S119">
        <v>0.58099999999999996</v>
      </c>
      <c r="T119">
        <v>0.57799999999999996</v>
      </c>
      <c r="U119" s="99">
        <v>0.60199999999999998</v>
      </c>
      <c r="V119" s="98">
        <v>1.4039999999999999</v>
      </c>
      <c r="W119">
        <v>1.454</v>
      </c>
      <c r="X119">
        <v>1.381</v>
      </c>
      <c r="Y119">
        <v>1.401</v>
      </c>
      <c r="Z119" s="99">
        <v>1.48</v>
      </c>
      <c r="AA119" s="98">
        <v>1.5589999999999999</v>
      </c>
      <c r="AB119">
        <v>1.5069999999999999</v>
      </c>
      <c r="AC119">
        <v>1.528</v>
      </c>
      <c r="AD119">
        <v>1.5149999999999999</v>
      </c>
      <c r="AE119" s="99">
        <v>1.496</v>
      </c>
      <c r="AG119" s="1">
        <f t="shared" si="90"/>
        <v>830</v>
      </c>
      <c r="AH119" s="2">
        <f t="shared" si="91"/>
        <v>0.64540000000000008</v>
      </c>
      <c r="AI119" s="2">
        <f t="shared" si="92"/>
        <v>1.4239999999999999</v>
      </c>
      <c r="AJ119" s="2">
        <f t="shared" si="93"/>
        <v>0.58479999999999988</v>
      </c>
      <c r="AK119" s="2">
        <f t="shared" si="94"/>
        <v>1.5209999999999997</v>
      </c>
      <c r="AM119" s="109">
        <f t="shared" si="85"/>
        <v>0.19984177475977738</v>
      </c>
      <c r="AN119" s="205"/>
      <c r="AP119" s="205"/>
      <c r="AQ119" s="197"/>
      <c r="AR119" s="5"/>
      <c r="AS119" s="205"/>
      <c r="AT119" s="197"/>
      <c r="AV119" s="42">
        <v>0.65300000000000002</v>
      </c>
      <c r="AW119" s="42">
        <v>1.669</v>
      </c>
      <c r="AX119" s="42">
        <v>0.66</v>
      </c>
      <c r="AY119" s="42">
        <v>1.875</v>
      </c>
      <c r="AZ119" s="6"/>
      <c r="BA119" s="6">
        <f t="shared" si="86"/>
        <v>0.65650000000000008</v>
      </c>
      <c r="BB119" s="205"/>
      <c r="BC119" s="197"/>
      <c r="BD119" s="5"/>
      <c r="BE119" s="6">
        <f t="shared" si="87"/>
        <v>1.772</v>
      </c>
      <c r="BF119" s="205"/>
      <c r="BG119" s="197"/>
      <c r="BI119" s="42">
        <v>0.63900000000000001</v>
      </c>
      <c r="BJ119" s="42">
        <v>1.7649999999999999</v>
      </c>
      <c r="BK119" s="42">
        <v>0.64600000000000002</v>
      </c>
      <c r="BL119" s="42">
        <v>1.9419999999999999</v>
      </c>
      <c r="BN119" s="6">
        <f t="shared" si="88"/>
        <v>0.64250000000000007</v>
      </c>
      <c r="BO119" s="205"/>
      <c r="BP119" s="197"/>
      <c r="BQ119" s="5"/>
      <c r="BR119" s="6">
        <f t="shared" si="89"/>
        <v>1.8534999999999999</v>
      </c>
      <c r="BS119" s="205"/>
      <c r="BT119" s="197"/>
      <c r="BV119" s="197"/>
      <c r="BW119" s="197"/>
      <c r="BX119" s="218"/>
      <c r="BY119" s="8"/>
      <c r="BZ119" s="197"/>
      <c r="CA119" s="197"/>
      <c r="CB119" s="218"/>
      <c r="CC119" s="8"/>
      <c r="CD119" s="218"/>
    </row>
    <row r="120" spans="1:82" ht="16" customHeight="1" x14ac:dyDescent="0.2">
      <c r="A120" s="217"/>
      <c r="B120" s="217"/>
      <c r="C120" s="217"/>
      <c r="E120" s="225"/>
      <c r="AG120" s="1" t="e">
        <f t="shared" si="90"/>
        <v>#DIV/0!</v>
      </c>
      <c r="AH120" s="2" t="e">
        <f t="shared" si="91"/>
        <v>#DIV/0!</v>
      </c>
      <c r="AI120" s="2" t="e">
        <f t="shared" si="92"/>
        <v>#DIV/0!</v>
      </c>
      <c r="AJ120" s="2" t="e">
        <f t="shared" si="93"/>
        <v>#DIV/0!</v>
      </c>
      <c r="AK120" s="2" t="e">
        <f t="shared" si="94"/>
        <v>#DIV/0!</v>
      </c>
      <c r="AM120" s="109" t="e">
        <f t="shared" si="85"/>
        <v>#DIV/0!</v>
      </c>
      <c r="AN120" s="205"/>
      <c r="AP120" s="205"/>
      <c r="AQ120" s="197"/>
      <c r="AR120" s="5"/>
      <c r="AS120" s="205"/>
      <c r="AT120" s="197"/>
      <c r="AV120" s="42"/>
      <c r="AW120" s="42"/>
      <c r="AX120" s="42"/>
      <c r="AY120" s="42"/>
      <c r="AZ120" s="6"/>
      <c r="BA120" s="6" t="e">
        <f t="shared" si="86"/>
        <v>#DIV/0!</v>
      </c>
      <c r="BB120" s="205"/>
      <c r="BC120" s="197"/>
      <c r="BD120" s="5"/>
      <c r="BE120" s="6" t="e">
        <f t="shared" si="87"/>
        <v>#DIV/0!</v>
      </c>
      <c r="BF120" s="205"/>
      <c r="BG120" s="197"/>
      <c r="BI120" s="42"/>
      <c r="BJ120" s="42"/>
      <c r="BK120" s="42"/>
      <c r="BL120" s="42"/>
      <c r="BN120" s="6" t="e">
        <f t="shared" si="88"/>
        <v>#DIV/0!</v>
      </c>
      <c r="BO120" s="205"/>
      <c r="BP120" s="197"/>
      <c r="BQ120" s="5"/>
      <c r="BR120" s="6" t="e">
        <f t="shared" si="89"/>
        <v>#DIV/0!</v>
      </c>
      <c r="BS120" s="205"/>
      <c r="BT120" s="197"/>
      <c r="BV120" s="197"/>
      <c r="BW120" s="197"/>
      <c r="BX120" s="218"/>
      <c r="BY120" s="8"/>
      <c r="BZ120" s="197"/>
      <c r="CA120" s="197"/>
      <c r="CB120" s="218"/>
      <c r="CC120" s="8"/>
      <c r="CD120" s="218"/>
    </row>
    <row r="121" spans="1:82" ht="16" customHeight="1" x14ac:dyDescent="0.2">
      <c r="A121" s="217"/>
      <c r="B121" s="217"/>
      <c r="C121" s="217"/>
      <c r="E121" s="225"/>
      <c r="AG121" s="1" t="e">
        <f t="shared" si="90"/>
        <v>#DIV/0!</v>
      </c>
      <c r="AH121" s="2" t="e">
        <f t="shared" si="91"/>
        <v>#DIV/0!</v>
      </c>
      <c r="AI121" s="2" t="e">
        <f t="shared" si="92"/>
        <v>#DIV/0!</v>
      </c>
      <c r="AJ121" s="2" t="e">
        <f t="shared" si="93"/>
        <v>#DIV/0!</v>
      </c>
      <c r="AK121" s="2" t="e">
        <f t="shared" si="94"/>
        <v>#DIV/0!</v>
      </c>
      <c r="AM121" s="109" t="e">
        <f t="shared" si="85"/>
        <v>#DIV/0!</v>
      </c>
      <c r="AN121" s="205"/>
      <c r="AP121" s="205"/>
      <c r="AQ121" s="197"/>
      <c r="AR121" s="5"/>
      <c r="AS121" s="205"/>
      <c r="AT121" s="197"/>
      <c r="AV121" s="42"/>
      <c r="AW121" s="42"/>
      <c r="AX121" s="42"/>
      <c r="AY121" s="42"/>
      <c r="AZ121" s="6"/>
      <c r="BA121" s="6" t="e">
        <f t="shared" si="86"/>
        <v>#DIV/0!</v>
      </c>
      <c r="BB121" s="205"/>
      <c r="BC121" s="197"/>
      <c r="BD121" s="5"/>
      <c r="BE121" s="6" t="e">
        <f t="shared" si="87"/>
        <v>#DIV/0!</v>
      </c>
      <c r="BF121" s="205"/>
      <c r="BG121" s="197"/>
      <c r="BI121" s="42"/>
      <c r="BJ121" s="42"/>
      <c r="BK121" s="42"/>
      <c r="BL121" s="42"/>
      <c r="BN121" s="6" t="e">
        <f t="shared" si="88"/>
        <v>#DIV/0!</v>
      </c>
      <c r="BO121" s="205"/>
      <c r="BP121" s="197"/>
      <c r="BQ121" s="5"/>
      <c r="BR121" s="6" t="e">
        <f t="shared" si="89"/>
        <v>#DIV/0!</v>
      </c>
      <c r="BS121" s="205"/>
      <c r="BT121" s="197"/>
      <c r="BV121" s="197"/>
      <c r="BW121" s="197"/>
      <c r="BX121" s="218"/>
      <c r="BY121" s="8"/>
      <c r="BZ121" s="197"/>
      <c r="CA121" s="197"/>
      <c r="CB121" s="218"/>
      <c r="CC121" s="8"/>
      <c r="CD121" s="218"/>
    </row>
    <row r="122" spans="1:82" ht="16" customHeight="1" x14ac:dyDescent="0.2">
      <c r="A122" s="217"/>
      <c r="B122" s="217"/>
      <c r="C122" s="217"/>
      <c r="E122" s="225"/>
      <c r="AG122" s="1" t="e">
        <f t="shared" si="90"/>
        <v>#DIV/0!</v>
      </c>
      <c r="AH122" s="2" t="e">
        <f t="shared" si="91"/>
        <v>#DIV/0!</v>
      </c>
      <c r="AI122" s="2" t="e">
        <f t="shared" si="92"/>
        <v>#DIV/0!</v>
      </c>
      <c r="AJ122" s="2" t="e">
        <f t="shared" si="93"/>
        <v>#DIV/0!</v>
      </c>
      <c r="AK122" s="2" t="e">
        <f t="shared" si="94"/>
        <v>#DIV/0!</v>
      </c>
      <c r="AM122" s="109" t="e">
        <f t="shared" si="85"/>
        <v>#DIV/0!</v>
      </c>
      <c r="AN122" s="205"/>
      <c r="AP122" s="205"/>
      <c r="AQ122" s="197"/>
      <c r="AR122" s="5"/>
      <c r="AS122" s="205"/>
      <c r="AT122" s="197"/>
      <c r="AV122" s="42"/>
      <c r="AW122" s="42"/>
      <c r="AX122" s="42"/>
      <c r="AY122" s="42"/>
      <c r="AZ122" s="6"/>
      <c r="BA122" s="6" t="e">
        <f t="shared" si="86"/>
        <v>#DIV/0!</v>
      </c>
      <c r="BB122" s="205"/>
      <c r="BC122" s="197"/>
      <c r="BD122" s="5"/>
      <c r="BE122" s="6" t="e">
        <f t="shared" si="87"/>
        <v>#DIV/0!</v>
      </c>
      <c r="BF122" s="205"/>
      <c r="BG122" s="197"/>
      <c r="BI122" s="42"/>
      <c r="BJ122" s="42"/>
      <c r="BK122" s="42"/>
      <c r="BL122" s="42"/>
      <c r="BN122" s="6" t="e">
        <f t="shared" si="88"/>
        <v>#DIV/0!</v>
      </c>
      <c r="BO122" s="205"/>
      <c r="BP122" s="197"/>
      <c r="BQ122" s="5"/>
      <c r="BR122" s="6" t="e">
        <f t="shared" si="89"/>
        <v>#DIV/0!</v>
      </c>
      <c r="BS122" s="205"/>
      <c r="BT122" s="197"/>
      <c r="BV122" s="197"/>
      <c r="BW122" s="197"/>
      <c r="BX122" s="218"/>
      <c r="BY122" s="8"/>
      <c r="BZ122" s="197"/>
      <c r="CA122" s="197"/>
      <c r="CB122" s="218"/>
      <c r="CC122" s="8"/>
      <c r="CD122" s="218"/>
    </row>
    <row r="123" spans="1:82" ht="16" customHeight="1" x14ac:dyDescent="0.2">
      <c r="BA123" s="6"/>
      <c r="BE123" s="6"/>
    </row>
    <row r="124" spans="1:82" ht="16" customHeight="1" x14ac:dyDescent="0.2">
      <c r="A124" s="217">
        <v>9</v>
      </c>
      <c r="B124" s="217">
        <v>1</v>
      </c>
      <c r="C124" s="217">
        <v>1</v>
      </c>
      <c r="D124" t="s">
        <v>289</v>
      </c>
      <c r="E124" s="225">
        <v>1453633</v>
      </c>
      <c r="G124">
        <v>55</v>
      </c>
      <c r="H124">
        <v>59</v>
      </c>
      <c r="I124">
        <v>787</v>
      </c>
      <c r="J124">
        <v>627</v>
      </c>
      <c r="K124">
        <v>41</v>
      </c>
      <c r="L124">
        <v>0.85399999999999998</v>
      </c>
      <c r="M124">
        <v>0.86799999999999999</v>
      </c>
      <c r="N124">
        <v>0.99199999999999999</v>
      </c>
      <c r="O124">
        <v>0.99</v>
      </c>
      <c r="P124">
        <v>0.80700000000000005</v>
      </c>
      <c r="Q124">
        <v>0.59199999999999997</v>
      </c>
      <c r="R124">
        <v>0.623</v>
      </c>
      <c r="S124">
        <v>0.64300000000000002</v>
      </c>
      <c r="T124">
        <v>0.621</v>
      </c>
      <c r="U124">
        <v>0.63</v>
      </c>
      <c r="V124">
        <v>0.96599999999999997</v>
      </c>
      <c r="W124">
        <v>0.92800000000000005</v>
      </c>
      <c r="X124">
        <v>0.23200000000000001</v>
      </c>
      <c r="Y124">
        <v>0.26500000000000001</v>
      </c>
      <c r="Z124">
        <v>1.1020000000000001</v>
      </c>
      <c r="AA124">
        <v>1.679</v>
      </c>
      <c r="AB124">
        <v>1.516</v>
      </c>
      <c r="AC124">
        <v>1.508</v>
      </c>
      <c r="AD124">
        <v>1.5669999999999999</v>
      </c>
      <c r="AE124">
        <v>1.6040000000000001</v>
      </c>
      <c r="AG124" s="1">
        <f t="shared" ref="AG124:AG139" si="95">AVERAGE(G124:K124)</f>
        <v>313.8</v>
      </c>
      <c r="AH124" s="2">
        <f t="shared" ref="AH124:AH139" si="96">AVERAGE(L124:P124)</f>
        <v>0.9022</v>
      </c>
      <c r="AI124" s="2">
        <f t="shared" ref="AI124:AI139" si="97">AVERAGE(V124:Z124)</f>
        <v>0.69860000000000011</v>
      </c>
      <c r="AJ124" s="2">
        <f t="shared" ref="AJ124:AJ139" si="98">AVERAGE(Q124:U124)</f>
        <v>0.62180000000000002</v>
      </c>
      <c r="AK124" s="2">
        <f t="shared" ref="AK124:AK139" si="99">AVERAGE(AA124:AE124)</f>
        <v>1.5748000000000002</v>
      </c>
      <c r="AM124" s="109">
        <f t="shared" ref="AM124:AM139" si="100">((AK124-AI124)*(1000/AG124))/AJ124</f>
        <v>4.4905505736855167</v>
      </c>
      <c r="AN124" s="205" cm="1">
        <f t="array" ref="AN124">MIN(IF(ISERROR(AM124:AM131),1E+307,AM124:AM131))</f>
        <v>0.99604602385775121</v>
      </c>
      <c r="AP124" s="205" cm="1">
        <f t="array" ref="AP124">MAX(IF(ISERROR(AJ124:AJ131),-1E+307,AJ124:AJ131))</f>
        <v>0.66839999999999999</v>
      </c>
      <c r="AQ124" s="197">
        <f>AP132-AP124</f>
        <v>-7.3799999999999977E-2</v>
      </c>
      <c r="AR124" s="5"/>
      <c r="AS124" s="205" cm="1">
        <f t="array" ref="AS124">MIN(IF(ISERROR(AK124:AK131),1E+307,AK124:AK131))</f>
        <v>1.4283999999999999</v>
      </c>
      <c r="AT124" s="197">
        <f>AS124-AS132</f>
        <v>-8.1599999999999895E-2</v>
      </c>
      <c r="AV124" s="42">
        <v>0.72299999999999998</v>
      </c>
      <c r="AW124" s="42">
        <v>1.5</v>
      </c>
      <c r="AX124" s="42">
        <v>0.69199999999999995</v>
      </c>
      <c r="AY124" s="42">
        <v>1.7430000000000001</v>
      </c>
      <c r="AZ124" s="6"/>
      <c r="BA124" s="6">
        <f t="shared" ref="BA124:BA139" si="101">AVERAGE(AV124,AX124)</f>
        <v>0.70750000000000002</v>
      </c>
      <c r="BB124" s="205" cm="1">
        <f t="array" ref="BB124">MAX(IF(ISERROR(BA124:BA131),-1E+307,BA124:BA131))</f>
        <v>0.73299999999999998</v>
      </c>
      <c r="BC124" s="197">
        <f>BB132-BB124</f>
        <v>-2.9999999999999916E-2</v>
      </c>
      <c r="BD124" s="5"/>
      <c r="BE124" s="6">
        <f t="shared" ref="BE124:BE139" si="102">AVERAGE(AW124,AY124)</f>
        <v>1.6215000000000002</v>
      </c>
      <c r="BF124" s="205" cm="1">
        <f t="array" ref="BF124">MIN(IF(ISERROR(BE124:BE131),1E+307,BE124:BE131))</f>
        <v>1.59</v>
      </c>
      <c r="BG124" s="197">
        <f>BF124-BF132</f>
        <v>-9.650000000000003E-2</v>
      </c>
      <c r="BI124" s="42">
        <v>0.63500000000000001</v>
      </c>
      <c r="BJ124" s="42">
        <v>1.724</v>
      </c>
      <c r="BK124" s="42">
        <v>0.60499999999999998</v>
      </c>
      <c r="BL124" s="42">
        <v>1.972</v>
      </c>
      <c r="BN124" s="6">
        <f>AVERAGE(BI124,BK124)</f>
        <v>0.62</v>
      </c>
      <c r="BO124" s="205" cm="1">
        <f t="array" ref="BO124">MAX(IF(ISERROR(BN124:BN131),-1E+307,BN124:BN131))</f>
        <v>0.67249999999999999</v>
      </c>
      <c r="BP124" s="197">
        <f>BO132-BO124</f>
        <v>4.3499999999999983E-2</v>
      </c>
      <c r="BQ124" s="5"/>
      <c r="BR124" s="6">
        <f>AVERAGE(BJ124,BL124)</f>
        <v>1.8479999999999999</v>
      </c>
      <c r="BS124" s="205" cm="1">
        <f t="array" ref="BS124">MIN(IF(ISERROR(BR124:BR131),1E+307,BR124:BR131))</f>
        <v>1.762</v>
      </c>
      <c r="BT124" s="197">
        <f>BS124-BS132</f>
        <v>8.3499999999999908E-2</v>
      </c>
      <c r="BV124" s="197">
        <f>BB124-BC124</f>
        <v>0.7629999999999999</v>
      </c>
      <c r="BW124" s="197">
        <f>BF124+BG124</f>
        <v>1.4935</v>
      </c>
      <c r="BX124" s="218">
        <f>BW124-BV124</f>
        <v>0.73050000000000015</v>
      </c>
      <c r="BY124" s="8"/>
      <c r="BZ124" s="197">
        <f>BO124-BP124</f>
        <v>0.629</v>
      </c>
      <c r="CA124" s="197">
        <f>BS124+BT124</f>
        <v>1.8454999999999999</v>
      </c>
      <c r="CB124" s="218">
        <f>CA124-BZ124</f>
        <v>1.2164999999999999</v>
      </c>
      <c r="CC124" s="8"/>
      <c r="CD124" s="218">
        <f>AVERAGE(BX124, CB124)</f>
        <v>0.97350000000000003</v>
      </c>
    </row>
    <row r="125" spans="1:82" ht="16" customHeight="1" x14ac:dyDescent="0.2">
      <c r="A125" s="217"/>
      <c r="B125" s="217"/>
      <c r="C125" s="217"/>
      <c r="D125" t="s">
        <v>297</v>
      </c>
      <c r="E125" s="225"/>
      <c r="G125">
        <v>134</v>
      </c>
      <c r="H125">
        <v>132</v>
      </c>
      <c r="I125">
        <v>288</v>
      </c>
      <c r="J125">
        <v>179</v>
      </c>
      <c r="K125">
        <v>122</v>
      </c>
      <c r="L125">
        <v>0.84199999999999997</v>
      </c>
      <c r="M125">
        <v>0.83799999999999997</v>
      </c>
      <c r="N125">
        <v>0.93799999999999994</v>
      </c>
      <c r="O125">
        <v>0.873</v>
      </c>
      <c r="P125">
        <v>0.82299999999999995</v>
      </c>
      <c r="Q125">
        <v>0.621</v>
      </c>
      <c r="R125">
        <v>0.65600000000000003</v>
      </c>
      <c r="S125">
        <v>0.63900000000000001</v>
      </c>
      <c r="T125">
        <v>0.64600000000000002</v>
      </c>
      <c r="U125">
        <v>0.67200000000000004</v>
      </c>
      <c r="V125">
        <v>1.0029999999999999</v>
      </c>
      <c r="W125">
        <v>1.018</v>
      </c>
      <c r="X125">
        <v>0.64700000000000002</v>
      </c>
      <c r="Y125">
        <v>0.91200000000000003</v>
      </c>
      <c r="Z125">
        <v>1.0580000000000001</v>
      </c>
      <c r="AA125">
        <v>1.5329999999999999</v>
      </c>
      <c r="AB125">
        <v>1.43</v>
      </c>
      <c r="AC125">
        <v>1.518</v>
      </c>
      <c r="AD125">
        <v>1.53</v>
      </c>
      <c r="AE125">
        <v>1.4059999999999999</v>
      </c>
      <c r="AG125" s="1">
        <f t="shared" si="95"/>
        <v>171</v>
      </c>
      <c r="AH125" s="2">
        <f t="shared" si="96"/>
        <v>0.86280000000000001</v>
      </c>
      <c r="AI125" s="2">
        <f t="shared" si="97"/>
        <v>0.92759999999999998</v>
      </c>
      <c r="AJ125" s="2">
        <f t="shared" si="98"/>
        <v>0.64680000000000004</v>
      </c>
      <c r="AK125" s="2">
        <f t="shared" si="99"/>
        <v>1.4834000000000001</v>
      </c>
      <c r="AM125" s="109">
        <f t="shared" si="100"/>
        <v>5.0251892357155521</v>
      </c>
      <c r="AN125" s="205"/>
      <c r="AP125" s="205"/>
      <c r="AQ125" s="197"/>
      <c r="AR125" s="5"/>
      <c r="AS125" s="205"/>
      <c r="AT125" s="197"/>
      <c r="AV125" s="42">
        <v>0.73899999999999999</v>
      </c>
      <c r="AW125" s="42">
        <v>1.4870000000000001</v>
      </c>
      <c r="AX125" s="42">
        <v>0.72699999999999998</v>
      </c>
      <c r="AY125" s="42">
        <v>1.6930000000000001</v>
      </c>
      <c r="AZ125" s="6"/>
      <c r="BA125" s="106">
        <f t="shared" si="101"/>
        <v>0.73299999999999998</v>
      </c>
      <c r="BB125" s="205"/>
      <c r="BC125" s="197"/>
      <c r="BD125" s="5"/>
      <c r="BE125" s="106">
        <f t="shared" si="102"/>
        <v>1.59</v>
      </c>
      <c r="BF125" s="205"/>
      <c r="BG125" s="197"/>
      <c r="BI125" s="42">
        <v>0.65100000000000002</v>
      </c>
      <c r="BJ125" s="42">
        <v>1.7010000000000001</v>
      </c>
      <c r="BK125" s="42">
        <v>0.69399999999999995</v>
      </c>
      <c r="BL125" s="42">
        <v>1.823</v>
      </c>
      <c r="BN125" s="6">
        <f t="shared" ref="BN125:BN139" si="103">AVERAGE(BI125,BK125)</f>
        <v>0.67249999999999999</v>
      </c>
      <c r="BO125" s="205"/>
      <c r="BP125" s="197"/>
      <c r="BQ125" s="104"/>
      <c r="BR125" s="6">
        <f t="shared" ref="BR125:BR139" si="104">AVERAGE(BJ125,BL125)</f>
        <v>1.762</v>
      </c>
      <c r="BS125" s="205"/>
      <c r="BT125" s="197"/>
      <c r="BV125" s="197"/>
      <c r="BW125" s="197"/>
      <c r="BX125" s="218"/>
      <c r="BY125" s="8"/>
      <c r="BZ125" s="197"/>
      <c r="CA125" s="197"/>
      <c r="CB125" s="218"/>
      <c r="CC125" s="8"/>
      <c r="CD125" s="218"/>
    </row>
    <row r="126" spans="1:82" ht="16" customHeight="1" x14ac:dyDescent="0.2">
      <c r="A126" s="217"/>
      <c r="B126" s="217"/>
      <c r="C126" s="217"/>
      <c r="D126" t="s">
        <v>298</v>
      </c>
      <c r="E126" s="225"/>
      <c r="G126">
        <v>192</v>
      </c>
      <c r="H126">
        <v>200</v>
      </c>
      <c r="I126">
        <v>214</v>
      </c>
      <c r="J126">
        <v>190</v>
      </c>
      <c r="K126">
        <v>158</v>
      </c>
      <c r="L126">
        <v>0.82699999999999996</v>
      </c>
      <c r="M126">
        <v>0.82499999999999996</v>
      </c>
      <c r="N126">
        <v>0.84699999999999998</v>
      </c>
      <c r="O126">
        <v>0.82599999999999996</v>
      </c>
      <c r="P126">
        <v>0.78500000000000003</v>
      </c>
      <c r="Q126">
        <v>0.622</v>
      </c>
      <c r="R126">
        <v>0.66300000000000003</v>
      </c>
      <c r="S126">
        <v>0.627</v>
      </c>
      <c r="T126">
        <v>0.64500000000000002</v>
      </c>
      <c r="U126">
        <v>0.67900000000000005</v>
      </c>
      <c r="V126">
        <v>1.046</v>
      </c>
      <c r="W126">
        <v>1.054</v>
      </c>
      <c r="X126">
        <v>0.99199999999999999</v>
      </c>
      <c r="Y126">
        <v>1.0549999999999999</v>
      </c>
      <c r="Z126">
        <v>1.1539999999999999</v>
      </c>
      <c r="AA126">
        <v>1.52</v>
      </c>
      <c r="AB126">
        <v>1.4419999999999999</v>
      </c>
      <c r="AC126">
        <v>1.5049999999999999</v>
      </c>
      <c r="AD126">
        <v>1.478</v>
      </c>
      <c r="AE126">
        <v>1.397</v>
      </c>
      <c r="AG126" s="1">
        <f t="shared" si="95"/>
        <v>190.8</v>
      </c>
      <c r="AH126" s="2">
        <f t="shared" si="96"/>
        <v>0.82199999999999984</v>
      </c>
      <c r="AI126" s="2">
        <f t="shared" si="97"/>
        <v>1.0602</v>
      </c>
      <c r="AJ126" s="2">
        <f t="shared" si="98"/>
        <v>0.64720000000000011</v>
      </c>
      <c r="AK126" s="2">
        <f t="shared" si="99"/>
        <v>1.4683999999999999</v>
      </c>
      <c r="AM126" s="109">
        <f t="shared" si="100"/>
        <v>3.3056443107286198</v>
      </c>
      <c r="AN126" s="205"/>
      <c r="AP126" s="205"/>
      <c r="AQ126" s="197"/>
      <c r="AR126" s="5"/>
      <c r="AS126" s="205"/>
      <c r="AT126" s="197"/>
      <c r="AV126" s="42">
        <v>0.72599999999999998</v>
      </c>
      <c r="AW126" s="42">
        <v>1.536</v>
      </c>
      <c r="AX126" s="42">
        <v>0.71</v>
      </c>
      <c r="AY126" s="42">
        <v>1.7509999999999999</v>
      </c>
      <c r="AZ126" s="6"/>
      <c r="BA126" s="6">
        <f t="shared" si="101"/>
        <v>0.71799999999999997</v>
      </c>
      <c r="BB126" s="205"/>
      <c r="BC126" s="197"/>
      <c r="BD126" s="5"/>
      <c r="BE126" s="6">
        <f t="shared" si="102"/>
        <v>1.6435</v>
      </c>
      <c r="BF126" s="205"/>
      <c r="BG126" s="197"/>
      <c r="BI126" s="42">
        <v>0.64300000000000002</v>
      </c>
      <c r="BJ126" s="42">
        <v>1.7250000000000001</v>
      </c>
      <c r="BK126" s="42">
        <v>0.68500000000000005</v>
      </c>
      <c r="BL126" s="42">
        <v>1.8340000000000001</v>
      </c>
      <c r="BN126" s="6">
        <f t="shared" si="103"/>
        <v>0.66400000000000003</v>
      </c>
      <c r="BO126" s="205"/>
      <c r="BP126" s="197"/>
      <c r="BQ126" s="5"/>
      <c r="BR126" s="6">
        <f t="shared" si="104"/>
        <v>1.7795000000000001</v>
      </c>
      <c r="BS126" s="205"/>
      <c r="BT126" s="197"/>
      <c r="BV126" s="197"/>
      <c r="BW126" s="197"/>
      <c r="BX126" s="218"/>
      <c r="BY126" s="8"/>
      <c r="BZ126" s="197"/>
      <c r="CA126" s="197"/>
      <c r="CB126" s="218"/>
      <c r="CC126" s="8"/>
      <c r="CD126" s="218"/>
    </row>
    <row r="127" spans="1:82" ht="16" customHeight="1" x14ac:dyDescent="0.2">
      <c r="A127" s="217"/>
      <c r="B127" s="217"/>
      <c r="C127" s="217"/>
      <c r="D127" t="s">
        <v>311</v>
      </c>
      <c r="E127" s="225"/>
      <c r="G127">
        <v>175</v>
      </c>
      <c r="H127">
        <v>234</v>
      </c>
      <c r="I127">
        <v>214</v>
      </c>
      <c r="J127">
        <v>204</v>
      </c>
      <c r="K127">
        <v>156</v>
      </c>
      <c r="L127">
        <v>0.8</v>
      </c>
      <c r="M127">
        <v>0.84499999999999997</v>
      </c>
      <c r="N127">
        <v>0.83</v>
      </c>
      <c r="O127">
        <v>0.80400000000000005</v>
      </c>
      <c r="P127">
        <v>0.75600000000000001</v>
      </c>
      <c r="Q127">
        <v>0.626</v>
      </c>
      <c r="R127">
        <v>0.66200000000000003</v>
      </c>
      <c r="S127">
        <v>0.64</v>
      </c>
      <c r="T127">
        <v>0.65300000000000002</v>
      </c>
      <c r="U127">
        <v>0.67400000000000004</v>
      </c>
      <c r="V127">
        <v>1.1160000000000001</v>
      </c>
      <c r="W127">
        <v>0.998</v>
      </c>
      <c r="X127">
        <v>1.0409999999999999</v>
      </c>
      <c r="Y127">
        <v>1.1120000000000001</v>
      </c>
      <c r="Z127">
        <v>1.22</v>
      </c>
      <c r="AA127">
        <v>1.5</v>
      </c>
      <c r="AB127">
        <v>1.446</v>
      </c>
      <c r="AC127">
        <v>1.4750000000000001</v>
      </c>
      <c r="AD127">
        <v>1.444</v>
      </c>
      <c r="AE127">
        <v>1.401</v>
      </c>
      <c r="AG127" s="1">
        <f t="shared" si="95"/>
        <v>196.6</v>
      </c>
      <c r="AH127" s="2">
        <f t="shared" si="96"/>
        <v>0.80700000000000005</v>
      </c>
      <c r="AI127" s="2">
        <f t="shared" si="97"/>
        <v>1.0973999999999999</v>
      </c>
      <c r="AJ127" s="2">
        <f t="shared" si="98"/>
        <v>0.65100000000000002</v>
      </c>
      <c r="AK127" s="2">
        <f t="shared" si="99"/>
        <v>1.4531999999999998</v>
      </c>
      <c r="AM127" s="109">
        <f t="shared" si="100"/>
        <v>2.7799785290022543</v>
      </c>
      <c r="AN127" s="205"/>
      <c r="AP127" s="205"/>
      <c r="AQ127" s="197"/>
      <c r="AR127" s="5"/>
      <c r="AS127" s="205"/>
      <c r="AT127" s="197"/>
      <c r="AV127" s="42">
        <v>0.73299999999999998</v>
      </c>
      <c r="AW127" s="42">
        <v>1.524</v>
      </c>
      <c r="AX127" s="42">
        <v>0.71599999999999997</v>
      </c>
      <c r="AY127" s="42">
        <v>1.744</v>
      </c>
      <c r="AZ127" s="6"/>
      <c r="BA127" s="6">
        <f t="shared" si="101"/>
        <v>0.72449999999999992</v>
      </c>
      <c r="BB127" s="205"/>
      <c r="BC127" s="197"/>
      <c r="BD127" s="5"/>
      <c r="BE127" s="6">
        <f t="shared" si="102"/>
        <v>1.6339999999999999</v>
      </c>
      <c r="BF127" s="205"/>
      <c r="BG127" s="197"/>
      <c r="BI127" s="42">
        <v>0.64500000000000002</v>
      </c>
      <c r="BJ127" s="42">
        <v>1.7230000000000001</v>
      </c>
      <c r="BK127" s="42">
        <v>0.69</v>
      </c>
      <c r="BL127" s="42">
        <v>1.8380000000000001</v>
      </c>
      <c r="BN127" s="6">
        <f t="shared" si="103"/>
        <v>0.66749999999999998</v>
      </c>
      <c r="BO127" s="205"/>
      <c r="BP127" s="197"/>
      <c r="BQ127" s="5"/>
      <c r="BR127" s="6">
        <f t="shared" si="104"/>
        <v>1.7805</v>
      </c>
      <c r="BS127" s="205"/>
      <c r="BT127" s="197"/>
      <c r="BV127" s="197"/>
      <c r="BW127" s="197"/>
      <c r="BX127" s="218"/>
      <c r="BY127" s="8"/>
      <c r="BZ127" s="197"/>
      <c r="CA127" s="197"/>
      <c r="CB127" s="218"/>
      <c r="CC127" s="8"/>
      <c r="CD127" s="218"/>
    </row>
    <row r="128" spans="1:82" ht="16" customHeight="1" x14ac:dyDescent="0.2">
      <c r="A128" s="217"/>
      <c r="B128" s="217"/>
      <c r="C128" s="217"/>
      <c r="D128" t="s">
        <v>327</v>
      </c>
      <c r="E128" s="225"/>
      <c r="G128">
        <v>626</v>
      </c>
      <c r="H128">
        <v>612</v>
      </c>
      <c r="I128">
        <v>788</v>
      </c>
      <c r="J128">
        <v>937</v>
      </c>
      <c r="K128">
        <v>702</v>
      </c>
      <c r="L128">
        <v>0.84299999999999997</v>
      </c>
      <c r="M128">
        <v>0.84299999999999997</v>
      </c>
      <c r="N128">
        <v>0.878</v>
      </c>
      <c r="O128">
        <v>0.89200000000000002</v>
      </c>
      <c r="P128">
        <v>0.85799999999999998</v>
      </c>
      <c r="Q128">
        <v>0.64300000000000002</v>
      </c>
      <c r="R128">
        <v>0.67500000000000004</v>
      </c>
      <c r="S128">
        <v>0.66500000000000004</v>
      </c>
      <c r="T128">
        <v>0.67</v>
      </c>
      <c r="U128">
        <v>0.68899999999999995</v>
      </c>
      <c r="V128">
        <v>1</v>
      </c>
      <c r="W128">
        <v>1.0049999999999999</v>
      </c>
      <c r="X128">
        <v>0.89300000000000002</v>
      </c>
      <c r="Y128">
        <v>0.84699999999999998</v>
      </c>
      <c r="Z128">
        <v>0.95699999999999996</v>
      </c>
      <c r="AA128">
        <v>1.478</v>
      </c>
      <c r="AB128">
        <v>1.41</v>
      </c>
      <c r="AC128">
        <v>1.4279999999999999</v>
      </c>
      <c r="AD128">
        <v>1.4319999999999999</v>
      </c>
      <c r="AE128">
        <v>1.3939999999999999</v>
      </c>
      <c r="AG128" s="1">
        <f t="shared" si="95"/>
        <v>733</v>
      </c>
      <c r="AH128" s="2">
        <f t="shared" si="96"/>
        <v>0.86280000000000001</v>
      </c>
      <c r="AI128" s="2">
        <f t="shared" si="97"/>
        <v>0.94040000000000001</v>
      </c>
      <c r="AJ128" s="2">
        <f t="shared" si="98"/>
        <v>0.66839999999999999</v>
      </c>
      <c r="AK128" s="2">
        <f t="shared" si="99"/>
        <v>1.4283999999999999</v>
      </c>
      <c r="AM128" s="109">
        <f t="shared" si="100"/>
        <v>0.99604602385775121</v>
      </c>
      <c r="AN128" s="205"/>
      <c r="AP128" s="205"/>
      <c r="AQ128" s="197"/>
      <c r="AR128" s="5"/>
      <c r="AS128" s="205"/>
      <c r="AT128" s="197"/>
      <c r="AV128" s="42">
        <v>0.74099999999999999</v>
      </c>
      <c r="AW128" s="42">
        <v>1.524</v>
      </c>
      <c r="AX128" s="42">
        <v>0.71799999999999997</v>
      </c>
      <c r="AY128" s="42">
        <v>1.7430000000000001</v>
      </c>
      <c r="AZ128" s="6"/>
      <c r="BA128" s="6">
        <f t="shared" si="101"/>
        <v>0.72950000000000004</v>
      </c>
      <c r="BB128" s="205"/>
      <c r="BC128" s="197"/>
      <c r="BD128" s="5"/>
      <c r="BE128" s="6">
        <f t="shared" si="102"/>
        <v>1.6335000000000002</v>
      </c>
      <c r="BF128" s="205"/>
      <c r="BG128" s="197"/>
      <c r="BI128" s="42">
        <v>0.63700000000000001</v>
      </c>
      <c r="BJ128" s="42">
        <v>1.7549999999999999</v>
      </c>
      <c r="BK128" s="42">
        <v>0.65200000000000002</v>
      </c>
      <c r="BL128" s="42">
        <v>1.909</v>
      </c>
      <c r="BN128" s="6">
        <f t="shared" si="103"/>
        <v>0.64450000000000007</v>
      </c>
      <c r="BO128" s="205"/>
      <c r="BP128" s="197"/>
      <c r="BQ128" s="5"/>
      <c r="BR128" s="6">
        <f t="shared" si="104"/>
        <v>1.8319999999999999</v>
      </c>
      <c r="BS128" s="205"/>
      <c r="BT128" s="197"/>
      <c r="BV128" s="197"/>
      <c r="BW128" s="197"/>
      <c r="BX128" s="218"/>
      <c r="BY128" s="8"/>
      <c r="BZ128" s="197"/>
      <c r="CA128" s="197"/>
      <c r="CB128" s="218"/>
      <c r="CC128" s="8"/>
      <c r="CD128" s="218"/>
    </row>
    <row r="129" spans="1:82" ht="16" customHeight="1" x14ac:dyDescent="0.2">
      <c r="A129" s="217"/>
      <c r="B129" s="217"/>
      <c r="C129" s="217"/>
      <c r="E129" s="225"/>
      <c r="AG129" s="1" t="e">
        <f t="shared" si="95"/>
        <v>#DIV/0!</v>
      </c>
      <c r="AH129" s="2" t="e">
        <f t="shared" si="96"/>
        <v>#DIV/0!</v>
      </c>
      <c r="AI129" s="2" t="e">
        <f t="shared" si="97"/>
        <v>#DIV/0!</v>
      </c>
      <c r="AJ129" s="2" t="e">
        <f t="shared" si="98"/>
        <v>#DIV/0!</v>
      </c>
      <c r="AK129" s="2" t="e">
        <f t="shared" si="99"/>
        <v>#DIV/0!</v>
      </c>
      <c r="AM129" s="109" t="e">
        <f t="shared" si="100"/>
        <v>#DIV/0!</v>
      </c>
      <c r="AN129" s="205"/>
      <c r="AP129" s="205"/>
      <c r="AQ129" s="197"/>
      <c r="AR129" s="5"/>
      <c r="AS129" s="205"/>
      <c r="AT129" s="197"/>
      <c r="AV129" s="42"/>
      <c r="AW129" s="42"/>
      <c r="AX129" s="42"/>
      <c r="AY129" s="42"/>
      <c r="AZ129" s="6"/>
      <c r="BA129" s="6" t="e">
        <f t="shared" si="101"/>
        <v>#DIV/0!</v>
      </c>
      <c r="BB129" s="205"/>
      <c r="BC129" s="197"/>
      <c r="BD129" s="5"/>
      <c r="BE129" s="6" t="e">
        <f t="shared" si="102"/>
        <v>#DIV/0!</v>
      </c>
      <c r="BF129" s="205"/>
      <c r="BG129" s="197"/>
      <c r="BI129" s="42"/>
      <c r="BJ129" s="42"/>
      <c r="BK129" s="42"/>
      <c r="BL129" s="42"/>
      <c r="BN129" s="6" t="e">
        <f t="shared" si="103"/>
        <v>#DIV/0!</v>
      </c>
      <c r="BO129" s="205"/>
      <c r="BP129" s="197"/>
      <c r="BQ129" s="5"/>
      <c r="BR129" s="6" t="e">
        <f t="shared" si="104"/>
        <v>#DIV/0!</v>
      </c>
      <c r="BS129" s="205"/>
      <c r="BT129" s="197"/>
      <c r="BV129" s="197"/>
      <c r="BW129" s="197"/>
      <c r="BX129" s="218"/>
      <c r="BY129" s="8"/>
      <c r="BZ129" s="197"/>
      <c r="CA129" s="197"/>
      <c r="CB129" s="218"/>
      <c r="CC129" s="8"/>
      <c r="CD129" s="218"/>
    </row>
    <row r="130" spans="1:82" ht="16" customHeight="1" x14ac:dyDescent="0.2">
      <c r="A130" s="217"/>
      <c r="B130" s="217"/>
      <c r="C130" s="217"/>
      <c r="E130" s="225"/>
      <c r="AG130" s="1" t="e">
        <f t="shared" si="95"/>
        <v>#DIV/0!</v>
      </c>
      <c r="AH130" s="2" t="e">
        <f t="shared" si="96"/>
        <v>#DIV/0!</v>
      </c>
      <c r="AI130" s="2" t="e">
        <f t="shared" si="97"/>
        <v>#DIV/0!</v>
      </c>
      <c r="AJ130" s="2" t="e">
        <f t="shared" si="98"/>
        <v>#DIV/0!</v>
      </c>
      <c r="AK130" s="2" t="e">
        <f t="shared" si="99"/>
        <v>#DIV/0!</v>
      </c>
      <c r="AM130" s="109" t="e">
        <f t="shared" si="100"/>
        <v>#DIV/0!</v>
      </c>
      <c r="AN130" s="205"/>
      <c r="AP130" s="205"/>
      <c r="AQ130" s="197"/>
      <c r="AR130" s="5"/>
      <c r="AS130" s="205"/>
      <c r="AT130" s="197"/>
      <c r="AV130" s="42"/>
      <c r="AW130" s="42"/>
      <c r="AX130" s="42"/>
      <c r="AY130" s="42"/>
      <c r="AZ130" s="6"/>
      <c r="BA130" s="6" t="e">
        <f t="shared" si="101"/>
        <v>#DIV/0!</v>
      </c>
      <c r="BB130" s="205"/>
      <c r="BC130" s="197"/>
      <c r="BD130" s="5"/>
      <c r="BE130" s="6" t="e">
        <f t="shared" si="102"/>
        <v>#DIV/0!</v>
      </c>
      <c r="BF130" s="205"/>
      <c r="BG130" s="197"/>
      <c r="BI130" s="42"/>
      <c r="BJ130" s="42"/>
      <c r="BK130" s="42"/>
      <c r="BL130" s="42"/>
      <c r="BN130" s="6" t="e">
        <f t="shared" si="103"/>
        <v>#DIV/0!</v>
      </c>
      <c r="BO130" s="205"/>
      <c r="BP130" s="197"/>
      <c r="BQ130" s="5"/>
      <c r="BR130" s="6" t="e">
        <f t="shared" si="104"/>
        <v>#DIV/0!</v>
      </c>
      <c r="BS130" s="205"/>
      <c r="BT130" s="197"/>
      <c r="BV130" s="197"/>
      <c r="BW130" s="197"/>
      <c r="BX130" s="218"/>
      <c r="BY130" s="8"/>
      <c r="BZ130" s="197"/>
      <c r="CA130" s="197"/>
      <c r="CB130" s="218"/>
      <c r="CC130" s="8"/>
      <c r="CD130" s="218"/>
    </row>
    <row r="131" spans="1:82" ht="16" customHeight="1" x14ac:dyDescent="0.2">
      <c r="A131" s="217"/>
      <c r="B131" s="217"/>
      <c r="C131" s="217"/>
      <c r="E131" s="225"/>
      <c r="AG131" s="1" t="e">
        <f t="shared" si="95"/>
        <v>#DIV/0!</v>
      </c>
      <c r="AH131" s="2" t="e">
        <f t="shared" si="96"/>
        <v>#DIV/0!</v>
      </c>
      <c r="AI131" s="2" t="e">
        <f t="shared" si="97"/>
        <v>#DIV/0!</v>
      </c>
      <c r="AJ131" s="2" t="e">
        <f t="shared" si="98"/>
        <v>#DIV/0!</v>
      </c>
      <c r="AK131" s="2" t="e">
        <f t="shared" si="99"/>
        <v>#DIV/0!</v>
      </c>
      <c r="AM131" s="109" t="e">
        <f t="shared" si="100"/>
        <v>#DIV/0!</v>
      </c>
      <c r="AN131" s="205"/>
      <c r="AP131" s="205"/>
      <c r="AQ131" s="197"/>
      <c r="AR131" s="5"/>
      <c r="AS131" s="205"/>
      <c r="AT131" s="197"/>
      <c r="AV131" s="42"/>
      <c r="AW131" s="42"/>
      <c r="AX131" s="42"/>
      <c r="AY131" s="42"/>
      <c r="AZ131" s="6"/>
      <c r="BA131" s="6" t="e">
        <f t="shared" si="101"/>
        <v>#DIV/0!</v>
      </c>
      <c r="BB131" s="205"/>
      <c r="BC131" s="197"/>
      <c r="BD131" s="5"/>
      <c r="BE131" s="6" t="e">
        <f t="shared" si="102"/>
        <v>#DIV/0!</v>
      </c>
      <c r="BF131" s="205"/>
      <c r="BG131" s="197"/>
      <c r="BI131" s="42"/>
      <c r="BJ131" s="42"/>
      <c r="BK131" s="42"/>
      <c r="BL131" s="42"/>
      <c r="BN131" s="6" t="e">
        <f t="shared" si="103"/>
        <v>#DIV/0!</v>
      </c>
      <c r="BO131" s="205"/>
      <c r="BP131" s="197"/>
      <c r="BQ131" s="5"/>
      <c r="BR131" s="6" t="e">
        <f t="shared" si="104"/>
        <v>#DIV/0!</v>
      </c>
      <c r="BS131" s="205"/>
      <c r="BT131" s="197"/>
      <c r="BV131" s="197"/>
      <c r="BW131" s="197"/>
      <c r="BX131" s="218"/>
      <c r="BY131" s="8"/>
      <c r="BZ131" s="197"/>
      <c r="CA131" s="197"/>
      <c r="CB131" s="218"/>
      <c r="CC131" s="8"/>
      <c r="CD131" s="218"/>
    </row>
    <row r="132" spans="1:82" ht="16" customHeight="1" x14ac:dyDescent="0.2">
      <c r="A132" s="217"/>
      <c r="B132" s="217"/>
      <c r="C132" s="217">
        <v>0</v>
      </c>
      <c r="D132" t="s">
        <v>307</v>
      </c>
      <c r="E132" s="225"/>
      <c r="G132">
        <v>176</v>
      </c>
      <c r="H132">
        <v>115</v>
      </c>
      <c r="I132">
        <v>111</v>
      </c>
      <c r="J132">
        <v>92</v>
      </c>
      <c r="K132">
        <v>46</v>
      </c>
      <c r="L132">
        <v>0.79400000000000004</v>
      </c>
      <c r="M132">
        <v>0.74299999999999999</v>
      </c>
      <c r="N132">
        <v>0.74299999999999999</v>
      </c>
      <c r="O132">
        <v>0.71699999999999997</v>
      </c>
      <c r="P132">
        <v>0.64</v>
      </c>
      <c r="Q132">
        <v>0.56100000000000005</v>
      </c>
      <c r="R132">
        <v>0.59599999999999997</v>
      </c>
      <c r="S132">
        <v>0.58199999999999996</v>
      </c>
      <c r="T132">
        <v>0.57599999999999996</v>
      </c>
      <c r="U132">
        <v>0.59899999999999998</v>
      </c>
      <c r="V132">
        <v>1.1299999999999999</v>
      </c>
      <c r="W132">
        <v>1.252</v>
      </c>
      <c r="X132">
        <v>1.252</v>
      </c>
      <c r="Y132">
        <v>1.3069999999999999</v>
      </c>
      <c r="Z132">
        <v>1.4330000000000001</v>
      </c>
      <c r="AA132">
        <v>1.629</v>
      </c>
      <c r="AB132">
        <v>1.5309999999999999</v>
      </c>
      <c r="AC132">
        <v>1.599</v>
      </c>
      <c r="AD132">
        <v>1.5720000000000001</v>
      </c>
      <c r="AE132">
        <v>1.5129999999999999</v>
      </c>
      <c r="AG132" s="1">
        <f t="shared" si="95"/>
        <v>108</v>
      </c>
      <c r="AH132" s="2">
        <f t="shared" si="96"/>
        <v>0.72740000000000005</v>
      </c>
      <c r="AI132" s="2">
        <f t="shared" si="97"/>
        <v>1.2747999999999997</v>
      </c>
      <c r="AJ132" s="2">
        <f t="shared" si="98"/>
        <v>0.58279999999999998</v>
      </c>
      <c r="AK132" s="2">
        <f t="shared" si="99"/>
        <v>1.5688</v>
      </c>
      <c r="AM132" s="109">
        <f t="shared" si="100"/>
        <v>4.6709372378555676</v>
      </c>
      <c r="AN132" s="205" cm="1">
        <f t="array" ref="AN132">MIN(IF(ISERROR(AM132:AM139),1E+307,AM132:AM139))</f>
        <v>0.18115115274231575</v>
      </c>
      <c r="AP132" s="205" cm="1">
        <f t="array" ref="AP132">MAX(IF(ISERROR(AJ132:AJ139),-1E+307,AJ132:AJ139))</f>
        <v>0.59460000000000002</v>
      </c>
      <c r="AQ132" s="197"/>
      <c r="AR132" s="5"/>
      <c r="AS132" s="205" cm="1">
        <f t="array" ref="AS132">MIN(IF(ISERROR(AK132:AK139),1E+307,AK132:AK139))</f>
        <v>1.5099999999999998</v>
      </c>
      <c r="AT132" s="197"/>
      <c r="AV132" s="43">
        <v>0.67500000000000004</v>
      </c>
      <c r="AW132" s="43">
        <v>1.6140000000000001</v>
      </c>
      <c r="AX132" s="43">
        <v>0.67500000000000004</v>
      </c>
      <c r="AY132" s="43">
        <v>1.8420000000000001</v>
      </c>
      <c r="AZ132" s="6"/>
      <c r="BA132" s="6">
        <f t="shared" si="101"/>
        <v>0.67500000000000004</v>
      </c>
      <c r="BB132" s="205" cm="1">
        <f t="array" ref="BB132">MAX(IF(ISERROR(BA132:BA139),-1E+307,BA132:BA139))</f>
        <v>0.70300000000000007</v>
      </c>
      <c r="BC132" s="197"/>
      <c r="BD132" s="5"/>
      <c r="BE132" s="6">
        <f t="shared" si="102"/>
        <v>1.7280000000000002</v>
      </c>
      <c r="BF132" s="205" cm="1">
        <f t="array" ref="BF132">MIN(IF(ISERROR(BE132:BE139),1E+307,BE132:BE139))</f>
        <v>1.6865000000000001</v>
      </c>
      <c r="BG132" s="197"/>
      <c r="BI132" s="43">
        <v>0.68100000000000005</v>
      </c>
      <c r="BJ132" s="43">
        <v>1.6479999999999999</v>
      </c>
      <c r="BK132" s="43">
        <v>0.751</v>
      </c>
      <c r="BL132" s="43">
        <v>1.7090000000000001</v>
      </c>
      <c r="BN132" s="6">
        <f t="shared" si="103"/>
        <v>0.71599999999999997</v>
      </c>
      <c r="BO132" s="205" cm="1">
        <f t="array" ref="BO132">MAX(IF(ISERROR(BN132:BN139),-1E+307,BN132:BN139))</f>
        <v>0.71599999999999997</v>
      </c>
      <c r="BP132" s="197"/>
      <c r="BQ132" s="5"/>
      <c r="BR132" s="6">
        <f t="shared" si="104"/>
        <v>1.6785000000000001</v>
      </c>
      <c r="BS132" s="205" cm="1">
        <f t="array" ref="BS132">MIN(IF(ISERROR(BR132:BR139),1E+307,BR132:BR139))</f>
        <v>1.6785000000000001</v>
      </c>
      <c r="BT132" s="197"/>
      <c r="BV132" s="197"/>
      <c r="BW132" s="197"/>
      <c r="BX132" s="218"/>
      <c r="BY132" s="8"/>
      <c r="BZ132" s="197"/>
      <c r="CA132" s="197"/>
      <c r="CB132" s="218"/>
      <c r="CC132" s="8"/>
      <c r="CD132" s="218"/>
    </row>
    <row r="133" spans="1:82" ht="16" customHeight="1" x14ac:dyDescent="0.2">
      <c r="A133" s="217"/>
      <c r="B133" s="217"/>
      <c r="C133" s="217"/>
      <c r="D133" t="s">
        <v>308</v>
      </c>
      <c r="E133" s="225"/>
      <c r="G133">
        <v>83</v>
      </c>
      <c r="H133">
        <v>198</v>
      </c>
      <c r="I133">
        <v>74</v>
      </c>
      <c r="J133">
        <v>157</v>
      </c>
      <c r="K133">
        <v>64</v>
      </c>
      <c r="L133">
        <v>0.64100000000000001</v>
      </c>
      <c r="M133">
        <v>0.72599999999999998</v>
      </c>
      <c r="N133">
        <v>0.64600000000000002</v>
      </c>
      <c r="O133">
        <v>0.71199999999999997</v>
      </c>
      <c r="P133">
        <v>0.626</v>
      </c>
      <c r="Q133">
        <v>0.57299999999999995</v>
      </c>
      <c r="R133">
        <v>0.60199999999999998</v>
      </c>
      <c r="S133">
        <v>0.58199999999999996</v>
      </c>
      <c r="T133">
        <v>0.57399999999999995</v>
      </c>
      <c r="U133">
        <v>0.60599999999999998</v>
      </c>
      <c r="V133">
        <v>1.427</v>
      </c>
      <c r="W133">
        <v>1.2829999999999999</v>
      </c>
      <c r="X133">
        <v>1.4259999999999999</v>
      </c>
      <c r="Y133">
        <v>1.3140000000000001</v>
      </c>
      <c r="Z133">
        <v>1.454</v>
      </c>
      <c r="AA133">
        <v>1.5740000000000001</v>
      </c>
      <c r="AB133">
        <v>1.5069999999999999</v>
      </c>
      <c r="AC133">
        <v>1.538</v>
      </c>
      <c r="AD133">
        <v>1.542</v>
      </c>
      <c r="AE133">
        <v>1.5</v>
      </c>
      <c r="AG133" s="1">
        <f t="shared" si="95"/>
        <v>115.2</v>
      </c>
      <c r="AH133" s="2">
        <f t="shared" si="96"/>
        <v>0.67019999999999991</v>
      </c>
      <c r="AI133" s="2">
        <f t="shared" si="97"/>
        <v>1.3808</v>
      </c>
      <c r="AJ133" s="2">
        <f t="shared" si="98"/>
        <v>0.58739999999999992</v>
      </c>
      <c r="AK133" s="2">
        <f t="shared" si="99"/>
        <v>1.5322</v>
      </c>
      <c r="AM133" s="109">
        <f t="shared" si="100"/>
        <v>2.2373784663110508</v>
      </c>
      <c r="AN133" s="205"/>
      <c r="AP133" s="205"/>
      <c r="AQ133" s="197"/>
      <c r="AR133" s="5"/>
      <c r="AS133" s="205"/>
      <c r="AT133" s="197"/>
      <c r="AV133" s="43">
        <v>0.65900000000000003</v>
      </c>
      <c r="AW133" s="43">
        <v>1.65</v>
      </c>
      <c r="AX133" s="43">
        <v>0.67300000000000004</v>
      </c>
      <c r="AY133" s="43">
        <v>1.865</v>
      </c>
      <c r="AZ133" s="6"/>
      <c r="BA133" s="6">
        <f t="shared" si="101"/>
        <v>0.66600000000000004</v>
      </c>
      <c r="BB133" s="205"/>
      <c r="BC133" s="197"/>
      <c r="BD133" s="5"/>
      <c r="BE133" s="6">
        <f t="shared" si="102"/>
        <v>1.7574999999999998</v>
      </c>
      <c r="BF133" s="205"/>
      <c r="BG133" s="197"/>
      <c r="BI133" s="43">
        <v>0.65</v>
      </c>
      <c r="BJ133" s="43">
        <v>1.714</v>
      </c>
      <c r="BK133" s="43">
        <v>0.73599999999999999</v>
      </c>
      <c r="BL133" s="43">
        <v>1.7649999999999999</v>
      </c>
      <c r="BN133" s="6">
        <f t="shared" si="103"/>
        <v>0.69300000000000006</v>
      </c>
      <c r="BO133" s="205"/>
      <c r="BP133" s="197"/>
      <c r="BQ133" s="5"/>
      <c r="BR133" s="6">
        <f t="shared" si="104"/>
        <v>1.7395</v>
      </c>
      <c r="BS133" s="205"/>
      <c r="BT133" s="197"/>
      <c r="BV133" s="197"/>
      <c r="BW133" s="197"/>
      <c r="BX133" s="218"/>
      <c r="BY133" s="8"/>
      <c r="BZ133" s="197"/>
      <c r="CA133" s="197"/>
      <c r="CB133" s="218"/>
      <c r="CC133" s="8"/>
      <c r="CD133" s="218"/>
    </row>
    <row r="134" spans="1:82" ht="16" customHeight="1" x14ac:dyDescent="0.2">
      <c r="A134" s="217"/>
      <c r="B134" s="217"/>
      <c r="C134" s="217"/>
      <c r="D134" t="s">
        <v>309</v>
      </c>
      <c r="E134" s="225"/>
      <c r="G134">
        <v>216</v>
      </c>
      <c r="H134">
        <v>287</v>
      </c>
      <c r="I134">
        <v>260</v>
      </c>
      <c r="J134">
        <v>216</v>
      </c>
      <c r="K134">
        <v>110</v>
      </c>
      <c r="L134">
        <v>0.69299999999999995</v>
      </c>
      <c r="M134">
        <v>0.72299999999999998</v>
      </c>
      <c r="N134">
        <v>0.71599999999999997</v>
      </c>
      <c r="O134">
        <v>0.69199999999999995</v>
      </c>
      <c r="P134">
        <v>0.623</v>
      </c>
      <c r="Q134">
        <v>0.58099999999999996</v>
      </c>
      <c r="R134">
        <v>0.59399999999999997</v>
      </c>
      <c r="S134">
        <v>0.59199999999999997</v>
      </c>
      <c r="T134">
        <v>0.58399999999999996</v>
      </c>
      <c r="U134">
        <v>0.60599999999999998</v>
      </c>
      <c r="V134">
        <v>1.34</v>
      </c>
      <c r="W134">
        <v>1.288</v>
      </c>
      <c r="X134">
        <v>1.304</v>
      </c>
      <c r="Y134">
        <v>1.3520000000000001</v>
      </c>
      <c r="Z134">
        <v>1.458</v>
      </c>
      <c r="AA134">
        <v>1.56</v>
      </c>
      <c r="AB134">
        <v>1.542</v>
      </c>
      <c r="AC134">
        <v>1.5169999999999999</v>
      </c>
      <c r="AD134">
        <v>1.5109999999999999</v>
      </c>
      <c r="AE134">
        <v>1.492</v>
      </c>
      <c r="AG134" s="1">
        <f t="shared" si="95"/>
        <v>217.8</v>
      </c>
      <c r="AH134" s="2">
        <f t="shared" si="96"/>
        <v>0.68940000000000001</v>
      </c>
      <c r="AI134" s="2">
        <f t="shared" si="97"/>
        <v>1.3484000000000003</v>
      </c>
      <c r="AJ134" s="2">
        <f t="shared" si="98"/>
        <v>0.59139999999999993</v>
      </c>
      <c r="AK134" s="2">
        <f t="shared" si="99"/>
        <v>1.5244</v>
      </c>
      <c r="AM134" s="109">
        <f t="shared" si="100"/>
        <v>1.366386215895852</v>
      </c>
      <c r="AN134" s="205"/>
      <c r="AP134" s="205"/>
      <c r="AQ134" s="197"/>
      <c r="AR134" s="5"/>
      <c r="AS134" s="205"/>
      <c r="AT134" s="197"/>
      <c r="AV134" s="43">
        <v>0.69099999999999995</v>
      </c>
      <c r="AW134" s="43">
        <v>1.609</v>
      </c>
      <c r="AX134" s="43">
        <v>0.70399999999999996</v>
      </c>
      <c r="AY134" s="43">
        <v>1.8029999999999999</v>
      </c>
      <c r="AZ134" s="6"/>
      <c r="BA134" s="6">
        <f t="shared" si="101"/>
        <v>0.69750000000000001</v>
      </c>
      <c r="BB134" s="205"/>
      <c r="BC134" s="197"/>
      <c r="BD134" s="5"/>
      <c r="BE134" s="6">
        <f t="shared" si="102"/>
        <v>1.706</v>
      </c>
      <c r="BF134" s="205"/>
      <c r="BG134" s="197"/>
      <c r="BI134" s="43">
        <v>0.66600000000000004</v>
      </c>
      <c r="BJ134" s="43">
        <v>1.6950000000000001</v>
      </c>
      <c r="BK134" s="43">
        <v>0.72199999999999998</v>
      </c>
      <c r="BL134" s="43">
        <v>1.7689999999999999</v>
      </c>
      <c r="BN134" s="6">
        <f t="shared" si="103"/>
        <v>0.69399999999999995</v>
      </c>
      <c r="BO134" s="205"/>
      <c r="BP134" s="197"/>
      <c r="BQ134" s="5"/>
      <c r="BR134" s="6">
        <f t="shared" si="104"/>
        <v>1.732</v>
      </c>
      <c r="BS134" s="205"/>
      <c r="BT134" s="197"/>
      <c r="BV134" s="197"/>
      <c r="BW134" s="197"/>
      <c r="BX134" s="218"/>
      <c r="BY134" s="8"/>
      <c r="BZ134" s="197"/>
      <c r="CA134" s="197"/>
      <c r="CB134" s="218"/>
      <c r="CC134" s="8"/>
      <c r="CD134" s="218"/>
    </row>
    <row r="135" spans="1:82" ht="16" customHeight="1" x14ac:dyDescent="0.2">
      <c r="A135" s="217"/>
      <c r="B135" s="217"/>
      <c r="C135" s="217"/>
      <c r="D135" t="s">
        <v>310</v>
      </c>
      <c r="E135" s="225"/>
      <c r="G135">
        <v>321</v>
      </c>
      <c r="H135">
        <v>333</v>
      </c>
      <c r="I135">
        <v>175</v>
      </c>
      <c r="J135">
        <v>278</v>
      </c>
      <c r="K135">
        <v>142</v>
      </c>
      <c r="L135">
        <v>0.73299999999999998</v>
      </c>
      <c r="M135">
        <v>0.72899999999999998</v>
      </c>
      <c r="N135">
        <v>0.65200000000000002</v>
      </c>
      <c r="O135">
        <v>0.70899999999999996</v>
      </c>
      <c r="P135">
        <v>0.63700000000000001</v>
      </c>
      <c r="Q135">
        <v>0.58299999999999996</v>
      </c>
      <c r="R135">
        <v>0.60599999999999998</v>
      </c>
      <c r="S135">
        <v>0.58799999999999997</v>
      </c>
      <c r="T135">
        <v>0.58399999999999996</v>
      </c>
      <c r="U135">
        <v>0.61099999999999999</v>
      </c>
      <c r="V135">
        <v>1.264</v>
      </c>
      <c r="W135">
        <v>1.278</v>
      </c>
      <c r="X135">
        <v>1.417</v>
      </c>
      <c r="Y135">
        <v>1.32</v>
      </c>
      <c r="Z135">
        <v>1.4370000000000001</v>
      </c>
      <c r="AA135">
        <v>1.577</v>
      </c>
      <c r="AB135">
        <v>1.5269999999999999</v>
      </c>
      <c r="AC135">
        <v>1.5129999999999999</v>
      </c>
      <c r="AD135">
        <v>1.5649999999999999</v>
      </c>
      <c r="AE135">
        <v>1.484</v>
      </c>
      <c r="AG135" s="1">
        <f t="shared" si="95"/>
        <v>249.8</v>
      </c>
      <c r="AH135" s="2">
        <f t="shared" si="96"/>
        <v>0.69199999999999995</v>
      </c>
      <c r="AI135" s="2">
        <f t="shared" si="97"/>
        <v>1.3431999999999999</v>
      </c>
      <c r="AJ135" s="2">
        <f t="shared" si="98"/>
        <v>0.59440000000000004</v>
      </c>
      <c r="AK135" s="2">
        <f t="shared" si="99"/>
        <v>1.5332000000000001</v>
      </c>
      <c r="AM135" s="109">
        <f t="shared" si="100"/>
        <v>1.2796239683536879</v>
      </c>
      <c r="AN135" s="205"/>
      <c r="AP135" s="205"/>
      <c r="AQ135" s="197"/>
      <c r="AR135" s="5"/>
      <c r="AS135" s="205"/>
      <c r="AT135" s="197"/>
      <c r="AV135" s="42">
        <v>0.68500000000000005</v>
      </c>
      <c r="AW135" s="42">
        <v>1.597</v>
      </c>
      <c r="AX135" s="42">
        <v>0.71499999999999997</v>
      </c>
      <c r="AY135" s="42">
        <v>1.776</v>
      </c>
      <c r="AZ135" s="6"/>
      <c r="BA135" s="6">
        <f t="shared" si="101"/>
        <v>0.7</v>
      </c>
      <c r="BB135" s="205"/>
      <c r="BC135" s="197"/>
      <c r="BD135" s="5"/>
      <c r="BE135" s="6">
        <f t="shared" si="102"/>
        <v>1.6865000000000001</v>
      </c>
      <c r="BF135" s="205"/>
      <c r="BG135" s="197"/>
      <c r="BI135" s="42">
        <v>0.65200000000000002</v>
      </c>
      <c r="BJ135" s="42">
        <v>1.698</v>
      </c>
      <c r="BK135" s="42">
        <v>0.71899999999999997</v>
      </c>
      <c r="BL135" s="42">
        <v>1.7609999999999999</v>
      </c>
      <c r="BN135" s="6">
        <f t="shared" si="103"/>
        <v>0.6855</v>
      </c>
      <c r="BO135" s="205"/>
      <c r="BP135" s="197"/>
      <c r="BQ135" s="5"/>
      <c r="BR135" s="6">
        <f t="shared" si="104"/>
        <v>1.7294999999999998</v>
      </c>
      <c r="BS135" s="205"/>
      <c r="BT135" s="197"/>
      <c r="BV135" s="197"/>
      <c r="BW135" s="197"/>
      <c r="BX135" s="218"/>
      <c r="BY135" s="8"/>
      <c r="BZ135" s="197"/>
      <c r="CA135" s="197"/>
      <c r="CB135" s="218"/>
      <c r="CC135" s="8"/>
      <c r="CD135" s="218"/>
    </row>
    <row r="136" spans="1:82" ht="16" customHeight="1" x14ac:dyDescent="0.2">
      <c r="A136" s="217"/>
      <c r="B136" s="217"/>
      <c r="C136" s="217"/>
      <c r="D136" t="s">
        <v>326</v>
      </c>
      <c r="E136" s="225"/>
      <c r="G136">
        <v>1024</v>
      </c>
      <c r="H136">
        <v>1469</v>
      </c>
      <c r="I136">
        <v>927</v>
      </c>
      <c r="J136">
        <v>705</v>
      </c>
      <c r="K136">
        <v>452</v>
      </c>
      <c r="L136">
        <v>0.67100000000000004</v>
      </c>
      <c r="M136">
        <v>0.70699999999999996</v>
      </c>
      <c r="N136">
        <v>0.65100000000000002</v>
      </c>
      <c r="O136">
        <v>0.63300000000000001</v>
      </c>
      <c r="P136">
        <v>0.60099999999999998</v>
      </c>
      <c r="Q136">
        <v>0.58499999999999996</v>
      </c>
      <c r="R136">
        <v>0.61</v>
      </c>
      <c r="S136">
        <v>0.60299999999999998</v>
      </c>
      <c r="T136">
        <v>0.57399999999999995</v>
      </c>
      <c r="U136">
        <v>0.60099999999999998</v>
      </c>
      <c r="V136">
        <v>1.379</v>
      </c>
      <c r="W136">
        <v>1.319</v>
      </c>
      <c r="X136">
        <v>1.419</v>
      </c>
      <c r="Y136">
        <v>1.45</v>
      </c>
      <c r="Z136">
        <v>1.49</v>
      </c>
      <c r="AA136">
        <v>1.5449999999999999</v>
      </c>
      <c r="AB136">
        <v>1.4890000000000001</v>
      </c>
      <c r="AC136">
        <v>1.492</v>
      </c>
      <c r="AD136">
        <v>1.5229999999999999</v>
      </c>
      <c r="AE136">
        <v>1.5009999999999999</v>
      </c>
      <c r="AG136" s="1">
        <f t="shared" si="95"/>
        <v>915.4</v>
      </c>
      <c r="AH136" s="2">
        <f t="shared" si="96"/>
        <v>0.65259999999999996</v>
      </c>
      <c r="AI136" s="2">
        <f t="shared" si="97"/>
        <v>1.4114</v>
      </c>
      <c r="AJ136" s="2">
        <f t="shared" si="98"/>
        <v>0.59460000000000002</v>
      </c>
      <c r="AK136" s="2">
        <f t="shared" si="99"/>
        <v>1.5099999999999998</v>
      </c>
      <c r="AM136" s="109">
        <f t="shared" si="100"/>
        <v>0.18115115274231575</v>
      </c>
      <c r="AN136" s="205"/>
      <c r="AP136" s="205"/>
      <c r="AQ136" s="197"/>
      <c r="AR136" s="5"/>
      <c r="AS136" s="205"/>
      <c r="AT136" s="197"/>
      <c r="AV136" s="42">
        <v>0.68300000000000005</v>
      </c>
      <c r="AW136" s="42">
        <v>1.639</v>
      </c>
      <c r="AX136" s="42">
        <v>0.72299999999999998</v>
      </c>
      <c r="AY136" s="42">
        <v>1.776</v>
      </c>
      <c r="AZ136" s="6"/>
      <c r="BA136" s="6">
        <f t="shared" si="101"/>
        <v>0.70300000000000007</v>
      </c>
      <c r="BB136" s="205"/>
      <c r="BC136" s="197"/>
      <c r="BD136" s="5"/>
      <c r="BE136" s="6">
        <f t="shared" si="102"/>
        <v>1.7075</v>
      </c>
      <c r="BF136" s="205"/>
      <c r="BG136" s="197"/>
      <c r="BI136" s="42">
        <v>0.64600000000000002</v>
      </c>
      <c r="BJ136" s="42">
        <v>1.756</v>
      </c>
      <c r="BK136" s="42">
        <v>0.72399999999999998</v>
      </c>
      <c r="BL136" s="42">
        <v>1.796</v>
      </c>
      <c r="BN136" s="6">
        <f t="shared" si="103"/>
        <v>0.68500000000000005</v>
      </c>
      <c r="BO136" s="205"/>
      <c r="BP136" s="197"/>
      <c r="BQ136" s="5"/>
      <c r="BR136" s="6">
        <f t="shared" si="104"/>
        <v>1.776</v>
      </c>
      <c r="BS136" s="205"/>
      <c r="BT136" s="197"/>
      <c r="BV136" s="197"/>
      <c r="BW136" s="197"/>
      <c r="BX136" s="218"/>
      <c r="BY136" s="8"/>
      <c r="BZ136" s="197"/>
      <c r="CA136" s="197"/>
      <c r="CB136" s="218"/>
      <c r="CC136" s="8"/>
      <c r="CD136" s="218"/>
    </row>
    <row r="137" spans="1:82" ht="16" customHeight="1" x14ac:dyDescent="0.2">
      <c r="A137" s="217"/>
      <c r="B137" s="217"/>
      <c r="C137" s="217"/>
      <c r="E137" s="225"/>
      <c r="AG137" s="1" t="e">
        <f t="shared" si="95"/>
        <v>#DIV/0!</v>
      </c>
      <c r="AH137" s="2" t="e">
        <f t="shared" si="96"/>
        <v>#DIV/0!</v>
      </c>
      <c r="AI137" s="2" t="e">
        <f t="shared" si="97"/>
        <v>#DIV/0!</v>
      </c>
      <c r="AJ137" s="2" t="e">
        <f t="shared" si="98"/>
        <v>#DIV/0!</v>
      </c>
      <c r="AK137" s="2" t="e">
        <f t="shared" si="99"/>
        <v>#DIV/0!</v>
      </c>
      <c r="AM137" s="109" t="e">
        <f t="shared" si="100"/>
        <v>#DIV/0!</v>
      </c>
      <c r="AN137" s="205"/>
      <c r="AP137" s="205"/>
      <c r="AQ137" s="197"/>
      <c r="AR137" s="5"/>
      <c r="AS137" s="205"/>
      <c r="AT137" s="197"/>
      <c r="AV137" s="42"/>
      <c r="AW137" s="42"/>
      <c r="AX137" s="42"/>
      <c r="AY137" s="42"/>
      <c r="AZ137" s="6"/>
      <c r="BA137" s="6" t="e">
        <f t="shared" si="101"/>
        <v>#DIV/0!</v>
      </c>
      <c r="BB137" s="205"/>
      <c r="BC137" s="197"/>
      <c r="BD137" s="5"/>
      <c r="BE137" s="6" t="e">
        <f t="shared" si="102"/>
        <v>#DIV/0!</v>
      </c>
      <c r="BF137" s="205"/>
      <c r="BG137" s="197"/>
      <c r="BI137" s="42"/>
      <c r="BJ137" s="42"/>
      <c r="BK137" s="42"/>
      <c r="BL137" s="42"/>
      <c r="BN137" s="6" t="e">
        <f t="shared" si="103"/>
        <v>#DIV/0!</v>
      </c>
      <c r="BO137" s="205"/>
      <c r="BP137" s="197"/>
      <c r="BQ137" s="5"/>
      <c r="BR137" s="6" t="e">
        <f t="shared" si="104"/>
        <v>#DIV/0!</v>
      </c>
      <c r="BS137" s="205"/>
      <c r="BT137" s="197"/>
      <c r="BV137" s="197"/>
      <c r="BW137" s="197"/>
      <c r="BX137" s="218"/>
      <c r="BY137" s="8"/>
      <c r="BZ137" s="197"/>
      <c r="CA137" s="197"/>
      <c r="CB137" s="218"/>
      <c r="CC137" s="8"/>
      <c r="CD137" s="218"/>
    </row>
    <row r="138" spans="1:82" ht="16" customHeight="1" x14ac:dyDescent="0.2">
      <c r="A138" s="217"/>
      <c r="B138" s="217"/>
      <c r="C138" s="217"/>
      <c r="E138" s="225"/>
      <c r="AG138" s="1" t="e">
        <f t="shared" si="95"/>
        <v>#DIV/0!</v>
      </c>
      <c r="AH138" s="2" t="e">
        <f t="shared" si="96"/>
        <v>#DIV/0!</v>
      </c>
      <c r="AI138" s="2" t="e">
        <f t="shared" si="97"/>
        <v>#DIV/0!</v>
      </c>
      <c r="AJ138" s="2" t="e">
        <f t="shared" si="98"/>
        <v>#DIV/0!</v>
      </c>
      <c r="AK138" s="2" t="e">
        <f t="shared" si="99"/>
        <v>#DIV/0!</v>
      </c>
      <c r="AM138" s="109" t="e">
        <f t="shared" si="100"/>
        <v>#DIV/0!</v>
      </c>
      <c r="AN138" s="205"/>
      <c r="AP138" s="205"/>
      <c r="AQ138" s="197"/>
      <c r="AR138" s="5"/>
      <c r="AS138" s="205"/>
      <c r="AT138" s="197"/>
      <c r="AV138" s="42"/>
      <c r="AW138" s="42"/>
      <c r="AX138" s="42"/>
      <c r="AY138" s="42"/>
      <c r="AZ138" s="6"/>
      <c r="BA138" s="6" t="e">
        <f t="shared" si="101"/>
        <v>#DIV/0!</v>
      </c>
      <c r="BB138" s="205"/>
      <c r="BC138" s="197"/>
      <c r="BD138" s="5"/>
      <c r="BE138" s="6" t="e">
        <f t="shared" si="102"/>
        <v>#DIV/0!</v>
      </c>
      <c r="BF138" s="205"/>
      <c r="BG138" s="197"/>
      <c r="BI138" s="42"/>
      <c r="BJ138" s="42"/>
      <c r="BK138" s="42"/>
      <c r="BL138" s="42"/>
      <c r="BN138" s="6" t="e">
        <f t="shared" si="103"/>
        <v>#DIV/0!</v>
      </c>
      <c r="BO138" s="205"/>
      <c r="BP138" s="197"/>
      <c r="BQ138" s="5"/>
      <c r="BR138" s="6" t="e">
        <f t="shared" si="104"/>
        <v>#DIV/0!</v>
      </c>
      <c r="BS138" s="205"/>
      <c r="BT138" s="197"/>
      <c r="BV138" s="197"/>
      <c r="BW138" s="197"/>
      <c r="BX138" s="218"/>
      <c r="BY138" s="8"/>
      <c r="BZ138" s="197"/>
      <c r="CA138" s="197"/>
      <c r="CB138" s="218"/>
      <c r="CC138" s="8"/>
      <c r="CD138" s="218"/>
    </row>
    <row r="139" spans="1:82" ht="16" customHeight="1" x14ac:dyDescent="0.2">
      <c r="A139" s="217"/>
      <c r="B139" s="217"/>
      <c r="C139" s="217"/>
      <c r="E139" s="225"/>
      <c r="AG139" s="1" t="e">
        <f t="shared" si="95"/>
        <v>#DIV/0!</v>
      </c>
      <c r="AH139" s="2" t="e">
        <f t="shared" si="96"/>
        <v>#DIV/0!</v>
      </c>
      <c r="AI139" s="2" t="e">
        <f t="shared" si="97"/>
        <v>#DIV/0!</v>
      </c>
      <c r="AJ139" s="2" t="e">
        <f t="shared" si="98"/>
        <v>#DIV/0!</v>
      </c>
      <c r="AK139" s="2" t="e">
        <f t="shared" si="99"/>
        <v>#DIV/0!</v>
      </c>
      <c r="AM139" s="109" t="e">
        <f t="shared" si="100"/>
        <v>#DIV/0!</v>
      </c>
      <c r="AN139" s="205"/>
      <c r="AP139" s="205"/>
      <c r="AQ139" s="197"/>
      <c r="AR139" s="5"/>
      <c r="AS139" s="205"/>
      <c r="AT139" s="197"/>
      <c r="AV139" s="42"/>
      <c r="AW139" s="42"/>
      <c r="AX139" s="42"/>
      <c r="AY139" s="42"/>
      <c r="AZ139" s="6"/>
      <c r="BA139" s="6" t="e">
        <f t="shared" si="101"/>
        <v>#DIV/0!</v>
      </c>
      <c r="BB139" s="205"/>
      <c r="BC139" s="197"/>
      <c r="BD139" s="5"/>
      <c r="BE139" s="6" t="e">
        <f t="shared" si="102"/>
        <v>#DIV/0!</v>
      </c>
      <c r="BF139" s="205"/>
      <c r="BG139" s="197"/>
      <c r="BI139" s="42"/>
      <c r="BJ139" s="42"/>
      <c r="BK139" s="42"/>
      <c r="BL139" s="42"/>
      <c r="BN139" s="6" t="e">
        <f t="shared" si="103"/>
        <v>#DIV/0!</v>
      </c>
      <c r="BO139" s="205"/>
      <c r="BP139" s="197"/>
      <c r="BQ139" s="5"/>
      <c r="BR139" s="6" t="e">
        <f t="shared" si="104"/>
        <v>#DIV/0!</v>
      </c>
      <c r="BS139" s="205"/>
      <c r="BT139" s="197"/>
      <c r="BV139" s="197"/>
      <c r="BW139" s="197"/>
      <c r="BX139" s="218"/>
      <c r="BY139" s="8"/>
      <c r="BZ139" s="197"/>
      <c r="CA139" s="197"/>
      <c r="CB139" s="218"/>
      <c r="CC139" s="8"/>
      <c r="CD139" s="218"/>
    </row>
    <row r="140" spans="1:82" ht="16" customHeight="1" x14ac:dyDescent="0.2">
      <c r="A140" s="7"/>
      <c r="B140" s="7"/>
      <c r="C140" s="7"/>
      <c r="G140"/>
      <c r="K140"/>
      <c r="L140"/>
      <c r="P140"/>
      <c r="Q140"/>
      <c r="U140"/>
      <c r="V140"/>
      <c r="Z140"/>
      <c r="AA140"/>
      <c r="AE140"/>
      <c r="BA140" s="6"/>
      <c r="BE140" s="6"/>
    </row>
    <row r="141" spans="1:82" ht="16" customHeight="1" x14ac:dyDescent="0.2">
      <c r="A141" s="217">
        <v>12</v>
      </c>
      <c r="B141" s="217">
        <v>1</v>
      </c>
      <c r="C141" s="217">
        <v>1</v>
      </c>
      <c r="D141" t="s">
        <v>286</v>
      </c>
      <c r="E141" s="225">
        <v>2038081</v>
      </c>
      <c r="G141">
        <v>48</v>
      </c>
      <c r="H141">
        <v>69</v>
      </c>
      <c r="I141">
        <v>70</v>
      </c>
      <c r="J141">
        <v>74</v>
      </c>
      <c r="K141">
        <v>53</v>
      </c>
      <c r="L141">
        <v>0.80200000000000005</v>
      </c>
      <c r="M141">
        <v>0.84299999999999997</v>
      </c>
      <c r="N141">
        <v>0.84799999999999998</v>
      </c>
      <c r="O141">
        <v>0.86499999999999999</v>
      </c>
      <c r="P141">
        <v>0.81100000000000005</v>
      </c>
      <c r="Q141">
        <v>0.66600000000000004</v>
      </c>
      <c r="R141">
        <v>0.68600000000000005</v>
      </c>
      <c r="S141">
        <v>0.67300000000000004</v>
      </c>
      <c r="T141">
        <v>0.66600000000000004</v>
      </c>
      <c r="U141">
        <v>0.69399999999999995</v>
      </c>
      <c r="V141">
        <v>1.111</v>
      </c>
      <c r="W141">
        <v>1.004</v>
      </c>
      <c r="X141">
        <v>0.99199999999999999</v>
      </c>
      <c r="Y141">
        <v>0.94299999999999995</v>
      </c>
      <c r="Z141">
        <v>1.091</v>
      </c>
      <c r="AA141">
        <v>1.4690000000000001</v>
      </c>
      <c r="AB141">
        <v>1.3740000000000001</v>
      </c>
      <c r="AC141">
        <v>1.409</v>
      </c>
      <c r="AD141">
        <v>1.458</v>
      </c>
      <c r="AE141">
        <v>1.423</v>
      </c>
      <c r="AG141" s="1">
        <f t="shared" ref="AG141:AG148" si="105">AVERAGE(G141:K141)</f>
        <v>62.8</v>
      </c>
      <c r="AH141" s="2">
        <f t="shared" ref="AH141:AH148" si="106">AVERAGE(L141:P141)</f>
        <v>0.83379999999999987</v>
      </c>
      <c r="AI141" s="2">
        <f t="shared" ref="AI141:AI148" si="107">AVERAGE(V141:Z141)</f>
        <v>1.0282</v>
      </c>
      <c r="AJ141" s="2">
        <f t="shared" ref="AJ141:AJ148" si="108">AVERAGE(Q141:U141)</f>
        <v>0.67700000000000005</v>
      </c>
      <c r="AK141" s="2">
        <f t="shared" ref="AK141:AK148" si="109">AVERAGE(AA141:AE141)</f>
        <v>1.4266000000000001</v>
      </c>
      <c r="AM141" s="109">
        <f t="shared" ref="AM141:AM148" si="110">((AK141-AI141)*(1000/AG141))/AJ141</f>
        <v>9.370678056995553</v>
      </c>
      <c r="AN141" s="205" cm="1">
        <f t="array" ref="AN141">MIN(IF(ISERROR(AM141:AM148),1E+307,AM141:AM148))</f>
        <v>1.4822806188901778</v>
      </c>
      <c r="AP141" s="205" cm="1">
        <f t="array" ref="AP141">MAX(IF(ISERROR(AJ141:AJ148),-1E+307,AJ141:AJ148))</f>
        <v>0.68440000000000001</v>
      </c>
      <c r="AQ141" s="197">
        <f>AP149-AP141</f>
        <v>-8.9400000000000035E-2</v>
      </c>
      <c r="AR141" s="5"/>
      <c r="AS141" s="205" cm="1">
        <f t="array" ref="AS141">MIN(IF(ISERROR(AK141:AK148),1E+307,AK141:AK148))</f>
        <v>1.411</v>
      </c>
      <c r="AT141" s="197">
        <f>AS141-AS149</f>
        <v>-9.9399999999999933E-2</v>
      </c>
      <c r="AV141" s="42">
        <v>0.76500000000000001</v>
      </c>
      <c r="AW141" s="42">
        <v>1.4079999999999999</v>
      </c>
      <c r="AX141" s="42">
        <v>0.72099999999999997</v>
      </c>
      <c r="AY141" s="42">
        <v>1.6930000000000001</v>
      </c>
      <c r="AZ141" s="6"/>
      <c r="BA141" s="106">
        <f t="shared" si="68"/>
        <v>0.74299999999999999</v>
      </c>
      <c r="BB141" s="205" cm="1">
        <f t="array" ref="BB141">MAX(IF(ISERROR(BA141:BA148),-1E+307,BA141:BA148))</f>
        <v>0.74299999999999999</v>
      </c>
      <c r="BC141" s="197">
        <f>BB149-BB141</f>
        <v>-3.9000000000000035E-2</v>
      </c>
      <c r="BD141" s="5"/>
      <c r="BE141" s="106">
        <f t="shared" si="69"/>
        <v>1.5505</v>
      </c>
      <c r="BF141" s="205" cm="1">
        <f t="array" ref="BF141">MIN(IF(ISERROR(BE141:BE148),1E+307,BE141:BE148))</f>
        <v>1.5505</v>
      </c>
      <c r="BG141" s="197">
        <f>BF141-BF149</f>
        <v>-0.11299999999999999</v>
      </c>
      <c r="BI141" s="42">
        <v>0.68300000000000005</v>
      </c>
      <c r="BJ141" s="42">
        <v>1.6379999999999999</v>
      </c>
      <c r="BK141" s="42">
        <v>0.64500000000000002</v>
      </c>
      <c r="BL141" s="42">
        <v>1.895</v>
      </c>
      <c r="BN141" s="6">
        <f>AVERAGE(BI141,BK141)</f>
        <v>0.66400000000000003</v>
      </c>
      <c r="BO141" s="205" cm="1">
        <f t="array" ref="BO141">MAX(IF(ISERROR(BN141:BN148),-1E+307,BN141:BN148))</f>
        <v>0.66400000000000003</v>
      </c>
      <c r="BP141" s="197">
        <f>BO149-BO141</f>
        <v>1.3999999999999901E-2</v>
      </c>
      <c r="BQ141" s="5"/>
      <c r="BR141" s="6">
        <f>AVERAGE(BJ141,BL141)</f>
        <v>1.7665</v>
      </c>
      <c r="BS141" s="205" cm="1">
        <f t="array" ref="BS141">MIN(IF(ISERROR(BR141:BR148),1E+307,BR141:BR148))</f>
        <v>1.7665</v>
      </c>
      <c r="BT141" s="197">
        <f>BS141-BS149</f>
        <v>3.5000000000000586E-3</v>
      </c>
      <c r="BV141" s="197">
        <f>BB141-BC141</f>
        <v>0.78200000000000003</v>
      </c>
      <c r="BW141" s="197">
        <f>BF141+BG141</f>
        <v>1.4375</v>
      </c>
      <c r="BX141" s="218">
        <f>BW141-BV141</f>
        <v>0.65549999999999997</v>
      </c>
      <c r="BY141" s="8"/>
      <c r="BZ141" s="197">
        <f>BO141-BP141</f>
        <v>0.65000000000000013</v>
      </c>
      <c r="CA141" s="197">
        <f>BS141+BT141</f>
        <v>1.77</v>
      </c>
      <c r="CB141" s="218">
        <f>CA141-BZ141</f>
        <v>1.1199999999999999</v>
      </c>
      <c r="CC141" s="8"/>
      <c r="CD141" s="218">
        <f>AVERAGE(BX141, CB141)</f>
        <v>0.88774999999999993</v>
      </c>
    </row>
    <row r="142" spans="1:82" ht="16" customHeight="1" x14ac:dyDescent="0.2">
      <c r="A142" s="217"/>
      <c r="B142" s="217"/>
      <c r="C142" s="217"/>
      <c r="D142" t="s">
        <v>290</v>
      </c>
      <c r="E142" s="225"/>
      <c r="G142">
        <v>110</v>
      </c>
      <c r="H142">
        <v>110</v>
      </c>
      <c r="I142">
        <v>125</v>
      </c>
      <c r="J142">
        <v>127</v>
      </c>
      <c r="K142">
        <v>161</v>
      </c>
      <c r="L142">
        <v>0.81200000000000006</v>
      </c>
      <c r="M142">
        <v>0.80500000000000005</v>
      </c>
      <c r="N142">
        <v>0.82499999999999996</v>
      </c>
      <c r="O142">
        <v>0.82199999999999995</v>
      </c>
      <c r="P142">
        <v>0.85</v>
      </c>
      <c r="Q142">
        <v>0.67</v>
      </c>
      <c r="R142">
        <v>0.68700000000000006</v>
      </c>
      <c r="S142">
        <v>0.68</v>
      </c>
      <c r="T142">
        <v>0.67900000000000005</v>
      </c>
      <c r="U142">
        <v>0.70399999999999996</v>
      </c>
      <c r="V142">
        <v>1.0860000000000001</v>
      </c>
      <c r="W142">
        <v>1.107</v>
      </c>
      <c r="X142">
        <v>1.056</v>
      </c>
      <c r="Y142">
        <v>1.0660000000000001</v>
      </c>
      <c r="Z142">
        <v>0.98099999999999998</v>
      </c>
      <c r="AA142">
        <v>1.417</v>
      </c>
      <c r="AB142">
        <v>1.38</v>
      </c>
      <c r="AC142">
        <v>1.3959999999999999</v>
      </c>
      <c r="AD142">
        <v>1.423</v>
      </c>
      <c r="AE142">
        <v>1.4390000000000001</v>
      </c>
      <c r="AG142" s="1">
        <f t="shared" si="105"/>
        <v>126.6</v>
      </c>
      <c r="AH142" s="2">
        <f t="shared" si="106"/>
        <v>0.82279999999999998</v>
      </c>
      <c r="AI142" s="2">
        <f t="shared" si="107"/>
        <v>1.0592000000000001</v>
      </c>
      <c r="AJ142" s="2">
        <f t="shared" si="108"/>
        <v>0.68399999999999994</v>
      </c>
      <c r="AK142" s="2">
        <f t="shared" si="109"/>
        <v>1.411</v>
      </c>
      <c r="AM142" s="109">
        <f t="shared" si="110"/>
        <v>4.062618367931413</v>
      </c>
      <c r="AN142" s="205"/>
      <c r="AP142" s="205"/>
      <c r="AQ142" s="197"/>
      <c r="AR142" s="5"/>
      <c r="AS142" s="205"/>
      <c r="AT142" s="197"/>
      <c r="AV142" s="42">
        <v>0.75600000000000001</v>
      </c>
      <c r="AW142" s="42">
        <v>1.4510000000000001</v>
      </c>
      <c r="AX142" s="42">
        <v>0.72499999999999998</v>
      </c>
      <c r="AY142" s="42">
        <v>1.675</v>
      </c>
      <c r="AZ142" s="6"/>
      <c r="BA142" s="6">
        <f t="shared" si="68"/>
        <v>0.74049999999999994</v>
      </c>
      <c r="BB142" s="205"/>
      <c r="BC142" s="197"/>
      <c r="BD142" s="5"/>
      <c r="BE142" s="6">
        <f t="shared" si="69"/>
        <v>1.5630000000000002</v>
      </c>
      <c r="BF142" s="205"/>
      <c r="BG142" s="197"/>
      <c r="BI142" s="42">
        <v>0.67900000000000005</v>
      </c>
      <c r="BJ142" s="42">
        <v>1.67</v>
      </c>
      <c r="BK142" s="42">
        <v>0.64100000000000001</v>
      </c>
      <c r="BL142" s="42">
        <v>1.91</v>
      </c>
      <c r="BN142" s="6">
        <f t="shared" ref="BN142:BN156" si="111">AVERAGE(BI142,BK142)</f>
        <v>0.66</v>
      </c>
      <c r="BO142" s="205"/>
      <c r="BP142" s="197"/>
      <c r="BQ142" s="104"/>
      <c r="BR142" s="6">
        <f t="shared" ref="BR142:BR156" si="112">AVERAGE(BJ142,BL142)</f>
        <v>1.79</v>
      </c>
      <c r="BS142" s="205"/>
      <c r="BT142" s="197"/>
      <c r="BV142" s="197"/>
      <c r="BW142" s="197"/>
      <c r="BX142" s="218"/>
      <c r="BY142" s="8"/>
      <c r="BZ142" s="197"/>
      <c r="CA142" s="197"/>
      <c r="CB142" s="218"/>
      <c r="CC142" s="8"/>
      <c r="CD142" s="218"/>
    </row>
    <row r="143" spans="1:82" ht="16" customHeight="1" x14ac:dyDescent="0.2">
      <c r="A143" s="217"/>
      <c r="B143" s="217"/>
      <c r="C143" s="217"/>
      <c r="D143" t="s">
        <v>291</v>
      </c>
      <c r="E143" s="225"/>
      <c r="G143">
        <v>288</v>
      </c>
      <c r="H143">
        <v>272</v>
      </c>
      <c r="I143">
        <v>289</v>
      </c>
      <c r="J143">
        <v>258</v>
      </c>
      <c r="K143">
        <v>274</v>
      </c>
      <c r="L143">
        <v>0.85199999999999998</v>
      </c>
      <c r="M143">
        <v>0.84</v>
      </c>
      <c r="N143">
        <v>0.85099999999999998</v>
      </c>
      <c r="O143">
        <v>0.83</v>
      </c>
      <c r="P143">
        <v>0.84499999999999997</v>
      </c>
      <c r="Q143">
        <v>0.67100000000000004</v>
      </c>
      <c r="R143">
        <v>0.68500000000000005</v>
      </c>
      <c r="S143">
        <v>0.68300000000000005</v>
      </c>
      <c r="T143">
        <v>0.67700000000000005</v>
      </c>
      <c r="U143">
        <v>0.70599999999999996</v>
      </c>
      <c r="V143">
        <v>0.97099999999999997</v>
      </c>
      <c r="W143">
        <v>1.0129999999999999</v>
      </c>
      <c r="X143">
        <v>0.98</v>
      </c>
      <c r="Y143">
        <v>1.0429999999999999</v>
      </c>
      <c r="Z143">
        <v>0.996</v>
      </c>
      <c r="AA143">
        <v>1.4530000000000001</v>
      </c>
      <c r="AB143">
        <v>1.4350000000000001</v>
      </c>
      <c r="AC143">
        <v>1.4379999999999999</v>
      </c>
      <c r="AD143">
        <v>1.4339999999999999</v>
      </c>
      <c r="AE143">
        <v>1.4119999999999999</v>
      </c>
      <c r="AG143" s="1">
        <f t="shared" si="105"/>
        <v>276.2</v>
      </c>
      <c r="AH143" s="2">
        <f t="shared" si="106"/>
        <v>0.84360000000000002</v>
      </c>
      <c r="AI143" s="2">
        <f t="shared" si="107"/>
        <v>1.0005999999999999</v>
      </c>
      <c r="AJ143" s="2">
        <f t="shared" si="108"/>
        <v>0.68440000000000001</v>
      </c>
      <c r="AK143" s="2">
        <f t="shared" si="109"/>
        <v>1.4343999999999999</v>
      </c>
      <c r="AM143" s="109">
        <f t="shared" si="110"/>
        <v>2.2948582901200267</v>
      </c>
      <c r="AN143" s="205"/>
      <c r="AP143" s="205"/>
      <c r="AQ143" s="197"/>
      <c r="AR143" s="5"/>
      <c r="AS143" s="205"/>
      <c r="AT143" s="197"/>
      <c r="AV143" s="42">
        <v>0.747</v>
      </c>
      <c r="AW143" s="42">
        <v>1.4730000000000001</v>
      </c>
      <c r="AX143" s="42">
        <v>0.7</v>
      </c>
      <c r="AY143" s="42">
        <v>1.7250000000000001</v>
      </c>
      <c r="AZ143" s="6"/>
      <c r="BA143" s="6">
        <f t="shared" si="68"/>
        <v>0.72350000000000003</v>
      </c>
      <c r="BB143" s="205"/>
      <c r="BC143" s="197"/>
      <c r="BD143" s="5"/>
      <c r="BE143" s="6">
        <f t="shared" si="69"/>
        <v>1.5990000000000002</v>
      </c>
      <c r="BF143" s="205"/>
      <c r="BG143" s="197"/>
      <c r="BI143" s="42">
        <v>0.66200000000000003</v>
      </c>
      <c r="BJ143" s="42">
        <v>1.7090000000000001</v>
      </c>
      <c r="BK143" s="42">
        <v>0.59499999999999997</v>
      </c>
      <c r="BL143" s="42">
        <v>2.0099999999999998</v>
      </c>
      <c r="BN143" s="6">
        <f t="shared" si="111"/>
        <v>0.62850000000000006</v>
      </c>
      <c r="BO143" s="205"/>
      <c r="BP143" s="197"/>
      <c r="BQ143" s="5"/>
      <c r="BR143" s="6">
        <f t="shared" si="112"/>
        <v>1.8594999999999999</v>
      </c>
      <c r="BS143" s="205"/>
      <c r="BT143" s="197"/>
      <c r="BV143" s="197"/>
      <c r="BW143" s="197"/>
      <c r="BX143" s="218"/>
      <c r="BY143" s="8"/>
      <c r="BZ143" s="197"/>
      <c r="CA143" s="197"/>
      <c r="CB143" s="218"/>
      <c r="CC143" s="8"/>
      <c r="CD143" s="218"/>
    </row>
    <row r="144" spans="1:82" ht="16" customHeight="1" x14ac:dyDescent="0.2">
      <c r="A144" s="217"/>
      <c r="B144" s="217"/>
      <c r="C144" s="217"/>
      <c r="D144" t="s">
        <v>317</v>
      </c>
      <c r="E144" s="225"/>
      <c r="G144">
        <v>291</v>
      </c>
      <c r="H144">
        <v>323</v>
      </c>
      <c r="I144">
        <v>289</v>
      </c>
      <c r="J144">
        <v>317</v>
      </c>
      <c r="K144">
        <v>308</v>
      </c>
      <c r="L144">
        <v>0.81799999999999995</v>
      </c>
      <c r="M144">
        <v>0.83099999999999996</v>
      </c>
      <c r="N144">
        <v>0.81399999999999995</v>
      </c>
      <c r="O144">
        <v>0.83399999999999996</v>
      </c>
      <c r="P144">
        <v>0.82899999999999996</v>
      </c>
      <c r="Q144">
        <v>0.67</v>
      </c>
      <c r="R144">
        <v>0.68</v>
      </c>
      <c r="S144">
        <v>0.68100000000000005</v>
      </c>
      <c r="T144">
        <v>0.68</v>
      </c>
      <c r="U144">
        <v>0.70499999999999996</v>
      </c>
      <c r="V144">
        <v>1.069</v>
      </c>
      <c r="W144">
        <v>1.038</v>
      </c>
      <c r="X144">
        <v>1.0840000000000001</v>
      </c>
      <c r="Y144">
        <v>1.034</v>
      </c>
      <c r="Z144">
        <v>1.042</v>
      </c>
      <c r="AA144">
        <v>1.4419999999999999</v>
      </c>
      <c r="AB144">
        <v>1.454</v>
      </c>
      <c r="AC144">
        <v>1.409</v>
      </c>
      <c r="AD144">
        <v>1.3819999999999999</v>
      </c>
      <c r="AE144">
        <v>1.419</v>
      </c>
      <c r="AG144" s="1">
        <f t="shared" si="105"/>
        <v>305.60000000000002</v>
      </c>
      <c r="AH144" s="2">
        <f t="shared" si="106"/>
        <v>0.82520000000000004</v>
      </c>
      <c r="AI144" s="2">
        <f t="shared" si="107"/>
        <v>1.0534000000000001</v>
      </c>
      <c r="AJ144" s="2">
        <f t="shared" si="108"/>
        <v>0.68320000000000003</v>
      </c>
      <c r="AK144" s="2">
        <f t="shared" si="109"/>
        <v>1.4212</v>
      </c>
      <c r="AM144" s="109">
        <f t="shared" si="110"/>
        <v>1.7616130436381909</v>
      </c>
      <c r="AN144" s="205"/>
      <c r="AP144" s="205"/>
      <c r="AQ144" s="197"/>
      <c r="AR144" s="5"/>
      <c r="AS144" s="205"/>
      <c r="AT144" s="197"/>
      <c r="AV144" s="42">
        <v>0.751</v>
      </c>
      <c r="AW144" s="42">
        <v>1.468</v>
      </c>
      <c r="AX144" s="42">
        <v>0.70499999999999996</v>
      </c>
      <c r="AY144" s="42">
        <v>1.7150000000000001</v>
      </c>
      <c r="AZ144" s="6"/>
      <c r="BA144" s="6">
        <f t="shared" si="68"/>
        <v>0.72799999999999998</v>
      </c>
      <c r="BB144" s="205"/>
      <c r="BC144" s="197"/>
      <c r="BD144" s="5"/>
      <c r="BE144" s="6">
        <f t="shared" si="69"/>
        <v>1.5914999999999999</v>
      </c>
      <c r="BF144" s="205"/>
      <c r="BG144" s="197"/>
      <c r="BI144" s="42">
        <v>0.66400000000000003</v>
      </c>
      <c r="BJ144" s="42">
        <v>1.7170000000000001</v>
      </c>
      <c r="BK144" s="42">
        <v>0.59399999999999997</v>
      </c>
      <c r="BL144" s="42">
        <v>2.024</v>
      </c>
      <c r="BN144" s="6">
        <f t="shared" si="111"/>
        <v>0.629</v>
      </c>
      <c r="BO144" s="205"/>
      <c r="BP144" s="197"/>
      <c r="BQ144" s="5"/>
      <c r="BR144" s="6">
        <f t="shared" si="112"/>
        <v>1.8705000000000001</v>
      </c>
      <c r="BS144" s="205"/>
      <c r="BT144" s="197"/>
      <c r="BV144" s="197"/>
      <c r="BW144" s="197"/>
      <c r="BX144" s="218"/>
      <c r="BY144" s="8"/>
      <c r="BZ144" s="197"/>
      <c r="CA144" s="197"/>
      <c r="CB144" s="218"/>
      <c r="CC144" s="8"/>
      <c r="CD144" s="218"/>
    </row>
    <row r="145" spans="1:82" ht="16" customHeight="1" x14ac:dyDescent="0.2">
      <c r="A145" s="217"/>
      <c r="B145" s="217"/>
      <c r="C145" s="217"/>
      <c r="D145" t="s">
        <v>333</v>
      </c>
      <c r="E145" s="225"/>
      <c r="G145">
        <v>275</v>
      </c>
      <c r="H145">
        <v>271</v>
      </c>
      <c r="I145">
        <v>376</v>
      </c>
      <c r="J145">
        <v>293</v>
      </c>
      <c r="K145">
        <v>465</v>
      </c>
      <c r="L145">
        <v>0.77400000000000002</v>
      </c>
      <c r="M145">
        <v>0.77200000000000002</v>
      </c>
      <c r="N145">
        <v>0.82199999999999995</v>
      </c>
      <c r="O145">
        <v>0.77900000000000003</v>
      </c>
      <c r="P145">
        <v>0.84399999999999997</v>
      </c>
      <c r="Q145">
        <v>0.64700000000000002</v>
      </c>
      <c r="R145">
        <v>0.67500000000000004</v>
      </c>
      <c r="S145">
        <v>0.66100000000000003</v>
      </c>
      <c r="T145">
        <v>0.65700000000000003</v>
      </c>
      <c r="U145">
        <v>0.68700000000000006</v>
      </c>
      <c r="V145">
        <v>1.1759999999999999</v>
      </c>
      <c r="W145">
        <v>1.1859999999999999</v>
      </c>
      <c r="X145">
        <v>1.0629999999999999</v>
      </c>
      <c r="Y145">
        <v>1.175</v>
      </c>
      <c r="Z145">
        <v>1</v>
      </c>
      <c r="AA145">
        <v>1.5029999999999999</v>
      </c>
      <c r="AB145">
        <v>1.421</v>
      </c>
      <c r="AC145">
        <v>1.46</v>
      </c>
      <c r="AD145">
        <v>1.448</v>
      </c>
      <c r="AE145">
        <v>1.425</v>
      </c>
      <c r="AG145" s="1">
        <f t="shared" si="105"/>
        <v>336</v>
      </c>
      <c r="AH145" s="2">
        <f t="shared" si="106"/>
        <v>0.79819999999999991</v>
      </c>
      <c r="AI145" s="2">
        <f t="shared" si="107"/>
        <v>1.1199999999999999</v>
      </c>
      <c r="AJ145" s="2">
        <f t="shared" si="108"/>
        <v>0.66539999999999999</v>
      </c>
      <c r="AK145" s="2">
        <f t="shared" si="109"/>
        <v>1.4514</v>
      </c>
      <c r="AM145" s="109">
        <f t="shared" si="110"/>
        <v>1.4822806188901778</v>
      </c>
      <c r="AN145" s="205"/>
      <c r="AP145" s="205"/>
      <c r="AQ145" s="197"/>
      <c r="AR145" s="5"/>
      <c r="AS145" s="205"/>
      <c r="AT145" s="197"/>
      <c r="AV145" s="42">
        <v>0.72699999999999998</v>
      </c>
      <c r="AW145" s="42">
        <v>1.5820000000000001</v>
      </c>
      <c r="AX145" s="42">
        <v>0.68100000000000005</v>
      </c>
      <c r="AY145" s="42">
        <v>1.81</v>
      </c>
      <c r="AZ145" s="6"/>
      <c r="BA145" s="6">
        <f t="shared" si="68"/>
        <v>0.70399999999999996</v>
      </c>
      <c r="BB145" s="205"/>
      <c r="BC145" s="197"/>
      <c r="BD145" s="5"/>
      <c r="BE145" s="6">
        <f t="shared" si="69"/>
        <v>1.6960000000000002</v>
      </c>
      <c r="BF145" s="205"/>
      <c r="BG145" s="197"/>
      <c r="BI145" s="42">
        <v>0.65200000000000002</v>
      </c>
      <c r="BJ145" s="42">
        <v>1.758</v>
      </c>
      <c r="BK145" s="42">
        <v>0.57899999999999996</v>
      </c>
      <c r="BL145" s="42">
        <v>2.0760000000000001</v>
      </c>
      <c r="BN145" s="6">
        <f t="shared" si="111"/>
        <v>0.61549999999999994</v>
      </c>
      <c r="BO145" s="205"/>
      <c r="BP145" s="197"/>
      <c r="BQ145" s="5"/>
      <c r="BR145" s="6">
        <f t="shared" si="112"/>
        <v>1.917</v>
      </c>
      <c r="BS145" s="205"/>
      <c r="BT145" s="197"/>
      <c r="BV145" s="197"/>
      <c r="BW145" s="197"/>
      <c r="BX145" s="218"/>
      <c r="BY145" s="8"/>
      <c r="BZ145" s="197"/>
      <c r="CA145" s="197"/>
      <c r="CB145" s="218"/>
      <c r="CC145" s="8"/>
      <c r="CD145" s="218"/>
    </row>
    <row r="146" spans="1:82" ht="16" customHeight="1" x14ac:dyDescent="0.2">
      <c r="A146" s="217"/>
      <c r="B146" s="217"/>
      <c r="C146" s="217"/>
      <c r="E146" s="225"/>
      <c r="AG146" s="1" t="e">
        <f t="shared" si="105"/>
        <v>#DIV/0!</v>
      </c>
      <c r="AH146" s="2" t="e">
        <f t="shared" si="106"/>
        <v>#DIV/0!</v>
      </c>
      <c r="AI146" s="2" t="e">
        <f t="shared" si="107"/>
        <v>#DIV/0!</v>
      </c>
      <c r="AJ146" s="2" t="e">
        <f t="shared" si="108"/>
        <v>#DIV/0!</v>
      </c>
      <c r="AK146" s="2" t="e">
        <f t="shared" si="109"/>
        <v>#DIV/0!</v>
      </c>
      <c r="AM146" s="109" t="e">
        <f t="shared" si="110"/>
        <v>#DIV/0!</v>
      </c>
      <c r="AN146" s="205"/>
      <c r="AP146" s="205"/>
      <c r="AQ146" s="197"/>
      <c r="AR146" s="5"/>
      <c r="AS146" s="205"/>
      <c r="AT146" s="197"/>
      <c r="AV146" s="42"/>
      <c r="AW146" s="42"/>
      <c r="AX146" s="42"/>
      <c r="AY146" s="42"/>
      <c r="AZ146" s="6"/>
      <c r="BA146" s="6" t="e">
        <f t="shared" si="68"/>
        <v>#DIV/0!</v>
      </c>
      <c r="BB146" s="205"/>
      <c r="BC146" s="197"/>
      <c r="BD146" s="5"/>
      <c r="BE146" s="6" t="e">
        <f t="shared" si="69"/>
        <v>#DIV/0!</v>
      </c>
      <c r="BF146" s="205"/>
      <c r="BG146" s="197"/>
      <c r="BI146" s="42"/>
      <c r="BJ146" s="42"/>
      <c r="BK146" s="42"/>
      <c r="BL146" s="42"/>
      <c r="BN146" s="6" t="e">
        <f t="shared" si="111"/>
        <v>#DIV/0!</v>
      </c>
      <c r="BO146" s="205"/>
      <c r="BP146" s="197"/>
      <c r="BQ146" s="5"/>
      <c r="BR146" s="6" t="e">
        <f t="shared" si="112"/>
        <v>#DIV/0!</v>
      </c>
      <c r="BS146" s="205"/>
      <c r="BT146" s="197"/>
      <c r="BV146" s="197"/>
      <c r="BW146" s="197"/>
      <c r="BX146" s="218"/>
      <c r="BY146" s="8"/>
      <c r="BZ146" s="197"/>
      <c r="CA146" s="197"/>
      <c r="CB146" s="218"/>
      <c r="CC146" s="8"/>
      <c r="CD146" s="218"/>
    </row>
    <row r="147" spans="1:82" ht="16" customHeight="1" x14ac:dyDescent="0.2">
      <c r="A147" s="217"/>
      <c r="B147" s="217"/>
      <c r="C147" s="217"/>
      <c r="E147" s="225"/>
      <c r="AG147" s="1" t="e">
        <f t="shared" si="105"/>
        <v>#DIV/0!</v>
      </c>
      <c r="AH147" s="2" t="e">
        <f t="shared" si="106"/>
        <v>#DIV/0!</v>
      </c>
      <c r="AI147" s="2" t="e">
        <f t="shared" si="107"/>
        <v>#DIV/0!</v>
      </c>
      <c r="AJ147" s="2" t="e">
        <f t="shared" si="108"/>
        <v>#DIV/0!</v>
      </c>
      <c r="AK147" s="2" t="e">
        <f t="shared" si="109"/>
        <v>#DIV/0!</v>
      </c>
      <c r="AM147" s="109" t="e">
        <f t="shared" si="110"/>
        <v>#DIV/0!</v>
      </c>
      <c r="AN147" s="205"/>
      <c r="AP147" s="205"/>
      <c r="AQ147" s="197"/>
      <c r="AR147" s="5"/>
      <c r="AS147" s="205"/>
      <c r="AT147" s="197"/>
      <c r="AV147" s="42"/>
      <c r="AW147" s="42"/>
      <c r="AX147" s="42"/>
      <c r="AY147" s="42"/>
      <c r="AZ147" s="6"/>
      <c r="BA147" s="6" t="e">
        <f t="shared" si="68"/>
        <v>#DIV/0!</v>
      </c>
      <c r="BB147" s="205"/>
      <c r="BC147" s="197"/>
      <c r="BD147" s="5"/>
      <c r="BE147" s="6" t="e">
        <f t="shared" si="69"/>
        <v>#DIV/0!</v>
      </c>
      <c r="BF147" s="205"/>
      <c r="BG147" s="197"/>
      <c r="BI147" s="42"/>
      <c r="BJ147" s="42"/>
      <c r="BK147" s="42"/>
      <c r="BL147" s="42"/>
      <c r="BN147" s="6" t="e">
        <f t="shared" si="111"/>
        <v>#DIV/0!</v>
      </c>
      <c r="BO147" s="205"/>
      <c r="BP147" s="197"/>
      <c r="BQ147" s="5"/>
      <c r="BR147" s="6" t="e">
        <f t="shared" si="112"/>
        <v>#DIV/0!</v>
      </c>
      <c r="BS147" s="205"/>
      <c r="BT147" s="197"/>
      <c r="BV147" s="197"/>
      <c r="BW147" s="197"/>
      <c r="BX147" s="218"/>
      <c r="BY147" s="8"/>
      <c r="BZ147" s="197"/>
      <c r="CA147" s="197"/>
      <c r="CB147" s="218"/>
      <c r="CC147" s="8"/>
      <c r="CD147" s="218"/>
    </row>
    <row r="148" spans="1:82" ht="16" customHeight="1" x14ac:dyDescent="0.2">
      <c r="A148" s="217"/>
      <c r="B148" s="217"/>
      <c r="C148" s="217"/>
      <c r="E148" s="225"/>
      <c r="AG148" s="1" t="e">
        <f t="shared" si="105"/>
        <v>#DIV/0!</v>
      </c>
      <c r="AH148" s="2" t="e">
        <f t="shared" si="106"/>
        <v>#DIV/0!</v>
      </c>
      <c r="AI148" s="2" t="e">
        <f t="shared" si="107"/>
        <v>#DIV/0!</v>
      </c>
      <c r="AJ148" s="2" t="e">
        <f t="shared" si="108"/>
        <v>#DIV/0!</v>
      </c>
      <c r="AK148" s="2" t="e">
        <f t="shared" si="109"/>
        <v>#DIV/0!</v>
      </c>
      <c r="AM148" s="109" t="e">
        <f t="shared" si="110"/>
        <v>#DIV/0!</v>
      </c>
      <c r="AN148" s="205"/>
      <c r="AP148" s="205"/>
      <c r="AQ148" s="197"/>
      <c r="AR148" s="5"/>
      <c r="AS148" s="205"/>
      <c r="AT148" s="197"/>
      <c r="AV148" s="42"/>
      <c r="AW148" s="42"/>
      <c r="AX148" s="42"/>
      <c r="AY148" s="42"/>
      <c r="AZ148" s="6"/>
      <c r="BA148" s="6" t="e">
        <f t="shared" si="68"/>
        <v>#DIV/0!</v>
      </c>
      <c r="BB148" s="205"/>
      <c r="BC148" s="197"/>
      <c r="BD148" s="5"/>
      <c r="BE148" s="6" t="e">
        <f t="shared" si="69"/>
        <v>#DIV/0!</v>
      </c>
      <c r="BF148" s="205"/>
      <c r="BG148" s="197"/>
      <c r="BI148" s="42"/>
      <c r="BJ148" s="42"/>
      <c r="BK148" s="42"/>
      <c r="BL148" s="42"/>
      <c r="BN148" s="6" t="e">
        <f t="shared" si="111"/>
        <v>#DIV/0!</v>
      </c>
      <c r="BO148" s="205"/>
      <c r="BP148" s="197"/>
      <c r="BQ148" s="5"/>
      <c r="BR148" s="6" t="e">
        <f t="shared" si="112"/>
        <v>#DIV/0!</v>
      </c>
      <c r="BS148" s="205"/>
      <c r="BT148" s="197"/>
      <c r="BV148" s="197"/>
      <c r="BW148" s="197"/>
      <c r="BX148" s="218"/>
      <c r="BY148" s="8"/>
      <c r="BZ148" s="197"/>
      <c r="CA148" s="197"/>
      <c r="CB148" s="218"/>
      <c r="CC148" s="8"/>
      <c r="CD148" s="218"/>
    </row>
    <row r="149" spans="1:82" ht="16" customHeight="1" x14ac:dyDescent="0.2">
      <c r="A149" s="217"/>
      <c r="B149" s="217"/>
      <c r="C149" s="217">
        <v>0</v>
      </c>
      <c r="D149" t="s">
        <v>292</v>
      </c>
      <c r="E149" s="225"/>
      <c r="G149">
        <v>164</v>
      </c>
      <c r="H149">
        <v>144</v>
      </c>
      <c r="I149">
        <v>194</v>
      </c>
      <c r="J149">
        <v>206</v>
      </c>
      <c r="K149">
        <v>130</v>
      </c>
      <c r="L149">
        <v>0.68600000000000005</v>
      </c>
      <c r="M149">
        <v>0.67300000000000004</v>
      </c>
      <c r="N149">
        <v>0.70299999999999996</v>
      </c>
      <c r="O149">
        <v>0.71199999999999997</v>
      </c>
      <c r="P149">
        <v>0.66300000000000003</v>
      </c>
      <c r="Q149">
        <v>0.58399999999999996</v>
      </c>
      <c r="R149">
        <v>0.59499999999999997</v>
      </c>
      <c r="S149">
        <v>0.59099999999999997</v>
      </c>
      <c r="T149">
        <v>0.58399999999999996</v>
      </c>
      <c r="U149">
        <v>0.60899999999999999</v>
      </c>
      <c r="V149">
        <v>1.353</v>
      </c>
      <c r="W149">
        <v>1.3819999999999999</v>
      </c>
      <c r="X149">
        <v>1.33</v>
      </c>
      <c r="Y149">
        <v>1.3160000000000001</v>
      </c>
      <c r="Z149">
        <v>1.397</v>
      </c>
      <c r="AA149">
        <v>1.5429999999999999</v>
      </c>
      <c r="AB149">
        <v>1.643</v>
      </c>
      <c r="AC149">
        <v>1.4990000000000001</v>
      </c>
      <c r="AD149">
        <v>1.502</v>
      </c>
      <c r="AE149">
        <v>1.5329999999999999</v>
      </c>
      <c r="AG149" s="1">
        <f t="shared" ref="AG149:AG156" si="113">AVERAGE(G149:K149)</f>
        <v>167.6</v>
      </c>
      <c r="AH149" s="2">
        <f t="shared" ref="AH149:AH156" si="114">AVERAGE(L149:P149)</f>
        <v>0.68740000000000001</v>
      </c>
      <c r="AI149" s="2">
        <f t="shared" ref="AI149:AI156" si="115">AVERAGE(V149:Z149)</f>
        <v>1.3555999999999999</v>
      </c>
      <c r="AJ149" s="2">
        <f t="shared" ref="AJ149:AJ156" si="116">AVERAGE(Q149:U149)</f>
        <v>0.5925999999999999</v>
      </c>
      <c r="AK149" s="2">
        <f t="shared" ref="AK149:AK156" si="117">AVERAGE(AA149:AE149)</f>
        <v>1.544</v>
      </c>
      <c r="AM149" s="109">
        <f t="shared" ref="AM149:AM156" si="118">((AK149-AI149)*(1000/AG149))/AJ149</f>
        <v>1.8969034963435289</v>
      </c>
      <c r="AN149" s="205" cm="1">
        <f t="array" ref="AN149">MIN(IF(ISERROR(AM149:AM156),1E+307,AM149:AM156))</f>
        <v>0.25461245415346156</v>
      </c>
      <c r="AP149" s="205" cm="1">
        <f t="array" ref="AP149">MAX(IF(ISERROR(AJ149:AJ156),-1E+307,AJ149:AJ156))</f>
        <v>0.59499999999999997</v>
      </c>
      <c r="AQ149" s="197"/>
      <c r="AR149" s="5"/>
      <c r="AS149" s="205" cm="1">
        <f t="array" ref="AS149">MIN(IF(ISERROR(AK149:AK156),1E+307,AK149:AK156))</f>
        <v>1.5104</v>
      </c>
      <c r="AT149" s="197"/>
      <c r="AV149" s="43">
        <v>0.69</v>
      </c>
      <c r="AW149" s="43">
        <v>1.5840000000000001</v>
      </c>
      <c r="AX149" s="43">
        <v>0.69799999999999995</v>
      </c>
      <c r="AY149" s="43">
        <v>1.7909999999999999</v>
      </c>
      <c r="AZ149" s="6"/>
      <c r="BA149" s="6">
        <f t="shared" si="68"/>
        <v>0.69399999999999995</v>
      </c>
      <c r="BB149" s="205" cm="1">
        <f t="array" ref="BB149">MAX(IF(ISERROR(BA149:BA156),-1E+307,BA149:BA156))</f>
        <v>0.70399999999999996</v>
      </c>
      <c r="BC149" s="197"/>
      <c r="BD149" s="5"/>
      <c r="BE149" s="6">
        <f t="shared" si="69"/>
        <v>1.6875</v>
      </c>
      <c r="BF149" s="205" cm="1">
        <f t="array" ref="BF149">MIN(IF(ISERROR(BE149:BE156),1E+307,BE149:BE156))</f>
        <v>1.6635</v>
      </c>
      <c r="BG149" s="197"/>
      <c r="BI149" s="43">
        <v>0.65300000000000002</v>
      </c>
      <c r="BJ149" s="43">
        <v>1.7110000000000001</v>
      </c>
      <c r="BK149" s="43">
        <v>0.70299999999999996</v>
      </c>
      <c r="BL149" s="43">
        <v>1.831</v>
      </c>
      <c r="BN149" s="6">
        <f t="shared" si="111"/>
        <v>0.67799999999999994</v>
      </c>
      <c r="BO149" s="205" cm="1">
        <f t="array" ref="BO149">MAX(IF(ISERROR(BN149:BN156),-1E+307,BN149:BN156))</f>
        <v>0.67799999999999994</v>
      </c>
      <c r="BP149" s="197"/>
      <c r="BQ149" s="5"/>
      <c r="BR149" s="6">
        <f t="shared" si="112"/>
        <v>1.7709999999999999</v>
      </c>
      <c r="BS149" s="205" cm="1">
        <f t="array" ref="BS149">MIN(IF(ISERROR(BR149:BR156),1E+307,BR149:BR156))</f>
        <v>1.7629999999999999</v>
      </c>
      <c r="BT149" s="197"/>
      <c r="BV149" s="197"/>
      <c r="BW149" s="197"/>
      <c r="BX149" s="218"/>
      <c r="BY149" s="8"/>
      <c r="BZ149" s="197"/>
      <c r="CA149" s="197"/>
      <c r="CB149" s="218"/>
      <c r="CC149" s="8"/>
      <c r="CD149" s="218"/>
    </row>
    <row r="150" spans="1:82" ht="16" customHeight="1" x14ac:dyDescent="0.2">
      <c r="A150" s="217"/>
      <c r="B150" s="217"/>
      <c r="C150" s="217"/>
      <c r="D150" t="s">
        <v>293</v>
      </c>
      <c r="E150" s="225"/>
      <c r="G150">
        <v>309</v>
      </c>
      <c r="H150">
        <v>291</v>
      </c>
      <c r="I150">
        <v>298</v>
      </c>
      <c r="J150">
        <v>299</v>
      </c>
      <c r="K150">
        <v>238</v>
      </c>
      <c r="L150">
        <v>0.71699999999999997</v>
      </c>
      <c r="M150">
        <v>0.69799999999999995</v>
      </c>
      <c r="N150">
        <v>0.70099999999999996</v>
      </c>
      <c r="O150">
        <v>0.70699999999999996</v>
      </c>
      <c r="P150">
        <v>0.67800000000000005</v>
      </c>
      <c r="Q150">
        <v>0.58899999999999997</v>
      </c>
      <c r="R150">
        <v>0.60199999999999998</v>
      </c>
      <c r="S150">
        <v>0.59199999999999997</v>
      </c>
      <c r="T150">
        <v>0.58899999999999997</v>
      </c>
      <c r="U150">
        <v>0.60199999999999998</v>
      </c>
      <c r="V150">
        <v>1.296</v>
      </c>
      <c r="W150">
        <v>1.3360000000000001</v>
      </c>
      <c r="X150">
        <v>1.333</v>
      </c>
      <c r="Y150">
        <v>1.3240000000000001</v>
      </c>
      <c r="Z150">
        <v>1.371</v>
      </c>
      <c r="AA150">
        <v>1.5660000000000001</v>
      </c>
      <c r="AB150">
        <v>1.4990000000000001</v>
      </c>
      <c r="AC150">
        <v>1.554</v>
      </c>
      <c r="AD150">
        <v>1.601</v>
      </c>
      <c r="AE150">
        <v>1.5109999999999999</v>
      </c>
      <c r="AG150" s="1">
        <f t="shared" si="113"/>
        <v>287</v>
      </c>
      <c r="AH150" s="2">
        <f t="shared" si="114"/>
        <v>0.70019999999999993</v>
      </c>
      <c r="AI150" s="2">
        <f t="shared" si="115"/>
        <v>1.3320000000000001</v>
      </c>
      <c r="AJ150" s="2">
        <f t="shared" si="116"/>
        <v>0.5948</v>
      </c>
      <c r="AK150" s="2">
        <f t="shared" si="117"/>
        <v>1.5462000000000002</v>
      </c>
      <c r="AM150" s="109">
        <f t="shared" si="118"/>
        <v>1.2547771745370455</v>
      </c>
      <c r="AN150" s="205"/>
      <c r="AP150" s="205"/>
      <c r="AQ150" s="197"/>
      <c r="AR150" s="5"/>
      <c r="AS150" s="205"/>
      <c r="AT150" s="197"/>
      <c r="AV150" s="43">
        <v>0.69299999999999995</v>
      </c>
      <c r="AW150" s="43">
        <v>1.5660000000000001</v>
      </c>
      <c r="AX150" s="43">
        <v>0.68799999999999994</v>
      </c>
      <c r="AY150" s="43">
        <v>1.788</v>
      </c>
      <c r="AZ150" s="6"/>
      <c r="BA150" s="6">
        <f t="shared" si="68"/>
        <v>0.69049999999999989</v>
      </c>
      <c r="BB150" s="205"/>
      <c r="BC150" s="197"/>
      <c r="BD150" s="5"/>
      <c r="BE150" s="6">
        <f t="shared" si="69"/>
        <v>1.677</v>
      </c>
      <c r="BF150" s="205"/>
      <c r="BG150" s="197"/>
      <c r="BI150" s="43">
        <v>0.65100000000000002</v>
      </c>
      <c r="BJ150" s="43">
        <v>1.7050000000000001</v>
      </c>
      <c r="BK150" s="43">
        <v>0.69299999999999995</v>
      </c>
      <c r="BL150" s="43">
        <v>1.821</v>
      </c>
      <c r="BN150" s="6">
        <f t="shared" si="111"/>
        <v>0.67199999999999993</v>
      </c>
      <c r="BO150" s="205"/>
      <c r="BP150" s="197"/>
      <c r="BQ150" s="5"/>
      <c r="BR150" s="6">
        <f t="shared" si="112"/>
        <v>1.7629999999999999</v>
      </c>
      <c r="BS150" s="205"/>
      <c r="BT150" s="197"/>
      <c r="BV150" s="197"/>
      <c r="BW150" s="197"/>
      <c r="BX150" s="218"/>
      <c r="BY150" s="8"/>
      <c r="BZ150" s="197"/>
      <c r="CA150" s="197"/>
      <c r="CB150" s="218"/>
      <c r="CC150" s="8"/>
      <c r="CD150" s="218"/>
    </row>
    <row r="151" spans="1:82" ht="16" customHeight="1" x14ac:dyDescent="0.2">
      <c r="A151" s="217"/>
      <c r="B151" s="217"/>
      <c r="C151" s="217"/>
      <c r="D151" t="s">
        <v>294</v>
      </c>
      <c r="E151" s="225"/>
      <c r="G151">
        <v>371</v>
      </c>
      <c r="H151">
        <v>343</v>
      </c>
      <c r="I151">
        <v>318</v>
      </c>
      <c r="J151">
        <v>381</v>
      </c>
      <c r="K151">
        <v>314</v>
      </c>
      <c r="L151">
        <v>0.69499999999999995</v>
      </c>
      <c r="M151">
        <v>0.67900000000000005</v>
      </c>
      <c r="N151">
        <v>0.66900000000000004</v>
      </c>
      <c r="O151">
        <v>0.69599999999999995</v>
      </c>
      <c r="P151">
        <v>0.66900000000000004</v>
      </c>
      <c r="Q151">
        <v>0.58699999999999997</v>
      </c>
      <c r="R151">
        <v>0.59599999999999997</v>
      </c>
      <c r="S151">
        <v>0.58699999999999997</v>
      </c>
      <c r="T151">
        <v>0.58699999999999997</v>
      </c>
      <c r="U151">
        <v>0.59599999999999997</v>
      </c>
      <c r="V151">
        <v>1.3360000000000001</v>
      </c>
      <c r="W151">
        <v>1.37</v>
      </c>
      <c r="X151">
        <v>1.389</v>
      </c>
      <c r="Y151">
        <v>1.3440000000000001</v>
      </c>
      <c r="Z151">
        <v>1.3859999999999999</v>
      </c>
      <c r="AA151">
        <v>1.5780000000000001</v>
      </c>
      <c r="AB151">
        <v>1.502</v>
      </c>
      <c r="AC151">
        <v>1.516</v>
      </c>
      <c r="AD151">
        <v>1.516</v>
      </c>
      <c r="AE151">
        <v>1.5609999999999999</v>
      </c>
      <c r="AG151" s="1">
        <f t="shared" si="113"/>
        <v>345.4</v>
      </c>
      <c r="AH151" s="2">
        <f t="shared" si="114"/>
        <v>0.68159999999999998</v>
      </c>
      <c r="AI151" s="2">
        <f t="shared" si="115"/>
        <v>1.3650000000000002</v>
      </c>
      <c r="AJ151" s="2">
        <f t="shared" si="116"/>
        <v>0.59060000000000001</v>
      </c>
      <c r="AK151" s="2">
        <f t="shared" si="117"/>
        <v>1.5346</v>
      </c>
      <c r="AM151" s="109">
        <f t="shared" si="118"/>
        <v>0.83140009933662384</v>
      </c>
      <c r="AN151" s="205"/>
      <c r="AP151" s="205"/>
      <c r="AQ151" s="197"/>
      <c r="AR151" s="5"/>
      <c r="AS151" s="205"/>
      <c r="AT151" s="197"/>
      <c r="AV151" s="43">
        <v>0.69099999999999995</v>
      </c>
      <c r="AW151" s="43">
        <v>1.5760000000000001</v>
      </c>
      <c r="AX151" s="43">
        <v>0.68400000000000005</v>
      </c>
      <c r="AY151" s="43">
        <v>1.8009999999999999</v>
      </c>
      <c r="AZ151" s="6"/>
      <c r="BA151" s="6">
        <f t="shared" si="68"/>
        <v>0.6875</v>
      </c>
      <c r="BB151" s="205"/>
      <c r="BC151" s="197"/>
      <c r="BD151" s="5"/>
      <c r="BE151" s="6">
        <f t="shared" si="69"/>
        <v>1.6884999999999999</v>
      </c>
      <c r="BF151" s="205"/>
      <c r="BG151" s="197"/>
      <c r="BI151" s="43">
        <v>0.65</v>
      </c>
      <c r="BJ151" s="43">
        <v>1.712</v>
      </c>
      <c r="BK151" s="43">
        <v>0.67700000000000005</v>
      </c>
      <c r="BL151" s="43">
        <v>1.8680000000000001</v>
      </c>
      <c r="BN151" s="6">
        <f t="shared" si="111"/>
        <v>0.66349999999999998</v>
      </c>
      <c r="BO151" s="205"/>
      <c r="BP151" s="197"/>
      <c r="BQ151" s="5"/>
      <c r="BR151" s="6">
        <f t="shared" si="112"/>
        <v>1.79</v>
      </c>
      <c r="BS151" s="205"/>
      <c r="BT151" s="197"/>
      <c r="BV151" s="197"/>
      <c r="BW151" s="197"/>
      <c r="BX151" s="218"/>
      <c r="BY151" s="8"/>
      <c r="BZ151" s="197"/>
      <c r="CA151" s="197"/>
      <c r="CB151" s="218"/>
      <c r="CC151" s="8"/>
      <c r="CD151" s="218"/>
    </row>
    <row r="152" spans="1:82" ht="16" customHeight="1" x14ac:dyDescent="0.2">
      <c r="A152" s="217"/>
      <c r="B152" s="217"/>
      <c r="C152" s="217"/>
      <c r="D152" t="s">
        <v>316</v>
      </c>
      <c r="E152" s="225"/>
      <c r="G152">
        <v>440</v>
      </c>
      <c r="H152">
        <v>355</v>
      </c>
      <c r="I152">
        <v>430</v>
      </c>
      <c r="J152">
        <v>412</v>
      </c>
      <c r="K152">
        <v>392</v>
      </c>
      <c r="L152">
        <v>0.71299999999999997</v>
      </c>
      <c r="M152">
        <v>0.66400000000000003</v>
      </c>
      <c r="N152">
        <v>0.7</v>
      </c>
      <c r="O152">
        <v>0.70299999999999996</v>
      </c>
      <c r="P152">
        <v>0.70099999999999996</v>
      </c>
      <c r="Q152">
        <v>0.57899999999999996</v>
      </c>
      <c r="R152">
        <v>0.59599999999999997</v>
      </c>
      <c r="S152">
        <v>0.58599999999999997</v>
      </c>
      <c r="T152">
        <v>0.58699999999999997</v>
      </c>
      <c r="U152">
        <v>0.59499999999999997</v>
      </c>
      <c r="V152">
        <v>1.3029999999999999</v>
      </c>
      <c r="W152">
        <v>1.395</v>
      </c>
      <c r="X152">
        <v>1.3340000000000001</v>
      </c>
      <c r="Y152">
        <v>1.3320000000000001</v>
      </c>
      <c r="Z152">
        <v>1.329</v>
      </c>
      <c r="AA152">
        <v>1.609</v>
      </c>
      <c r="AB152">
        <v>1.5289999999999999</v>
      </c>
      <c r="AC152">
        <v>1.5349999999999999</v>
      </c>
      <c r="AD152">
        <v>1.53</v>
      </c>
      <c r="AE152">
        <v>1.524</v>
      </c>
      <c r="AG152" s="1">
        <f t="shared" si="113"/>
        <v>405.8</v>
      </c>
      <c r="AH152" s="2">
        <f t="shared" si="114"/>
        <v>0.69619999999999993</v>
      </c>
      <c r="AI152" s="2">
        <f t="shared" si="115"/>
        <v>1.3386</v>
      </c>
      <c r="AJ152" s="2">
        <f t="shared" si="116"/>
        <v>0.5885999999999999</v>
      </c>
      <c r="AK152" s="2">
        <f t="shared" si="117"/>
        <v>1.5454000000000001</v>
      </c>
      <c r="AM152" s="109">
        <f t="shared" si="118"/>
        <v>0.86580130077853501</v>
      </c>
      <c r="AN152" s="205"/>
      <c r="AP152" s="205"/>
      <c r="AQ152" s="197"/>
      <c r="AR152" s="5"/>
      <c r="AS152" s="205"/>
      <c r="AT152" s="197"/>
      <c r="AV152" s="42">
        <v>0.70199999999999996</v>
      </c>
      <c r="AW152" s="42">
        <v>1.5529999999999999</v>
      </c>
      <c r="AX152" s="42">
        <v>0.68799999999999994</v>
      </c>
      <c r="AY152" s="42">
        <v>1.774</v>
      </c>
      <c r="AZ152" s="6"/>
      <c r="BA152" s="6">
        <f t="shared" si="68"/>
        <v>0.69499999999999995</v>
      </c>
      <c r="BB152" s="205"/>
      <c r="BC152" s="197"/>
      <c r="BD152" s="5"/>
      <c r="BE152" s="6">
        <f t="shared" si="69"/>
        <v>1.6635</v>
      </c>
      <c r="BF152" s="205"/>
      <c r="BG152" s="197"/>
      <c r="BI152" s="42">
        <v>0.65400000000000003</v>
      </c>
      <c r="BJ152" s="42">
        <v>1.708</v>
      </c>
      <c r="BK152" s="42">
        <v>0.68400000000000005</v>
      </c>
      <c r="BL152" s="42">
        <v>1.839</v>
      </c>
      <c r="BN152" s="6">
        <f t="shared" si="111"/>
        <v>0.66900000000000004</v>
      </c>
      <c r="BO152" s="205"/>
      <c r="BP152" s="197"/>
      <c r="BQ152" s="5"/>
      <c r="BR152" s="6">
        <f t="shared" si="112"/>
        <v>1.7734999999999999</v>
      </c>
      <c r="BS152" s="205"/>
      <c r="BT152" s="197"/>
      <c r="BV152" s="197"/>
      <c r="BW152" s="197"/>
      <c r="BX152" s="218"/>
      <c r="BY152" s="8"/>
      <c r="BZ152" s="197"/>
      <c r="CA152" s="197"/>
      <c r="CB152" s="218"/>
      <c r="CC152" s="8"/>
      <c r="CD152" s="218"/>
    </row>
    <row r="153" spans="1:82" ht="16" customHeight="1" x14ac:dyDescent="0.2">
      <c r="A153" s="217"/>
      <c r="B153" s="217"/>
      <c r="C153" s="217"/>
      <c r="D153" t="s">
        <v>332</v>
      </c>
      <c r="E153" s="225"/>
      <c r="G153">
        <v>978</v>
      </c>
      <c r="H153">
        <v>770</v>
      </c>
      <c r="I153">
        <v>921</v>
      </c>
      <c r="J153">
        <v>1027</v>
      </c>
      <c r="K153">
        <v>687</v>
      </c>
      <c r="L153">
        <v>0.69599999999999995</v>
      </c>
      <c r="M153">
        <v>0.64200000000000002</v>
      </c>
      <c r="N153">
        <v>0.67800000000000005</v>
      </c>
      <c r="O153">
        <v>0.71299999999999997</v>
      </c>
      <c r="P153">
        <v>0.63500000000000001</v>
      </c>
      <c r="Q153">
        <v>0.59099999999999997</v>
      </c>
      <c r="R153">
        <v>0.59699999999999998</v>
      </c>
      <c r="S153">
        <v>0.59299999999999997</v>
      </c>
      <c r="T153">
        <v>0.59199999999999997</v>
      </c>
      <c r="U153">
        <v>0.60199999999999998</v>
      </c>
      <c r="V153">
        <v>1.3340000000000001</v>
      </c>
      <c r="W153">
        <v>1.43</v>
      </c>
      <c r="X153">
        <v>1.3720000000000001</v>
      </c>
      <c r="Y153">
        <v>1.3120000000000001</v>
      </c>
      <c r="Z153">
        <v>1.44</v>
      </c>
      <c r="AA153">
        <v>1.5389999999999999</v>
      </c>
      <c r="AB153">
        <v>1.502</v>
      </c>
      <c r="AC153">
        <v>1.508</v>
      </c>
      <c r="AD153">
        <v>1.506</v>
      </c>
      <c r="AE153">
        <v>1.4970000000000001</v>
      </c>
      <c r="AG153" s="1">
        <f>AVERAGE(G153:K153)</f>
        <v>876.6</v>
      </c>
      <c r="AH153" s="2">
        <f>AVERAGE(L153:P153)</f>
        <v>0.67279999999999995</v>
      </c>
      <c r="AI153" s="2">
        <f>AVERAGE(V153:Z153)</f>
        <v>1.3775999999999999</v>
      </c>
      <c r="AJ153" s="2">
        <f>AVERAGE(Q153:U153)</f>
        <v>0.59499999999999997</v>
      </c>
      <c r="AK153" s="2">
        <f>AVERAGE(AA153:AE153)</f>
        <v>1.5104</v>
      </c>
      <c r="AM153" s="109">
        <f t="shared" si="118"/>
        <v>0.25461245415346156</v>
      </c>
      <c r="AN153" s="205"/>
      <c r="AP153" s="205"/>
      <c r="AQ153" s="197"/>
      <c r="AR153" s="5"/>
      <c r="AS153" s="205"/>
      <c r="AT153" s="197"/>
      <c r="AV153" s="42">
        <v>0.71499999999999997</v>
      </c>
      <c r="AW153" s="42">
        <v>1.5529999999999999</v>
      </c>
      <c r="AX153" s="42">
        <v>0.69299999999999995</v>
      </c>
      <c r="AY153" s="42">
        <v>1.792</v>
      </c>
      <c r="AZ153" s="6"/>
      <c r="BA153" s="6">
        <f t="shared" si="68"/>
        <v>0.70399999999999996</v>
      </c>
      <c r="BB153" s="205"/>
      <c r="BC153" s="197"/>
      <c r="BD153" s="5"/>
      <c r="BE153" s="6">
        <f t="shared" si="69"/>
        <v>1.6724999999999999</v>
      </c>
      <c r="BF153" s="205"/>
      <c r="BG153" s="197"/>
      <c r="BI153" s="42">
        <v>0.64200000000000002</v>
      </c>
      <c r="BJ153" s="42">
        <v>1.75</v>
      </c>
      <c r="BK153" s="42">
        <v>0.67900000000000005</v>
      </c>
      <c r="BL153" s="42">
        <v>1.8859999999999999</v>
      </c>
      <c r="BN153" s="6">
        <f t="shared" si="111"/>
        <v>0.66050000000000009</v>
      </c>
      <c r="BO153" s="205"/>
      <c r="BP153" s="197"/>
      <c r="BQ153" s="5"/>
      <c r="BR153" s="6">
        <f t="shared" si="112"/>
        <v>1.8180000000000001</v>
      </c>
      <c r="BS153" s="205"/>
      <c r="BT153" s="197"/>
      <c r="BV153" s="197"/>
      <c r="BW153" s="197"/>
      <c r="BX153" s="218"/>
      <c r="BY153" s="8"/>
      <c r="BZ153" s="197"/>
      <c r="CA153" s="197"/>
      <c r="CB153" s="218"/>
      <c r="CC153" s="8"/>
      <c r="CD153" s="218"/>
    </row>
    <row r="154" spans="1:82" ht="16" customHeight="1" x14ac:dyDescent="0.2">
      <c r="A154" s="217"/>
      <c r="B154" s="217"/>
      <c r="C154" s="217"/>
      <c r="E154" s="225"/>
      <c r="AG154" s="1" t="e">
        <f t="shared" si="113"/>
        <v>#DIV/0!</v>
      </c>
      <c r="AH154" s="2" t="e">
        <f t="shared" si="114"/>
        <v>#DIV/0!</v>
      </c>
      <c r="AI154" s="2" t="e">
        <f t="shared" si="115"/>
        <v>#DIV/0!</v>
      </c>
      <c r="AJ154" s="2" t="e">
        <f t="shared" si="116"/>
        <v>#DIV/0!</v>
      </c>
      <c r="AK154" s="2" t="e">
        <f t="shared" si="117"/>
        <v>#DIV/0!</v>
      </c>
      <c r="AM154" s="109" t="e">
        <f t="shared" si="118"/>
        <v>#DIV/0!</v>
      </c>
      <c r="AN154" s="205"/>
      <c r="AP154" s="205"/>
      <c r="AQ154" s="197"/>
      <c r="AR154" s="5"/>
      <c r="AS154" s="205"/>
      <c r="AT154" s="197"/>
      <c r="AV154" s="42"/>
      <c r="AW154" s="42"/>
      <c r="AX154" s="42"/>
      <c r="AY154" s="42"/>
      <c r="AZ154" s="6"/>
      <c r="BA154" s="6" t="e">
        <f t="shared" si="68"/>
        <v>#DIV/0!</v>
      </c>
      <c r="BB154" s="205"/>
      <c r="BC154" s="197"/>
      <c r="BD154" s="5"/>
      <c r="BE154" s="6" t="e">
        <f t="shared" si="69"/>
        <v>#DIV/0!</v>
      </c>
      <c r="BF154" s="205"/>
      <c r="BG154" s="197"/>
      <c r="BI154" s="42"/>
      <c r="BJ154" s="42"/>
      <c r="BK154" s="42"/>
      <c r="BL154" s="42"/>
      <c r="BN154" s="6" t="e">
        <f t="shared" si="111"/>
        <v>#DIV/0!</v>
      </c>
      <c r="BO154" s="205"/>
      <c r="BP154" s="197"/>
      <c r="BQ154" s="5"/>
      <c r="BR154" s="6" t="e">
        <f t="shared" si="112"/>
        <v>#DIV/0!</v>
      </c>
      <c r="BS154" s="205"/>
      <c r="BT154" s="197"/>
      <c r="BV154" s="197"/>
      <c r="BW154" s="197"/>
      <c r="BX154" s="218"/>
      <c r="BY154" s="8"/>
      <c r="BZ154" s="197"/>
      <c r="CA154" s="197"/>
      <c r="CB154" s="218"/>
      <c r="CC154" s="8"/>
      <c r="CD154" s="218"/>
    </row>
    <row r="155" spans="1:82" ht="16" customHeight="1" x14ac:dyDescent="0.2">
      <c r="A155" s="217"/>
      <c r="B155" s="217"/>
      <c r="C155" s="217"/>
      <c r="E155" s="225"/>
      <c r="AG155" s="1" t="e">
        <f t="shared" si="113"/>
        <v>#DIV/0!</v>
      </c>
      <c r="AH155" s="2" t="e">
        <f t="shared" si="114"/>
        <v>#DIV/0!</v>
      </c>
      <c r="AI155" s="2" t="e">
        <f t="shared" si="115"/>
        <v>#DIV/0!</v>
      </c>
      <c r="AJ155" s="2" t="e">
        <f t="shared" si="116"/>
        <v>#DIV/0!</v>
      </c>
      <c r="AK155" s="2" t="e">
        <f t="shared" si="117"/>
        <v>#DIV/0!</v>
      </c>
      <c r="AM155" s="109" t="e">
        <f t="shared" si="118"/>
        <v>#DIV/0!</v>
      </c>
      <c r="AN155" s="205"/>
      <c r="AP155" s="205"/>
      <c r="AQ155" s="197"/>
      <c r="AR155" s="5"/>
      <c r="AS155" s="205"/>
      <c r="AT155" s="197"/>
      <c r="AV155" s="42"/>
      <c r="AW155" s="42"/>
      <c r="AX155" s="42"/>
      <c r="AY155" s="42"/>
      <c r="AZ155" s="6"/>
      <c r="BA155" s="6" t="e">
        <f t="shared" si="68"/>
        <v>#DIV/0!</v>
      </c>
      <c r="BB155" s="205"/>
      <c r="BC155" s="197"/>
      <c r="BD155" s="5"/>
      <c r="BE155" s="6" t="e">
        <f t="shared" si="69"/>
        <v>#DIV/0!</v>
      </c>
      <c r="BF155" s="205"/>
      <c r="BG155" s="197"/>
      <c r="BI155" s="42"/>
      <c r="BJ155" s="42"/>
      <c r="BK155" s="42"/>
      <c r="BL155" s="42"/>
      <c r="BN155" s="6" t="e">
        <f t="shared" si="111"/>
        <v>#DIV/0!</v>
      </c>
      <c r="BO155" s="205"/>
      <c r="BP155" s="197"/>
      <c r="BQ155" s="5"/>
      <c r="BR155" s="6" t="e">
        <f t="shared" si="112"/>
        <v>#DIV/0!</v>
      </c>
      <c r="BS155" s="205"/>
      <c r="BT155" s="197"/>
      <c r="BV155" s="197"/>
      <c r="BW155" s="197"/>
      <c r="BX155" s="218"/>
      <c r="BY155" s="8"/>
      <c r="BZ155" s="197"/>
      <c r="CA155" s="197"/>
      <c r="CB155" s="218"/>
      <c r="CC155" s="8"/>
      <c r="CD155" s="218"/>
    </row>
    <row r="156" spans="1:82" ht="16" customHeight="1" x14ac:dyDescent="0.2">
      <c r="A156" s="217"/>
      <c r="B156" s="217"/>
      <c r="C156" s="217"/>
      <c r="E156" s="225"/>
      <c r="AG156" s="1" t="e">
        <f t="shared" si="113"/>
        <v>#DIV/0!</v>
      </c>
      <c r="AH156" s="2" t="e">
        <f t="shared" si="114"/>
        <v>#DIV/0!</v>
      </c>
      <c r="AI156" s="2" t="e">
        <f t="shared" si="115"/>
        <v>#DIV/0!</v>
      </c>
      <c r="AJ156" s="2" t="e">
        <f t="shared" si="116"/>
        <v>#DIV/0!</v>
      </c>
      <c r="AK156" s="2" t="e">
        <f t="shared" si="117"/>
        <v>#DIV/0!</v>
      </c>
      <c r="AM156" s="109" t="e">
        <f t="shared" si="118"/>
        <v>#DIV/0!</v>
      </c>
      <c r="AN156" s="205"/>
      <c r="AP156" s="205"/>
      <c r="AQ156" s="197"/>
      <c r="AR156" s="5"/>
      <c r="AS156" s="205"/>
      <c r="AT156" s="197"/>
      <c r="AV156" s="42"/>
      <c r="AW156" s="42"/>
      <c r="AX156" s="42"/>
      <c r="AY156" s="42"/>
      <c r="AZ156" s="6"/>
      <c r="BA156" s="6" t="e">
        <f t="shared" si="68"/>
        <v>#DIV/0!</v>
      </c>
      <c r="BB156" s="205"/>
      <c r="BC156" s="197"/>
      <c r="BD156" s="5"/>
      <c r="BE156" s="6" t="e">
        <f t="shared" si="69"/>
        <v>#DIV/0!</v>
      </c>
      <c r="BF156" s="205"/>
      <c r="BG156" s="197"/>
      <c r="BI156" s="42"/>
      <c r="BJ156" s="42"/>
      <c r="BK156" s="42"/>
      <c r="BL156" s="42"/>
      <c r="BN156" s="6" t="e">
        <f t="shared" si="111"/>
        <v>#DIV/0!</v>
      </c>
      <c r="BO156" s="205"/>
      <c r="BP156" s="197"/>
      <c r="BQ156" s="5"/>
      <c r="BR156" s="6" t="e">
        <f t="shared" si="112"/>
        <v>#DIV/0!</v>
      </c>
      <c r="BS156" s="205"/>
      <c r="BT156" s="197"/>
      <c r="BV156" s="197"/>
      <c r="BW156" s="197"/>
      <c r="BX156" s="218"/>
      <c r="BY156" s="8"/>
      <c r="BZ156" s="197"/>
      <c r="CA156" s="197"/>
      <c r="CB156" s="218"/>
      <c r="CC156" s="8"/>
      <c r="CD156" s="218"/>
    </row>
    <row r="157" spans="1:82" ht="16" customHeight="1" x14ac:dyDescent="0.2">
      <c r="BA157" s="6"/>
      <c r="BE157" s="6"/>
    </row>
    <row r="158" spans="1:82" ht="16" customHeight="1" x14ac:dyDescent="0.2">
      <c r="A158" s="217">
        <v>13</v>
      </c>
      <c r="B158" s="217">
        <v>1</v>
      </c>
      <c r="C158" s="217">
        <v>1</v>
      </c>
      <c r="D158" t="s">
        <v>287</v>
      </c>
      <c r="E158" s="225">
        <v>1644865</v>
      </c>
      <c r="G158">
        <v>58</v>
      </c>
      <c r="H158">
        <v>48</v>
      </c>
      <c r="I158">
        <v>30</v>
      </c>
      <c r="J158">
        <v>47</v>
      </c>
      <c r="K158">
        <v>37</v>
      </c>
      <c r="L158">
        <v>0.90900000000000003</v>
      </c>
      <c r="M158">
        <v>0.88400000000000001</v>
      </c>
      <c r="N158">
        <v>0.84799999999999998</v>
      </c>
      <c r="O158">
        <v>0.88600000000000001</v>
      </c>
      <c r="P158">
        <v>0.85299999999999998</v>
      </c>
      <c r="Q158">
        <v>0.627</v>
      </c>
      <c r="R158">
        <v>0.63300000000000001</v>
      </c>
      <c r="S158">
        <v>0.622</v>
      </c>
      <c r="T158">
        <v>0.64500000000000002</v>
      </c>
      <c r="U158">
        <v>0.65600000000000003</v>
      </c>
      <c r="V158">
        <v>0.77600000000000002</v>
      </c>
      <c r="W158">
        <v>0.874</v>
      </c>
      <c r="X158">
        <v>0.99299999999999999</v>
      </c>
      <c r="Y158">
        <v>0.86899999999999999</v>
      </c>
      <c r="Z158">
        <v>0.97399999999999998</v>
      </c>
      <c r="AA158">
        <v>1.5209999999999999</v>
      </c>
      <c r="AB158">
        <v>1.514</v>
      </c>
      <c r="AC158">
        <v>1.506</v>
      </c>
      <c r="AD158">
        <v>1.524</v>
      </c>
      <c r="AE158">
        <v>1.46</v>
      </c>
      <c r="AG158" s="1">
        <f t="shared" ref="AG158:AG173" si="119">AVERAGE(G158:K158)</f>
        <v>44</v>
      </c>
      <c r="AH158" s="2">
        <f t="shared" ref="AH158:AH173" si="120">AVERAGE(L158:P158)</f>
        <v>0.876</v>
      </c>
      <c r="AI158" s="2">
        <f t="shared" ref="AI158:AI173" si="121">AVERAGE(V158:Z158)</f>
        <v>0.8972</v>
      </c>
      <c r="AJ158" s="2">
        <f t="shared" ref="AJ158:AJ173" si="122">AVERAGE(Q158:U158)</f>
        <v>0.63660000000000005</v>
      </c>
      <c r="AK158" s="2">
        <f t="shared" ref="AK158:AK173" si="123">AVERAGE(AA158:AE158)</f>
        <v>1.5050000000000001</v>
      </c>
      <c r="AM158" s="109">
        <f t="shared" ref="AM158:AM173" si="124">((AK158-AI158)*(1000/AG158))/AJ158</f>
        <v>21.699083197669438</v>
      </c>
      <c r="AN158" s="205" cm="1">
        <f t="array" ref="AN158">MIN(IF(ISERROR(AM158:AM165),1E+307,AM158:AM165))</f>
        <v>1.416226435332923</v>
      </c>
      <c r="AP158" s="205" cm="1">
        <f t="array" ref="AP158">MAX(IF(ISERROR(AJ158:AJ165),-1E+307,AJ158:AJ165))</f>
        <v>0.68419999999999992</v>
      </c>
      <c r="AQ158" s="197">
        <f>AP166-AP158</f>
        <v>-8.5199999999999942E-2</v>
      </c>
      <c r="AR158" s="5"/>
      <c r="AS158" s="205" cm="1">
        <f t="array" ref="AS158">MIN(IF(ISERROR(AK158:AK165),1E+307,AK158:AK165))</f>
        <v>1.4187999999999998</v>
      </c>
      <c r="AT158" s="197">
        <f>AS158-AS166</f>
        <v>-9.1400000000000148E-2</v>
      </c>
      <c r="AV158" s="42">
        <v>0.74199999999999999</v>
      </c>
      <c r="AW158" s="42">
        <v>1.478</v>
      </c>
      <c r="AX158" s="42">
        <v>0.72499999999999998</v>
      </c>
      <c r="AY158" s="42">
        <v>1.696</v>
      </c>
      <c r="AZ158" s="6"/>
      <c r="BA158" s="6">
        <f t="shared" ref="BA158:BA173" si="125">AVERAGE(AV158,AX158)</f>
        <v>0.73350000000000004</v>
      </c>
      <c r="BB158" s="205" cm="1">
        <f t="array" ref="BB158">MAX(IF(ISERROR(BA158:BA165),-1E+307,BA158:BA165))</f>
        <v>0.752</v>
      </c>
      <c r="BC158" s="197">
        <f>BB166-BB158</f>
        <v>-6.6000000000000059E-2</v>
      </c>
      <c r="BD158" s="5"/>
      <c r="BE158" s="6">
        <f t="shared" ref="BE158:BE173" si="126">AVERAGE(AW158,AY158)</f>
        <v>1.587</v>
      </c>
      <c r="BF158" s="205" cm="1">
        <f t="array" ref="BF158">MIN(IF(ISERROR(BE158:BE165),1E+307,BE158:BE165))</f>
        <v>1.5185</v>
      </c>
      <c r="BG158" s="197">
        <f>BF158-BF166</f>
        <v>-0.18000000000000016</v>
      </c>
      <c r="BI158" s="42">
        <v>0.63800000000000001</v>
      </c>
      <c r="BJ158" s="42">
        <v>1.7210000000000001</v>
      </c>
      <c r="BK158" s="42">
        <v>0.58099999999999996</v>
      </c>
      <c r="BL158" s="42">
        <v>2.0129999999999999</v>
      </c>
      <c r="BN158" s="6">
        <f>AVERAGE(BI158,BK158)</f>
        <v>0.60949999999999993</v>
      </c>
      <c r="BO158" s="205" cm="1">
        <f t="array" ref="BO158">MAX(IF(ISERROR(BN158:BN165),-1E+307,BN158:BN165))</f>
        <v>0.67</v>
      </c>
      <c r="BP158" s="197">
        <f>BO166-BO158</f>
        <v>5.9999999999998943E-3</v>
      </c>
      <c r="BQ158" s="5"/>
      <c r="BR158" s="6">
        <f>AVERAGE(BJ158,BL158)</f>
        <v>1.867</v>
      </c>
      <c r="BS158" s="205" cm="1">
        <f t="array" ref="BS158">MIN(IF(ISERROR(BR158:BR165),1E+307,BR158:BR165))</f>
        <v>1.7469999999999999</v>
      </c>
      <c r="BT158" s="197">
        <f>BS158-BS166</f>
        <v>-2.5000000000000133E-2</v>
      </c>
      <c r="BV158" s="197">
        <f>BB158-BC158</f>
        <v>0.81800000000000006</v>
      </c>
      <c r="BW158" s="197">
        <f>BF158+BG158</f>
        <v>1.3384999999999998</v>
      </c>
      <c r="BX158" s="218">
        <f>BW158-BV158</f>
        <v>0.52049999999999974</v>
      </c>
      <c r="BY158" s="8"/>
      <c r="BZ158" s="197">
        <f>BO158-BP158</f>
        <v>0.66400000000000015</v>
      </c>
      <c r="CA158" s="197">
        <f>BS158+BT158</f>
        <v>1.7219999999999998</v>
      </c>
      <c r="CB158" s="218">
        <f>CA158-BZ158</f>
        <v>1.0579999999999996</v>
      </c>
      <c r="CC158" s="8"/>
      <c r="CD158" s="218">
        <f>AVERAGE(BX158, CB158)</f>
        <v>0.78924999999999967</v>
      </c>
    </row>
    <row r="159" spans="1:82" ht="16" customHeight="1" x14ac:dyDescent="0.2">
      <c r="A159" s="217"/>
      <c r="B159" s="217"/>
      <c r="C159" s="217"/>
      <c r="D159" t="s">
        <v>299</v>
      </c>
      <c r="E159" s="225"/>
      <c r="G159">
        <v>123</v>
      </c>
      <c r="H159">
        <v>151</v>
      </c>
      <c r="I159">
        <v>193</v>
      </c>
      <c r="J159">
        <v>141</v>
      </c>
      <c r="K159">
        <v>149</v>
      </c>
      <c r="L159">
        <v>0.83299999999999996</v>
      </c>
      <c r="M159">
        <v>0.86099999999999999</v>
      </c>
      <c r="N159">
        <v>0.89</v>
      </c>
      <c r="O159">
        <v>0.84399999999999997</v>
      </c>
      <c r="P159">
        <v>0.85699999999999998</v>
      </c>
      <c r="Q159">
        <v>0.65100000000000002</v>
      </c>
      <c r="R159">
        <v>0.66900000000000004</v>
      </c>
      <c r="S159">
        <v>0.67600000000000005</v>
      </c>
      <c r="T159">
        <v>0.67</v>
      </c>
      <c r="U159">
        <v>0.69799999999999995</v>
      </c>
      <c r="V159">
        <v>1.0289999999999999</v>
      </c>
      <c r="W159">
        <v>0.94899999999999995</v>
      </c>
      <c r="X159">
        <v>0.85199999999999998</v>
      </c>
      <c r="Y159">
        <v>1.0049999999999999</v>
      </c>
      <c r="Z159">
        <v>0.96</v>
      </c>
      <c r="AA159">
        <v>1.464</v>
      </c>
      <c r="AB159">
        <v>1.4450000000000001</v>
      </c>
      <c r="AC159">
        <v>1.4430000000000001</v>
      </c>
      <c r="AD159">
        <v>1.405</v>
      </c>
      <c r="AE159">
        <v>1.3939999999999999</v>
      </c>
      <c r="AG159" s="1">
        <f t="shared" si="119"/>
        <v>151.4</v>
      </c>
      <c r="AH159" s="2">
        <f t="shared" si="120"/>
        <v>0.85699999999999998</v>
      </c>
      <c r="AI159" s="2">
        <f t="shared" si="121"/>
        <v>0.95899999999999996</v>
      </c>
      <c r="AJ159" s="2">
        <f t="shared" si="122"/>
        <v>0.67279999999999995</v>
      </c>
      <c r="AK159" s="2">
        <f t="shared" si="123"/>
        <v>1.4302000000000001</v>
      </c>
      <c r="AM159" s="109">
        <f t="shared" si="124"/>
        <v>4.6258700012723128</v>
      </c>
      <c r="AN159" s="205"/>
      <c r="AP159" s="205"/>
      <c r="AQ159" s="197"/>
      <c r="AR159" s="5"/>
      <c r="AS159" s="205"/>
      <c r="AT159" s="197"/>
      <c r="AV159" s="42">
        <v>0.75600000000000001</v>
      </c>
      <c r="AW159" s="42">
        <v>1.43</v>
      </c>
      <c r="AX159" s="42">
        <v>0.72299999999999998</v>
      </c>
      <c r="AY159" s="42">
        <v>1.6859999999999999</v>
      </c>
      <c r="AZ159" s="6"/>
      <c r="BA159" s="6">
        <f t="shared" si="125"/>
        <v>0.73950000000000005</v>
      </c>
      <c r="BB159" s="205"/>
      <c r="BC159" s="197"/>
      <c r="BD159" s="5"/>
      <c r="BE159" s="6">
        <f t="shared" si="126"/>
        <v>1.5579999999999998</v>
      </c>
      <c r="BF159" s="205"/>
      <c r="BG159" s="197"/>
      <c r="BI159" s="42">
        <v>0.65600000000000003</v>
      </c>
      <c r="BJ159" s="42">
        <v>1.6850000000000001</v>
      </c>
      <c r="BK159" s="42">
        <v>0.623</v>
      </c>
      <c r="BL159" s="42">
        <v>1.9359999999999999</v>
      </c>
      <c r="BN159" s="6">
        <f t="shared" ref="BN159:BN173" si="127">AVERAGE(BI159,BK159)</f>
        <v>0.63949999999999996</v>
      </c>
      <c r="BO159" s="205"/>
      <c r="BP159" s="197"/>
      <c r="BQ159" s="104"/>
      <c r="BR159" s="6">
        <f t="shared" ref="BR159:BR173" si="128">AVERAGE(BJ159,BL159)</f>
        <v>1.8105</v>
      </c>
      <c r="BS159" s="205"/>
      <c r="BT159" s="197"/>
      <c r="BV159" s="197"/>
      <c r="BW159" s="197"/>
      <c r="BX159" s="218"/>
      <c r="BY159" s="8"/>
      <c r="BZ159" s="197"/>
      <c r="CA159" s="197"/>
      <c r="CB159" s="218"/>
      <c r="CC159" s="8"/>
      <c r="CD159" s="218"/>
    </row>
    <row r="160" spans="1:82" ht="16" customHeight="1" x14ac:dyDescent="0.2">
      <c r="A160" s="217"/>
      <c r="B160" s="217"/>
      <c r="C160" s="217"/>
      <c r="D160" t="s">
        <v>300</v>
      </c>
      <c r="E160" s="225"/>
      <c r="G160">
        <v>233</v>
      </c>
      <c r="H160">
        <v>377</v>
      </c>
      <c r="I160">
        <v>447</v>
      </c>
      <c r="J160">
        <v>301</v>
      </c>
      <c r="K160">
        <v>299</v>
      </c>
      <c r="L160">
        <v>0.80700000000000005</v>
      </c>
      <c r="M160">
        <v>0.88100000000000001</v>
      </c>
      <c r="N160">
        <v>0.89500000000000002</v>
      </c>
      <c r="O160">
        <v>0.84699999999999998</v>
      </c>
      <c r="P160">
        <v>0.83899999999999997</v>
      </c>
      <c r="Q160">
        <v>0.66100000000000003</v>
      </c>
      <c r="R160">
        <v>0.69299999999999995</v>
      </c>
      <c r="S160">
        <v>0.68300000000000005</v>
      </c>
      <c r="T160">
        <v>0.68100000000000005</v>
      </c>
      <c r="U160">
        <v>0.70299999999999996</v>
      </c>
      <c r="V160">
        <v>1.097</v>
      </c>
      <c r="W160">
        <v>0.88400000000000001</v>
      </c>
      <c r="X160">
        <v>0.83199999999999996</v>
      </c>
      <c r="Y160">
        <v>0.996</v>
      </c>
      <c r="Z160">
        <v>1.014</v>
      </c>
      <c r="AA160">
        <v>1.4930000000000001</v>
      </c>
      <c r="AB160">
        <v>1.397</v>
      </c>
      <c r="AC160">
        <v>1.44</v>
      </c>
      <c r="AD160">
        <v>1.379</v>
      </c>
      <c r="AE160">
        <v>1.385</v>
      </c>
      <c r="AG160" s="1">
        <f t="shared" si="119"/>
        <v>331.4</v>
      </c>
      <c r="AH160" s="2">
        <f t="shared" si="120"/>
        <v>0.8538</v>
      </c>
      <c r="AI160" s="2">
        <f t="shared" si="121"/>
        <v>0.9645999999999999</v>
      </c>
      <c r="AJ160" s="2">
        <f t="shared" si="122"/>
        <v>0.68419999999999992</v>
      </c>
      <c r="AK160" s="2">
        <f t="shared" si="123"/>
        <v>1.4187999999999998</v>
      </c>
      <c r="AM160" s="109">
        <f t="shared" si="124"/>
        <v>2.0031411652654088</v>
      </c>
      <c r="AN160" s="205"/>
      <c r="AP160" s="205"/>
      <c r="AQ160" s="197"/>
      <c r="AR160" s="5"/>
      <c r="AS160" s="205"/>
      <c r="AT160" s="197"/>
      <c r="AV160" s="42">
        <v>0.76</v>
      </c>
      <c r="AW160" s="42">
        <v>1.411</v>
      </c>
      <c r="AX160" s="42">
        <v>0.74399999999999999</v>
      </c>
      <c r="AY160" s="42">
        <v>1.6259999999999999</v>
      </c>
      <c r="AZ160" s="6"/>
      <c r="BA160" s="106">
        <f t="shared" si="125"/>
        <v>0.752</v>
      </c>
      <c r="BB160" s="205"/>
      <c r="BC160" s="197"/>
      <c r="BD160" s="5"/>
      <c r="BE160" s="106">
        <f t="shared" si="126"/>
        <v>1.5185</v>
      </c>
      <c r="BF160" s="205"/>
      <c r="BG160" s="197"/>
      <c r="BI160" s="42">
        <v>0.67300000000000004</v>
      </c>
      <c r="BJ160" s="42">
        <v>1.6519999999999999</v>
      </c>
      <c r="BK160" s="42">
        <v>0.66700000000000004</v>
      </c>
      <c r="BL160" s="42">
        <v>1.8420000000000001</v>
      </c>
      <c r="BN160" s="6">
        <f t="shared" si="127"/>
        <v>0.67</v>
      </c>
      <c r="BO160" s="205"/>
      <c r="BP160" s="197"/>
      <c r="BQ160" s="5"/>
      <c r="BR160" s="6">
        <f t="shared" si="128"/>
        <v>1.7469999999999999</v>
      </c>
      <c r="BS160" s="205"/>
      <c r="BT160" s="197"/>
      <c r="BV160" s="197"/>
      <c r="BW160" s="197"/>
      <c r="BX160" s="218"/>
      <c r="BY160" s="8"/>
      <c r="BZ160" s="197"/>
      <c r="CA160" s="197"/>
      <c r="CB160" s="218"/>
      <c r="CC160" s="8"/>
      <c r="CD160" s="218"/>
    </row>
    <row r="161" spans="1:82" ht="16" customHeight="1" x14ac:dyDescent="0.2">
      <c r="A161" s="217"/>
      <c r="B161" s="217"/>
      <c r="C161" s="217"/>
      <c r="D161" t="s">
        <v>315</v>
      </c>
      <c r="E161" s="225"/>
      <c r="G161">
        <v>387</v>
      </c>
      <c r="H161">
        <v>349</v>
      </c>
      <c r="I161">
        <v>470</v>
      </c>
      <c r="J161">
        <v>404</v>
      </c>
      <c r="K161">
        <v>318</v>
      </c>
      <c r="L161">
        <v>0.84699999999999998</v>
      </c>
      <c r="M161">
        <v>0.82599999999999996</v>
      </c>
      <c r="N161">
        <v>0.86599999999999999</v>
      </c>
      <c r="O161">
        <v>0.84499999999999997</v>
      </c>
      <c r="P161">
        <v>0.81100000000000005</v>
      </c>
      <c r="Q161">
        <v>0.65500000000000003</v>
      </c>
      <c r="R161">
        <v>0.68500000000000005</v>
      </c>
      <c r="S161">
        <v>0.67900000000000005</v>
      </c>
      <c r="T161">
        <v>0.67500000000000004</v>
      </c>
      <c r="U161">
        <v>0.7</v>
      </c>
      <c r="V161">
        <v>0.98799999999999999</v>
      </c>
      <c r="W161">
        <v>1.0509999999999999</v>
      </c>
      <c r="X161">
        <v>0.93300000000000005</v>
      </c>
      <c r="Y161">
        <v>1.002</v>
      </c>
      <c r="Z161">
        <v>1.0900000000000001</v>
      </c>
      <c r="AA161">
        <v>1.522</v>
      </c>
      <c r="AB161">
        <v>1.458</v>
      </c>
      <c r="AC161">
        <v>1.4970000000000001</v>
      </c>
      <c r="AD161">
        <v>1.409</v>
      </c>
      <c r="AE161">
        <v>1.3740000000000001</v>
      </c>
      <c r="AG161" s="1">
        <f t="shared" si="119"/>
        <v>385.6</v>
      </c>
      <c r="AH161" s="2">
        <f t="shared" si="120"/>
        <v>0.83900000000000008</v>
      </c>
      <c r="AI161" s="2">
        <f t="shared" si="121"/>
        <v>1.0127999999999999</v>
      </c>
      <c r="AJ161" s="2">
        <f t="shared" si="122"/>
        <v>0.67880000000000007</v>
      </c>
      <c r="AK161" s="2">
        <f t="shared" si="123"/>
        <v>1.452</v>
      </c>
      <c r="AM161" s="109">
        <f t="shared" si="124"/>
        <v>1.6779672206505498</v>
      </c>
      <c r="AN161" s="205"/>
      <c r="AP161" s="205"/>
      <c r="AQ161" s="197"/>
      <c r="AR161" s="5"/>
      <c r="AS161" s="205"/>
      <c r="AT161" s="197"/>
      <c r="AV161" s="42">
        <v>0.755</v>
      </c>
      <c r="AW161" s="42">
        <v>1.421</v>
      </c>
      <c r="AX161" s="42">
        <v>0.72899999999999998</v>
      </c>
      <c r="AY161" s="42">
        <v>1.6619999999999999</v>
      </c>
      <c r="AZ161" s="6"/>
      <c r="BA161" s="6">
        <f t="shared" si="125"/>
        <v>0.74199999999999999</v>
      </c>
      <c r="BB161" s="205"/>
      <c r="BC161" s="197"/>
      <c r="BD161" s="5"/>
      <c r="BE161" s="6">
        <f t="shared" si="126"/>
        <v>1.5415000000000001</v>
      </c>
      <c r="BF161" s="205"/>
      <c r="BG161" s="197"/>
      <c r="BI161" s="42">
        <v>0.66900000000000004</v>
      </c>
      <c r="BJ161" s="42">
        <v>1.6659999999999999</v>
      </c>
      <c r="BK161" s="42">
        <v>0.64800000000000002</v>
      </c>
      <c r="BL161" s="42">
        <v>1.883</v>
      </c>
      <c r="BN161" s="6">
        <f t="shared" si="127"/>
        <v>0.65850000000000009</v>
      </c>
      <c r="BO161" s="205"/>
      <c r="BP161" s="197"/>
      <c r="BQ161" s="5"/>
      <c r="BR161" s="6">
        <f t="shared" si="128"/>
        <v>1.7745</v>
      </c>
      <c r="BS161" s="205"/>
      <c r="BT161" s="197"/>
      <c r="BV161" s="197"/>
      <c r="BW161" s="197"/>
      <c r="BX161" s="218"/>
      <c r="BY161" s="8"/>
      <c r="BZ161" s="197"/>
      <c r="CA161" s="197"/>
      <c r="CB161" s="218"/>
      <c r="CC161" s="8"/>
      <c r="CD161" s="218"/>
    </row>
    <row r="162" spans="1:82" ht="16" customHeight="1" x14ac:dyDescent="0.2">
      <c r="A162" s="217"/>
      <c r="B162" s="217"/>
      <c r="C162" s="217"/>
      <c r="D162" t="s">
        <v>331</v>
      </c>
      <c r="E162" s="225"/>
      <c r="G162">
        <v>379</v>
      </c>
      <c r="H162">
        <v>410</v>
      </c>
      <c r="I162">
        <v>510</v>
      </c>
      <c r="J162">
        <v>473</v>
      </c>
      <c r="K162">
        <v>542</v>
      </c>
      <c r="L162">
        <v>0.81299999999999994</v>
      </c>
      <c r="M162">
        <v>0.82899999999999996</v>
      </c>
      <c r="N162">
        <v>0.85799999999999998</v>
      </c>
      <c r="O162">
        <v>0.84599999999999997</v>
      </c>
      <c r="P162">
        <v>0.86599999999999999</v>
      </c>
      <c r="Q162">
        <v>0.64500000000000002</v>
      </c>
      <c r="R162">
        <v>0.68200000000000005</v>
      </c>
      <c r="S162">
        <v>0.67400000000000004</v>
      </c>
      <c r="T162">
        <v>0.65800000000000003</v>
      </c>
      <c r="U162">
        <v>0.69299999999999995</v>
      </c>
      <c r="V162">
        <v>1.081</v>
      </c>
      <c r="W162">
        <v>1.0429999999999999</v>
      </c>
      <c r="X162">
        <v>0.96</v>
      </c>
      <c r="Y162">
        <v>0.999</v>
      </c>
      <c r="Z162">
        <v>0.93400000000000005</v>
      </c>
      <c r="AA162">
        <v>1.4870000000000001</v>
      </c>
      <c r="AB162">
        <v>1.397</v>
      </c>
      <c r="AC162">
        <v>1.4330000000000001</v>
      </c>
      <c r="AD162">
        <v>1.5089999999999999</v>
      </c>
      <c r="AE162">
        <v>1.3879999999999999</v>
      </c>
      <c r="AG162" s="1">
        <f t="shared" si="119"/>
        <v>462.8</v>
      </c>
      <c r="AH162" s="2">
        <f t="shared" si="120"/>
        <v>0.84239999999999993</v>
      </c>
      <c r="AI162" s="2">
        <f t="shared" si="121"/>
        <v>1.0033999999999998</v>
      </c>
      <c r="AJ162" s="2">
        <f t="shared" si="122"/>
        <v>0.6704</v>
      </c>
      <c r="AK162" s="2">
        <f t="shared" si="123"/>
        <v>1.4428000000000001</v>
      </c>
      <c r="AM162" s="109">
        <f t="shared" si="124"/>
        <v>1.416226435332923</v>
      </c>
      <c r="AN162" s="205"/>
      <c r="AP162" s="205"/>
      <c r="AQ162" s="197"/>
      <c r="AR162" s="5"/>
      <c r="AS162" s="205"/>
      <c r="AT162" s="197"/>
      <c r="AV162" s="42">
        <v>0.74099999999999999</v>
      </c>
      <c r="AW162" s="42">
        <v>1.518</v>
      </c>
      <c r="AX162" s="42">
        <v>0.70899999999999996</v>
      </c>
      <c r="AY162" s="42">
        <v>1.7450000000000001</v>
      </c>
      <c r="AZ162" s="6"/>
      <c r="BA162" s="6">
        <f t="shared" si="125"/>
        <v>0.72499999999999998</v>
      </c>
      <c r="BB162" s="205"/>
      <c r="BC162" s="197"/>
      <c r="BD162" s="5"/>
      <c r="BE162" s="6">
        <f t="shared" si="126"/>
        <v>1.6315</v>
      </c>
      <c r="BF162" s="205"/>
      <c r="BG162" s="197"/>
      <c r="BI162" s="42">
        <v>0.64300000000000002</v>
      </c>
      <c r="BJ162" s="42">
        <v>1.7470000000000001</v>
      </c>
      <c r="BK162" s="42">
        <v>0.63</v>
      </c>
      <c r="BL162" s="42">
        <v>1.944</v>
      </c>
      <c r="BN162" s="6">
        <f t="shared" si="127"/>
        <v>0.63650000000000007</v>
      </c>
      <c r="BO162" s="205"/>
      <c r="BP162" s="197"/>
      <c r="BQ162" s="5"/>
      <c r="BR162" s="6">
        <f t="shared" si="128"/>
        <v>1.8454999999999999</v>
      </c>
      <c r="BS162" s="205"/>
      <c r="BT162" s="197"/>
      <c r="BV162" s="197"/>
      <c r="BW162" s="197"/>
      <c r="BX162" s="218"/>
      <c r="BY162" s="8"/>
      <c r="BZ162" s="197"/>
      <c r="CA162" s="197"/>
      <c r="CB162" s="218"/>
      <c r="CC162" s="8"/>
      <c r="CD162" s="218"/>
    </row>
    <row r="163" spans="1:82" ht="16" customHeight="1" x14ac:dyDescent="0.2">
      <c r="A163" s="217"/>
      <c r="B163" s="217"/>
      <c r="C163" s="217"/>
      <c r="E163" s="225"/>
      <c r="AG163" s="1" t="e">
        <f t="shared" si="119"/>
        <v>#DIV/0!</v>
      </c>
      <c r="AH163" s="2" t="e">
        <f t="shared" si="120"/>
        <v>#DIV/0!</v>
      </c>
      <c r="AI163" s="2" t="e">
        <f t="shared" si="121"/>
        <v>#DIV/0!</v>
      </c>
      <c r="AJ163" s="2" t="e">
        <f t="shared" si="122"/>
        <v>#DIV/0!</v>
      </c>
      <c r="AK163" s="2" t="e">
        <f t="shared" si="123"/>
        <v>#DIV/0!</v>
      </c>
      <c r="AM163" s="109" t="e">
        <f t="shared" si="124"/>
        <v>#DIV/0!</v>
      </c>
      <c r="AN163" s="205"/>
      <c r="AP163" s="205"/>
      <c r="AQ163" s="197"/>
      <c r="AR163" s="5"/>
      <c r="AS163" s="205"/>
      <c r="AT163" s="197"/>
      <c r="AV163" s="42"/>
      <c r="AW163" s="42"/>
      <c r="AX163" s="42"/>
      <c r="AY163" s="42"/>
      <c r="AZ163" s="6"/>
      <c r="BA163" s="6" t="e">
        <f t="shared" si="125"/>
        <v>#DIV/0!</v>
      </c>
      <c r="BB163" s="205"/>
      <c r="BC163" s="197"/>
      <c r="BD163" s="5"/>
      <c r="BE163" s="6" t="e">
        <f t="shared" si="126"/>
        <v>#DIV/0!</v>
      </c>
      <c r="BF163" s="205"/>
      <c r="BG163" s="197"/>
      <c r="BI163" s="42"/>
      <c r="BJ163" s="42"/>
      <c r="BK163" s="42"/>
      <c r="BL163" s="42"/>
      <c r="BN163" s="6" t="e">
        <f t="shared" si="127"/>
        <v>#DIV/0!</v>
      </c>
      <c r="BO163" s="205"/>
      <c r="BP163" s="197"/>
      <c r="BQ163" s="5"/>
      <c r="BR163" s="6" t="e">
        <f t="shared" si="128"/>
        <v>#DIV/0!</v>
      </c>
      <c r="BS163" s="205"/>
      <c r="BT163" s="197"/>
      <c r="BV163" s="197"/>
      <c r="BW163" s="197"/>
      <c r="BX163" s="218"/>
      <c r="BY163" s="8"/>
      <c r="BZ163" s="197"/>
      <c r="CA163" s="197"/>
      <c r="CB163" s="218"/>
      <c r="CC163" s="8"/>
      <c r="CD163" s="218"/>
    </row>
    <row r="164" spans="1:82" ht="16" customHeight="1" x14ac:dyDescent="0.2">
      <c r="A164" s="217"/>
      <c r="B164" s="217"/>
      <c r="C164" s="217"/>
      <c r="E164" s="225"/>
      <c r="AG164" s="1" t="e">
        <f t="shared" si="119"/>
        <v>#DIV/0!</v>
      </c>
      <c r="AH164" s="2" t="e">
        <f t="shared" si="120"/>
        <v>#DIV/0!</v>
      </c>
      <c r="AI164" s="2" t="e">
        <f t="shared" si="121"/>
        <v>#DIV/0!</v>
      </c>
      <c r="AJ164" s="2" t="e">
        <f t="shared" si="122"/>
        <v>#DIV/0!</v>
      </c>
      <c r="AK164" s="2" t="e">
        <f t="shared" si="123"/>
        <v>#DIV/0!</v>
      </c>
      <c r="AM164" s="109" t="e">
        <f t="shared" si="124"/>
        <v>#DIV/0!</v>
      </c>
      <c r="AN164" s="205"/>
      <c r="AP164" s="205"/>
      <c r="AQ164" s="197"/>
      <c r="AR164" s="5"/>
      <c r="AS164" s="205"/>
      <c r="AT164" s="197"/>
      <c r="AV164" s="42"/>
      <c r="AW164" s="42"/>
      <c r="AX164" s="42"/>
      <c r="AY164" s="42"/>
      <c r="AZ164" s="6"/>
      <c r="BA164" s="6" t="e">
        <f t="shared" si="125"/>
        <v>#DIV/0!</v>
      </c>
      <c r="BB164" s="205"/>
      <c r="BC164" s="197"/>
      <c r="BD164" s="5"/>
      <c r="BE164" s="6" t="e">
        <f t="shared" si="126"/>
        <v>#DIV/0!</v>
      </c>
      <c r="BF164" s="205"/>
      <c r="BG164" s="197"/>
      <c r="BI164" s="42"/>
      <c r="BJ164" s="42"/>
      <c r="BK164" s="42"/>
      <c r="BL164" s="42"/>
      <c r="BN164" s="6" t="e">
        <f t="shared" si="127"/>
        <v>#DIV/0!</v>
      </c>
      <c r="BO164" s="205"/>
      <c r="BP164" s="197"/>
      <c r="BQ164" s="5"/>
      <c r="BR164" s="6" t="e">
        <f t="shared" si="128"/>
        <v>#DIV/0!</v>
      </c>
      <c r="BS164" s="205"/>
      <c r="BT164" s="197"/>
      <c r="BV164" s="197"/>
      <c r="BW164" s="197"/>
      <c r="BX164" s="218"/>
      <c r="BY164" s="8"/>
      <c r="BZ164" s="197"/>
      <c r="CA164" s="197"/>
      <c r="CB164" s="218"/>
      <c r="CC164" s="8"/>
      <c r="CD164" s="218"/>
    </row>
    <row r="165" spans="1:82" ht="16" customHeight="1" x14ac:dyDescent="0.2">
      <c r="A165" s="217"/>
      <c r="B165" s="217"/>
      <c r="C165" s="217"/>
      <c r="E165" s="225"/>
      <c r="AG165" s="1" t="e">
        <f t="shared" si="119"/>
        <v>#DIV/0!</v>
      </c>
      <c r="AH165" s="2" t="e">
        <f t="shared" si="120"/>
        <v>#DIV/0!</v>
      </c>
      <c r="AI165" s="2" t="e">
        <f t="shared" si="121"/>
        <v>#DIV/0!</v>
      </c>
      <c r="AJ165" s="2" t="e">
        <f t="shared" si="122"/>
        <v>#DIV/0!</v>
      </c>
      <c r="AK165" s="2" t="e">
        <f t="shared" si="123"/>
        <v>#DIV/0!</v>
      </c>
      <c r="AM165" s="109" t="e">
        <f t="shared" si="124"/>
        <v>#DIV/0!</v>
      </c>
      <c r="AN165" s="205"/>
      <c r="AP165" s="205"/>
      <c r="AQ165" s="197"/>
      <c r="AR165" s="5"/>
      <c r="AS165" s="205"/>
      <c r="AT165" s="197"/>
      <c r="AV165" s="42"/>
      <c r="AW165" s="42"/>
      <c r="AX165" s="42"/>
      <c r="AY165" s="42"/>
      <c r="AZ165" s="6"/>
      <c r="BA165" s="6" t="e">
        <f t="shared" si="125"/>
        <v>#DIV/0!</v>
      </c>
      <c r="BB165" s="205"/>
      <c r="BC165" s="197"/>
      <c r="BD165" s="5"/>
      <c r="BE165" s="6" t="e">
        <f t="shared" si="126"/>
        <v>#DIV/0!</v>
      </c>
      <c r="BF165" s="205"/>
      <c r="BG165" s="197"/>
      <c r="BI165" s="42"/>
      <c r="BJ165" s="42"/>
      <c r="BK165" s="42"/>
      <c r="BL165" s="42"/>
      <c r="BN165" s="6" t="e">
        <f t="shared" si="127"/>
        <v>#DIV/0!</v>
      </c>
      <c r="BO165" s="205"/>
      <c r="BP165" s="197"/>
      <c r="BQ165" s="5"/>
      <c r="BR165" s="6" t="e">
        <f t="shared" si="128"/>
        <v>#DIV/0!</v>
      </c>
      <c r="BS165" s="205"/>
      <c r="BT165" s="197"/>
      <c r="BV165" s="197"/>
      <c r="BW165" s="197"/>
      <c r="BX165" s="218"/>
      <c r="BY165" s="8"/>
      <c r="BZ165" s="197"/>
      <c r="CA165" s="197"/>
      <c r="CB165" s="218"/>
      <c r="CC165" s="8"/>
      <c r="CD165" s="218"/>
    </row>
    <row r="166" spans="1:82" ht="16" customHeight="1" x14ac:dyDescent="0.2">
      <c r="A166" s="217"/>
      <c r="B166" s="217"/>
      <c r="C166" s="217">
        <v>0</v>
      </c>
      <c r="D166" t="s">
        <v>301</v>
      </c>
      <c r="E166" s="225"/>
      <c r="G166">
        <v>65</v>
      </c>
      <c r="H166">
        <v>129</v>
      </c>
      <c r="I166">
        <v>2</v>
      </c>
      <c r="J166">
        <v>2</v>
      </c>
      <c r="K166">
        <v>77</v>
      </c>
      <c r="L166">
        <v>0.69099999999999995</v>
      </c>
      <c r="M166">
        <v>0.74299999999999999</v>
      </c>
      <c r="N166">
        <v>0.376</v>
      </c>
      <c r="O166">
        <v>0.38100000000000001</v>
      </c>
      <c r="P166">
        <v>0.70899999999999996</v>
      </c>
      <c r="Q166">
        <v>0.57299999999999995</v>
      </c>
      <c r="R166">
        <v>0.60799999999999998</v>
      </c>
      <c r="S166">
        <v>2E-3</v>
      </c>
      <c r="T166">
        <v>2.8000000000000001E-2</v>
      </c>
      <c r="U166">
        <v>0.61</v>
      </c>
      <c r="V166">
        <v>1.345</v>
      </c>
      <c r="W166">
        <v>1.248</v>
      </c>
      <c r="X166">
        <v>1.895</v>
      </c>
      <c r="Y166">
        <v>1.865</v>
      </c>
      <c r="Z166">
        <v>1.3180000000000001</v>
      </c>
      <c r="AA166">
        <v>1.5609999999999999</v>
      </c>
      <c r="AB166">
        <v>1.5529999999999999</v>
      </c>
      <c r="AC166">
        <v>4.6719999999999997</v>
      </c>
      <c r="AD166">
        <v>4.1180000000000003</v>
      </c>
      <c r="AE166">
        <v>1.492</v>
      </c>
      <c r="AG166" s="1">
        <f t="shared" si="119"/>
        <v>55</v>
      </c>
      <c r="AH166" s="2">
        <f t="shared" si="120"/>
        <v>0.57999999999999996</v>
      </c>
      <c r="AI166" s="2">
        <f t="shared" si="121"/>
        <v>1.5341999999999998</v>
      </c>
      <c r="AJ166" s="2">
        <f t="shared" si="122"/>
        <v>0.36420000000000002</v>
      </c>
      <c r="AK166" s="2">
        <f t="shared" si="123"/>
        <v>2.6792000000000002</v>
      </c>
      <c r="AM166" s="109">
        <f t="shared" si="124"/>
        <v>57.161399830263115</v>
      </c>
      <c r="AN166" s="205" cm="1">
        <f t="array" ref="AN166">MIN(IF(ISERROR(AM166:AM173),1E+307,AM166:AM173))</f>
        <v>0.2245469313100534</v>
      </c>
      <c r="AP166" s="205" cm="1">
        <f t="array" ref="AP166">MAX(IF(ISERROR(AJ166:AJ173),-1E+307,AJ166:AJ173))</f>
        <v>0.59899999999999998</v>
      </c>
      <c r="AQ166" s="197"/>
      <c r="AR166" s="5"/>
      <c r="AS166" s="205" cm="1">
        <f t="array" ref="AS166">MIN(IF(ISERROR(AK166:AK173),1E+307,AK166:AK173))</f>
        <v>1.5102</v>
      </c>
      <c r="AT166" s="197"/>
      <c r="AV166" s="43">
        <v>0.64100000000000001</v>
      </c>
      <c r="AW166" s="43">
        <v>2.3109999999999999</v>
      </c>
      <c r="AX166" s="43">
        <v>0.63</v>
      </c>
      <c r="AY166" s="43">
        <v>2.3929999999999998</v>
      </c>
      <c r="AZ166" s="6"/>
      <c r="BA166" s="6">
        <f t="shared" si="125"/>
        <v>0.63549999999999995</v>
      </c>
      <c r="BB166" s="205" cm="1">
        <f t="array" ref="BB166">MAX(IF(ISERROR(BA166:BA173),-1E+307,BA166:BA173))</f>
        <v>0.68599999999999994</v>
      </c>
      <c r="BC166" s="197"/>
      <c r="BD166" s="5"/>
      <c r="BE166" s="6">
        <f t="shared" si="126"/>
        <v>2.3519999999999999</v>
      </c>
      <c r="BF166" s="205" cm="1">
        <f t="array" ref="BF166">MIN(IF(ISERROR(BE166:BE173),1E+307,BE166:BE173))</f>
        <v>1.6985000000000001</v>
      </c>
      <c r="BG166" s="197"/>
      <c r="BI166" s="43">
        <v>0.61199999999999999</v>
      </c>
      <c r="BJ166" s="43">
        <v>2.38</v>
      </c>
      <c r="BK166" s="43">
        <v>0.68300000000000005</v>
      </c>
      <c r="BL166" s="43">
        <v>2.3889999999999998</v>
      </c>
      <c r="BN166" s="6">
        <f t="shared" si="127"/>
        <v>0.64749999999999996</v>
      </c>
      <c r="BO166" s="205" cm="1">
        <f t="array" ref="BO166">MAX(IF(ISERROR(BN166:BN173),-1E+307,BN166:BN173))</f>
        <v>0.67599999999999993</v>
      </c>
      <c r="BP166" s="197"/>
      <c r="BQ166" s="5"/>
      <c r="BR166" s="6">
        <f t="shared" si="128"/>
        <v>2.3845000000000001</v>
      </c>
      <c r="BS166" s="205" cm="1">
        <f t="array" ref="BS166">MIN(IF(ISERROR(BR166:BR173),1E+307,BR166:BR173))</f>
        <v>1.772</v>
      </c>
      <c r="BT166" s="197"/>
      <c r="BV166" s="197"/>
      <c r="BW166" s="197"/>
      <c r="BX166" s="218"/>
      <c r="BY166" s="8"/>
      <c r="BZ166" s="197"/>
      <c r="CA166" s="197"/>
      <c r="CB166" s="218"/>
      <c r="CC166" s="8"/>
      <c r="CD166" s="218"/>
    </row>
    <row r="167" spans="1:82" ht="16" customHeight="1" x14ac:dyDescent="0.2">
      <c r="A167" s="217"/>
      <c r="B167" s="217"/>
      <c r="C167" s="217"/>
      <c r="D167" t="s">
        <v>302</v>
      </c>
      <c r="E167" s="225"/>
      <c r="G167">
        <v>233</v>
      </c>
      <c r="H167">
        <v>361</v>
      </c>
      <c r="I167">
        <v>245</v>
      </c>
      <c r="J167">
        <v>317</v>
      </c>
      <c r="K167">
        <v>242</v>
      </c>
      <c r="L167">
        <v>0.65400000000000003</v>
      </c>
      <c r="M167">
        <v>0.73</v>
      </c>
      <c r="N167">
        <v>0.67800000000000005</v>
      </c>
      <c r="O167">
        <v>0.71099999999999997</v>
      </c>
      <c r="P167">
        <v>0.66700000000000004</v>
      </c>
      <c r="Q167">
        <v>0.59</v>
      </c>
      <c r="R167">
        <v>0.61299999999999999</v>
      </c>
      <c r="S167">
        <v>0.59599999999999997</v>
      </c>
      <c r="T167">
        <v>0.58799999999999997</v>
      </c>
      <c r="U167">
        <v>0.60799999999999998</v>
      </c>
      <c r="V167">
        <v>1.4059999999999999</v>
      </c>
      <c r="W167">
        <v>1.276</v>
      </c>
      <c r="X167">
        <v>1.3740000000000001</v>
      </c>
      <c r="Y167">
        <v>1.3160000000000001</v>
      </c>
      <c r="Z167">
        <v>1.39</v>
      </c>
      <c r="AA167">
        <v>1.5349999999999999</v>
      </c>
      <c r="AB167">
        <v>1.486</v>
      </c>
      <c r="AC167">
        <v>1.5029999999999999</v>
      </c>
      <c r="AD167">
        <v>1.5069999999999999</v>
      </c>
      <c r="AE167">
        <v>1.52</v>
      </c>
      <c r="AG167" s="1">
        <f t="shared" si="119"/>
        <v>279.60000000000002</v>
      </c>
      <c r="AH167" s="2">
        <f t="shared" si="120"/>
        <v>0.68799999999999994</v>
      </c>
      <c r="AI167" s="2">
        <f t="shared" si="121"/>
        <v>1.3523999999999998</v>
      </c>
      <c r="AJ167" s="2">
        <f t="shared" si="122"/>
        <v>0.59899999999999998</v>
      </c>
      <c r="AK167" s="2">
        <f t="shared" si="123"/>
        <v>1.5102</v>
      </c>
      <c r="AM167" s="109">
        <f t="shared" si="124"/>
        <v>0.94219980367852085</v>
      </c>
      <c r="AN167" s="205"/>
      <c r="AP167" s="205"/>
      <c r="AQ167" s="197"/>
      <c r="AR167" s="5"/>
      <c r="AS167" s="205"/>
      <c r="AT167" s="197"/>
      <c r="AV167" s="105">
        <v>0.69199999999999995</v>
      </c>
      <c r="AW167" s="105">
        <v>1.6020000000000001</v>
      </c>
      <c r="AX167" s="105">
        <v>0.68</v>
      </c>
      <c r="AY167" s="105">
        <v>1.8280000000000001</v>
      </c>
      <c r="AZ167" s="106"/>
      <c r="BA167" s="106">
        <f t="shared" si="125"/>
        <v>0.68599999999999994</v>
      </c>
      <c r="BB167" s="205"/>
      <c r="BC167" s="197"/>
      <c r="BD167" s="5"/>
      <c r="BE167" s="6">
        <f t="shared" si="126"/>
        <v>1.7150000000000001</v>
      </c>
      <c r="BF167" s="205"/>
      <c r="BG167" s="197"/>
      <c r="BI167" s="43">
        <v>0.64900000000000002</v>
      </c>
      <c r="BJ167" s="43">
        <v>1.7330000000000001</v>
      </c>
      <c r="BK167" s="43">
        <v>0.69599999999999995</v>
      </c>
      <c r="BL167" s="43">
        <v>1.83</v>
      </c>
      <c r="BN167" s="6">
        <f t="shared" si="127"/>
        <v>0.67249999999999999</v>
      </c>
      <c r="BO167" s="205"/>
      <c r="BP167" s="197"/>
      <c r="BQ167" s="5"/>
      <c r="BR167" s="6">
        <f t="shared" si="128"/>
        <v>1.7815000000000001</v>
      </c>
      <c r="BS167" s="205"/>
      <c r="BT167" s="197"/>
      <c r="BV167" s="197"/>
      <c r="BW167" s="197"/>
      <c r="BX167" s="218"/>
      <c r="BY167" s="8"/>
      <c r="BZ167" s="197"/>
      <c r="CA167" s="197"/>
      <c r="CB167" s="218"/>
      <c r="CC167" s="8"/>
      <c r="CD167" s="218"/>
    </row>
    <row r="168" spans="1:82" ht="16" customHeight="1" x14ac:dyDescent="0.2">
      <c r="A168" s="217"/>
      <c r="B168" s="217"/>
      <c r="C168" s="217"/>
      <c r="D168" t="s">
        <v>303</v>
      </c>
      <c r="E168" s="225"/>
      <c r="G168">
        <v>413</v>
      </c>
      <c r="H168">
        <v>477</v>
      </c>
      <c r="I168">
        <v>400</v>
      </c>
      <c r="J168">
        <v>566</v>
      </c>
      <c r="K168">
        <v>388</v>
      </c>
      <c r="L168">
        <v>0.66300000000000003</v>
      </c>
      <c r="M168">
        <v>0.69</v>
      </c>
      <c r="N168">
        <v>0.66200000000000003</v>
      </c>
      <c r="O168">
        <v>0.73199999999999998</v>
      </c>
      <c r="P168">
        <v>0.65400000000000003</v>
      </c>
      <c r="Q168">
        <v>0.58899999999999997</v>
      </c>
      <c r="R168">
        <v>0.60499999999999998</v>
      </c>
      <c r="S168">
        <v>0.59099999999999997</v>
      </c>
      <c r="T168">
        <v>0.57999999999999996</v>
      </c>
      <c r="U168">
        <v>0.61099999999999999</v>
      </c>
      <c r="V168">
        <v>1.3919999999999999</v>
      </c>
      <c r="W168">
        <v>1.351</v>
      </c>
      <c r="X168">
        <v>1.4</v>
      </c>
      <c r="Y168">
        <v>1.2749999999999999</v>
      </c>
      <c r="Z168">
        <v>1.41</v>
      </c>
      <c r="AA168">
        <v>1.5449999999999999</v>
      </c>
      <c r="AB168">
        <v>1.4930000000000001</v>
      </c>
      <c r="AC168">
        <v>1.5049999999999999</v>
      </c>
      <c r="AD168">
        <v>1.53</v>
      </c>
      <c r="AE168">
        <v>1.496</v>
      </c>
      <c r="AG168" s="1">
        <f t="shared" si="119"/>
        <v>448.8</v>
      </c>
      <c r="AH168" s="2">
        <f t="shared" si="120"/>
        <v>0.68019999999999992</v>
      </c>
      <c r="AI168" s="2">
        <f t="shared" si="121"/>
        <v>1.3655999999999999</v>
      </c>
      <c r="AJ168" s="2">
        <f t="shared" si="122"/>
        <v>0.59519999999999995</v>
      </c>
      <c r="AK168" s="2">
        <f t="shared" si="123"/>
        <v>1.5138000000000003</v>
      </c>
      <c r="AM168" s="109">
        <f t="shared" si="124"/>
        <v>0.55479486516014154</v>
      </c>
      <c r="AN168" s="205"/>
      <c r="AP168" s="205"/>
      <c r="AQ168" s="197"/>
      <c r="AR168" s="5"/>
      <c r="AS168" s="205"/>
      <c r="AT168" s="197"/>
      <c r="AV168" s="43">
        <v>0.68200000000000005</v>
      </c>
      <c r="AW168" s="43">
        <v>1.6060000000000001</v>
      </c>
      <c r="AX168" s="43">
        <v>0.67600000000000005</v>
      </c>
      <c r="AY168" s="43">
        <v>1.827</v>
      </c>
      <c r="AZ168" s="6"/>
      <c r="BA168" s="6">
        <f t="shared" si="125"/>
        <v>0.67900000000000005</v>
      </c>
      <c r="BB168" s="205"/>
      <c r="BC168" s="197"/>
      <c r="BD168" s="5"/>
      <c r="BE168" s="6">
        <f t="shared" si="126"/>
        <v>1.7164999999999999</v>
      </c>
      <c r="BF168" s="205"/>
      <c r="BG168" s="197"/>
      <c r="BI168" s="43">
        <v>0.64500000000000002</v>
      </c>
      <c r="BJ168" s="43">
        <v>1.7370000000000001</v>
      </c>
      <c r="BK168" s="43">
        <v>0.69299999999999995</v>
      </c>
      <c r="BL168" s="43">
        <v>1.833</v>
      </c>
      <c r="BN168" s="6">
        <f t="shared" si="127"/>
        <v>0.66900000000000004</v>
      </c>
      <c r="BO168" s="205"/>
      <c r="BP168" s="197"/>
      <c r="BQ168" s="5"/>
      <c r="BR168" s="6">
        <f t="shared" si="128"/>
        <v>1.7850000000000001</v>
      </c>
      <c r="BS168" s="205"/>
      <c r="BT168" s="197"/>
      <c r="BV168" s="197"/>
      <c r="BW168" s="197"/>
      <c r="BX168" s="218"/>
      <c r="BY168" s="8"/>
      <c r="BZ168" s="197"/>
      <c r="CA168" s="197"/>
      <c r="CB168" s="218"/>
      <c r="CC168" s="8"/>
      <c r="CD168" s="218"/>
    </row>
    <row r="169" spans="1:82" ht="16" customHeight="1" x14ac:dyDescent="0.2">
      <c r="A169" s="217"/>
      <c r="B169" s="217"/>
      <c r="C169" s="217"/>
      <c r="D169" t="s">
        <v>314</v>
      </c>
      <c r="E169" s="225"/>
      <c r="G169">
        <v>489</v>
      </c>
      <c r="H169">
        <v>500</v>
      </c>
      <c r="I169">
        <v>521</v>
      </c>
      <c r="J169">
        <v>503</v>
      </c>
      <c r="K169">
        <v>439</v>
      </c>
      <c r="L169">
        <v>0.66800000000000004</v>
      </c>
      <c r="M169">
        <v>0.67400000000000004</v>
      </c>
      <c r="N169">
        <v>0.68100000000000005</v>
      </c>
      <c r="O169">
        <v>0.67800000000000005</v>
      </c>
      <c r="P169">
        <v>0.65200000000000002</v>
      </c>
      <c r="Q169">
        <v>0.58799999999999997</v>
      </c>
      <c r="R169">
        <v>0.60299999999999998</v>
      </c>
      <c r="S169">
        <v>0.59099999999999997</v>
      </c>
      <c r="T169">
        <v>0.58299999999999996</v>
      </c>
      <c r="U169">
        <v>0.60899999999999999</v>
      </c>
      <c r="V169">
        <v>1.383</v>
      </c>
      <c r="W169">
        <v>1.379</v>
      </c>
      <c r="X169">
        <v>1.3680000000000001</v>
      </c>
      <c r="Y169">
        <v>1.377</v>
      </c>
      <c r="Z169">
        <v>1.413</v>
      </c>
      <c r="AA169">
        <v>1.5389999999999999</v>
      </c>
      <c r="AB169">
        <v>1.5129999999999999</v>
      </c>
      <c r="AC169">
        <v>1.5489999999999999</v>
      </c>
      <c r="AD169">
        <v>1.508</v>
      </c>
      <c r="AE169">
        <v>1.4910000000000001</v>
      </c>
      <c r="AG169" s="1">
        <f t="shared" si="119"/>
        <v>490.4</v>
      </c>
      <c r="AH169" s="2">
        <f t="shared" si="120"/>
        <v>0.67060000000000008</v>
      </c>
      <c r="AI169" s="2">
        <f t="shared" si="121"/>
        <v>1.3839999999999999</v>
      </c>
      <c r="AJ169" s="2">
        <f t="shared" si="122"/>
        <v>0.5948</v>
      </c>
      <c r="AK169" s="2">
        <f t="shared" si="123"/>
        <v>1.52</v>
      </c>
      <c r="AM169" s="109">
        <f t="shared" si="124"/>
        <v>0.46624854228764617</v>
      </c>
      <c r="AN169" s="205"/>
      <c r="AP169" s="205"/>
      <c r="AQ169" s="197"/>
      <c r="AR169" s="5"/>
      <c r="AS169" s="205"/>
      <c r="AT169" s="197"/>
      <c r="AV169" s="42">
        <v>0.68400000000000005</v>
      </c>
      <c r="AW169" s="42">
        <v>1.597</v>
      </c>
      <c r="AX169" s="42">
        <v>0.68300000000000005</v>
      </c>
      <c r="AY169" s="42">
        <v>1.8</v>
      </c>
      <c r="AZ169" s="6"/>
      <c r="BA169" s="6">
        <f t="shared" si="125"/>
        <v>0.6835</v>
      </c>
      <c r="BB169" s="205"/>
      <c r="BC169" s="197"/>
      <c r="BD169" s="5"/>
      <c r="BE169" s="6">
        <f t="shared" si="126"/>
        <v>1.6985000000000001</v>
      </c>
      <c r="BF169" s="205"/>
      <c r="BG169" s="197"/>
      <c r="BI169" s="105">
        <v>0.64800000000000002</v>
      </c>
      <c r="BJ169" s="105">
        <v>1.73</v>
      </c>
      <c r="BK169" s="105">
        <v>0.70399999999999996</v>
      </c>
      <c r="BL169" s="105">
        <v>1.8140000000000001</v>
      </c>
      <c r="BN169" s="6">
        <f t="shared" si="127"/>
        <v>0.67599999999999993</v>
      </c>
      <c r="BO169" s="205"/>
      <c r="BP169" s="197"/>
      <c r="BQ169" s="5"/>
      <c r="BR169" s="6">
        <f t="shared" si="128"/>
        <v>1.772</v>
      </c>
      <c r="BS169" s="205"/>
      <c r="BT169" s="197"/>
      <c r="BV169" s="197"/>
      <c r="BW169" s="197"/>
      <c r="BX169" s="218"/>
      <c r="BY169" s="8"/>
      <c r="BZ169" s="197"/>
      <c r="CA169" s="197"/>
      <c r="CB169" s="218"/>
      <c r="CC169" s="8"/>
      <c r="CD169" s="218"/>
    </row>
    <row r="170" spans="1:82" ht="16" customHeight="1" x14ac:dyDescent="0.2">
      <c r="A170" s="217"/>
      <c r="B170" s="217"/>
      <c r="C170" s="217"/>
      <c r="D170" t="s">
        <v>330</v>
      </c>
      <c r="E170" s="225"/>
      <c r="G170">
        <v>913</v>
      </c>
      <c r="H170">
        <v>821</v>
      </c>
      <c r="I170">
        <v>1045</v>
      </c>
      <c r="J170">
        <v>878</v>
      </c>
      <c r="K170">
        <v>711</v>
      </c>
      <c r="L170">
        <v>0.67500000000000004</v>
      </c>
      <c r="M170">
        <v>0.64600000000000002</v>
      </c>
      <c r="N170">
        <v>0.69899999999999995</v>
      </c>
      <c r="O170">
        <v>0.66</v>
      </c>
      <c r="P170">
        <v>0.63200000000000001</v>
      </c>
      <c r="Q170">
        <v>0.58799999999999997</v>
      </c>
      <c r="R170">
        <v>0.60499999999999998</v>
      </c>
      <c r="S170">
        <v>0.59099999999999997</v>
      </c>
      <c r="T170">
        <v>0.58199999999999996</v>
      </c>
      <c r="U170">
        <v>0.60599999999999998</v>
      </c>
      <c r="V170">
        <v>1.3720000000000001</v>
      </c>
      <c r="W170">
        <v>1.425</v>
      </c>
      <c r="X170">
        <v>1.3360000000000001</v>
      </c>
      <c r="Y170">
        <v>1.407</v>
      </c>
      <c r="Z170">
        <v>1.4450000000000001</v>
      </c>
      <c r="AA170">
        <v>1.5389999999999999</v>
      </c>
      <c r="AB170">
        <v>1.496</v>
      </c>
      <c r="AC170">
        <v>1.5189999999999999</v>
      </c>
      <c r="AD170">
        <v>1.52</v>
      </c>
      <c r="AE170">
        <v>1.494</v>
      </c>
      <c r="AG170" s="1">
        <f t="shared" si="119"/>
        <v>873.6</v>
      </c>
      <c r="AH170" s="2">
        <f t="shared" si="120"/>
        <v>0.6624000000000001</v>
      </c>
      <c r="AI170" s="2">
        <f t="shared" si="121"/>
        <v>1.397</v>
      </c>
      <c r="AJ170" s="2">
        <f t="shared" si="122"/>
        <v>0.59440000000000004</v>
      </c>
      <c r="AK170" s="2">
        <f t="shared" si="123"/>
        <v>1.5135999999999998</v>
      </c>
      <c r="AM170" s="109">
        <f t="shared" si="124"/>
        <v>0.2245469313100534</v>
      </c>
      <c r="AN170" s="205"/>
      <c r="AP170" s="205"/>
      <c r="AQ170" s="197"/>
      <c r="AR170" s="5"/>
      <c r="AS170" s="205"/>
      <c r="AT170" s="197"/>
      <c r="AV170" s="42">
        <v>0.69199999999999995</v>
      </c>
      <c r="AW170" s="42">
        <v>1.609</v>
      </c>
      <c r="AX170" s="42">
        <v>0.67500000000000004</v>
      </c>
      <c r="AY170" s="42">
        <v>1.825</v>
      </c>
      <c r="AZ170" s="6"/>
      <c r="BA170" s="6">
        <f t="shared" si="125"/>
        <v>0.6835</v>
      </c>
      <c r="BB170" s="205"/>
      <c r="BC170" s="197"/>
      <c r="BD170" s="5"/>
      <c r="BE170" s="6">
        <f t="shared" si="126"/>
        <v>1.7170000000000001</v>
      </c>
      <c r="BF170" s="205"/>
      <c r="BG170" s="197"/>
      <c r="BI170" s="42">
        <v>0.64300000000000002</v>
      </c>
      <c r="BJ170" s="42">
        <v>1.7649999999999999</v>
      </c>
      <c r="BK170" s="42">
        <v>0.67400000000000004</v>
      </c>
      <c r="BL170" s="42">
        <v>1.8859999999999999</v>
      </c>
      <c r="BN170" s="6">
        <f t="shared" si="127"/>
        <v>0.65850000000000009</v>
      </c>
      <c r="BO170" s="205"/>
      <c r="BP170" s="197"/>
      <c r="BQ170" s="5"/>
      <c r="BR170" s="6">
        <f t="shared" si="128"/>
        <v>1.8254999999999999</v>
      </c>
      <c r="BS170" s="205"/>
      <c r="BT170" s="197"/>
      <c r="BV170" s="197"/>
      <c r="BW170" s="197"/>
      <c r="BX170" s="218"/>
      <c r="BY170" s="8"/>
      <c r="BZ170" s="197"/>
      <c r="CA170" s="197"/>
      <c r="CB170" s="218"/>
      <c r="CC170" s="8"/>
      <c r="CD170" s="218"/>
    </row>
    <row r="171" spans="1:82" ht="16" customHeight="1" x14ac:dyDescent="0.2">
      <c r="A171" s="217"/>
      <c r="B171" s="217"/>
      <c r="C171" s="217"/>
      <c r="E171" s="225"/>
      <c r="AG171" s="1" t="e">
        <f t="shared" si="119"/>
        <v>#DIV/0!</v>
      </c>
      <c r="AH171" s="2" t="e">
        <f t="shared" si="120"/>
        <v>#DIV/0!</v>
      </c>
      <c r="AI171" s="2" t="e">
        <f t="shared" si="121"/>
        <v>#DIV/0!</v>
      </c>
      <c r="AJ171" s="2" t="e">
        <f t="shared" si="122"/>
        <v>#DIV/0!</v>
      </c>
      <c r="AK171" s="2" t="e">
        <f t="shared" si="123"/>
        <v>#DIV/0!</v>
      </c>
      <c r="AM171" s="109" t="e">
        <f t="shared" si="124"/>
        <v>#DIV/0!</v>
      </c>
      <c r="AN171" s="205"/>
      <c r="AP171" s="205"/>
      <c r="AQ171" s="197"/>
      <c r="AR171" s="5"/>
      <c r="AS171" s="205"/>
      <c r="AT171" s="197"/>
      <c r="AV171" s="42"/>
      <c r="AW171" s="42"/>
      <c r="AX171" s="42"/>
      <c r="AY171" s="42"/>
      <c r="AZ171" s="6"/>
      <c r="BA171" s="6" t="e">
        <f t="shared" si="125"/>
        <v>#DIV/0!</v>
      </c>
      <c r="BB171" s="205"/>
      <c r="BC171" s="197"/>
      <c r="BD171" s="5"/>
      <c r="BE171" s="6" t="e">
        <f t="shared" si="126"/>
        <v>#DIV/0!</v>
      </c>
      <c r="BF171" s="205"/>
      <c r="BG171" s="197"/>
      <c r="BI171" s="42"/>
      <c r="BJ171" s="42"/>
      <c r="BK171" s="42"/>
      <c r="BL171" s="42"/>
      <c r="BN171" s="6" t="e">
        <f t="shared" si="127"/>
        <v>#DIV/0!</v>
      </c>
      <c r="BO171" s="205"/>
      <c r="BP171" s="197"/>
      <c r="BQ171" s="5"/>
      <c r="BR171" s="6" t="e">
        <f t="shared" si="128"/>
        <v>#DIV/0!</v>
      </c>
      <c r="BS171" s="205"/>
      <c r="BT171" s="197"/>
      <c r="BV171" s="197"/>
      <c r="BW171" s="197"/>
      <c r="BX171" s="218"/>
      <c r="BY171" s="8"/>
      <c r="BZ171" s="197"/>
      <c r="CA171" s="197"/>
      <c r="CB171" s="218"/>
      <c r="CC171" s="8"/>
      <c r="CD171" s="218"/>
    </row>
    <row r="172" spans="1:82" ht="16" customHeight="1" x14ac:dyDescent="0.2">
      <c r="A172" s="217"/>
      <c r="B172" s="217"/>
      <c r="C172" s="217"/>
      <c r="E172" s="225"/>
      <c r="AG172" s="1" t="e">
        <f t="shared" si="119"/>
        <v>#DIV/0!</v>
      </c>
      <c r="AH172" s="2" t="e">
        <f t="shared" si="120"/>
        <v>#DIV/0!</v>
      </c>
      <c r="AI172" s="2" t="e">
        <f t="shared" si="121"/>
        <v>#DIV/0!</v>
      </c>
      <c r="AJ172" s="2" t="e">
        <f t="shared" si="122"/>
        <v>#DIV/0!</v>
      </c>
      <c r="AK172" s="2" t="e">
        <f t="shared" si="123"/>
        <v>#DIV/0!</v>
      </c>
      <c r="AM172" s="109" t="e">
        <f t="shared" si="124"/>
        <v>#DIV/0!</v>
      </c>
      <c r="AN172" s="205"/>
      <c r="AP172" s="205"/>
      <c r="AQ172" s="197"/>
      <c r="AR172" s="5"/>
      <c r="AS172" s="205"/>
      <c r="AT172" s="197"/>
      <c r="AV172" s="42"/>
      <c r="AW172" s="42"/>
      <c r="AX172" s="42"/>
      <c r="AY172" s="42"/>
      <c r="AZ172" s="6"/>
      <c r="BA172" s="6" t="e">
        <f t="shared" si="125"/>
        <v>#DIV/0!</v>
      </c>
      <c r="BB172" s="205"/>
      <c r="BC172" s="197"/>
      <c r="BD172" s="5"/>
      <c r="BE172" s="6" t="e">
        <f t="shared" si="126"/>
        <v>#DIV/0!</v>
      </c>
      <c r="BF172" s="205"/>
      <c r="BG172" s="197"/>
      <c r="BI172" s="42"/>
      <c r="BJ172" s="42"/>
      <c r="BK172" s="42"/>
      <c r="BL172" s="42"/>
      <c r="BN172" s="6" t="e">
        <f t="shared" si="127"/>
        <v>#DIV/0!</v>
      </c>
      <c r="BO172" s="205"/>
      <c r="BP172" s="197"/>
      <c r="BQ172" s="5"/>
      <c r="BR172" s="6" t="e">
        <f t="shared" si="128"/>
        <v>#DIV/0!</v>
      </c>
      <c r="BS172" s="205"/>
      <c r="BT172" s="197"/>
      <c r="BV172" s="197"/>
      <c r="BW172" s="197"/>
      <c r="BX172" s="218"/>
      <c r="BY172" s="8"/>
      <c r="BZ172" s="197"/>
      <c r="CA172" s="197"/>
      <c r="CB172" s="218"/>
      <c r="CC172" s="8"/>
      <c r="CD172" s="218"/>
    </row>
    <row r="173" spans="1:82" ht="16" customHeight="1" x14ac:dyDescent="0.2">
      <c r="A173" s="217"/>
      <c r="B173" s="217"/>
      <c r="C173" s="217"/>
      <c r="E173" s="225"/>
      <c r="AG173" s="1" t="e">
        <f t="shared" si="119"/>
        <v>#DIV/0!</v>
      </c>
      <c r="AH173" s="2" t="e">
        <f t="shared" si="120"/>
        <v>#DIV/0!</v>
      </c>
      <c r="AI173" s="2" t="e">
        <f t="shared" si="121"/>
        <v>#DIV/0!</v>
      </c>
      <c r="AJ173" s="2" t="e">
        <f t="shared" si="122"/>
        <v>#DIV/0!</v>
      </c>
      <c r="AK173" s="2" t="e">
        <f t="shared" si="123"/>
        <v>#DIV/0!</v>
      </c>
      <c r="AM173" s="109" t="e">
        <f t="shared" si="124"/>
        <v>#DIV/0!</v>
      </c>
      <c r="AN173" s="205"/>
      <c r="AP173" s="205"/>
      <c r="AQ173" s="197"/>
      <c r="AR173" s="5"/>
      <c r="AS173" s="205"/>
      <c r="AT173" s="197"/>
      <c r="AV173" s="42"/>
      <c r="AW173" s="42"/>
      <c r="AX173" s="42"/>
      <c r="AY173" s="42"/>
      <c r="AZ173" s="6"/>
      <c r="BA173" s="6" t="e">
        <f t="shared" si="125"/>
        <v>#DIV/0!</v>
      </c>
      <c r="BB173" s="205"/>
      <c r="BC173" s="197"/>
      <c r="BD173" s="5"/>
      <c r="BE173" s="6" t="e">
        <f t="shared" si="126"/>
        <v>#DIV/0!</v>
      </c>
      <c r="BF173" s="205"/>
      <c r="BG173" s="197"/>
      <c r="BI173" s="42"/>
      <c r="BJ173" s="42"/>
      <c r="BK173" s="42"/>
      <c r="BL173" s="42"/>
      <c r="BN173" s="6" t="e">
        <f t="shared" si="127"/>
        <v>#DIV/0!</v>
      </c>
      <c r="BO173" s="205"/>
      <c r="BP173" s="197"/>
      <c r="BQ173" s="5"/>
      <c r="BR173" s="6" t="e">
        <f t="shared" si="128"/>
        <v>#DIV/0!</v>
      </c>
      <c r="BS173" s="205"/>
      <c r="BT173" s="197"/>
      <c r="BV173" s="197"/>
      <c r="BW173" s="197"/>
      <c r="BX173" s="218"/>
      <c r="BY173" s="8"/>
      <c r="BZ173" s="197"/>
      <c r="CA173" s="197"/>
      <c r="CB173" s="218"/>
      <c r="CC173" s="8"/>
      <c r="CD173" s="218"/>
    </row>
    <row r="174" spans="1:82" ht="16" customHeight="1" x14ac:dyDescent="0.2">
      <c r="G174"/>
      <c r="K174"/>
      <c r="L174"/>
      <c r="P174"/>
      <c r="Q174"/>
      <c r="U174"/>
      <c r="V174"/>
      <c r="Z174"/>
      <c r="AA174"/>
      <c r="AE174"/>
      <c r="BA174" s="6"/>
      <c r="BE174" s="6"/>
    </row>
    <row r="175" spans="1:82" s="20" customFormat="1" ht="16" customHeight="1" x14ac:dyDescent="0.2">
      <c r="A175" s="222">
        <v>18</v>
      </c>
      <c r="B175" s="222">
        <v>1</v>
      </c>
      <c r="C175" s="222">
        <v>1</v>
      </c>
      <c r="D175" s="20" t="s">
        <v>425</v>
      </c>
      <c r="E175" s="224">
        <v>1032129</v>
      </c>
      <c r="G175">
        <v>48</v>
      </c>
      <c r="H175">
        <v>56</v>
      </c>
      <c r="I175">
        <v>41</v>
      </c>
      <c r="J175">
        <v>62</v>
      </c>
      <c r="K175">
        <v>41</v>
      </c>
      <c r="L175">
        <v>0.83499999999999996</v>
      </c>
      <c r="M175">
        <v>0.84699999999999998</v>
      </c>
      <c r="N175">
        <v>0.81299999999999994</v>
      </c>
      <c r="O175">
        <v>0.85699999999999998</v>
      </c>
      <c r="P175">
        <v>0.79900000000000004</v>
      </c>
      <c r="Q175">
        <v>0.63200000000000001</v>
      </c>
      <c r="R175">
        <v>0.65600000000000003</v>
      </c>
      <c r="S175">
        <v>0.63900000000000001</v>
      </c>
      <c r="T175">
        <v>0.64300000000000002</v>
      </c>
      <c r="U175">
        <v>0.67200000000000004</v>
      </c>
      <c r="V175">
        <v>1.0229999999999999</v>
      </c>
      <c r="W175">
        <v>0.99299999999999999</v>
      </c>
      <c r="X175">
        <v>1.087</v>
      </c>
      <c r="Y175">
        <v>0.96499999999999997</v>
      </c>
      <c r="Z175">
        <v>1.121</v>
      </c>
      <c r="AA175">
        <v>1.504</v>
      </c>
      <c r="AB175">
        <v>1.4419999999999999</v>
      </c>
      <c r="AC175">
        <v>1.4510000000000001</v>
      </c>
      <c r="AD175">
        <v>1.504</v>
      </c>
      <c r="AE175">
        <v>1.413</v>
      </c>
      <c r="AG175" s="21">
        <f t="shared" ref="AG175:AG182" si="129">AVERAGE(G175:K175)</f>
        <v>49.6</v>
      </c>
      <c r="AH175" s="22">
        <f t="shared" ref="AH175:AH182" si="130">AVERAGE(L175:P175)</f>
        <v>0.83020000000000016</v>
      </c>
      <c r="AI175" s="22">
        <f t="shared" ref="AI175:AI182" si="131">AVERAGE(V175:Z175)</f>
        <v>1.0378000000000001</v>
      </c>
      <c r="AJ175" s="22">
        <f t="shared" ref="AJ175:AJ182" si="132">AVERAGE(Q175:U175)</f>
        <v>0.64840000000000009</v>
      </c>
      <c r="AK175" s="22">
        <f t="shared" ref="AK175:AK182" si="133">AVERAGE(AA175:AE175)</f>
        <v>1.4628000000000001</v>
      </c>
      <c r="AM175" s="109">
        <f t="shared" ref="AM175:AM182" si="134">((AK175-AI175)*(1000/AG175))/AJ175</f>
        <v>13.214911146046843</v>
      </c>
      <c r="AN175" s="223" cm="1">
        <f t="array" ref="AN175">MIN(IF(ISERROR(AM175:AM182),1E+307,AM175:AM182))</f>
        <v>1.4055310394647988</v>
      </c>
      <c r="AP175" s="223" cm="1">
        <f t="array" ref="AP175">MAX(IF(ISERROR(AJ175:AJ182),-1E+307,AJ175:AJ182))</f>
        <v>0.68840000000000001</v>
      </c>
      <c r="AQ175" s="220">
        <f>AP183-AP175</f>
        <v>-9.2400000000000038E-2</v>
      </c>
      <c r="AR175" s="24"/>
      <c r="AS175" s="223" cm="1">
        <f t="array" ref="AS175">MIN(IF(ISERROR(AK175:AK182),1E+307,AK175:AK182))</f>
        <v>1.3742000000000001</v>
      </c>
      <c r="AT175" s="220">
        <f>AS175-AS183</f>
        <v>-0.14100000000000001</v>
      </c>
      <c r="AV175" s="43">
        <v>0.74199999999999999</v>
      </c>
      <c r="AW175" s="43">
        <v>1.47</v>
      </c>
      <c r="AX175" s="43">
        <v>0.67800000000000005</v>
      </c>
      <c r="AY175" s="43">
        <v>1.7809999999999999</v>
      </c>
      <c r="AZ175" s="25"/>
      <c r="BA175" s="25">
        <f t="shared" si="68"/>
        <v>0.71</v>
      </c>
      <c r="BB175" s="223" cm="1">
        <f t="array" ref="BB175">MAX(IF(ISERROR(BA175:BA182),-1E+307,BA175:BA182))</f>
        <v>0.73950000000000005</v>
      </c>
      <c r="BC175" s="220">
        <f>BB183-BB175</f>
        <v>-5.5000000000000049E-2</v>
      </c>
      <c r="BD175" s="24"/>
      <c r="BE175" s="25">
        <f t="shared" si="69"/>
        <v>1.6254999999999999</v>
      </c>
      <c r="BF175" s="223" cm="1">
        <f t="array" ref="BF175">MIN(IF(ISERROR(BE175:BE182),1E+307,BE175:BE182))</f>
        <v>1.5625</v>
      </c>
      <c r="BG175" s="220">
        <f>BF175-BF183</f>
        <v>-0.13649999999999984</v>
      </c>
      <c r="BI175" s="43">
        <v>0.66200000000000003</v>
      </c>
      <c r="BJ175" s="43">
        <v>1.6870000000000001</v>
      </c>
      <c r="BK175" s="43">
        <v>0.58399999999999996</v>
      </c>
      <c r="BL175" s="43">
        <v>2.0139999999999998</v>
      </c>
      <c r="BN175" s="25">
        <f>AVERAGE(BI175,BK175)</f>
        <v>0.623</v>
      </c>
      <c r="BO175" s="223" cm="1">
        <f t="array" ref="BO175">MAX(IF(ISERROR(BN175:BN182),-1E+307,BN175:BN182))</f>
        <v>0.67</v>
      </c>
      <c r="BP175" s="220">
        <f>BO183-BO175</f>
        <v>3.9999999999998925E-3</v>
      </c>
      <c r="BQ175" s="24"/>
      <c r="BR175" s="25">
        <f>AVERAGE(BJ175,BL175)</f>
        <v>1.8504999999999998</v>
      </c>
      <c r="BS175" s="223" cm="1">
        <f t="array" ref="BS175">MIN(IF(ISERROR(BR175:BR182),1E+307,BR175:BR182))</f>
        <v>1.7635000000000001</v>
      </c>
      <c r="BT175" s="220">
        <f>BS175-BS183</f>
        <v>-8.0000000000000071E-3</v>
      </c>
      <c r="BV175" s="220">
        <f>BB175-BC175</f>
        <v>0.7945000000000001</v>
      </c>
      <c r="BW175" s="220">
        <f>BF175+BG175</f>
        <v>1.4260000000000002</v>
      </c>
      <c r="BX175" s="221">
        <f>BW175-BV175</f>
        <v>0.63150000000000006</v>
      </c>
      <c r="BY175" s="51"/>
      <c r="BZ175" s="220">
        <f>BO175-BP175</f>
        <v>0.66600000000000015</v>
      </c>
      <c r="CA175" s="220">
        <f>BS175+BT175</f>
        <v>1.7555000000000001</v>
      </c>
      <c r="CB175" s="221">
        <f>CA175-BZ175</f>
        <v>1.0894999999999999</v>
      </c>
      <c r="CC175" s="51"/>
      <c r="CD175" s="221">
        <f>AVERAGE(BX175, CB175)</f>
        <v>0.86050000000000004</v>
      </c>
    </row>
    <row r="176" spans="1:82" s="20" customFormat="1" ht="16" customHeight="1" x14ac:dyDescent="0.2">
      <c r="A176" s="222"/>
      <c r="B176" s="222"/>
      <c r="C176" s="222"/>
      <c r="D176" s="20" t="s">
        <v>426</v>
      </c>
      <c r="E176" s="224"/>
      <c r="G176">
        <v>122</v>
      </c>
      <c r="H176">
        <v>99</v>
      </c>
      <c r="I176">
        <v>200</v>
      </c>
      <c r="J176">
        <v>128</v>
      </c>
      <c r="K176">
        <v>87</v>
      </c>
      <c r="L176">
        <v>0.81399999999999995</v>
      </c>
      <c r="M176">
        <v>0.78300000000000003</v>
      </c>
      <c r="N176">
        <v>0.88</v>
      </c>
      <c r="O176">
        <v>0.82299999999999995</v>
      </c>
      <c r="P176">
        <v>0.76900000000000002</v>
      </c>
      <c r="Q176">
        <v>0.66</v>
      </c>
      <c r="R176">
        <v>0.68100000000000005</v>
      </c>
      <c r="S176">
        <v>0.67</v>
      </c>
      <c r="T176">
        <v>0.68</v>
      </c>
      <c r="U176">
        <v>0.68500000000000005</v>
      </c>
      <c r="V176">
        <v>1.0780000000000001</v>
      </c>
      <c r="W176">
        <v>1.1599999999999999</v>
      </c>
      <c r="X176">
        <v>0.88900000000000001</v>
      </c>
      <c r="Y176">
        <v>1.0640000000000001</v>
      </c>
      <c r="Z176">
        <v>1.1910000000000001</v>
      </c>
      <c r="AA176">
        <v>1.446</v>
      </c>
      <c r="AB176">
        <v>1.3759999999999999</v>
      </c>
      <c r="AC176">
        <v>1.43</v>
      </c>
      <c r="AD176">
        <v>1.379</v>
      </c>
      <c r="AE176">
        <v>1.3779999999999999</v>
      </c>
      <c r="AG176" s="21">
        <f t="shared" si="129"/>
        <v>127.2</v>
      </c>
      <c r="AH176" s="22">
        <f t="shared" si="130"/>
        <v>0.81379999999999997</v>
      </c>
      <c r="AI176" s="22">
        <f t="shared" si="131"/>
        <v>1.0764</v>
      </c>
      <c r="AJ176" s="22">
        <f t="shared" si="132"/>
        <v>0.67520000000000002</v>
      </c>
      <c r="AK176" s="22">
        <f t="shared" si="133"/>
        <v>1.4018000000000002</v>
      </c>
      <c r="AM176" s="109">
        <f t="shared" si="134"/>
        <v>3.7887679215475885</v>
      </c>
      <c r="AN176" s="223"/>
      <c r="AP176" s="223"/>
      <c r="AQ176" s="220"/>
      <c r="AR176" s="24"/>
      <c r="AS176" s="223"/>
      <c r="AT176" s="220"/>
      <c r="AV176" s="43">
        <v>0.76700000000000002</v>
      </c>
      <c r="AW176" s="43">
        <v>1.41</v>
      </c>
      <c r="AX176" s="43">
        <v>0.71199999999999997</v>
      </c>
      <c r="AY176" s="43">
        <v>1.7150000000000001</v>
      </c>
      <c r="AZ176" s="25"/>
      <c r="BA176" s="25">
        <f t="shared" si="68"/>
        <v>0.73950000000000005</v>
      </c>
      <c r="BB176" s="223"/>
      <c r="BC176" s="220"/>
      <c r="BD176" s="24"/>
      <c r="BE176" s="25">
        <f t="shared" si="69"/>
        <v>1.5625</v>
      </c>
      <c r="BF176" s="223"/>
      <c r="BG176" s="220"/>
      <c r="BI176" s="43">
        <v>0.69799999999999995</v>
      </c>
      <c r="BJ176" s="43">
        <v>1.617</v>
      </c>
      <c r="BK176" s="43">
        <v>0.64</v>
      </c>
      <c r="BL176" s="43">
        <v>1.91</v>
      </c>
      <c r="BN176" s="25">
        <f t="shared" ref="BN176:BN190" si="135">AVERAGE(BI176,BK176)</f>
        <v>0.66900000000000004</v>
      </c>
      <c r="BO176" s="223"/>
      <c r="BP176" s="220"/>
      <c r="BQ176" s="24"/>
      <c r="BR176" s="25">
        <f t="shared" ref="BR176:BR190" si="136">AVERAGE(BJ176,BL176)</f>
        <v>1.7635000000000001</v>
      </c>
      <c r="BS176" s="223"/>
      <c r="BT176" s="220"/>
      <c r="BV176" s="220"/>
      <c r="BW176" s="220"/>
      <c r="BX176" s="221"/>
      <c r="BY176" s="51"/>
      <c r="BZ176" s="220"/>
      <c r="CA176" s="220"/>
      <c r="CB176" s="221"/>
      <c r="CC176" s="51"/>
      <c r="CD176" s="221"/>
    </row>
    <row r="177" spans="1:82" s="20" customFormat="1" ht="16" customHeight="1" x14ac:dyDescent="0.2">
      <c r="A177" s="222"/>
      <c r="B177" s="222"/>
      <c r="C177" s="222"/>
      <c r="D177" s="20" t="s">
        <v>427</v>
      </c>
      <c r="E177" s="224"/>
      <c r="G177">
        <v>198</v>
      </c>
      <c r="H177">
        <v>262</v>
      </c>
      <c r="I177">
        <v>286</v>
      </c>
      <c r="J177">
        <v>347</v>
      </c>
      <c r="K177">
        <v>298</v>
      </c>
      <c r="L177">
        <v>0.79</v>
      </c>
      <c r="M177">
        <v>0.82899999999999996</v>
      </c>
      <c r="N177">
        <v>0.84099999999999997</v>
      </c>
      <c r="O177">
        <v>0.86</v>
      </c>
      <c r="P177">
        <v>0.84599999999999997</v>
      </c>
      <c r="Q177">
        <v>0.67600000000000005</v>
      </c>
      <c r="R177">
        <v>0.67900000000000005</v>
      </c>
      <c r="S177">
        <v>0.68300000000000005</v>
      </c>
      <c r="T177">
        <v>0.68300000000000005</v>
      </c>
      <c r="U177">
        <v>0.70299999999999996</v>
      </c>
      <c r="V177">
        <v>1.1399999999999999</v>
      </c>
      <c r="W177">
        <v>1.044</v>
      </c>
      <c r="X177">
        <v>1.0109999999999999</v>
      </c>
      <c r="Y177">
        <v>0.95699999999999996</v>
      </c>
      <c r="Z177">
        <v>0.995</v>
      </c>
      <c r="AA177">
        <v>1.409</v>
      </c>
      <c r="AB177">
        <v>1.4019999999999999</v>
      </c>
      <c r="AC177">
        <v>1.391</v>
      </c>
      <c r="AD177">
        <v>1.389</v>
      </c>
      <c r="AE177">
        <v>1.359</v>
      </c>
      <c r="AG177" s="21">
        <f t="shared" si="129"/>
        <v>278.2</v>
      </c>
      <c r="AH177" s="22">
        <f t="shared" si="130"/>
        <v>0.83319999999999994</v>
      </c>
      <c r="AI177" s="22">
        <f t="shared" si="131"/>
        <v>1.0294000000000001</v>
      </c>
      <c r="AJ177" s="22">
        <f t="shared" si="132"/>
        <v>0.68479999999999996</v>
      </c>
      <c r="AK177" s="22">
        <f t="shared" si="133"/>
        <v>1.3900000000000001</v>
      </c>
      <c r="AM177" s="109">
        <f t="shared" si="134"/>
        <v>1.8928005133132222</v>
      </c>
      <c r="AN177" s="223"/>
      <c r="AP177" s="223"/>
      <c r="AQ177" s="220"/>
      <c r="AR177" s="24"/>
      <c r="AS177" s="223"/>
      <c r="AT177" s="220"/>
      <c r="AV177" s="43">
        <v>0.748</v>
      </c>
      <c r="AW177" s="43">
        <v>1.454</v>
      </c>
      <c r="AX177" s="43">
        <v>0.69199999999999995</v>
      </c>
      <c r="AY177" s="43">
        <v>1.7450000000000001</v>
      </c>
      <c r="AZ177" s="25"/>
      <c r="BA177" s="25">
        <f t="shared" si="68"/>
        <v>0.72</v>
      </c>
      <c r="BB177" s="223"/>
      <c r="BC177" s="220"/>
      <c r="BD177" s="24"/>
      <c r="BE177" s="25">
        <f t="shared" si="69"/>
        <v>1.5994999999999999</v>
      </c>
      <c r="BF177" s="223"/>
      <c r="BG177" s="220"/>
      <c r="BI177" s="43">
        <v>0.67900000000000005</v>
      </c>
      <c r="BJ177" s="43">
        <v>1.655</v>
      </c>
      <c r="BK177" s="43">
        <v>0.63400000000000001</v>
      </c>
      <c r="BL177" s="43">
        <v>1.925</v>
      </c>
      <c r="BN177" s="25">
        <f t="shared" si="135"/>
        <v>0.65650000000000008</v>
      </c>
      <c r="BO177" s="223"/>
      <c r="BP177" s="220"/>
      <c r="BQ177" s="24"/>
      <c r="BR177" s="25">
        <f t="shared" si="136"/>
        <v>1.79</v>
      </c>
      <c r="BS177" s="223"/>
      <c r="BT177" s="220"/>
      <c r="BV177" s="220"/>
      <c r="BW177" s="220"/>
      <c r="BX177" s="221"/>
      <c r="BY177" s="51"/>
      <c r="BZ177" s="220"/>
      <c r="CA177" s="220"/>
      <c r="CB177" s="221"/>
      <c r="CC177" s="51"/>
      <c r="CD177" s="221"/>
    </row>
    <row r="178" spans="1:82" s="20" customFormat="1" ht="16" customHeight="1" x14ac:dyDescent="0.2">
      <c r="A178" s="222"/>
      <c r="B178" s="222"/>
      <c r="C178" s="222"/>
      <c r="D178" s="20" t="s">
        <v>428</v>
      </c>
      <c r="E178" s="224"/>
      <c r="G178">
        <v>230</v>
      </c>
      <c r="H178">
        <v>367</v>
      </c>
      <c r="I178">
        <v>308</v>
      </c>
      <c r="J178">
        <v>295</v>
      </c>
      <c r="K178">
        <v>280</v>
      </c>
      <c r="L178">
        <v>0.78200000000000003</v>
      </c>
      <c r="M178">
        <v>0.84399999999999997</v>
      </c>
      <c r="N178">
        <v>0.81699999999999995</v>
      </c>
      <c r="O178">
        <v>0.81100000000000005</v>
      </c>
      <c r="P178">
        <v>0.80500000000000005</v>
      </c>
      <c r="Q178">
        <v>0.68200000000000005</v>
      </c>
      <c r="R178">
        <v>0.69</v>
      </c>
      <c r="S178">
        <v>0.67700000000000005</v>
      </c>
      <c r="T178">
        <v>0.68400000000000005</v>
      </c>
      <c r="U178">
        <v>0.70899999999999996</v>
      </c>
      <c r="V178">
        <v>1.159</v>
      </c>
      <c r="W178">
        <v>1.0009999999999999</v>
      </c>
      <c r="X178">
        <v>1.0780000000000001</v>
      </c>
      <c r="Y178">
        <v>1.0940000000000001</v>
      </c>
      <c r="Z178">
        <v>1.107</v>
      </c>
      <c r="AA178">
        <v>1.3919999999999999</v>
      </c>
      <c r="AB178">
        <v>1.3819999999999999</v>
      </c>
      <c r="AC178">
        <v>1.3879999999999999</v>
      </c>
      <c r="AD178">
        <v>1.379</v>
      </c>
      <c r="AE178">
        <v>1.33</v>
      </c>
      <c r="AG178" s="21">
        <f t="shared" si="129"/>
        <v>296</v>
      </c>
      <c r="AH178" s="22">
        <f t="shared" si="130"/>
        <v>0.81179999999999986</v>
      </c>
      <c r="AI178" s="22">
        <f t="shared" si="131"/>
        <v>1.0878000000000001</v>
      </c>
      <c r="AJ178" s="22">
        <f t="shared" si="132"/>
        <v>0.68840000000000001</v>
      </c>
      <c r="AK178" s="22">
        <f t="shared" si="133"/>
        <v>1.3742000000000001</v>
      </c>
      <c r="AM178" s="109">
        <f t="shared" si="134"/>
        <v>1.4055310394647988</v>
      </c>
      <c r="AN178" s="223"/>
      <c r="AP178" s="223"/>
      <c r="AQ178" s="220"/>
      <c r="AR178" s="24"/>
      <c r="AS178" s="223"/>
      <c r="AT178" s="220"/>
      <c r="AV178" s="43">
        <v>0.752</v>
      </c>
      <c r="AW178" s="43">
        <v>1.46</v>
      </c>
      <c r="AX178" s="43">
        <v>0.71299999999999997</v>
      </c>
      <c r="AY178" s="43">
        <v>1.706</v>
      </c>
      <c r="AZ178" s="25"/>
      <c r="BA178" s="25">
        <f t="shared" si="68"/>
        <v>0.73249999999999993</v>
      </c>
      <c r="BB178" s="223"/>
      <c r="BC178" s="220"/>
      <c r="BD178" s="24"/>
      <c r="BE178" s="25">
        <f t="shared" si="69"/>
        <v>1.583</v>
      </c>
      <c r="BF178" s="223"/>
      <c r="BG178" s="220"/>
      <c r="BI178" s="43">
        <v>0.68400000000000005</v>
      </c>
      <c r="BJ178" s="43">
        <v>1.651</v>
      </c>
      <c r="BK178" s="43">
        <v>0.65600000000000003</v>
      </c>
      <c r="BL178" s="43">
        <v>1.8839999999999999</v>
      </c>
      <c r="BN178" s="25">
        <f t="shared" si="135"/>
        <v>0.67</v>
      </c>
      <c r="BO178" s="223"/>
      <c r="BP178" s="220"/>
      <c r="BQ178" s="24"/>
      <c r="BR178" s="25">
        <f t="shared" si="136"/>
        <v>1.7675000000000001</v>
      </c>
      <c r="BS178" s="223"/>
      <c r="BT178" s="220"/>
      <c r="BV178" s="220"/>
      <c r="BW178" s="220"/>
      <c r="BX178" s="221"/>
      <c r="BY178" s="51"/>
      <c r="BZ178" s="220"/>
      <c r="CA178" s="220"/>
      <c r="CB178" s="221"/>
      <c r="CC178" s="51"/>
      <c r="CD178" s="221"/>
    </row>
    <row r="179" spans="1:82" s="20" customFormat="1" ht="16" customHeight="1" x14ac:dyDescent="0.2">
      <c r="A179" s="222"/>
      <c r="B179" s="222"/>
      <c r="C179" s="222"/>
      <c r="D179" s="20" t="s">
        <v>429</v>
      </c>
      <c r="E179" s="224"/>
      <c r="G179">
        <v>296</v>
      </c>
      <c r="H179">
        <v>272</v>
      </c>
      <c r="I179">
        <v>365</v>
      </c>
      <c r="J179">
        <v>292</v>
      </c>
      <c r="K179">
        <v>268</v>
      </c>
      <c r="L179">
        <v>0.78800000000000003</v>
      </c>
      <c r="M179">
        <v>0.77700000000000002</v>
      </c>
      <c r="N179">
        <v>0.82699999999999996</v>
      </c>
      <c r="O179">
        <v>0.78700000000000003</v>
      </c>
      <c r="P179">
        <v>0.77500000000000002</v>
      </c>
      <c r="Q179">
        <v>0.66600000000000004</v>
      </c>
      <c r="R179">
        <v>0.67500000000000004</v>
      </c>
      <c r="S179">
        <v>0.66400000000000003</v>
      </c>
      <c r="T179">
        <v>0.67</v>
      </c>
      <c r="U179">
        <v>0.69</v>
      </c>
      <c r="V179">
        <v>1.143</v>
      </c>
      <c r="W179">
        <v>1.173</v>
      </c>
      <c r="X179">
        <v>1.05</v>
      </c>
      <c r="Y179">
        <v>1.1559999999999999</v>
      </c>
      <c r="Z179">
        <v>1.177</v>
      </c>
      <c r="AA179">
        <v>1.5169999999999999</v>
      </c>
      <c r="AB179">
        <v>1.44</v>
      </c>
      <c r="AC179">
        <v>1.498</v>
      </c>
      <c r="AD179">
        <v>1.427</v>
      </c>
      <c r="AE179">
        <v>1.429</v>
      </c>
      <c r="AG179" s="21">
        <f t="shared" si="129"/>
        <v>298.60000000000002</v>
      </c>
      <c r="AH179" s="22">
        <f t="shared" si="130"/>
        <v>0.79079999999999995</v>
      </c>
      <c r="AI179" s="22">
        <f t="shared" si="131"/>
        <v>1.1397999999999999</v>
      </c>
      <c r="AJ179" s="22">
        <f t="shared" si="132"/>
        <v>0.67300000000000004</v>
      </c>
      <c r="AK179" s="22">
        <f t="shared" si="133"/>
        <v>1.4621999999999999</v>
      </c>
      <c r="AM179" s="109">
        <f t="shared" si="134"/>
        <v>1.6043169262402355</v>
      </c>
      <c r="AN179" s="223"/>
      <c r="AP179" s="223"/>
      <c r="AQ179" s="220"/>
      <c r="AR179" s="24"/>
      <c r="AS179" s="223"/>
      <c r="AT179" s="220"/>
      <c r="AV179" s="43">
        <v>0.73899999999999999</v>
      </c>
      <c r="AW179" s="43">
        <v>1.6339999999999999</v>
      </c>
      <c r="AX179" s="43">
        <v>0.71199999999999997</v>
      </c>
      <c r="AY179" s="43">
        <v>1.821</v>
      </c>
      <c r="AZ179" s="25"/>
      <c r="BA179" s="25">
        <f t="shared" si="68"/>
        <v>0.72550000000000003</v>
      </c>
      <c r="BB179" s="223"/>
      <c r="BC179" s="220"/>
      <c r="BD179" s="24"/>
      <c r="BE179" s="25">
        <f t="shared" si="69"/>
        <v>1.7275</v>
      </c>
      <c r="BF179" s="223"/>
      <c r="BG179" s="220"/>
      <c r="BI179" s="43">
        <v>0.66900000000000004</v>
      </c>
      <c r="BJ179" s="43">
        <v>1.8029999999999999</v>
      </c>
      <c r="BK179" s="43">
        <v>0.65</v>
      </c>
      <c r="BL179" s="43">
        <v>2.0009999999999999</v>
      </c>
      <c r="BN179" s="25">
        <f t="shared" si="135"/>
        <v>0.65949999999999998</v>
      </c>
      <c r="BO179" s="223"/>
      <c r="BP179" s="220"/>
      <c r="BQ179" s="24"/>
      <c r="BR179" s="25">
        <f t="shared" si="136"/>
        <v>1.9019999999999999</v>
      </c>
      <c r="BS179" s="223"/>
      <c r="BT179" s="220"/>
      <c r="BV179" s="220"/>
      <c r="BW179" s="220"/>
      <c r="BX179" s="221"/>
      <c r="BY179" s="51"/>
      <c r="BZ179" s="220"/>
      <c r="CA179" s="220"/>
      <c r="CB179" s="221"/>
      <c r="CC179" s="51"/>
      <c r="CD179" s="221"/>
    </row>
    <row r="180" spans="1:82" s="20" customFormat="1" ht="16" customHeight="1" x14ac:dyDescent="0.2">
      <c r="A180" s="222"/>
      <c r="B180" s="222"/>
      <c r="C180" s="222"/>
      <c r="E180" s="224"/>
      <c r="G180" s="110"/>
      <c r="K180" s="111"/>
      <c r="L180" s="110"/>
      <c r="P180" s="111"/>
      <c r="Q180" s="110"/>
      <c r="U180" s="111"/>
      <c r="V180" s="110"/>
      <c r="Z180" s="111"/>
      <c r="AA180" s="110"/>
      <c r="AE180" s="111"/>
      <c r="AG180" s="21" t="e">
        <f t="shared" si="129"/>
        <v>#DIV/0!</v>
      </c>
      <c r="AH180" s="22" t="e">
        <f t="shared" si="130"/>
        <v>#DIV/0!</v>
      </c>
      <c r="AI180" s="22" t="e">
        <f t="shared" si="131"/>
        <v>#DIV/0!</v>
      </c>
      <c r="AJ180" s="22" t="e">
        <f t="shared" si="132"/>
        <v>#DIV/0!</v>
      </c>
      <c r="AK180" s="22" t="e">
        <f t="shared" si="133"/>
        <v>#DIV/0!</v>
      </c>
      <c r="AM180" s="109" t="e">
        <f t="shared" si="134"/>
        <v>#DIV/0!</v>
      </c>
      <c r="AN180" s="223"/>
      <c r="AP180" s="223"/>
      <c r="AQ180" s="220"/>
      <c r="AR180" s="24"/>
      <c r="AS180" s="223"/>
      <c r="AT180" s="220"/>
      <c r="AV180" s="43"/>
      <c r="AW180" s="43"/>
      <c r="AX180" s="43"/>
      <c r="AY180" s="43"/>
      <c r="AZ180" s="25"/>
      <c r="BA180" s="25" t="e">
        <f t="shared" si="68"/>
        <v>#DIV/0!</v>
      </c>
      <c r="BB180" s="223"/>
      <c r="BC180" s="220"/>
      <c r="BD180" s="24"/>
      <c r="BE180" s="25" t="e">
        <f t="shared" si="69"/>
        <v>#DIV/0!</v>
      </c>
      <c r="BF180" s="223"/>
      <c r="BG180" s="220"/>
      <c r="BI180" s="43"/>
      <c r="BJ180" s="43"/>
      <c r="BK180" s="43"/>
      <c r="BL180" s="43"/>
      <c r="BN180" s="25" t="e">
        <f t="shared" si="135"/>
        <v>#DIV/0!</v>
      </c>
      <c r="BO180" s="223"/>
      <c r="BP180" s="220"/>
      <c r="BQ180" s="24"/>
      <c r="BR180" s="25" t="e">
        <f t="shared" si="136"/>
        <v>#DIV/0!</v>
      </c>
      <c r="BS180" s="223"/>
      <c r="BT180" s="220"/>
      <c r="BV180" s="220"/>
      <c r="BW180" s="220"/>
      <c r="BX180" s="221"/>
      <c r="BY180" s="51"/>
      <c r="BZ180" s="220"/>
      <c r="CA180" s="220"/>
      <c r="CB180" s="221"/>
      <c r="CC180" s="51"/>
      <c r="CD180" s="221"/>
    </row>
    <row r="181" spans="1:82" s="20" customFormat="1" ht="16" customHeight="1" x14ac:dyDescent="0.2">
      <c r="A181" s="222"/>
      <c r="B181" s="222"/>
      <c r="C181" s="222"/>
      <c r="E181" s="224"/>
      <c r="G181" s="110"/>
      <c r="K181" s="111"/>
      <c r="L181" s="110"/>
      <c r="P181" s="111"/>
      <c r="Q181" s="110"/>
      <c r="U181" s="111"/>
      <c r="V181" s="110"/>
      <c r="Z181" s="111"/>
      <c r="AA181" s="110"/>
      <c r="AE181" s="111"/>
      <c r="AG181" s="21" t="e">
        <f t="shared" si="129"/>
        <v>#DIV/0!</v>
      </c>
      <c r="AH181" s="22" t="e">
        <f t="shared" si="130"/>
        <v>#DIV/0!</v>
      </c>
      <c r="AI181" s="22" t="e">
        <f t="shared" si="131"/>
        <v>#DIV/0!</v>
      </c>
      <c r="AJ181" s="22" t="e">
        <f t="shared" si="132"/>
        <v>#DIV/0!</v>
      </c>
      <c r="AK181" s="22" t="e">
        <f t="shared" si="133"/>
        <v>#DIV/0!</v>
      </c>
      <c r="AM181" s="109" t="e">
        <f t="shared" si="134"/>
        <v>#DIV/0!</v>
      </c>
      <c r="AN181" s="223"/>
      <c r="AP181" s="223"/>
      <c r="AQ181" s="220"/>
      <c r="AR181" s="24"/>
      <c r="AS181" s="223"/>
      <c r="AT181" s="220"/>
      <c r="AV181" s="43"/>
      <c r="AW181" s="43"/>
      <c r="AX181" s="43"/>
      <c r="AY181" s="43"/>
      <c r="AZ181" s="25"/>
      <c r="BA181" s="25" t="e">
        <f t="shared" si="68"/>
        <v>#DIV/0!</v>
      </c>
      <c r="BB181" s="223"/>
      <c r="BC181" s="220"/>
      <c r="BD181" s="24"/>
      <c r="BE181" s="25" t="e">
        <f t="shared" si="69"/>
        <v>#DIV/0!</v>
      </c>
      <c r="BF181" s="223"/>
      <c r="BG181" s="220"/>
      <c r="BI181" s="43"/>
      <c r="BJ181" s="43"/>
      <c r="BK181" s="43"/>
      <c r="BL181" s="43"/>
      <c r="BN181" s="25" t="e">
        <f t="shared" si="135"/>
        <v>#DIV/0!</v>
      </c>
      <c r="BO181" s="223"/>
      <c r="BP181" s="220"/>
      <c r="BQ181" s="24"/>
      <c r="BR181" s="25" t="e">
        <f t="shared" si="136"/>
        <v>#DIV/0!</v>
      </c>
      <c r="BS181" s="223"/>
      <c r="BT181" s="220"/>
      <c r="BV181" s="220"/>
      <c r="BW181" s="220"/>
      <c r="BX181" s="221"/>
      <c r="BY181" s="51"/>
      <c r="BZ181" s="220"/>
      <c r="CA181" s="220"/>
      <c r="CB181" s="221"/>
      <c r="CC181" s="51"/>
      <c r="CD181" s="221"/>
    </row>
    <row r="182" spans="1:82" s="20" customFormat="1" ht="16" customHeight="1" x14ac:dyDescent="0.2">
      <c r="A182" s="222"/>
      <c r="B182" s="222"/>
      <c r="C182" s="222"/>
      <c r="E182" s="224"/>
      <c r="G182" s="110"/>
      <c r="K182" s="111"/>
      <c r="L182" s="110"/>
      <c r="P182" s="111"/>
      <c r="Q182" s="110"/>
      <c r="U182" s="111"/>
      <c r="V182" s="110"/>
      <c r="Z182" s="111"/>
      <c r="AA182" s="110"/>
      <c r="AE182" s="111"/>
      <c r="AG182" s="21" t="e">
        <f t="shared" si="129"/>
        <v>#DIV/0!</v>
      </c>
      <c r="AH182" s="22" t="e">
        <f t="shared" si="130"/>
        <v>#DIV/0!</v>
      </c>
      <c r="AI182" s="22" t="e">
        <f t="shared" si="131"/>
        <v>#DIV/0!</v>
      </c>
      <c r="AJ182" s="22" t="e">
        <f t="shared" si="132"/>
        <v>#DIV/0!</v>
      </c>
      <c r="AK182" s="22" t="e">
        <f t="shared" si="133"/>
        <v>#DIV/0!</v>
      </c>
      <c r="AM182" s="109" t="e">
        <f t="shared" si="134"/>
        <v>#DIV/0!</v>
      </c>
      <c r="AN182" s="223"/>
      <c r="AP182" s="223"/>
      <c r="AQ182" s="220"/>
      <c r="AR182" s="24"/>
      <c r="AS182" s="223"/>
      <c r="AT182" s="220"/>
      <c r="AV182" s="43"/>
      <c r="AW182" s="43"/>
      <c r="AX182" s="43"/>
      <c r="AY182" s="43"/>
      <c r="AZ182" s="25"/>
      <c r="BA182" s="25" t="e">
        <f t="shared" si="68"/>
        <v>#DIV/0!</v>
      </c>
      <c r="BB182" s="223"/>
      <c r="BC182" s="220"/>
      <c r="BD182" s="24"/>
      <c r="BE182" s="25" t="e">
        <f t="shared" si="69"/>
        <v>#DIV/0!</v>
      </c>
      <c r="BF182" s="223"/>
      <c r="BG182" s="220"/>
      <c r="BI182" s="43"/>
      <c r="BJ182" s="43"/>
      <c r="BK182" s="43"/>
      <c r="BL182" s="43"/>
      <c r="BN182" s="25" t="e">
        <f t="shared" si="135"/>
        <v>#DIV/0!</v>
      </c>
      <c r="BO182" s="223"/>
      <c r="BP182" s="220"/>
      <c r="BQ182" s="24"/>
      <c r="BR182" s="25" t="e">
        <f t="shared" si="136"/>
        <v>#DIV/0!</v>
      </c>
      <c r="BS182" s="223"/>
      <c r="BT182" s="220"/>
      <c r="BV182" s="220"/>
      <c r="BW182" s="220"/>
      <c r="BX182" s="221"/>
      <c r="BY182" s="51"/>
      <c r="BZ182" s="220"/>
      <c r="CA182" s="220"/>
      <c r="CB182" s="221"/>
      <c r="CC182" s="51"/>
      <c r="CD182" s="221"/>
    </row>
    <row r="183" spans="1:82" s="20" customFormat="1" ht="16" customHeight="1" x14ac:dyDescent="0.2">
      <c r="A183" s="222"/>
      <c r="B183" s="222"/>
      <c r="C183" s="222">
        <v>0</v>
      </c>
      <c r="D183" s="20" t="s">
        <v>430</v>
      </c>
      <c r="E183" s="224"/>
      <c r="G183">
        <v>103</v>
      </c>
      <c r="H183">
        <v>116</v>
      </c>
      <c r="I183">
        <v>90</v>
      </c>
      <c r="J183">
        <v>131</v>
      </c>
      <c r="K183">
        <v>75</v>
      </c>
      <c r="L183">
        <v>0.69</v>
      </c>
      <c r="M183">
        <v>0.69199999999999995</v>
      </c>
      <c r="N183">
        <v>0.67400000000000004</v>
      </c>
      <c r="O183">
        <v>0.71699999999999997</v>
      </c>
      <c r="P183">
        <v>0.65900000000000003</v>
      </c>
      <c r="Q183">
        <v>0.58699999999999997</v>
      </c>
      <c r="R183">
        <v>0.59399999999999997</v>
      </c>
      <c r="S183">
        <v>0.58599999999999997</v>
      </c>
      <c r="T183">
        <v>0.57199999999999995</v>
      </c>
      <c r="U183">
        <v>0.61299999999999999</v>
      </c>
      <c r="V183">
        <v>1.347</v>
      </c>
      <c r="W183">
        <v>1.3480000000000001</v>
      </c>
      <c r="X183">
        <v>1.3819999999999999</v>
      </c>
      <c r="Y183">
        <v>1.3069999999999999</v>
      </c>
      <c r="Z183">
        <v>1.4039999999999999</v>
      </c>
      <c r="AA183">
        <v>1.5409999999999999</v>
      </c>
      <c r="AB183">
        <v>1.514</v>
      </c>
      <c r="AC183">
        <v>1.514</v>
      </c>
      <c r="AD183">
        <v>1.546</v>
      </c>
      <c r="AE183">
        <v>1.48</v>
      </c>
      <c r="AG183" s="21">
        <f t="shared" ref="AG183:AG190" si="137">AVERAGE(G183:K183)</f>
        <v>103</v>
      </c>
      <c r="AH183" s="22">
        <f t="shared" ref="AH183:AH190" si="138">AVERAGE(L183:P183)</f>
        <v>0.68640000000000012</v>
      </c>
      <c r="AI183" s="22">
        <f t="shared" ref="AI183:AI190" si="139">AVERAGE(V183:Z183)</f>
        <v>1.3576000000000001</v>
      </c>
      <c r="AJ183" s="22">
        <f t="shared" ref="AJ183:AJ190" si="140">AVERAGE(Q183:U183)</f>
        <v>0.59040000000000004</v>
      </c>
      <c r="AK183" s="22">
        <f t="shared" ref="AK183:AK190" si="141">AVERAGE(AA183:AE183)</f>
        <v>1.5190000000000001</v>
      </c>
      <c r="AM183" s="109">
        <f t="shared" ref="AM183:AM190" si="142">((AK183-AI183)*(1000/AG183))/AJ183</f>
        <v>2.6541163469887121</v>
      </c>
      <c r="AN183" s="223" cm="1">
        <f t="array" ref="AN183">MIN(IF(ISERROR(AM183:AM190),1E+307,AM183:AM190))</f>
        <v>0.26347112859826843</v>
      </c>
      <c r="AP183" s="223" cm="1">
        <f t="array" ref="AP183">MAX(IF(ISERROR(AJ183:AJ190),-1E+307,AJ183:AJ190))</f>
        <v>0.59599999999999997</v>
      </c>
      <c r="AQ183" s="220"/>
      <c r="AR183" s="24"/>
      <c r="AS183" s="223" cm="1">
        <f t="array" ref="AS183">MIN(IF(ISERROR(AK183:AK190),1E+307,AK183:AK190))</f>
        <v>1.5152000000000001</v>
      </c>
      <c r="AT183" s="220"/>
      <c r="AV183" s="43">
        <v>0.67900000000000005</v>
      </c>
      <c r="AW183" s="43">
        <v>1.6140000000000001</v>
      </c>
      <c r="AX183" s="43">
        <v>0.66900000000000004</v>
      </c>
      <c r="AY183" s="43">
        <v>1.853</v>
      </c>
      <c r="AZ183" s="25"/>
      <c r="BA183" s="25">
        <f t="shared" si="68"/>
        <v>0.67400000000000004</v>
      </c>
      <c r="BB183" s="223" cm="1">
        <f t="array" ref="BB183">MAX(IF(ISERROR(BA183:BA190),-1E+307,BA183:BA190))</f>
        <v>0.6845</v>
      </c>
      <c r="BC183" s="220"/>
      <c r="BD183" s="24"/>
      <c r="BE183" s="25">
        <f t="shared" si="69"/>
        <v>1.7335</v>
      </c>
      <c r="BF183" s="223" cm="1">
        <f t="array" ref="BF183">MIN(IF(ISERROR(BE183:BE190),1E+307,BE183:BE190))</f>
        <v>1.6989999999999998</v>
      </c>
      <c r="BG183" s="220"/>
      <c r="BI183" s="43">
        <v>0.65200000000000002</v>
      </c>
      <c r="BJ183" s="43">
        <v>1.718</v>
      </c>
      <c r="BK183" s="43">
        <v>0.69599999999999995</v>
      </c>
      <c r="BL183" s="43">
        <v>1.825</v>
      </c>
      <c r="BN183" s="25">
        <f t="shared" si="135"/>
        <v>0.67399999999999993</v>
      </c>
      <c r="BO183" s="223" cm="1">
        <f t="array" ref="BO183">MAX(IF(ISERROR(BN183:BN190),-1E+307,BN183:BN190))</f>
        <v>0.67399999999999993</v>
      </c>
      <c r="BP183" s="220"/>
      <c r="BQ183" s="24"/>
      <c r="BR183" s="25">
        <f t="shared" si="136"/>
        <v>1.7715000000000001</v>
      </c>
      <c r="BS183" s="223" cm="1">
        <f t="array" ref="BS183">MIN(IF(ISERROR(BR183:BR190),1E+307,BR183:BR190))</f>
        <v>1.7715000000000001</v>
      </c>
      <c r="BT183" s="220"/>
      <c r="BV183" s="220"/>
      <c r="BW183" s="220"/>
      <c r="BX183" s="221"/>
      <c r="BY183" s="51"/>
      <c r="BZ183" s="220"/>
      <c r="CA183" s="220"/>
      <c r="CB183" s="221"/>
      <c r="CC183" s="51"/>
      <c r="CD183" s="221"/>
    </row>
    <row r="184" spans="1:82" s="20" customFormat="1" ht="16" customHeight="1" x14ac:dyDescent="0.2">
      <c r="A184" s="222"/>
      <c r="B184" s="222"/>
      <c r="C184" s="222"/>
      <c r="D184" s="20" t="s">
        <v>431</v>
      </c>
      <c r="E184" s="224"/>
      <c r="G184">
        <v>202</v>
      </c>
      <c r="H184">
        <v>283</v>
      </c>
      <c r="I184">
        <v>171</v>
      </c>
      <c r="J184">
        <v>256</v>
      </c>
      <c r="K184">
        <v>181</v>
      </c>
      <c r="L184">
        <v>0.67200000000000004</v>
      </c>
      <c r="M184">
        <v>0.71599999999999997</v>
      </c>
      <c r="N184">
        <v>0.64300000000000002</v>
      </c>
      <c r="O184">
        <v>0.69599999999999995</v>
      </c>
      <c r="P184">
        <v>0.65500000000000003</v>
      </c>
      <c r="Q184">
        <v>0.58299999999999996</v>
      </c>
      <c r="R184">
        <v>0.60599999999999998</v>
      </c>
      <c r="S184">
        <v>0.59</v>
      </c>
      <c r="T184">
        <v>0.58299999999999996</v>
      </c>
      <c r="U184">
        <v>0.60899999999999999</v>
      </c>
      <c r="V184">
        <v>1.3759999999999999</v>
      </c>
      <c r="W184">
        <v>1.3029999999999999</v>
      </c>
      <c r="X184">
        <v>1.431</v>
      </c>
      <c r="Y184">
        <v>1.345</v>
      </c>
      <c r="Z184">
        <v>1.409</v>
      </c>
      <c r="AA184">
        <v>1.544</v>
      </c>
      <c r="AB184">
        <v>1.516</v>
      </c>
      <c r="AC184">
        <v>1.4990000000000001</v>
      </c>
      <c r="AD184">
        <v>1.5209999999999999</v>
      </c>
      <c r="AE184">
        <v>1.5109999999999999</v>
      </c>
      <c r="AG184" s="21">
        <f t="shared" si="137"/>
        <v>218.6</v>
      </c>
      <c r="AH184" s="22">
        <f t="shared" si="138"/>
        <v>0.67639999999999989</v>
      </c>
      <c r="AI184" s="22">
        <f t="shared" si="139"/>
        <v>1.3727999999999998</v>
      </c>
      <c r="AJ184" s="22">
        <f t="shared" si="140"/>
        <v>0.59420000000000006</v>
      </c>
      <c r="AK184" s="22">
        <f t="shared" si="141"/>
        <v>1.5182</v>
      </c>
      <c r="AM184" s="109">
        <f t="shared" si="142"/>
        <v>1.1193904603296965</v>
      </c>
      <c r="AN184" s="223"/>
      <c r="AP184" s="223"/>
      <c r="AQ184" s="220"/>
      <c r="AR184" s="24"/>
      <c r="AS184" s="223"/>
      <c r="AT184" s="220"/>
      <c r="AV184" s="43">
        <v>0.67900000000000005</v>
      </c>
      <c r="AW184" s="43">
        <v>1.63</v>
      </c>
      <c r="AX184" s="43">
        <v>0.67200000000000004</v>
      </c>
      <c r="AY184" s="43">
        <v>1.8540000000000001</v>
      </c>
      <c r="AZ184" s="25"/>
      <c r="BA184" s="25">
        <f t="shared" si="68"/>
        <v>0.67549999999999999</v>
      </c>
      <c r="BB184" s="223"/>
      <c r="BC184" s="220"/>
      <c r="BD184" s="24"/>
      <c r="BE184" s="25">
        <f t="shared" si="69"/>
        <v>1.742</v>
      </c>
      <c r="BF184" s="223"/>
      <c r="BG184" s="220"/>
      <c r="BI184" s="43">
        <v>0.628</v>
      </c>
      <c r="BJ184" s="43">
        <v>1.7789999999999999</v>
      </c>
      <c r="BK184" s="43">
        <v>0.68799999999999994</v>
      </c>
      <c r="BL184" s="43">
        <v>1.87</v>
      </c>
      <c r="BN184" s="25">
        <f t="shared" si="135"/>
        <v>0.65799999999999992</v>
      </c>
      <c r="BO184" s="223"/>
      <c r="BP184" s="220"/>
      <c r="BQ184" s="24"/>
      <c r="BR184" s="25">
        <f t="shared" si="136"/>
        <v>1.8245</v>
      </c>
      <c r="BS184" s="223"/>
      <c r="BT184" s="220"/>
      <c r="BV184" s="220"/>
      <c r="BW184" s="220"/>
      <c r="BX184" s="221"/>
      <c r="BY184" s="51"/>
      <c r="BZ184" s="220"/>
      <c r="CA184" s="220"/>
      <c r="CB184" s="221"/>
      <c r="CC184" s="51"/>
      <c r="CD184" s="221"/>
    </row>
    <row r="185" spans="1:82" s="20" customFormat="1" ht="16" customHeight="1" x14ac:dyDescent="0.2">
      <c r="A185" s="222"/>
      <c r="B185" s="222"/>
      <c r="C185" s="222"/>
      <c r="D185" s="20" t="s">
        <v>432</v>
      </c>
      <c r="E185" s="224"/>
      <c r="G185">
        <v>339</v>
      </c>
      <c r="H185">
        <v>346</v>
      </c>
      <c r="I185">
        <v>365</v>
      </c>
      <c r="J185">
        <v>400</v>
      </c>
      <c r="K185">
        <v>295</v>
      </c>
      <c r="L185">
        <v>0.67200000000000004</v>
      </c>
      <c r="M185">
        <v>0.66700000000000004</v>
      </c>
      <c r="N185">
        <v>0.68300000000000005</v>
      </c>
      <c r="O185">
        <v>0.69899999999999995</v>
      </c>
      <c r="P185">
        <v>0.64700000000000002</v>
      </c>
      <c r="Q185">
        <v>0.58399999999999996</v>
      </c>
      <c r="R185">
        <v>0.60499999999999998</v>
      </c>
      <c r="S185">
        <v>0.58799999999999997</v>
      </c>
      <c r="T185">
        <v>0.58299999999999996</v>
      </c>
      <c r="U185">
        <v>0.60699999999999998</v>
      </c>
      <c r="V185">
        <v>1.377</v>
      </c>
      <c r="W185">
        <v>1.39</v>
      </c>
      <c r="X185">
        <v>1.3640000000000001</v>
      </c>
      <c r="Y185">
        <v>1.339</v>
      </c>
      <c r="Z185">
        <v>1.4219999999999999</v>
      </c>
      <c r="AA185">
        <v>1.5680000000000001</v>
      </c>
      <c r="AB185">
        <v>1.488</v>
      </c>
      <c r="AC185">
        <v>1.512</v>
      </c>
      <c r="AD185">
        <v>1.573</v>
      </c>
      <c r="AE185">
        <v>1.524</v>
      </c>
      <c r="AG185" s="21">
        <f t="shared" si="137"/>
        <v>349</v>
      </c>
      <c r="AH185" s="22">
        <f t="shared" si="138"/>
        <v>0.67360000000000009</v>
      </c>
      <c r="AI185" s="22">
        <f t="shared" si="139"/>
        <v>1.3784000000000001</v>
      </c>
      <c r="AJ185" s="22">
        <f t="shared" si="140"/>
        <v>0.59340000000000015</v>
      </c>
      <c r="AK185" s="22">
        <f t="shared" si="141"/>
        <v>1.5329999999999999</v>
      </c>
      <c r="AM185" s="109">
        <f t="shared" si="142"/>
        <v>0.74651153133368586</v>
      </c>
      <c r="AN185" s="223"/>
      <c r="AP185" s="223"/>
      <c r="AQ185" s="220"/>
      <c r="AR185" s="24"/>
      <c r="AS185" s="223"/>
      <c r="AT185" s="220"/>
      <c r="AV185" s="43">
        <v>0.68100000000000005</v>
      </c>
      <c r="AW185" s="43">
        <v>1.595</v>
      </c>
      <c r="AX185" s="43">
        <v>0.68799999999999994</v>
      </c>
      <c r="AY185" s="43">
        <v>1.8029999999999999</v>
      </c>
      <c r="AZ185" s="25"/>
      <c r="BA185" s="25">
        <f t="shared" si="68"/>
        <v>0.6845</v>
      </c>
      <c r="BB185" s="223"/>
      <c r="BC185" s="220"/>
      <c r="BD185" s="24"/>
      <c r="BE185" s="25">
        <f t="shared" si="69"/>
        <v>1.6989999999999998</v>
      </c>
      <c r="BF185" s="223"/>
      <c r="BG185" s="220"/>
      <c r="BI185" s="43">
        <v>0.64500000000000002</v>
      </c>
      <c r="BJ185" s="43">
        <v>1.7210000000000001</v>
      </c>
      <c r="BK185" s="43">
        <v>0.67</v>
      </c>
      <c r="BL185" s="43">
        <v>1.8540000000000001</v>
      </c>
      <c r="BN185" s="25">
        <f t="shared" si="135"/>
        <v>0.65749999999999997</v>
      </c>
      <c r="BO185" s="223"/>
      <c r="BP185" s="220"/>
      <c r="BQ185" s="24"/>
      <c r="BR185" s="25">
        <f t="shared" si="136"/>
        <v>1.7875000000000001</v>
      </c>
      <c r="BS185" s="223"/>
      <c r="BT185" s="220"/>
      <c r="BV185" s="220"/>
      <c r="BW185" s="220"/>
      <c r="BX185" s="221"/>
      <c r="BY185" s="51"/>
      <c r="BZ185" s="220"/>
      <c r="CA185" s="220"/>
      <c r="CB185" s="221"/>
      <c r="CC185" s="51"/>
      <c r="CD185" s="221"/>
    </row>
    <row r="186" spans="1:82" s="20" customFormat="1" ht="16" customHeight="1" x14ac:dyDescent="0.2">
      <c r="A186" s="222"/>
      <c r="B186" s="222"/>
      <c r="C186" s="222"/>
      <c r="D186" s="20" t="s">
        <v>433</v>
      </c>
      <c r="E186" s="224"/>
      <c r="G186">
        <v>296</v>
      </c>
      <c r="H186">
        <v>377</v>
      </c>
      <c r="I186">
        <v>453</v>
      </c>
      <c r="J186">
        <v>435</v>
      </c>
      <c r="K186">
        <v>259</v>
      </c>
      <c r="L186">
        <v>0.63300000000000001</v>
      </c>
      <c r="M186">
        <v>0.66100000000000003</v>
      </c>
      <c r="N186">
        <v>0.69</v>
      </c>
      <c r="O186">
        <v>0.7</v>
      </c>
      <c r="P186">
        <v>0.60799999999999998</v>
      </c>
      <c r="Q186">
        <v>0.57999999999999996</v>
      </c>
      <c r="R186">
        <v>0.59799999999999998</v>
      </c>
      <c r="S186">
        <v>0.58199999999999996</v>
      </c>
      <c r="T186">
        <v>0.58199999999999996</v>
      </c>
      <c r="U186">
        <v>0.60299999999999998</v>
      </c>
      <c r="V186">
        <v>1.4379999999999999</v>
      </c>
      <c r="W186">
        <v>1.4</v>
      </c>
      <c r="X186">
        <v>1.3520000000000001</v>
      </c>
      <c r="Y186">
        <v>1.337</v>
      </c>
      <c r="Z186">
        <v>1.4810000000000001</v>
      </c>
      <c r="AA186">
        <v>1.548</v>
      </c>
      <c r="AB186">
        <v>1.5</v>
      </c>
      <c r="AC186">
        <v>1.69</v>
      </c>
      <c r="AD186">
        <v>1.508</v>
      </c>
      <c r="AE186">
        <v>1.496</v>
      </c>
      <c r="AG186" s="21">
        <f t="shared" si="137"/>
        <v>364</v>
      </c>
      <c r="AH186" s="22">
        <f t="shared" si="138"/>
        <v>0.6584000000000001</v>
      </c>
      <c r="AI186" s="22">
        <f t="shared" si="139"/>
        <v>1.4016</v>
      </c>
      <c r="AJ186" s="22">
        <f t="shared" si="140"/>
        <v>0.58899999999999986</v>
      </c>
      <c r="AK186" s="22">
        <f t="shared" si="141"/>
        <v>1.5483999999999998</v>
      </c>
      <c r="AM186" s="109">
        <f t="shared" si="142"/>
        <v>0.6847142670572206</v>
      </c>
      <c r="AN186" s="223"/>
      <c r="AP186" s="223"/>
      <c r="AQ186" s="220"/>
      <c r="AR186" s="24"/>
      <c r="AS186" s="223"/>
      <c r="AT186" s="220"/>
      <c r="AV186" s="43">
        <v>0.67800000000000005</v>
      </c>
      <c r="AW186" s="43">
        <v>1.6060000000000001</v>
      </c>
      <c r="AX186" s="43">
        <v>0.68200000000000005</v>
      </c>
      <c r="AY186" s="43">
        <v>1.819</v>
      </c>
      <c r="AZ186" s="25"/>
      <c r="BA186" s="25">
        <f t="shared" si="68"/>
        <v>0.68</v>
      </c>
      <c r="BB186" s="223"/>
      <c r="BC186" s="220"/>
      <c r="BD186" s="24"/>
      <c r="BE186" s="25">
        <f t="shared" si="69"/>
        <v>1.7124999999999999</v>
      </c>
      <c r="BF186" s="223"/>
      <c r="BG186" s="220"/>
      <c r="BI186" s="43">
        <v>0.64600000000000002</v>
      </c>
      <c r="BJ186" s="43">
        <v>1.7250000000000001</v>
      </c>
      <c r="BK186" s="43">
        <v>0.66600000000000004</v>
      </c>
      <c r="BL186" s="43">
        <v>1.873</v>
      </c>
      <c r="BN186" s="25">
        <f t="shared" si="135"/>
        <v>0.65600000000000003</v>
      </c>
      <c r="BO186" s="223"/>
      <c r="BP186" s="220"/>
      <c r="BQ186" s="24"/>
      <c r="BR186" s="25">
        <f t="shared" si="136"/>
        <v>1.7989999999999999</v>
      </c>
      <c r="BS186" s="223"/>
      <c r="BT186" s="220"/>
      <c r="BV186" s="220"/>
      <c r="BW186" s="220"/>
      <c r="BX186" s="221"/>
      <c r="BY186" s="51"/>
      <c r="BZ186" s="220"/>
      <c r="CA186" s="220"/>
      <c r="CB186" s="221"/>
      <c r="CC186" s="51"/>
      <c r="CD186" s="221"/>
    </row>
    <row r="187" spans="1:82" s="20" customFormat="1" ht="16" customHeight="1" x14ac:dyDescent="0.2">
      <c r="A187" s="222"/>
      <c r="B187" s="222"/>
      <c r="C187" s="222"/>
      <c r="D187" s="20" t="s">
        <v>434</v>
      </c>
      <c r="E187" s="224"/>
      <c r="G187">
        <v>972</v>
      </c>
      <c r="H187">
        <v>834</v>
      </c>
      <c r="I187">
        <v>944</v>
      </c>
      <c r="J187">
        <v>826</v>
      </c>
      <c r="K187">
        <v>557</v>
      </c>
      <c r="L187">
        <v>0.70399999999999996</v>
      </c>
      <c r="M187">
        <v>0.66100000000000003</v>
      </c>
      <c r="N187">
        <v>0.69399999999999995</v>
      </c>
      <c r="O187">
        <v>0.67200000000000004</v>
      </c>
      <c r="P187">
        <v>0.61099999999999999</v>
      </c>
      <c r="Q187">
        <v>0.58699999999999997</v>
      </c>
      <c r="R187">
        <v>0.60699999999999998</v>
      </c>
      <c r="S187">
        <v>0.59499999999999997</v>
      </c>
      <c r="T187">
        <v>0.58599999999999997</v>
      </c>
      <c r="U187">
        <v>0.60499999999999998</v>
      </c>
      <c r="V187">
        <v>1.32</v>
      </c>
      <c r="W187">
        <v>1.399</v>
      </c>
      <c r="X187">
        <v>1.345</v>
      </c>
      <c r="Y187">
        <v>1.387</v>
      </c>
      <c r="Z187">
        <v>1.476</v>
      </c>
      <c r="AA187">
        <v>1.5469999999999999</v>
      </c>
      <c r="AB187">
        <v>1.4890000000000001</v>
      </c>
      <c r="AC187">
        <v>1.5349999999999999</v>
      </c>
      <c r="AD187">
        <v>1.512</v>
      </c>
      <c r="AE187">
        <v>1.4930000000000001</v>
      </c>
      <c r="AG187" s="21">
        <f t="shared" si="137"/>
        <v>826.6</v>
      </c>
      <c r="AH187" s="22">
        <f t="shared" si="138"/>
        <v>0.66840000000000011</v>
      </c>
      <c r="AI187" s="22">
        <f t="shared" si="139"/>
        <v>1.3854000000000002</v>
      </c>
      <c r="AJ187" s="22">
        <f t="shared" si="140"/>
        <v>0.59599999999999997</v>
      </c>
      <c r="AK187" s="22">
        <f t="shared" si="141"/>
        <v>1.5152000000000001</v>
      </c>
      <c r="AM187" s="109">
        <f t="shared" si="142"/>
        <v>0.26347112859826843</v>
      </c>
      <c r="AN187" s="223"/>
      <c r="AP187" s="223"/>
      <c r="AQ187" s="220"/>
      <c r="AR187" s="24"/>
      <c r="AS187" s="223"/>
      <c r="AT187" s="220"/>
      <c r="AV187" s="43">
        <v>0.68300000000000005</v>
      </c>
      <c r="AW187" s="43">
        <v>1.6</v>
      </c>
      <c r="AX187" s="43">
        <v>0.65800000000000003</v>
      </c>
      <c r="AY187" s="43">
        <v>1.8460000000000001</v>
      </c>
      <c r="AZ187" s="25"/>
      <c r="BA187" s="25">
        <f t="shared" si="68"/>
        <v>0.6705000000000001</v>
      </c>
      <c r="BB187" s="223"/>
      <c r="BC187" s="220"/>
      <c r="BD187" s="24"/>
      <c r="BE187" s="25">
        <f t="shared" si="69"/>
        <v>1.7230000000000001</v>
      </c>
      <c r="BF187" s="223"/>
      <c r="BG187" s="220"/>
      <c r="BI187" s="43">
        <v>0.64900000000000002</v>
      </c>
      <c r="BJ187" s="43">
        <v>1.726</v>
      </c>
      <c r="BK187" s="43">
        <v>0.64400000000000002</v>
      </c>
      <c r="BL187" s="43">
        <v>1.9179999999999999</v>
      </c>
      <c r="BN187" s="25">
        <f t="shared" si="135"/>
        <v>0.64650000000000007</v>
      </c>
      <c r="BO187" s="223"/>
      <c r="BP187" s="220"/>
      <c r="BQ187" s="24"/>
      <c r="BR187" s="25">
        <f t="shared" si="136"/>
        <v>1.8220000000000001</v>
      </c>
      <c r="BS187" s="223"/>
      <c r="BT187" s="220"/>
      <c r="BV187" s="220"/>
      <c r="BW187" s="220"/>
      <c r="BX187" s="221"/>
      <c r="BY187" s="51"/>
      <c r="BZ187" s="220"/>
      <c r="CA187" s="220"/>
      <c r="CB187" s="221"/>
      <c r="CC187" s="51"/>
      <c r="CD187" s="221"/>
    </row>
    <row r="188" spans="1:82" s="20" customFormat="1" ht="16" customHeight="1" x14ac:dyDescent="0.2">
      <c r="A188" s="222"/>
      <c r="B188" s="222"/>
      <c r="C188" s="222"/>
      <c r="E188" s="224"/>
      <c r="G188" s="110"/>
      <c r="K188" s="111"/>
      <c r="L188" s="110"/>
      <c r="P188" s="111"/>
      <c r="Q188" s="110"/>
      <c r="U188" s="111"/>
      <c r="V188" s="110"/>
      <c r="Z188" s="111"/>
      <c r="AA188" s="110"/>
      <c r="AE188" s="111"/>
      <c r="AG188" s="21" t="e">
        <f t="shared" si="137"/>
        <v>#DIV/0!</v>
      </c>
      <c r="AH188" s="22" t="e">
        <f t="shared" si="138"/>
        <v>#DIV/0!</v>
      </c>
      <c r="AI188" s="22" t="e">
        <f t="shared" si="139"/>
        <v>#DIV/0!</v>
      </c>
      <c r="AJ188" s="22" t="e">
        <f t="shared" si="140"/>
        <v>#DIV/0!</v>
      </c>
      <c r="AK188" s="22" t="e">
        <f t="shared" si="141"/>
        <v>#DIV/0!</v>
      </c>
      <c r="AM188" s="109" t="e">
        <f t="shared" si="142"/>
        <v>#DIV/0!</v>
      </c>
      <c r="AN188" s="223"/>
      <c r="AP188" s="223"/>
      <c r="AQ188" s="220"/>
      <c r="AR188" s="24"/>
      <c r="AS188" s="223"/>
      <c r="AT188" s="220"/>
      <c r="AV188" s="43"/>
      <c r="AW188" s="43"/>
      <c r="AX188" s="43"/>
      <c r="AY188" s="43"/>
      <c r="AZ188" s="25"/>
      <c r="BA188" s="25" t="e">
        <f t="shared" si="68"/>
        <v>#DIV/0!</v>
      </c>
      <c r="BB188" s="223"/>
      <c r="BC188" s="220"/>
      <c r="BD188" s="24"/>
      <c r="BE188" s="25" t="e">
        <f t="shared" si="69"/>
        <v>#DIV/0!</v>
      </c>
      <c r="BF188" s="223"/>
      <c r="BG188" s="220"/>
      <c r="BI188" s="43"/>
      <c r="BJ188" s="43"/>
      <c r="BK188" s="43"/>
      <c r="BL188" s="43"/>
      <c r="BN188" s="25" t="e">
        <f t="shared" si="135"/>
        <v>#DIV/0!</v>
      </c>
      <c r="BO188" s="223"/>
      <c r="BP188" s="220"/>
      <c r="BQ188" s="24"/>
      <c r="BR188" s="25" t="e">
        <f t="shared" si="136"/>
        <v>#DIV/0!</v>
      </c>
      <c r="BS188" s="223"/>
      <c r="BT188" s="220"/>
      <c r="BV188" s="220"/>
      <c r="BW188" s="220"/>
      <c r="BX188" s="221"/>
      <c r="BY188" s="51"/>
      <c r="BZ188" s="220"/>
      <c r="CA188" s="220"/>
      <c r="CB188" s="221"/>
      <c r="CC188" s="51"/>
      <c r="CD188" s="221"/>
    </row>
    <row r="189" spans="1:82" s="20" customFormat="1" ht="16" customHeight="1" x14ac:dyDescent="0.2">
      <c r="A189" s="222"/>
      <c r="B189" s="222"/>
      <c r="C189" s="222"/>
      <c r="E189" s="224"/>
      <c r="G189" s="110"/>
      <c r="K189" s="111"/>
      <c r="L189" s="110"/>
      <c r="P189" s="111"/>
      <c r="Q189" s="110"/>
      <c r="U189" s="111"/>
      <c r="V189" s="110"/>
      <c r="Z189" s="111"/>
      <c r="AA189" s="110"/>
      <c r="AE189" s="111"/>
      <c r="AG189" s="21" t="e">
        <f t="shared" si="137"/>
        <v>#DIV/0!</v>
      </c>
      <c r="AH189" s="22" t="e">
        <f t="shared" si="138"/>
        <v>#DIV/0!</v>
      </c>
      <c r="AI189" s="22" t="e">
        <f t="shared" si="139"/>
        <v>#DIV/0!</v>
      </c>
      <c r="AJ189" s="22" t="e">
        <f t="shared" si="140"/>
        <v>#DIV/0!</v>
      </c>
      <c r="AK189" s="22" t="e">
        <f t="shared" si="141"/>
        <v>#DIV/0!</v>
      </c>
      <c r="AM189" s="109" t="e">
        <f t="shared" si="142"/>
        <v>#DIV/0!</v>
      </c>
      <c r="AN189" s="223"/>
      <c r="AP189" s="223"/>
      <c r="AQ189" s="220"/>
      <c r="AR189" s="24"/>
      <c r="AS189" s="223"/>
      <c r="AT189" s="220"/>
      <c r="AV189" s="43"/>
      <c r="AW189" s="43"/>
      <c r="AX189" s="43"/>
      <c r="AY189" s="43"/>
      <c r="AZ189" s="25"/>
      <c r="BA189" s="25" t="e">
        <f t="shared" si="68"/>
        <v>#DIV/0!</v>
      </c>
      <c r="BB189" s="223"/>
      <c r="BC189" s="220"/>
      <c r="BD189" s="24"/>
      <c r="BE189" s="25" t="e">
        <f t="shared" si="69"/>
        <v>#DIV/0!</v>
      </c>
      <c r="BF189" s="223"/>
      <c r="BG189" s="220"/>
      <c r="BI189" s="43"/>
      <c r="BJ189" s="43"/>
      <c r="BK189" s="43"/>
      <c r="BL189" s="43"/>
      <c r="BN189" s="25" t="e">
        <f t="shared" si="135"/>
        <v>#DIV/0!</v>
      </c>
      <c r="BO189" s="223"/>
      <c r="BP189" s="220"/>
      <c r="BQ189" s="24"/>
      <c r="BR189" s="25" t="e">
        <f t="shared" si="136"/>
        <v>#DIV/0!</v>
      </c>
      <c r="BS189" s="223"/>
      <c r="BT189" s="220"/>
      <c r="BV189" s="220"/>
      <c r="BW189" s="220"/>
      <c r="BX189" s="221"/>
      <c r="BY189" s="51"/>
      <c r="BZ189" s="220"/>
      <c r="CA189" s="220"/>
      <c r="CB189" s="221"/>
      <c r="CC189" s="51"/>
      <c r="CD189" s="221"/>
    </row>
    <row r="190" spans="1:82" s="20" customFormat="1" ht="16" customHeight="1" x14ac:dyDescent="0.2">
      <c r="A190" s="222"/>
      <c r="B190" s="222"/>
      <c r="C190" s="222"/>
      <c r="E190" s="224"/>
      <c r="G190" s="110"/>
      <c r="K190" s="111"/>
      <c r="L190" s="110"/>
      <c r="P190" s="111"/>
      <c r="Q190" s="110"/>
      <c r="U190" s="111"/>
      <c r="V190" s="110"/>
      <c r="Z190" s="111"/>
      <c r="AA190" s="110"/>
      <c r="AE190" s="111"/>
      <c r="AG190" s="21" t="e">
        <f t="shared" si="137"/>
        <v>#DIV/0!</v>
      </c>
      <c r="AH190" s="22" t="e">
        <f t="shared" si="138"/>
        <v>#DIV/0!</v>
      </c>
      <c r="AI190" s="22" t="e">
        <f t="shared" si="139"/>
        <v>#DIV/0!</v>
      </c>
      <c r="AJ190" s="22" t="e">
        <f t="shared" si="140"/>
        <v>#DIV/0!</v>
      </c>
      <c r="AK190" s="22" t="e">
        <f t="shared" si="141"/>
        <v>#DIV/0!</v>
      </c>
      <c r="AM190" s="109" t="e">
        <f t="shared" si="142"/>
        <v>#DIV/0!</v>
      </c>
      <c r="AN190" s="223"/>
      <c r="AP190" s="223"/>
      <c r="AQ190" s="220"/>
      <c r="AR190" s="24"/>
      <c r="AS190" s="223"/>
      <c r="AT190" s="220"/>
      <c r="AV190" s="43"/>
      <c r="AW190" s="43"/>
      <c r="AX190" s="43"/>
      <c r="AY190" s="43"/>
      <c r="AZ190" s="25"/>
      <c r="BA190" s="25" t="e">
        <f t="shared" si="68"/>
        <v>#DIV/0!</v>
      </c>
      <c r="BB190" s="223"/>
      <c r="BC190" s="220"/>
      <c r="BD190" s="24"/>
      <c r="BE190" s="25" t="e">
        <f t="shared" si="69"/>
        <v>#DIV/0!</v>
      </c>
      <c r="BF190" s="223"/>
      <c r="BG190" s="220"/>
      <c r="BI190" s="43"/>
      <c r="BJ190" s="43"/>
      <c r="BK190" s="43"/>
      <c r="BL190" s="43"/>
      <c r="BN190" s="25" t="e">
        <f t="shared" si="135"/>
        <v>#DIV/0!</v>
      </c>
      <c r="BO190" s="223"/>
      <c r="BP190" s="220"/>
      <c r="BQ190" s="24"/>
      <c r="BR190" s="25" t="e">
        <f t="shared" si="136"/>
        <v>#DIV/0!</v>
      </c>
      <c r="BS190" s="223"/>
      <c r="BT190" s="220"/>
      <c r="BV190" s="220"/>
      <c r="BW190" s="220"/>
      <c r="BX190" s="221"/>
      <c r="BY190" s="51"/>
      <c r="BZ190" s="220"/>
      <c r="CA190" s="220"/>
      <c r="CB190" s="221"/>
      <c r="CC190" s="51"/>
      <c r="CD190" s="221"/>
    </row>
    <row r="191" spans="1:82" ht="16" customHeight="1" x14ac:dyDescent="0.2">
      <c r="BA191" s="6"/>
      <c r="BE191" s="6"/>
    </row>
  </sheetData>
  <mergeCells count="375">
    <mergeCell ref="AV1:BG1"/>
    <mergeCell ref="BI1:BT1"/>
    <mergeCell ref="G2:K2"/>
    <mergeCell ref="L2:P2"/>
    <mergeCell ref="Q2:U2"/>
    <mergeCell ref="V2:Z2"/>
    <mergeCell ref="AA2:AE2"/>
    <mergeCell ref="AG2:AG3"/>
    <mergeCell ref="AH2:AH3"/>
    <mergeCell ref="AI2:AI3"/>
    <mergeCell ref="BK2:BL2"/>
    <mergeCell ref="BB3:BC3"/>
    <mergeCell ref="BF3:BG3"/>
    <mergeCell ref="BO3:BP3"/>
    <mergeCell ref="BS3:BT3"/>
    <mergeCell ref="BV3:BX3"/>
    <mergeCell ref="AJ2:AJ3"/>
    <mergeCell ref="AK2:AK3"/>
    <mergeCell ref="AM2:AN2"/>
    <mergeCell ref="AV2:AW2"/>
    <mergeCell ref="AX2:AY2"/>
    <mergeCell ref="BI2:BJ2"/>
    <mergeCell ref="BZ3:CB3"/>
    <mergeCell ref="A5:A20"/>
    <mergeCell ref="B5:B20"/>
    <mergeCell ref="E5:E20"/>
    <mergeCell ref="AN5:AN12"/>
    <mergeCell ref="AP5:AP12"/>
    <mergeCell ref="AQ5:AQ20"/>
    <mergeCell ref="AS5:AS12"/>
    <mergeCell ref="AT5:AT20"/>
    <mergeCell ref="BB5:BB12"/>
    <mergeCell ref="C5:C12"/>
    <mergeCell ref="C13:C20"/>
    <mergeCell ref="BO5:BO12"/>
    <mergeCell ref="BP5:BP20"/>
    <mergeCell ref="BS5:BS12"/>
    <mergeCell ref="A39:A54"/>
    <mergeCell ref="B39:B54"/>
    <mergeCell ref="E39:E54"/>
    <mergeCell ref="AN39:AN46"/>
    <mergeCell ref="AP39:AP46"/>
    <mergeCell ref="AQ39:AQ54"/>
    <mergeCell ref="CB5:CB20"/>
    <mergeCell ref="CD5:CD20"/>
    <mergeCell ref="AN13:AN20"/>
    <mergeCell ref="AP13:AP20"/>
    <mergeCell ref="AS13:AS20"/>
    <mergeCell ref="BB13:BB20"/>
    <mergeCell ref="BF13:BF20"/>
    <mergeCell ref="BO13:BO20"/>
    <mergeCell ref="BS13:BS20"/>
    <mergeCell ref="BT5:BT20"/>
    <mergeCell ref="BV5:BV20"/>
    <mergeCell ref="BW5:BW20"/>
    <mergeCell ref="BX5:BX20"/>
    <mergeCell ref="BZ5:BZ20"/>
    <mergeCell ref="CA5:CA20"/>
    <mergeCell ref="BC5:BC20"/>
    <mergeCell ref="BF5:BF12"/>
    <mergeCell ref="BG5:BG20"/>
    <mergeCell ref="CB39:CB54"/>
    <mergeCell ref="CD39:CD54"/>
    <mergeCell ref="AN47:AN54"/>
    <mergeCell ref="AP47:AP54"/>
    <mergeCell ref="AS47:AS54"/>
    <mergeCell ref="BB47:BB54"/>
    <mergeCell ref="BF47:BF54"/>
    <mergeCell ref="BO39:BO46"/>
    <mergeCell ref="BP39:BP54"/>
    <mergeCell ref="BS39:BS46"/>
    <mergeCell ref="BT39:BT54"/>
    <mergeCell ref="BV39:BV54"/>
    <mergeCell ref="BW39:BW54"/>
    <mergeCell ref="BO47:BO54"/>
    <mergeCell ref="BS47:BS54"/>
    <mergeCell ref="AS39:AS46"/>
    <mergeCell ref="AT39:AT54"/>
    <mergeCell ref="BB39:BB46"/>
    <mergeCell ref="BC39:BC54"/>
    <mergeCell ref="BF39:BF46"/>
    <mergeCell ref="BG39:BG54"/>
    <mergeCell ref="CB56:CB71"/>
    <mergeCell ref="CD56:CD71"/>
    <mergeCell ref="AN64:AN71"/>
    <mergeCell ref="AP64:AP71"/>
    <mergeCell ref="AS64:AS71"/>
    <mergeCell ref="BB64:BB71"/>
    <mergeCell ref="BF64:BF71"/>
    <mergeCell ref="BO56:BO63"/>
    <mergeCell ref="BP56:BP71"/>
    <mergeCell ref="BS56:BS63"/>
    <mergeCell ref="BT56:BT71"/>
    <mergeCell ref="BV56:BV71"/>
    <mergeCell ref="BW56:BW71"/>
    <mergeCell ref="BO64:BO71"/>
    <mergeCell ref="BS64:BS71"/>
    <mergeCell ref="AS56:AS63"/>
    <mergeCell ref="AT56:AT71"/>
    <mergeCell ref="BB56:BB63"/>
    <mergeCell ref="BC56:BC71"/>
    <mergeCell ref="BF56:BF63"/>
    <mergeCell ref="BG56:BG71"/>
    <mergeCell ref="AN56:AN63"/>
    <mergeCell ref="AP56:AP63"/>
    <mergeCell ref="AQ56:AQ71"/>
    <mergeCell ref="A73:A88"/>
    <mergeCell ref="B73:B88"/>
    <mergeCell ref="E73:E88"/>
    <mergeCell ref="AN73:AN80"/>
    <mergeCell ref="AP73:AP80"/>
    <mergeCell ref="AQ73:AQ88"/>
    <mergeCell ref="C73:C80"/>
    <mergeCell ref="C81:C88"/>
    <mergeCell ref="BX56:BX71"/>
    <mergeCell ref="A56:A71"/>
    <mergeCell ref="B56:B71"/>
    <mergeCell ref="E56:E71"/>
    <mergeCell ref="CB73:CB88"/>
    <mergeCell ref="CD73:CD88"/>
    <mergeCell ref="AN81:AN88"/>
    <mergeCell ref="AP81:AP88"/>
    <mergeCell ref="AS81:AS88"/>
    <mergeCell ref="BB81:BB88"/>
    <mergeCell ref="BF81:BF88"/>
    <mergeCell ref="BO73:BO80"/>
    <mergeCell ref="BP73:BP88"/>
    <mergeCell ref="BS73:BS80"/>
    <mergeCell ref="BT73:BT88"/>
    <mergeCell ref="BV73:BV88"/>
    <mergeCell ref="BW73:BW88"/>
    <mergeCell ref="BO81:BO88"/>
    <mergeCell ref="BS81:BS88"/>
    <mergeCell ref="AS73:AS80"/>
    <mergeCell ref="AT73:AT88"/>
    <mergeCell ref="BB73:BB80"/>
    <mergeCell ref="BC73:BC88"/>
    <mergeCell ref="BF73:BF80"/>
    <mergeCell ref="BG73:BG88"/>
    <mergeCell ref="CB141:CB156"/>
    <mergeCell ref="CD141:CD156"/>
    <mergeCell ref="AN149:AN156"/>
    <mergeCell ref="AP149:AP156"/>
    <mergeCell ref="AS149:AS156"/>
    <mergeCell ref="BB149:BB156"/>
    <mergeCell ref="BF149:BF156"/>
    <mergeCell ref="BO141:BO148"/>
    <mergeCell ref="BP141:BP156"/>
    <mergeCell ref="BS141:BS148"/>
    <mergeCell ref="BT141:BT156"/>
    <mergeCell ref="BV141:BV156"/>
    <mergeCell ref="BW141:BW156"/>
    <mergeCell ref="BO149:BO156"/>
    <mergeCell ref="BS149:BS156"/>
    <mergeCell ref="AS141:AS148"/>
    <mergeCell ref="AT141:AT156"/>
    <mergeCell ref="BB141:BB148"/>
    <mergeCell ref="BC141:BC156"/>
    <mergeCell ref="BF141:BF148"/>
    <mergeCell ref="BG141:BG156"/>
    <mergeCell ref="AN141:AN148"/>
    <mergeCell ref="AP141:AP148"/>
    <mergeCell ref="AQ141:AQ156"/>
    <mergeCell ref="A175:A190"/>
    <mergeCell ref="B175:B190"/>
    <mergeCell ref="E175:E190"/>
    <mergeCell ref="AN175:AN182"/>
    <mergeCell ref="AP175:AP182"/>
    <mergeCell ref="AQ175:AQ190"/>
    <mergeCell ref="C175:C182"/>
    <mergeCell ref="C183:C190"/>
    <mergeCell ref="BX141:BX156"/>
    <mergeCell ref="A141:A156"/>
    <mergeCell ref="B141:B156"/>
    <mergeCell ref="E141:E156"/>
    <mergeCell ref="C141:C148"/>
    <mergeCell ref="C149:C156"/>
    <mergeCell ref="A158:A173"/>
    <mergeCell ref="B158:B173"/>
    <mergeCell ref="C158:C165"/>
    <mergeCell ref="E158:E173"/>
    <mergeCell ref="AN158:AN165"/>
    <mergeCell ref="AP158:AP165"/>
    <mergeCell ref="AQ158:AQ173"/>
    <mergeCell ref="AS158:AS165"/>
    <mergeCell ref="AT158:AT173"/>
    <mergeCell ref="BB158:BB165"/>
    <mergeCell ref="CB175:CB190"/>
    <mergeCell ref="CD175:CD190"/>
    <mergeCell ref="AN183:AN190"/>
    <mergeCell ref="AP183:AP190"/>
    <mergeCell ref="AS183:AS190"/>
    <mergeCell ref="BB183:BB190"/>
    <mergeCell ref="BF183:BF190"/>
    <mergeCell ref="BO175:BO182"/>
    <mergeCell ref="BP175:BP190"/>
    <mergeCell ref="BS175:BS182"/>
    <mergeCell ref="BT175:BT190"/>
    <mergeCell ref="BV175:BV190"/>
    <mergeCell ref="BW175:BW190"/>
    <mergeCell ref="BO183:BO190"/>
    <mergeCell ref="BS183:BS190"/>
    <mergeCell ref="AS175:AS182"/>
    <mergeCell ref="AT175:AT190"/>
    <mergeCell ref="BB175:BB182"/>
    <mergeCell ref="BC175:BC190"/>
    <mergeCell ref="BF175:BF182"/>
    <mergeCell ref="BG175:BG190"/>
    <mergeCell ref="C39:C46"/>
    <mergeCell ref="C47:C54"/>
    <mergeCell ref="C56:C63"/>
    <mergeCell ref="C64:C71"/>
    <mergeCell ref="BX175:BX190"/>
    <mergeCell ref="BZ175:BZ190"/>
    <mergeCell ref="CA175:CA190"/>
    <mergeCell ref="BZ141:BZ156"/>
    <mergeCell ref="CA141:CA156"/>
    <mergeCell ref="BX73:BX88"/>
    <mergeCell ref="BZ73:BZ88"/>
    <mergeCell ref="CA73:CA88"/>
    <mergeCell ref="BZ56:BZ71"/>
    <mergeCell ref="CA56:CA71"/>
    <mergeCell ref="BX39:BX54"/>
    <mergeCell ref="BZ39:BZ54"/>
    <mergeCell ref="CA39:CA54"/>
    <mergeCell ref="BB107:BB114"/>
    <mergeCell ref="BC107:BC122"/>
    <mergeCell ref="BF107:BF114"/>
    <mergeCell ref="BG107:BG122"/>
    <mergeCell ref="BO107:BO114"/>
    <mergeCell ref="BP107:BP122"/>
    <mergeCell ref="BS107:BS114"/>
    <mergeCell ref="A22:A37"/>
    <mergeCell ref="B22:B37"/>
    <mergeCell ref="C22:C29"/>
    <mergeCell ref="E22:E37"/>
    <mergeCell ref="AN22:AN29"/>
    <mergeCell ref="AP22:AP29"/>
    <mergeCell ref="AQ22:AQ37"/>
    <mergeCell ref="AS22:AS29"/>
    <mergeCell ref="AT22:AT37"/>
    <mergeCell ref="BW22:BW37"/>
    <mergeCell ref="BX22:BX37"/>
    <mergeCell ref="BZ22:BZ37"/>
    <mergeCell ref="CA22:CA37"/>
    <mergeCell ref="CB22:CB37"/>
    <mergeCell ref="CD22:CD37"/>
    <mergeCell ref="C30:C37"/>
    <mergeCell ref="AN30:AN37"/>
    <mergeCell ref="AP30:AP37"/>
    <mergeCell ref="AS30:AS37"/>
    <mergeCell ref="BB30:BB37"/>
    <mergeCell ref="BF30:BF37"/>
    <mergeCell ref="BO30:BO37"/>
    <mergeCell ref="BS30:BS37"/>
    <mergeCell ref="BB22:BB29"/>
    <mergeCell ref="BC22:BC37"/>
    <mergeCell ref="BF22:BF29"/>
    <mergeCell ref="BG22:BG37"/>
    <mergeCell ref="BO22:BO29"/>
    <mergeCell ref="BP22:BP37"/>
    <mergeCell ref="BS22:BS29"/>
    <mergeCell ref="BT22:BT37"/>
    <mergeCell ref="BV22:BV37"/>
    <mergeCell ref="A107:A122"/>
    <mergeCell ref="B107:B122"/>
    <mergeCell ref="C107:C114"/>
    <mergeCell ref="E107:E122"/>
    <mergeCell ref="AN107:AN114"/>
    <mergeCell ref="AP107:AP114"/>
    <mergeCell ref="AQ107:AQ122"/>
    <mergeCell ref="AS107:AS114"/>
    <mergeCell ref="AT107:AT122"/>
    <mergeCell ref="BT107:BT122"/>
    <mergeCell ref="BV107:BV122"/>
    <mergeCell ref="BW107:BW122"/>
    <mergeCell ref="BX107:BX122"/>
    <mergeCell ref="BZ107:BZ122"/>
    <mergeCell ref="CA107:CA122"/>
    <mergeCell ref="CB107:CB122"/>
    <mergeCell ref="CD107:CD122"/>
    <mergeCell ref="C115:C122"/>
    <mergeCell ref="AN115:AN122"/>
    <mergeCell ref="AP115:AP122"/>
    <mergeCell ref="AS115:AS122"/>
    <mergeCell ref="BB115:BB122"/>
    <mergeCell ref="BF115:BF122"/>
    <mergeCell ref="BO115:BO122"/>
    <mergeCell ref="BS115:BS122"/>
    <mergeCell ref="A124:A139"/>
    <mergeCell ref="B124:B139"/>
    <mergeCell ref="C124:C131"/>
    <mergeCell ref="E124:E139"/>
    <mergeCell ref="AN124:AN131"/>
    <mergeCell ref="AP124:AP131"/>
    <mergeCell ref="AQ124:AQ139"/>
    <mergeCell ref="AS124:AS131"/>
    <mergeCell ref="AT124:AT139"/>
    <mergeCell ref="BW124:BW139"/>
    <mergeCell ref="BX124:BX139"/>
    <mergeCell ref="BZ124:BZ139"/>
    <mergeCell ref="CA124:CA139"/>
    <mergeCell ref="CB124:CB139"/>
    <mergeCell ref="CD124:CD139"/>
    <mergeCell ref="C132:C139"/>
    <mergeCell ref="AN132:AN139"/>
    <mergeCell ref="AP132:AP139"/>
    <mergeCell ref="AS132:AS139"/>
    <mergeCell ref="BB132:BB139"/>
    <mergeCell ref="BF132:BF139"/>
    <mergeCell ref="BO132:BO139"/>
    <mergeCell ref="BS132:BS139"/>
    <mergeCell ref="BB124:BB131"/>
    <mergeCell ref="BC124:BC139"/>
    <mergeCell ref="BF124:BF131"/>
    <mergeCell ref="BG124:BG139"/>
    <mergeCell ref="BO124:BO131"/>
    <mergeCell ref="BP124:BP139"/>
    <mergeCell ref="BS124:BS131"/>
    <mergeCell ref="BT124:BT139"/>
    <mergeCell ref="BV124:BV139"/>
    <mergeCell ref="A90:A105"/>
    <mergeCell ref="B90:B105"/>
    <mergeCell ref="C90:C97"/>
    <mergeCell ref="E90:E105"/>
    <mergeCell ref="AN90:AN97"/>
    <mergeCell ref="AP90:AP97"/>
    <mergeCell ref="AQ90:AQ105"/>
    <mergeCell ref="AS90:AS97"/>
    <mergeCell ref="AT90:AT105"/>
    <mergeCell ref="BW90:BW105"/>
    <mergeCell ref="BX90:BX105"/>
    <mergeCell ref="BZ90:BZ105"/>
    <mergeCell ref="CA90:CA105"/>
    <mergeCell ref="CB90:CB105"/>
    <mergeCell ref="CD90:CD105"/>
    <mergeCell ref="C98:C105"/>
    <mergeCell ref="AN98:AN105"/>
    <mergeCell ref="AP98:AP105"/>
    <mergeCell ref="AS98:AS105"/>
    <mergeCell ref="BB98:BB105"/>
    <mergeCell ref="BF98:BF105"/>
    <mergeCell ref="BO98:BO105"/>
    <mergeCell ref="BS98:BS105"/>
    <mergeCell ref="BB90:BB97"/>
    <mergeCell ref="BC90:BC105"/>
    <mergeCell ref="BF90:BF97"/>
    <mergeCell ref="BG90:BG105"/>
    <mergeCell ref="BO90:BO97"/>
    <mergeCell ref="BP90:BP105"/>
    <mergeCell ref="BS90:BS97"/>
    <mergeCell ref="BT90:BT105"/>
    <mergeCell ref="BV90:BV105"/>
    <mergeCell ref="BX158:BX173"/>
    <mergeCell ref="BZ158:BZ173"/>
    <mergeCell ref="CA158:CA173"/>
    <mergeCell ref="CB158:CB173"/>
    <mergeCell ref="CD158:CD173"/>
    <mergeCell ref="C166:C173"/>
    <mergeCell ref="AN166:AN173"/>
    <mergeCell ref="AP166:AP173"/>
    <mergeCell ref="AS166:AS173"/>
    <mergeCell ref="BB166:BB173"/>
    <mergeCell ref="BF166:BF173"/>
    <mergeCell ref="BO166:BO173"/>
    <mergeCell ref="BS166:BS173"/>
    <mergeCell ref="BC158:BC173"/>
    <mergeCell ref="BF158:BF165"/>
    <mergeCell ref="BG158:BG173"/>
    <mergeCell ref="BO158:BO165"/>
    <mergeCell ref="BP158:BP173"/>
    <mergeCell ref="BS158:BS165"/>
    <mergeCell ref="BT158:BT173"/>
    <mergeCell ref="BV158:BV173"/>
    <mergeCell ref="BW158:BW173"/>
  </mergeCells>
  <conditionalFormatting sqref="A1:A104857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:B1048576">
    <cfRule type="colorScale" priority="6">
      <colorScale>
        <cfvo type="min"/>
        <cfvo type="max"/>
        <color rgb="FFFCFCFF"/>
        <color rgb="FF63BE7B"/>
      </colorScale>
    </cfRule>
  </conditionalFormatting>
  <conditionalFormatting sqref="C1:C1048576">
    <cfRule type="colorScale" priority="115">
      <colorScale>
        <cfvo type="min"/>
        <cfvo type="max"/>
        <color rgb="FFFFEF9C"/>
        <color rgb="FF63BE7B"/>
      </colorScale>
    </cfRule>
  </conditionalFormatting>
  <conditionalFormatting sqref="E1:E5 E140:E141 E72:E73 E55:E56 E191:E1048576 E38:E39 E21:E22 E123:E124 E106:E107 E89:E90 E174:E175 E157:E158">
    <cfRule type="colorScale" priority="259">
      <colorScale>
        <cfvo type="num" val="0"/>
        <cfvo type="percentile" val="50"/>
        <cfvo type="num" val="3000000"/>
        <color rgb="FF63BE7B"/>
        <color rgb="FFFFEB84"/>
        <color rgb="FFF8696B"/>
      </colorScale>
    </cfRule>
  </conditionalFormatting>
  <conditionalFormatting sqref="G2">
    <cfRule type="dataBar" priority="227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{A55DD922-6787-D941-8EAD-27CE4ECE69E8}</x14:id>
        </ext>
      </extLst>
    </cfRule>
  </conditionalFormatting>
  <conditionalFormatting sqref="L2">
    <cfRule type="dataBar" priority="22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{A12E972D-AC79-DB45-957E-819D37181079}</x14:id>
        </ext>
      </extLst>
    </cfRule>
  </conditionalFormatting>
  <conditionalFormatting sqref="Q2">
    <cfRule type="dataBar" priority="225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{3C7C046E-9425-B944-AE6D-899AD88FDCF3}</x14:id>
        </ext>
      </extLst>
    </cfRule>
  </conditionalFormatting>
  <conditionalFormatting sqref="V2">
    <cfRule type="dataBar" priority="22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{4508CD85-BCA2-CD4C-B6E4-B38A4FAFC090}</x14:id>
        </ext>
      </extLst>
    </cfRule>
  </conditionalFormatting>
  <conditionalFormatting sqref="AA2">
    <cfRule type="dataBar" priority="223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{566897BF-E6FA-894E-8165-E1A8085F1D7B}</x14:id>
        </ext>
      </extLst>
    </cfRule>
  </conditionalFormatting>
  <conditionalFormatting sqref="AG1:AG1048576">
    <cfRule type="dataBar" priority="236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{F619F036-F891-9843-86EB-B4E61271524B}</x14:id>
        </ext>
      </extLst>
    </cfRule>
  </conditionalFormatting>
  <conditionalFormatting sqref="AH1:AH1048576">
    <cfRule type="dataBar" priority="24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{2A72787F-6207-9748-8BE3-B7126650B335}</x14:id>
        </ext>
      </extLst>
    </cfRule>
  </conditionalFormatting>
  <conditionalFormatting sqref="AI1:AI1048576">
    <cfRule type="dataBar" priority="239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{FCD64AA3-CFC5-9349-9495-F8485FCA4999}</x14:id>
        </ext>
      </extLst>
    </cfRule>
  </conditionalFormatting>
  <conditionalFormatting sqref="AJ1:AJ1048576">
    <cfRule type="dataBar" priority="238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{29365C62-D0A3-B243-BBDF-535B55497CDF}</x14:id>
        </ext>
      </extLst>
    </cfRule>
  </conditionalFormatting>
  <conditionalFormatting sqref="AK1:AK1048576">
    <cfRule type="dataBar" priority="237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{FC9AD8C4-E961-3E43-9B1C-CED62A2D3890}</x14:id>
        </ext>
      </extLst>
    </cfRule>
  </conditionalFormatting>
  <conditionalFormatting sqref="AM191:AN1048576 AM157:AN157 AM1:AN4 AM21:AN21 AM5:AM20 AM72:AN72 AM56:AM71 AM141:AM156 AM175:AM190 AM140:AN140 AM73:AM88 AM55:AN55 AM39:AM54 AM38:AN38 AM89:AN89 AM123:AN123 AM107:AM122 AM124:AM139 AM22:AM37 AM106:AN106 AM90:AM105 AM174:AN174 AM158:AM173">
    <cfRule type="colorScale" priority="25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N1:AN1048576">
    <cfRule type="colorScale" priority="21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P1:AP1048576">
    <cfRule type="colorScale" priority="2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P191:AP1048576 AP1:AP4 AP157 AP21 AP72 AP140 AP55 AP38 AP89 AP123 AP106 AP174">
    <cfRule type="colorScale" priority="25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Q1:AQ1048576">
    <cfRule type="colorScale" priority="21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Q191:AQ1048576 AQ1:AQ4 AQ157 AQ21 AQ72 AQ140 AQ55 AQ38 AQ89 AQ123 AQ106 AQ174">
    <cfRule type="colorScale" priority="24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R1:AR2">
    <cfRule type="colorScale" priority="23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S1:AS1048576">
    <cfRule type="colorScale" priority="21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S191:AS1048576 AS1:AS4 AS157 AS21 AS72 AS140 AS55 AS38 AS89 AS123 AS106 AS174">
    <cfRule type="colorScale" priority="25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T1:AT1048576">
    <cfRule type="colorScale" priority="21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T191:AT1048576 AT1:AT4 AT157 AT21 AT72 AT140 AT55 AT38 AT89 AT123 AT106 AT174">
    <cfRule type="colorScale" priority="24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V1:AV1048576">
    <cfRule type="colorScale" priority="7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W1:AW1048576">
    <cfRule type="colorScale" priority="7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X1:AX1048576">
    <cfRule type="colorScale" priority="7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Y1:AY1048576">
    <cfRule type="colorScale" priority="7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2:AZ3 BD3 BC2:BD2 BG2">
    <cfRule type="colorScale" priority="23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5:AZ12">
    <cfRule type="colorScale" priority="26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13:AZ20">
    <cfRule type="colorScale" priority="22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22:AZ29">
    <cfRule type="colorScale" priority="2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30:AZ37">
    <cfRule type="colorScale" priority="2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39:AZ46">
    <cfRule type="colorScale" priority="12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47:AZ54">
    <cfRule type="colorScale" priority="12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56:AZ63">
    <cfRule type="colorScale" priority="19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64:AZ71">
    <cfRule type="colorScale" priority="19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73:AZ80">
    <cfRule type="colorScale" priority="14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81:AZ88">
    <cfRule type="colorScale" priority="14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90:AZ97">
    <cfRule type="colorScale" priority="1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98:AZ105">
    <cfRule type="colorScale" priority="1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107:AZ114">
    <cfRule type="colorScale" priority="2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115:AZ122">
    <cfRule type="colorScale" priority="2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124:AZ131">
    <cfRule type="colorScale" priority="2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132:AZ139">
    <cfRule type="colorScale" priority="1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141:AZ148">
    <cfRule type="colorScale" priority="18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149:AZ156">
    <cfRule type="colorScale" priority="18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158:AZ165">
    <cfRule type="colorScale" priority="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166:AZ173"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175:AZ182">
    <cfRule type="colorScale" priority="16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183:AZ190">
    <cfRule type="colorScale" priority="16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A1:BA1048576">
    <cfRule type="colorScale" priority="6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B1:BB1048576">
    <cfRule type="colorScale" priority="3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C1:BC1048576">
    <cfRule type="colorScale" priority="18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C191:BC1048576 BC1:BC4 BC157 BC21 BC72 BC140 BC55 BC38 BC89 BC123 BC106 BC174">
    <cfRule type="colorScale" priority="25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E1:BE1048576">
    <cfRule type="colorScale" priority="6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F1:BF1048576">
    <cfRule type="colorScale" priority="3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G1:BG1048576">
    <cfRule type="colorScale" priority="18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G191:BG1048576 BG1:BG4 BG157 BG21 BG72 BG140 BG55 BG38 BG89 BG123 BG106 BG174">
    <cfRule type="colorScale" priority="25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I1:BI1048576">
    <cfRule type="colorScale" priority="7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J1:BJ1048576">
    <cfRule type="colorScale" priority="7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K1:BK1048576">
    <cfRule type="colorScale" priority="7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L1:BL1048576">
    <cfRule type="colorScale" priority="7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N1:BN1048576">
    <cfRule type="colorScale" priority="3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O1:BO1048576">
    <cfRule type="colorScale" priority="3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O191:BO1048576 BO1:BO4 BO157 BO21 BO72 BO140 BO55 BO38 BO89 BO123 BO106 BO174">
    <cfRule type="colorScale" priority="24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O191:BO1048576 BO1:BO4 BO157 BO55 BO21 BO72 BO140 BO38 BO89 BO123 BO106 BO174">
    <cfRule type="colorScale" priority="20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P5:BP20">
    <cfRule type="colorScale" priority="6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P22:BP37">
    <cfRule type="colorScale" priority="1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P39:BP54">
    <cfRule type="colorScale" priority="6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P56:BP71">
    <cfRule type="colorScale" priority="5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P73:BP88">
    <cfRule type="colorScale" priority="5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P90:BP105">
    <cfRule type="colorScale" priority="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P107:BP122">
    <cfRule type="colorScale" priority="1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P124:BP139">
    <cfRule type="colorScale" priority="1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P141:BP156">
    <cfRule type="colorScale" priority="5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P158:BP173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P175:BP190">
    <cfRule type="colorScale" priority="4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P191:BP1048576 BP1:BP4 BP157 BP21 BP72 BP140 BP55 BP38 BP89 BP123 BP106 BP174">
    <cfRule type="colorScale" priority="24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P191:BP1048576 BP1:BP4 BP157 BP55 BP21 BP72 BP140 BP38 BP89 BP123 BP106 BP174">
    <cfRule type="colorScale" priority="18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Q3">
    <cfRule type="colorScale" priority="23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R1:BR1048576">
    <cfRule type="colorScale" priority="3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S1:BS1048576">
    <cfRule type="colorScale" priority="2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S191:BS1048576 BS1:BS4 BS157 BS21 BS72 BS140 BS55 BS38 BS89 BS123 BS106 BS174">
    <cfRule type="colorScale" priority="24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S191:BS1048576 BS1:BS4 BS157 BS55 BS21 BS72 BS140 BS38 BS89 BS123 BS106 BS174">
    <cfRule type="colorScale" priority="20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T5:BT20">
    <cfRule type="colorScale" priority="6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T22:BT37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T39:BT54">
    <cfRule type="colorScale" priority="6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T56:BT71">
    <cfRule type="colorScale" priority="5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T73:BT88">
    <cfRule type="colorScale" priority="5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T90:BT105">
    <cfRule type="colorScale" priority="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T107:BT122">
    <cfRule type="colorScale" priority="1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T124:BT139">
    <cfRule type="colorScale" priority="1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T141:BT156">
    <cfRule type="colorScale" priority="4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T158:BT173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T175:BT190">
    <cfRule type="colorScale" priority="4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T191:BT1048576 BT1:BT4 BT157 BT21 BT72 BT140 BT55 BT38 BT89 BT123 BT106 BT174">
    <cfRule type="colorScale" priority="24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T191:BT1048576 BT1:BT4 BT157 BT55 BT21 BT72 BT140 BT38 BT89 BT123 BT106 BT174">
    <cfRule type="colorScale" priority="18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V1:BV1048576">
    <cfRule type="colorScale" priority="20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V191:BV1048576 BV1:BV4 BV157 BV21 BV72 BV140 BV55 BV38 BV89 BV123 BV106 BV174">
    <cfRule type="colorScale" priority="24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W1:BW1048576">
    <cfRule type="colorScale" priority="20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W191:BW1048576 BW1:BW2 BW157 BW4 BW21 BW72 BW140 BW55 BW38 BW89 BW123 BW106 BW174">
    <cfRule type="colorScale" priority="24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X1:BX1048576">
    <cfRule type="colorScale" priority="20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X191:BX1048576 BX1:BX2 BX157 BX4 BX21 BX72 BX140 BX55 BX38 BX89 BX123 BX106 BX174">
    <cfRule type="colorScale" priority="24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Z1:BZ1048576">
    <cfRule type="colorScale" priority="20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3:BZ4">
    <cfRule type="colorScale" priority="23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A1:CA1048576">
    <cfRule type="colorScale" priority="20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A4">
    <cfRule type="colorScale" priority="23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B1:CB1048576">
    <cfRule type="colorScale" priority="20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B4">
    <cfRule type="colorScale" priority="23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D1:CD1048576">
    <cfRule type="colorScale" priority="19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D3">
    <cfRule type="colorScale" priority="22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55DD922-6787-D941-8EAD-27CE4ECE69E8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G2</xm:sqref>
        </x14:conditionalFormatting>
        <x14:conditionalFormatting xmlns:xm="http://schemas.microsoft.com/office/excel/2006/main">
          <x14:cfRule type="dataBar" id="{A12E972D-AC79-DB45-957E-819D37181079}">
            <x14:dataBar minLength="0" maxLength="100" border="1" negativeBarBorderColorSameAsPositive="0">
              <x14:cfvo type="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L2</xm:sqref>
        </x14:conditionalFormatting>
        <x14:conditionalFormatting xmlns:xm="http://schemas.microsoft.com/office/excel/2006/main">
          <x14:cfRule type="dataBar" id="{3C7C046E-9425-B944-AE6D-899AD88FDCF3}">
            <x14:dataBar minLength="0" maxLength="100" border="1" negativeBarBorderColorSameAsPositive="0">
              <x14:cfvo type="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Q2</xm:sqref>
        </x14:conditionalFormatting>
        <x14:conditionalFormatting xmlns:xm="http://schemas.microsoft.com/office/excel/2006/main">
          <x14:cfRule type="dataBar" id="{4508CD85-BCA2-CD4C-B6E4-B38A4FAFC090}">
            <x14:dataBar minLength="0" maxLength="100" border="1" negativeBarBorderColorSameAsPositive="0">
              <x14:cfvo type="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V2</xm:sqref>
        </x14:conditionalFormatting>
        <x14:conditionalFormatting xmlns:xm="http://schemas.microsoft.com/office/excel/2006/main">
          <x14:cfRule type="dataBar" id="{566897BF-E6FA-894E-8165-E1A8085F1D7B}">
            <x14:dataBar minLength="0" maxLength="100" border="1" negativeBarBorderColorSameAsPositive="0">
              <x14:cfvo type="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AA2</xm:sqref>
        </x14:conditionalFormatting>
        <x14:conditionalFormatting xmlns:xm="http://schemas.microsoft.com/office/excel/2006/main">
          <x14:cfRule type="dataBar" id="{F619F036-F891-9843-86EB-B4E61271524B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AG1:AG1048576</xm:sqref>
        </x14:conditionalFormatting>
        <x14:conditionalFormatting xmlns:xm="http://schemas.microsoft.com/office/excel/2006/main">
          <x14:cfRule type="dataBar" id="{2A72787F-6207-9748-8BE3-B7126650B335}">
            <x14:dataBar minLength="0" maxLength="100" border="1" negativeBarBorderColorSameAsPositive="0">
              <x14:cfvo type="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AH1:AH1048576</xm:sqref>
        </x14:conditionalFormatting>
        <x14:conditionalFormatting xmlns:xm="http://schemas.microsoft.com/office/excel/2006/main">
          <x14:cfRule type="dataBar" id="{FCD64AA3-CFC5-9349-9495-F8485FCA4999}">
            <x14:dataBar minLength="0" maxLength="100" border="1" negativeBarBorderColorSameAsPositive="0">
              <x14:cfvo type="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AI1:AI1048576</xm:sqref>
        </x14:conditionalFormatting>
        <x14:conditionalFormatting xmlns:xm="http://schemas.microsoft.com/office/excel/2006/main">
          <x14:cfRule type="dataBar" id="{29365C62-D0A3-B243-BBDF-535B55497CDF}">
            <x14:dataBar minLength="0" maxLength="100" border="1" negativeBarBorderColorSameAsPositive="0">
              <x14:cfvo type="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AJ1:AJ1048576</xm:sqref>
        </x14:conditionalFormatting>
        <x14:conditionalFormatting xmlns:xm="http://schemas.microsoft.com/office/excel/2006/main">
          <x14:cfRule type="dataBar" id="{FC9AD8C4-E961-3E43-9B1C-CED62A2D3890}">
            <x14:dataBar minLength="0" maxLength="100" border="1" negativeBarBorderColorSameAsPositive="0">
              <x14:cfvo type="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AK1:AK1048576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06511-C078-0746-ACD2-4F46D1B5FF8D}">
  <dimension ref="A1:BZ190"/>
  <sheetViews>
    <sheetView zoomScale="120" zoomScaleNormal="120" workbookViewId="0">
      <pane xSplit="5" ySplit="4" topLeftCell="F5" activePane="bottomRight" state="frozen"/>
      <selection pane="topRight" activeCell="F1" sqref="F1"/>
      <selection pane="bottomLeft" activeCell="A5" sqref="A5"/>
      <selection pane="bottomRight" activeCell="BD5" sqref="BD5:BD12"/>
    </sheetView>
  </sheetViews>
  <sheetFormatPr baseColWidth="10" defaultRowHeight="16" customHeight="1" x14ac:dyDescent="0.2"/>
  <cols>
    <col min="1" max="3" width="4.33203125" style="20" customWidth="1"/>
    <col min="4" max="4" width="24.33203125" style="20" customWidth="1"/>
    <col min="5" max="5" width="10" style="112" customWidth="1"/>
    <col min="6" max="6" width="1.1640625" style="20" customWidth="1"/>
    <col min="7" max="7" width="6.5" style="110" customWidth="1"/>
    <col min="8" max="10" width="6.5" style="20" customWidth="1"/>
    <col min="11" max="11" width="6.5" style="111" customWidth="1"/>
    <col min="12" max="12" width="6.5" style="110" customWidth="1"/>
    <col min="13" max="15" width="6.5" style="20" customWidth="1"/>
    <col min="16" max="16" width="6.5" style="111" customWidth="1"/>
    <col min="17" max="17" width="6.5" style="110" customWidth="1"/>
    <col min="18" max="20" width="6.5" style="20" customWidth="1"/>
    <col min="21" max="21" width="6.5" style="111" customWidth="1"/>
    <col min="22" max="22" width="6.5" style="110" customWidth="1"/>
    <col min="23" max="25" width="6.5" style="20" customWidth="1"/>
    <col min="26" max="26" width="6.5" style="111" customWidth="1"/>
    <col min="27" max="27" width="6.5" style="110" customWidth="1"/>
    <col min="28" max="30" width="6.5" style="20" customWidth="1"/>
    <col min="31" max="31" width="6.5" style="111" customWidth="1"/>
    <col min="32" max="32" width="3" style="20" customWidth="1"/>
    <col min="33" max="37" width="9.6640625" style="20" customWidth="1"/>
    <col min="38" max="38" width="3.6640625" style="20" customWidth="1"/>
    <col min="39" max="40" width="8" style="20" customWidth="1"/>
    <col min="41" max="41" width="3.6640625" style="20" customWidth="1"/>
    <col min="42" max="42" width="8" style="20" customWidth="1"/>
    <col min="43" max="43" width="3.5" style="20" customWidth="1"/>
    <col min="44" max="44" width="2.6640625" style="20" customWidth="1"/>
    <col min="45" max="45" width="8" style="20" customWidth="1"/>
    <col min="46" max="46" width="4" style="20" customWidth="1"/>
    <col min="47" max="47" width="5.33203125" style="20" customWidth="1"/>
    <col min="48" max="51" width="7.5" style="119" customWidth="1"/>
    <col min="52" max="52" width="3.5" style="20" customWidth="1"/>
    <col min="53" max="53" width="8" style="20" customWidth="1"/>
    <col min="54" max="55" width="3.5" style="20" customWidth="1"/>
    <col min="56" max="56" width="8" style="20" customWidth="1"/>
    <col min="57" max="57" width="3.5" style="20" customWidth="1"/>
    <col min="58" max="58" width="3.83203125" style="20" customWidth="1"/>
    <col min="59" max="62" width="7.5" style="119" customWidth="1"/>
    <col min="63" max="63" width="3.33203125" style="20" customWidth="1"/>
    <col min="64" max="64" width="8.6640625" style="20" customWidth="1"/>
    <col min="65" max="65" width="3.5" style="20" customWidth="1"/>
    <col min="66" max="66" width="2.33203125" style="20" customWidth="1"/>
    <col min="67" max="67" width="8.6640625" style="20" customWidth="1"/>
    <col min="68" max="68" width="3.33203125" style="20" customWidth="1"/>
    <col min="69" max="69" width="4.1640625" style="20" customWidth="1"/>
    <col min="70" max="71" width="4.83203125" style="113" customWidth="1"/>
    <col min="72" max="72" width="10.83203125" style="114"/>
    <col min="73" max="73" width="2.6640625" style="20" customWidth="1"/>
    <col min="74" max="75" width="4.83203125" style="115" customWidth="1"/>
    <col min="76" max="76" width="10.83203125" style="20" customWidth="1"/>
    <col min="77" max="77" width="2.6640625" style="20" customWidth="1"/>
    <col min="78" max="78" width="10.83203125" style="20" customWidth="1"/>
    <col min="79" max="16384" width="10.83203125" style="20"/>
  </cols>
  <sheetData>
    <row r="1" spans="1:78" ht="16" customHeight="1" x14ac:dyDescent="0.2">
      <c r="G1" s="20"/>
      <c r="K1" s="20"/>
      <c r="L1" s="20"/>
      <c r="P1" s="20"/>
      <c r="Q1" s="20"/>
      <c r="U1" s="20"/>
      <c r="V1" s="20"/>
      <c r="Z1" s="20"/>
      <c r="AA1" s="20"/>
      <c r="AE1" s="20"/>
      <c r="AM1" s="109"/>
      <c r="AV1" s="241" t="s">
        <v>0</v>
      </c>
      <c r="AW1" s="241"/>
      <c r="AX1" s="241"/>
      <c r="AY1" s="241"/>
      <c r="AZ1" s="241"/>
      <c r="BA1" s="241"/>
      <c r="BB1" s="241"/>
      <c r="BC1" s="241"/>
      <c r="BD1" s="241"/>
      <c r="BE1" s="241"/>
      <c r="BG1" s="241" t="s">
        <v>1</v>
      </c>
      <c r="BH1" s="241"/>
      <c r="BI1" s="241"/>
      <c r="BJ1" s="241"/>
      <c r="BK1" s="241"/>
      <c r="BL1" s="241"/>
      <c r="BM1" s="241"/>
      <c r="BN1" s="241"/>
      <c r="BO1" s="241"/>
      <c r="BP1" s="241"/>
    </row>
    <row r="2" spans="1:78" ht="16" customHeight="1" x14ac:dyDescent="0.2">
      <c r="E2" s="116" t="s">
        <v>247</v>
      </c>
      <c r="G2" s="242" t="s">
        <v>2</v>
      </c>
      <c r="H2" s="243"/>
      <c r="I2" s="243"/>
      <c r="J2" s="243"/>
      <c r="K2" s="244"/>
      <c r="L2" s="245" t="s">
        <v>3</v>
      </c>
      <c r="M2" s="246"/>
      <c r="N2" s="246"/>
      <c r="O2" s="246"/>
      <c r="P2" s="247"/>
      <c r="Q2" s="248" t="s">
        <v>4</v>
      </c>
      <c r="R2" s="249"/>
      <c r="S2" s="249"/>
      <c r="T2" s="249"/>
      <c r="U2" s="250"/>
      <c r="V2" s="251" t="s">
        <v>5</v>
      </c>
      <c r="W2" s="252"/>
      <c r="X2" s="252"/>
      <c r="Y2" s="252"/>
      <c r="Z2" s="253"/>
      <c r="AA2" s="254" t="s">
        <v>6</v>
      </c>
      <c r="AB2" s="255"/>
      <c r="AC2" s="255"/>
      <c r="AD2" s="255"/>
      <c r="AE2" s="256"/>
      <c r="AG2" s="257" t="s">
        <v>2</v>
      </c>
      <c r="AH2" s="258" t="s">
        <v>3</v>
      </c>
      <c r="AI2" s="259" t="s">
        <v>5</v>
      </c>
      <c r="AJ2" s="263" t="s">
        <v>4</v>
      </c>
      <c r="AK2" s="264" t="s">
        <v>6</v>
      </c>
      <c r="AM2" s="265" t="s">
        <v>7</v>
      </c>
      <c r="AN2" s="265"/>
      <c r="AP2" s="117" t="s">
        <v>8</v>
      </c>
      <c r="AQ2" s="117"/>
      <c r="AS2" s="118" t="s">
        <v>9</v>
      </c>
      <c r="AT2" s="118"/>
      <c r="AV2" s="260" t="s">
        <v>83</v>
      </c>
      <c r="AW2" s="260"/>
      <c r="AX2" s="260" t="s">
        <v>648</v>
      </c>
      <c r="AY2" s="260"/>
      <c r="AZ2" s="120"/>
      <c r="BA2" s="120"/>
      <c r="BB2" s="120"/>
      <c r="BC2" s="120"/>
      <c r="BD2" s="120"/>
      <c r="BE2" s="120"/>
      <c r="BG2" s="260" t="s">
        <v>83</v>
      </c>
      <c r="BH2" s="260"/>
      <c r="BI2" s="260" t="s">
        <v>648</v>
      </c>
      <c r="BJ2" s="260"/>
    </row>
    <row r="3" spans="1:78" ht="16" customHeight="1" x14ac:dyDescent="0.2">
      <c r="D3" s="108"/>
      <c r="AG3" s="257"/>
      <c r="AH3" s="258"/>
      <c r="AI3" s="259"/>
      <c r="AJ3" s="263"/>
      <c r="AK3" s="264"/>
      <c r="AV3" s="119" t="s">
        <v>10</v>
      </c>
      <c r="AW3" s="119" t="s">
        <v>11</v>
      </c>
      <c r="AX3" s="119" t="s">
        <v>10</v>
      </c>
      <c r="AY3" s="119" t="s">
        <v>11</v>
      </c>
      <c r="BA3" s="261" t="s">
        <v>10</v>
      </c>
      <c r="BB3" s="261"/>
      <c r="BD3" s="261" t="s">
        <v>11</v>
      </c>
      <c r="BE3" s="261"/>
      <c r="BG3" s="119" t="s">
        <v>10</v>
      </c>
      <c r="BH3" s="119" t="s">
        <v>11</v>
      </c>
      <c r="BI3" s="119" t="s">
        <v>10</v>
      </c>
      <c r="BJ3" s="119" t="s">
        <v>11</v>
      </c>
      <c r="BL3" s="261" t="s">
        <v>10</v>
      </c>
      <c r="BM3" s="261"/>
      <c r="BO3" s="261" t="s">
        <v>11</v>
      </c>
      <c r="BP3" s="261"/>
      <c r="BR3" s="262" t="s">
        <v>84</v>
      </c>
      <c r="BS3" s="262"/>
      <c r="BT3" s="262"/>
      <c r="BV3" s="266" t="s">
        <v>85</v>
      </c>
      <c r="BW3" s="266"/>
      <c r="BX3" s="266"/>
      <c r="BZ3" s="121" t="s">
        <v>240</v>
      </c>
    </row>
    <row r="4" spans="1:78" ht="16" customHeight="1" x14ac:dyDescent="0.2">
      <c r="A4" s="20" t="s">
        <v>248</v>
      </c>
      <c r="B4" s="20" t="s">
        <v>268</v>
      </c>
      <c r="C4" s="20" t="s">
        <v>249</v>
      </c>
      <c r="BV4" s="113"/>
      <c r="BW4" s="113"/>
      <c r="BX4" s="114"/>
    </row>
    <row r="5" spans="1:78" ht="16" customHeight="1" x14ac:dyDescent="0.2">
      <c r="A5" s="222">
        <v>8</v>
      </c>
      <c r="B5" s="222">
        <v>0</v>
      </c>
      <c r="C5" s="222">
        <v>1</v>
      </c>
      <c r="D5" s="20" t="s">
        <v>435</v>
      </c>
      <c r="E5" s="224">
        <v>987329</v>
      </c>
      <c r="G5">
        <v>358</v>
      </c>
      <c r="H5">
        <v>319</v>
      </c>
      <c r="I5">
        <v>443</v>
      </c>
      <c r="J5">
        <v>284</v>
      </c>
      <c r="K5">
        <v>406</v>
      </c>
      <c r="L5">
        <v>0.85499999999999998</v>
      </c>
      <c r="M5">
        <v>0.84</v>
      </c>
      <c r="N5">
        <v>0.88400000000000001</v>
      </c>
      <c r="O5">
        <v>0.83</v>
      </c>
      <c r="P5">
        <v>0.87</v>
      </c>
      <c r="Q5">
        <v>0.72499999999999998</v>
      </c>
      <c r="R5">
        <v>0.71099999999999997</v>
      </c>
      <c r="S5">
        <v>0.70799999999999996</v>
      </c>
      <c r="T5">
        <v>0.70399999999999996</v>
      </c>
      <c r="U5">
        <v>0.73799999999999999</v>
      </c>
      <c r="V5">
        <v>0.95099999999999996</v>
      </c>
      <c r="W5">
        <v>0.995</v>
      </c>
      <c r="X5">
        <v>0.85599999999999998</v>
      </c>
      <c r="Y5">
        <v>1.02</v>
      </c>
      <c r="Z5">
        <v>0.89500000000000002</v>
      </c>
      <c r="AA5">
        <v>1.2809999999999999</v>
      </c>
      <c r="AB5">
        <v>1.3009999999999999</v>
      </c>
      <c r="AC5">
        <v>1.335</v>
      </c>
      <c r="AD5">
        <v>1.3149999999999999</v>
      </c>
      <c r="AE5">
        <v>1.3089999999999999</v>
      </c>
      <c r="AG5" s="21">
        <f t="shared" ref="AG5:AG20" si="0">AVERAGE(G5:K5)</f>
        <v>362</v>
      </c>
      <c r="AH5" s="22">
        <f t="shared" ref="AH5:AH20" si="1">AVERAGE(L5:P5)</f>
        <v>0.85580000000000001</v>
      </c>
      <c r="AI5" s="22">
        <f t="shared" ref="AI5:AI20" si="2">AVERAGE(V5:Z5)</f>
        <v>0.94340000000000013</v>
      </c>
      <c r="AJ5" s="22">
        <f t="shared" ref="AJ5:AJ20" si="3">AVERAGE(Q5:U5)</f>
        <v>0.71719999999999995</v>
      </c>
      <c r="AK5" s="22">
        <f t="shared" ref="AK5:AK20" si="4">AVERAGE(AA5:AE5)</f>
        <v>1.3081999999999998</v>
      </c>
      <c r="AM5" s="109">
        <f t="shared" ref="AM5:AM20" si="5">((AK5-AI5)*(1000/AG5))/AJ5</f>
        <v>1.4050959378553169</v>
      </c>
      <c r="AN5" s="223" cm="1">
        <f t="array" ref="AN5">MIN(IF(ISERROR(AM5:AM12),1E+307,AM5:AM12))</f>
        <v>0.92079926042648108</v>
      </c>
      <c r="AP5" s="223" cm="1">
        <f t="array" ref="AP5">MAX(IF(ISERROR(AJ5:AJ12),-1E+307,AJ5:AJ12))</f>
        <v>0.72620000000000007</v>
      </c>
      <c r="AQ5" s="220">
        <f>AP13-AP5</f>
        <v>-6.7799999999999971E-2</v>
      </c>
      <c r="AR5" s="24"/>
      <c r="AS5" s="223" cm="1">
        <f t="array" ref="AS5">MIN(IF(ISERROR(AK5:AK12),1E+307,AK5:AK12))</f>
        <v>1.2819999999999998</v>
      </c>
      <c r="AT5" s="220">
        <f>AS5-AS13</f>
        <v>-0.11180000000000012</v>
      </c>
      <c r="AV5" s="43">
        <v>0.79200000000000004</v>
      </c>
      <c r="AW5" s="43">
        <v>1.3520000000000001</v>
      </c>
      <c r="AX5" s="43">
        <v>0.79600000000000004</v>
      </c>
      <c r="AY5" s="43">
        <v>1.482</v>
      </c>
      <c r="AZ5" s="25"/>
      <c r="BA5" s="223" cm="1">
        <f t="array" ref="BA5">INDEX(AV5:AV12, MATCH(MIN(IF(ISERROR($AK5:$AK12), 1000, $AK5:$AK12)), $AK5:$AK12, 0))</f>
        <v>0.80200000000000005</v>
      </c>
      <c r="BB5" s="220">
        <f>BA13-BA5</f>
        <v>-0.1080000000000001</v>
      </c>
      <c r="BC5" s="24"/>
      <c r="BD5" s="223" cm="1">
        <f t="array" ref="BD5">INDEX(AW5:AW12, MATCH(MIN(IF(ISERROR($AK5:$AK12), 1000, $AK5:$AK12)), $AK5:$AK12, 0))</f>
        <v>1.33</v>
      </c>
      <c r="BE5" s="220">
        <f>BD5-BD13</f>
        <v>-0.24899999999999989</v>
      </c>
      <c r="BG5" s="43">
        <v>0.73899999999999999</v>
      </c>
      <c r="BH5" s="43">
        <v>1.5229999999999999</v>
      </c>
      <c r="BI5" s="43">
        <v>0.81699999999999995</v>
      </c>
      <c r="BJ5" s="43">
        <v>1.476</v>
      </c>
      <c r="BL5" s="223" cm="1">
        <f t="array" ref="BL5">INDEX(BG5:BG12, MATCH(MIN(IF(ISERROR($AK5:$AK12), 1000, $AK5:$AK12)), $AK5:$AK12, 0))</f>
        <v>0.73699999999999999</v>
      </c>
      <c r="BM5" s="220">
        <f>BL13-BL5</f>
        <v>-8.5999999999999965E-2</v>
      </c>
      <c r="BN5" s="24"/>
      <c r="BO5" s="223" cm="1">
        <f t="array" ref="BO5">INDEX(BH5:BH12, MATCH(MIN(IF(ISERROR($AK5:$AK12), 1000, $AK5:$AK12)), $AK5:$AK12, 0))</f>
        <v>1.5269999999999999</v>
      </c>
      <c r="BP5" s="220">
        <f>BO5-BO13</f>
        <v>-0.18700000000000006</v>
      </c>
      <c r="BR5" s="220">
        <f>BA5-BB5</f>
        <v>0.91000000000000014</v>
      </c>
      <c r="BS5" s="220">
        <f>BD5+BE5</f>
        <v>1.0810000000000002</v>
      </c>
      <c r="BT5" s="221">
        <f>BS5-BR5</f>
        <v>0.17100000000000004</v>
      </c>
      <c r="BU5" s="51"/>
      <c r="BV5" s="220">
        <f>BL5-BM5</f>
        <v>0.82299999999999995</v>
      </c>
      <c r="BW5" s="220">
        <f>BO5+BP5</f>
        <v>1.3399999999999999</v>
      </c>
      <c r="BX5" s="221">
        <f>BW5-BV5</f>
        <v>0.5169999999999999</v>
      </c>
      <c r="BY5" s="51"/>
      <c r="BZ5" s="221">
        <f>AVERAGE(BT5, BX5)</f>
        <v>0.34399999999999997</v>
      </c>
    </row>
    <row r="6" spans="1:78" ht="16" customHeight="1" x14ac:dyDescent="0.2">
      <c r="A6" s="222"/>
      <c r="B6" s="222"/>
      <c r="C6" s="222"/>
      <c r="D6" s="20" t="s">
        <v>436</v>
      </c>
      <c r="E6" s="224"/>
      <c r="G6">
        <v>511</v>
      </c>
      <c r="H6">
        <v>293</v>
      </c>
      <c r="I6">
        <v>437</v>
      </c>
      <c r="J6">
        <v>377</v>
      </c>
      <c r="K6">
        <v>375</v>
      </c>
      <c r="L6">
        <v>0.89100000000000001</v>
      </c>
      <c r="M6">
        <v>0.81499999999999995</v>
      </c>
      <c r="N6">
        <v>0.86899999999999999</v>
      </c>
      <c r="O6">
        <v>0.84599999999999997</v>
      </c>
      <c r="P6">
        <v>0.84</v>
      </c>
      <c r="Q6">
        <v>0.72799999999999998</v>
      </c>
      <c r="R6">
        <v>0.72099999999999997</v>
      </c>
      <c r="S6">
        <v>0.71399999999999997</v>
      </c>
      <c r="T6">
        <v>0.72099999999999997</v>
      </c>
      <c r="U6">
        <v>0.73799999999999999</v>
      </c>
      <c r="V6">
        <v>0.83099999999999996</v>
      </c>
      <c r="W6">
        <v>1.0609999999999999</v>
      </c>
      <c r="X6">
        <v>0.90600000000000003</v>
      </c>
      <c r="Y6">
        <v>0.97499999999999998</v>
      </c>
      <c r="Z6">
        <v>0.98599999999999999</v>
      </c>
      <c r="AA6">
        <v>1.2869999999999999</v>
      </c>
      <c r="AB6">
        <v>1.2749999999999999</v>
      </c>
      <c r="AC6">
        <v>1.3540000000000001</v>
      </c>
      <c r="AD6">
        <v>1.2909999999999999</v>
      </c>
      <c r="AE6">
        <v>1.294</v>
      </c>
      <c r="AG6" s="21">
        <f t="shared" si="0"/>
        <v>398.6</v>
      </c>
      <c r="AH6" s="22">
        <f t="shared" si="1"/>
        <v>0.85220000000000007</v>
      </c>
      <c r="AI6" s="22">
        <f t="shared" si="2"/>
        <v>0.95180000000000009</v>
      </c>
      <c r="AJ6" s="22">
        <f t="shared" si="3"/>
        <v>0.72439999999999993</v>
      </c>
      <c r="AK6" s="22">
        <f t="shared" si="4"/>
        <v>1.3001999999999998</v>
      </c>
      <c r="AM6" s="109">
        <f t="shared" si="5"/>
        <v>1.2065974699410378</v>
      </c>
      <c r="AN6" s="223"/>
      <c r="AP6" s="223"/>
      <c r="AQ6" s="220"/>
      <c r="AR6" s="24"/>
      <c r="AS6" s="223"/>
      <c r="AT6" s="220"/>
      <c r="AV6" s="43">
        <v>0.79100000000000004</v>
      </c>
      <c r="AW6" s="43">
        <v>1.3480000000000001</v>
      </c>
      <c r="AX6" s="43">
        <v>0.79200000000000004</v>
      </c>
      <c r="AY6" s="43">
        <v>1.4830000000000001</v>
      </c>
      <c r="AZ6" s="25"/>
      <c r="BA6" s="223"/>
      <c r="BB6" s="220"/>
      <c r="BC6" s="24"/>
      <c r="BD6" s="223"/>
      <c r="BE6" s="220"/>
      <c r="BG6" s="43">
        <v>0.73699999999999999</v>
      </c>
      <c r="BH6" s="43">
        <v>1.524</v>
      </c>
      <c r="BI6" s="43">
        <v>0.78700000000000003</v>
      </c>
      <c r="BJ6" s="43">
        <v>1.528</v>
      </c>
      <c r="BL6" s="223"/>
      <c r="BM6" s="220"/>
      <c r="BN6" s="24"/>
      <c r="BO6" s="223"/>
      <c r="BP6" s="220"/>
      <c r="BR6" s="220"/>
      <c r="BS6" s="220"/>
      <c r="BT6" s="221"/>
      <c r="BU6" s="51"/>
      <c r="BV6" s="220"/>
      <c r="BW6" s="220"/>
      <c r="BX6" s="221"/>
      <c r="BY6" s="51"/>
      <c r="BZ6" s="221"/>
    </row>
    <row r="7" spans="1:78" ht="16" customHeight="1" x14ac:dyDescent="0.2">
      <c r="A7" s="222"/>
      <c r="B7" s="222"/>
      <c r="C7" s="222"/>
      <c r="D7" s="20" t="s">
        <v>437</v>
      </c>
      <c r="E7" s="224"/>
      <c r="G7">
        <v>446</v>
      </c>
      <c r="H7">
        <v>457</v>
      </c>
      <c r="I7">
        <v>435</v>
      </c>
      <c r="J7">
        <v>491</v>
      </c>
      <c r="K7">
        <v>462</v>
      </c>
      <c r="L7">
        <v>0.85399999999999998</v>
      </c>
      <c r="M7">
        <v>0.84599999999999997</v>
      </c>
      <c r="N7">
        <v>0.85199999999999998</v>
      </c>
      <c r="O7">
        <v>0.85899999999999999</v>
      </c>
      <c r="P7">
        <v>0.85199999999999998</v>
      </c>
      <c r="Q7">
        <v>0.72699999999999998</v>
      </c>
      <c r="R7">
        <v>0.72199999999999998</v>
      </c>
      <c r="S7">
        <v>0.71399999999999997</v>
      </c>
      <c r="T7">
        <v>0.72499999999999998</v>
      </c>
      <c r="U7">
        <v>0.74099999999999999</v>
      </c>
      <c r="V7">
        <v>0.95099999999999996</v>
      </c>
      <c r="W7">
        <v>0.97599999999999998</v>
      </c>
      <c r="X7">
        <v>0.96099999999999997</v>
      </c>
      <c r="Y7">
        <v>0.93500000000000005</v>
      </c>
      <c r="Z7">
        <v>0.95</v>
      </c>
      <c r="AA7">
        <v>1.284</v>
      </c>
      <c r="AB7">
        <v>1.2709999999999999</v>
      </c>
      <c r="AC7">
        <v>1.298</v>
      </c>
      <c r="AD7">
        <v>1.2809999999999999</v>
      </c>
      <c r="AE7">
        <v>1.276</v>
      </c>
      <c r="AG7" s="21">
        <f t="shared" si="0"/>
        <v>458.2</v>
      </c>
      <c r="AH7" s="22">
        <f t="shared" si="1"/>
        <v>0.85260000000000002</v>
      </c>
      <c r="AI7" s="22">
        <f t="shared" si="2"/>
        <v>0.95459999999999989</v>
      </c>
      <c r="AJ7" s="22">
        <f t="shared" si="3"/>
        <v>0.7258</v>
      </c>
      <c r="AK7" s="22">
        <f t="shared" si="4"/>
        <v>1.2819999999999998</v>
      </c>
      <c r="AM7" s="109">
        <f t="shared" si="5"/>
        <v>0.98447938480923625</v>
      </c>
      <c r="AN7" s="223"/>
      <c r="AP7" s="223"/>
      <c r="AQ7" s="220"/>
      <c r="AR7" s="24"/>
      <c r="AS7" s="223"/>
      <c r="AT7" s="220"/>
      <c r="AV7" s="43">
        <v>0.80200000000000005</v>
      </c>
      <c r="AW7" s="43">
        <v>1.33</v>
      </c>
      <c r="AX7" s="43">
        <v>0.80700000000000005</v>
      </c>
      <c r="AY7" s="43">
        <v>1.4450000000000001</v>
      </c>
      <c r="AZ7" s="25"/>
      <c r="BA7" s="223"/>
      <c r="BB7" s="220"/>
      <c r="BC7" s="24"/>
      <c r="BD7" s="223"/>
      <c r="BE7" s="220"/>
      <c r="BG7" s="43">
        <v>0.73699999999999999</v>
      </c>
      <c r="BH7" s="43">
        <v>1.5269999999999999</v>
      </c>
      <c r="BI7" s="43">
        <v>0.77500000000000002</v>
      </c>
      <c r="BJ7" s="43">
        <v>1.5509999999999999</v>
      </c>
      <c r="BL7" s="223"/>
      <c r="BM7" s="220"/>
      <c r="BN7" s="24"/>
      <c r="BO7" s="223"/>
      <c r="BP7" s="220"/>
      <c r="BR7" s="220"/>
      <c r="BS7" s="220"/>
      <c r="BT7" s="221"/>
      <c r="BU7" s="51"/>
      <c r="BV7" s="220"/>
      <c r="BW7" s="220"/>
      <c r="BX7" s="221"/>
      <c r="BY7" s="51"/>
      <c r="BZ7" s="221"/>
    </row>
    <row r="8" spans="1:78" ht="16" customHeight="1" x14ac:dyDescent="0.2">
      <c r="A8" s="222"/>
      <c r="B8" s="222"/>
      <c r="C8" s="222"/>
      <c r="D8" s="20" t="s">
        <v>438</v>
      </c>
      <c r="E8" s="224"/>
      <c r="G8">
        <v>651</v>
      </c>
      <c r="H8">
        <v>448</v>
      </c>
      <c r="I8">
        <v>429</v>
      </c>
      <c r="J8">
        <v>448</v>
      </c>
      <c r="K8">
        <v>502</v>
      </c>
      <c r="L8">
        <v>0.89800000000000002</v>
      </c>
      <c r="M8">
        <v>0.83599999999999997</v>
      </c>
      <c r="N8">
        <v>0.84</v>
      </c>
      <c r="O8">
        <v>0.84</v>
      </c>
      <c r="P8">
        <v>0.84799999999999998</v>
      </c>
      <c r="Q8">
        <v>0.73099999999999998</v>
      </c>
      <c r="R8">
        <v>0.71899999999999997</v>
      </c>
      <c r="S8">
        <v>0.71899999999999997</v>
      </c>
      <c r="T8">
        <v>0.72099999999999997</v>
      </c>
      <c r="U8">
        <v>0.74099999999999999</v>
      </c>
      <c r="V8">
        <v>0.80500000000000005</v>
      </c>
      <c r="W8">
        <v>1.0049999999999999</v>
      </c>
      <c r="X8">
        <v>0.99399999999999999</v>
      </c>
      <c r="Y8">
        <v>0.99</v>
      </c>
      <c r="Z8">
        <v>0.96299999999999997</v>
      </c>
      <c r="AA8">
        <v>1.2869999999999999</v>
      </c>
      <c r="AB8">
        <v>1.2769999999999999</v>
      </c>
      <c r="AC8">
        <v>1.2949999999999999</v>
      </c>
      <c r="AD8">
        <v>1.284</v>
      </c>
      <c r="AE8">
        <v>1.2709999999999999</v>
      </c>
      <c r="AG8" s="21">
        <f t="shared" si="0"/>
        <v>495.6</v>
      </c>
      <c r="AH8" s="22">
        <f t="shared" si="1"/>
        <v>0.85239999999999994</v>
      </c>
      <c r="AI8" s="22">
        <f t="shared" si="2"/>
        <v>0.95140000000000013</v>
      </c>
      <c r="AJ8" s="22">
        <f t="shared" si="3"/>
        <v>0.72620000000000007</v>
      </c>
      <c r="AK8" s="22">
        <f t="shared" si="4"/>
        <v>1.2827999999999999</v>
      </c>
      <c r="AM8" s="109">
        <f t="shared" si="5"/>
        <v>0.92079926042648108</v>
      </c>
      <c r="AN8" s="223"/>
      <c r="AP8" s="223"/>
      <c r="AQ8" s="220"/>
      <c r="AR8" s="24"/>
      <c r="AS8" s="223"/>
      <c r="AT8" s="220"/>
      <c r="AV8" s="43">
        <v>0.79200000000000004</v>
      </c>
      <c r="AW8" s="43">
        <v>1.347</v>
      </c>
      <c r="AX8" s="43">
        <v>0.79900000000000004</v>
      </c>
      <c r="AY8" s="43">
        <v>1.472</v>
      </c>
      <c r="AZ8" s="25"/>
      <c r="BA8" s="223"/>
      <c r="BB8" s="220"/>
      <c r="BC8" s="24"/>
      <c r="BD8" s="223"/>
      <c r="BE8" s="220"/>
      <c r="BG8" s="43">
        <v>0.74399999999999999</v>
      </c>
      <c r="BH8" s="43">
        <v>1.5109999999999999</v>
      </c>
      <c r="BI8" s="43">
        <v>0.80300000000000005</v>
      </c>
      <c r="BJ8" s="43">
        <v>1.504</v>
      </c>
      <c r="BL8" s="223"/>
      <c r="BM8" s="220"/>
      <c r="BN8" s="24"/>
      <c r="BO8" s="223"/>
      <c r="BP8" s="220"/>
      <c r="BR8" s="220"/>
      <c r="BS8" s="220"/>
      <c r="BT8" s="221"/>
      <c r="BU8" s="51"/>
      <c r="BV8" s="220"/>
      <c r="BW8" s="220"/>
      <c r="BX8" s="221"/>
      <c r="BY8" s="51"/>
      <c r="BZ8" s="221"/>
    </row>
    <row r="9" spans="1:78" ht="16" customHeight="1" x14ac:dyDescent="0.2">
      <c r="A9" s="222"/>
      <c r="B9" s="222"/>
      <c r="C9" s="222"/>
      <c r="D9" s="20" t="s">
        <v>439</v>
      </c>
      <c r="E9" s="224"/>
      <c r="G9" s="20"/>
      <c r="K9" s="20"/>
      <c r="L9" s="20"/>
      <c r="P9" s="20"/>
      <c r="Q9" s="20"/>
      <c r="U9" s="20"/>
      <c r="V9" s="20"/>
      <c r="Z9" s="20"/>
      <c r="AA9" s="20"/>
      <c r="AE9" s="20"/>
      <c r="AG9" s="21" t="e">
        <f t="shared" si="0"/>
        <v>#DIV/0!</v>
      </c>
      <c r="AH9" s="22" t="e">
        <f t="shared" si="1"/>
        <v>#DIV/0!</v>
      </c>
      <c r="AI9" s="22" t="e">
        <f t="shared" si="2"/>
        <v>#DIV/0!</v>
      </c>
      <c r="AJ9" s="22" t="e">
        <f t="shared" si="3"/>
        <v>#DIV/0!</v>
      </c>
      <c r="AK9" s="22" t="e">
        <f t="shared" si="4"/>
        <v>#DIV/0!</v>
      </c>
      <c r="AM9" s="109" t="e">
        <f t="shared" si="5"/>
        <v>#DIV/0!</v>
      </c>
      <c r="AN9" s="223"/>
      <c r="AP9" s="223"/>
      <c r="AQ9" s="220"/>
      <c r="AR9" s="24"/>
      <c r="AS9" s="223"/>
      <c r="AT9" s="220"/>
      <c r="AV9" s="43"/>
      <c r="AW9" s="43"/>
      <c r="AX9" s="43"/>
      <c r="AY9" s="43"/>
      <c r="AZ9" s="25"/>
      <c r="BA9" s="223"/>
      <c r="BB9" s="220"/>
      <c r="BC9" s="24"/>
      <c r="BD9" s="223"/>
      <c r="BE9" s="220"/>
      <c r="BG9" s="43"/>
      <c r="BH9" s="43"/>
      <c r="BI9" s="43"/>
      <c r="BJ9" s="43"/>
      <c r="BL9" s="223"/>
      <c r="BM9" s="220"/>
      <c r="BN9" s="24"/>
      <c r="BO9" s="223"/>
      <c r="BP9" s="220"/>
      <c r="BR9" s="220"/>
      <c r="BS9" s="220"/>
      <c r="BT9" s="221"/>
      <c r="BU9" s="51"/>
      <c r="BV9" s="220"/>
      <c r="BW9" s="220"/>
      <c r="BX9" s="221"/>
      <c r="BY9" s="51"/>
      <c r="BZ9" s="221"/>
    </row>
    <row r="10" spans="1:78" ht="16" customHeight="1" x14ac:dyDescent="0.2">
      <c r="A10" s="222"/>
      <c r="B10" s="222"/>
      <c r="C10" s="222"/>
      <c r="E10" s="224"/>
      <c r="AG10" s="21" t="e">
        <f t="shared" si="0"/>
        <v>#DIV/0!</v>
      </c>
      <c r="AH10" s="22" t="e">
        <f t="shared" si="1"/>
        <v>#DIV/0!</v>
      </c>
      <c r="AI10" s="22" t="e">
        <f t="shared" si="2"/>
        <v>#DIV/0!</v>
      </c>
      <c r="AJ10" s="22" t="e">
        <f t="shared" si="3"/>
        <v>#DIV/0!</v>
      </c>
      <c r="AK10" s="22" t="e">
        <f t="shared" si="4"/>
        <v>#DIV/0!</v>
      </c>
      <c r="AM10" s="109" t="e">
        <f t="shared" si="5"/>
        <v>#DIV/0!</v>
      </c>
      <c r="AN10" s="223"/>
      <c r="AP10" s="223"/>
      <c r="AQ10" s="220"/>
      <c r="AR10" s="24"/>
      <c r="AS10" s="223"/>
      <c r="AT10" s="220"/>
      <c r="AV10" s="43"/>
      <c r="AW10" s="43"/>
      <c r="AX10" s="43"/>
      <c r="AY10" s="43"/>
      <c r="AZ10" s="25"/>
      <c r="BA10" s="223"/>
      <c r="BB10" s="220"/>
      <c r="BC10" s="24"/>
      <c r="BD10" s="223"/>
      <c r="BE10" s="220"/>
      <c r="BG10" s="43"/>
      <c r="BH10" s="43"/>
      <c r="BI10" s="43"/>
      <c r="BJ10" s="43"/>
      <c r="BL10" s="223"/>
      <c r="BM10" s="220"/>
      <c r="BN10" s="24"/>
      <c r="BO10" s="223"/>
      <c r="BP10" s="220"/>
      <c r="BR10" s="220"/>
      <c r="BS10" s="220"/>
      <c r="BT10" s="221"/>
      <c r="BU10" s="51"/>
      <c r="BV10" s="220"/>
      <c r="BW10" s="220"/>
      <c r="BX10" s="221"/>
      <c r="BY10" s="51"/>
      <c r="BZ10" s="221"/>
    </row>
    <row r="11" spans="1:78" ht="16" customHeight="1" x14ac:dyDescent="0.2">
      <c r="A11" s="222"/>
      <c r="B11" s="222"/>
      <c r="C11" s="222"/>
      <c r="E11" s="224"/>
      <c r="AG11" s="21" t="e">
        <f t="shared" si="0"/>
        <v>#DIV/0!</v>
      </c>
      <c r="AH11" s="22" t="e">
        <f t="shared" si="1"/>
        <v>#DIV/0!</v>
      </c>
      <c r="AI11" s="22" t="e">
        <f t="shared" si="2"/>
        <v>#DIV/0!</v>
      </c>
      <c r="AJ11" s="22" t="e">
        <f t="shared" si="3"/>
        <v>#DIV/0!</v>
      </c>
      <c r="AK11" s="22" t="e">
        <f t="shared" si="4"/>
        <v>#DIV/0!</v>
      </c>
      <c r="AM11" s="109" t="e">
        <f t="shared" si="5"/>
        <v>#DIV/0!</v>
      </c>
      <c r="AN11" s="223"/>
      <c r="AP11" s="223"/>
      <c r="AQ11" s="220"/>
      <c r="AR11" s="24"/>
      <c r="AS11" s="223"/>
      <c r="AT11" s="220"/>
      <c r="AV11" s="43"/>
      <c r="AW11" s="43"/>
      <c r="AX11" s="43"/>
      <c r="AY11" s="43"/>
      <c r="AZ11" s="25"/>
      <c r="BA11" s="223"/>
      <c r="BB11" s="220"/>
      <c r="BC11" s="24"/>
      <c r="BD11" s="223"/>
      <c r="BE11" s="220"/>
      <c r="BG11" s="43"/>
      <c r="BH11" s="43"/>
      <c r="BI11" s="43"/>
      <c r="BJ11" s="43"/>
      <c r="BL11" s="223"/>
      <c r="BM11" s="220"/>
      <c r="BN11" s="24"/>
      <c r="BO11" s="223"/>
      <c r="BP11" s="220"/>
      <c r="BR11" s="220"/>
      <c r="BS11" s="220"/>
      <c r="BT11" s="221"/>
      <c r="BU11" s="51"/>
      <c r="BV11" s="220"/>
      <c r="BW11" s="220"/>
      <c r="BX11" s="221"/>
      <c r="BY11" s="51"/>
      <c r="BZ11" s="221"/>
    </row>
    <row r="12" spans="1:78" ht="16" customHeight="1" x14ac:dyDescent="0.2">
      <c r="A12" s="222"/>
      <c r="B12" s="222"/>
      <c r="C12" s="222"/>
      <c r="E12" s="224"/>
      <c r="AG12" s="21" t="e">
        <f t="shared" si="0"/>
        <v>#DIV/0!</v>
      </c>
      <c r="AH12" s="22" t="e">
        <f t="shared" si="1"/>
        <v>#DIV/0!</v>
      </c>
      <c r="AI12" s="22" t="e">
        <f t="shared" si="2"/>
        <v>#DIV/0!</v>
      </c>
      <c r="AJ12" s="22" t="e">
        <f t="shared" si="3"/>
        <v>#DIV/0!</v>
      </c>
      <c r="AK12" s="22" t="e">
        <f t="shared" si="4"/>
        <v>#DIV/0!</v>
      </c>
      <c r="AM12" s="109" t="e">
        <f t="shared" si="5"/>
        <v>#DIV/0!</v>
      </c>
      <c r="AN12" s="223"/>
      <c r="AP12" s="223"/>
      <c r="AQ12" s="220"/>
      <c r="AR12" s="24"/>
      <c r="AS12" s="223"/>
      <c r="AT12" s="220"/>
      <c r="AV12" s="43"/>
      <c r="AW12" s="43"/>
      <c r="AX12" s="43"/>
      <c r="AY12" s="43"/>
      <c r="AZ12" s="25"/>
      <c r="BA12" s="223"/>
      <c r="BB12" s="220"/>
      <c r="BC12" s="24"/>
      <c r="BD12" s="223"/>
      <c r="BE12" s="220"/>
      <c r="BG12" s="43"/>
      <c r="BH12" s="43"/>
      <c r="BI12" s="43"/>
      <c r="BJ12" s="43"/>
      <c r="BL12" s="223"/>
      <c r="BM12" s="220"/>
      <c r="BN12" s="24"/>
      <c r="BO12" s="223"/>
      <c r="BP12" s="220"/>
      <c r="BR12" s="220"/>
      <c r="BS12" s="220"/>
      <c r="BT12" s="221"/>
      <c r="BU12" s="51"/>
      <c r="BV12" s="220"/>
      <c r="BW12" s="220"/>
      <c r="BX12" s="221"/>
      <c r="BY12" s="51"/>
      <c r="BZ12" s="221"/>
    </row>
    <row r="13" spans="1:78" ht="16" customHeight="1" x14ac:dyDescent="0.2">
      <c r="A13" s="222"/>
      <c r="B13" s="222"/>
      <c r="C13" s="222">
        <v>0</v>
      </c>
      <c r="D13" s="20" t="s">
        <v>440</v>
      </c>
      <c r="E13" s="224"/>
      <c r="G13">
        <v>442</v>
      </c>
      <c r="H13">
        <v>533</v>
      </c>
      <c r="I13">
        <v>355</v>
      </c>
      <c r="J13">
        <v>407</v>
      </c>
      <c r="K13">
        <v>379</v>
      </c>
      <c r="L13">
        <v>0.76300000000000001</v>
      </c>
      <c r="M13">
        <v>0.77700000000000002</v>
      </c>
      <c r="N13">
        <v>0.74199999999999999</v>
      </c>
      <c r="O13">
        <v>0.754</v>
      </c>
      <c r="P13">
        <v>0.749</v>
      </c>
      <c r="Q13">
        <v>0.65900000000000003</v>
      </c>
      <c r="R13">
        <v>0.65300000000000002</v>
      </c>
      <c r="S13">
        <v>0.64700000000000002</v>
      </c>
      <c r="T13">
        <v>0.66100000000000003</v>
      </c>
      <c r="U13">
        <v>0.65900000000000003</v>
      </c>
      <c r="V13">
        <v>1.1830000000000001</v>
      </c>
      <c r="W13">
        <v>1.155</v>
      </c>
      <c r="X13">
        <v>1.2310000000000001</v>
      </c>
      <c r="Y13">
        <v>1.2010000000000001</v>
      </c>
      <c r="Z13">
        <v>1.2050000000000001</v>
      </c>
      <c r="AA13">
        <v>1.3979999999999999</v>
      </c>
      <c r="AB13">
        <v>1.389</v>
      </c>
      <c r="AC13">
        <v>1.403</v>
      </c>
      <c r="AD13">
        <v>1.387</v>
      </c>
      <c r="AE13">
        <v>1.4219999999999999</v>
      </c>
      <c r="AG13" s="21">
        <f t="shared" si="0"/>
        <v>423.2</v>
      </c>
      <c r="AH13" s="22">
        <f t="shared" si="1"/>
        <v>0.75700000000000001</v>
      </c>
      <c r="AI13" s="22">
        <f t="shared" si="2"/>
        <v>1.1949999999999998</v>
      </c>
      <c r="AJ13" s="22">
        <f t="shared" si="3"/>
        <v>0.65579999999999994</v>
      </c>
      <c r="AK13" s="22">
        <f t="shared" si="4"/>
        <v>1.3997999999999999</v>
      </c>
      <c r="AM13" s="109">
        <f t="shared" si="5"/>
        <v>0.73792611630061533</v>
      </c>
      <c r="AN13" s="223" cm="1">
        <f t="array" ref="AN13">MIN(IF(ISERROR(AM13:AM20),1E+307,AM13:AM20))</f>
        <v>0.49134481654340584</v>
      </c>
      <c r="AP13" s="223" cm="1">
        <f t="array" ref="AP13">MAX(IF(ISERROR(AJ13:AJ20),-1E+307,AJ13:AJ20))</f>
        <v>0.6584000000000001</v>
      </c>
      <c r="AQ13" s="220"/>
      <c r="AR13" s="24"/>
      <c r="AS13" s="223" cm="1">
        <f t="array" ref="AS13">MIN(IF(ISERROR(AK13:AK20),1E+307,AK13:AK20))</f>
        <v>1.3937999999999999</v>
      </c>
      <c r="AT13" s="220"/>
      <c r="AV13" s="43">
        <v>0.68400000000000005</v>
      </c>
      <c r="AW13" s="43">
        <v>1.59</v>
      </c>
      <c r="AX13" s="43">
        <v>0.71499999999999997</v>
      </c>
      <c r="AY13" s="43">
        <v>1.6850000000000001</v>
      </c>
      <c r="AZ13" s="25"/>
      <c r="BA13" s="223" cm="1">
        <f t="array" ref="BA13">INDEX(AV13:AV20, MATCH(MIN(IF(ISERROR($AK13:$AK20), 1000, $AK13:$AK20)), $AK13:$AK20, 0))</f>
        <v>0.69399999999999995</v>
      </c>
      <c r="BB13" s="220"/>
      <c r="BC13" s="24"/>
      <c r="BD13" s="223" cm="1">
        <f t="array" ref="BD13">INDEX(AW13:AW20, MATCH(MIN(IF(ISERROR($AK13:$AK20), 1000, $AK13:$AK20)), $AK13:$AK20, 0))</f>
        <v>1.579</v>
      </c>
      <c r="BE13" s="220"/>
      <c r="BG13" s="43">
        <v>0.64900000000000002</v>
      </c>
      <c r="BH13" s="43">
        <v>1.706</v>
      </c>
      <c r="BI13" s="43">
        <v>0.747</v>
      </c>
      <c r="BJ13" s="43">
        <v>1.6220000000000001</v>
      </c>
      <c r="BL13" s="223" cm="1">
        <f t="array" ref="BL13">INDEX(BG13:BG20, MATCH(MIN(IF(ISERROR($AK13:$AK20), 1000, $AK13:$AK20)), $AK13:$AK20, 0))</f>
        <v>0.65100000000000002</v>
      </c>
      <c r="BM13" s="220"/>
      <c r="BN13" s="24"/>
      <c r="BO13" s="223" cm="1">
        <f t="array" ref="BO13">INDEX(BH13:BH20, MATCH(MIN(IF(ISERROR($AK13:$AK20), 1000, $AK13:$AK20)), $AK13:$AK20, 0))</f>
        <v>1.714</v>
      </c>
      <c r="BP13" s="220"/>
      <c r="BR13" s="220"/>
      <c r="BS13" s="220"/>
      <c r="BT13" s="221"/>
      <c r="BU13" s="51"/>
      <c r="BV13" s="220"/>
      <c r="BW13" s="220"/>
      <c r="BX13" s="221"/>
      <c r="BY13" s="51"/>
      <c r="BZ13" s="221"/>
    </row>
    <row r="14" spans="1:78" ht="16" customHeight="1" x14ac:dyDescent="0.2">
      <c r="A14" s="222"/>
      <c r="B14" s="222"/>
      <c r="C14" s="222"/>
      <c r="D14" s="20" t="s">
        <v>441</v>
      </c>
      <c r="E14" s="224"/>
      <c r="G14">
        <v>476</v>
      </c>
      <c r="H14">
        <v>492</v>
      </c>
      <c r="I14">
        <v>499</v>
      </c>
      <c r="J14">
        <v>564</v>
      </c>
      <c r="K14">
        <v>695</v>
      </c>
      <c r="L14">
        <v>0.751</v>
      </c>
      <c r="M14">
        <v>0.753</v>
      </c>
      <c r="N14">
        <v>0.75800000000000001</v>
      </c>
      <c r="O14">
        <v>0.77200000000000002</v>
      </c>
      <c r="P14">
        <v>0.79300000000000004</v>
      </c>
      <c r="Q14">
        <v>0.65200000000000002</v>
      </c>
      <c r="R14">
        <v>0.65100000000000002</v>
      </c>
      <c r="S14">
        <v>0.65500000000000003</v>
      </c>
      <c r="T14">
        <v>0.66400000000000003</v>
      </c>
      <c r="U14">
        <v>0.67</v>
      </c>
      <c r="V14">
        <v>1.208</v>
      </c>
      <c r="W14">
        <v>1.2050000000000001</v>
      </c>
      <c r="X14">
        <v>1.1970000000000001</v>
      </c>
      <c r="Y14">
        <v>1.161</v>
      </c>
      <c r="Z14">
        <v>1.107</v>
      </c>
      <c r="AA14">
        <v>1.3919999999999999</v>
      </c>
      <c r="AB14">
        <v>1.3879999999999999</v>
      </c>
      <c r="AC14">
        <v>1.4039999999999999</v>
      </c>
      <c r="AD14">
        <v>1.3859999999999999</v>
      </c>
      <c r="AE14">
        <v>1.415</v>
      </c>
      <c r="AG14" s="21">
        <f t="shared" si="0"/>
        <v>545.20000000000005</v>
      </c>
      <c r="AH14" s="22">
        <f t="shared" si="1"/>
        <v>0.76539999999999997</v>
      </c>
      <c r="AI14" s="22">
        <f t="shared" si="2"/>
        <v>1.1756000000000002</v>
      </c>
      <c r="AJ14" s="22">
        <f t="shared" si="3"/>
        <v>0.65839999999999999</v>
      </c>
      <c r="AK14" s="22">
        <f t="shared" si="4"/>
        <v>1.3969999999999998</v>
      </c>
      <c r="AM14" s="109">
        <f t="shared" si="5"/>
        <v>0.61678236396912212</v>
      </c>
      <c r="AN14" s="223"/>
      <c r="AP14" s="223"/>
      <c r="AQ14" s="220"/>
      <c r="AR14" s="24"/>
      <c r="AS14" s="223"/>
      <c r="AT14" s="220"/>
      <c r="AV14" s="43">
        <v>0.70299999999999996</v>
      </c>
      <c r="AW14" s="43">
        <v>1.5589999999999999</v>
      </c>
      <c r="AX14" s="43">
        <v>0.72599999999999998</v>
      </c>
      <c r="AY14" s="43">
        <v>1.6559999999999999</v>
      </c>
      <c r="AZ14" s="25"/>
      <c r="BA14" s="223"/>
      <c r="BB14" s="220"/>
      <c r="BC14" s="24"/>
      <c r="BD14" s="223"/>
      <c r="BE14" s="220"/>
      <c r="BG14" s="43">
        <v>0.65</v>
      </c>
      <c r="BH14" s="43">
        <v>1.72</v>
      </c>
      <c r="BI14" s="43">
        <v>0.73499999999999999</v>
      </c>
      <c r="BJ14" s="43">
        <v>1.6439999999999999</v>
      </c>
      <c r="BL14" s="223"/>
      <c r="BM14" s="220"/>
      <c r="BN14" s="24"/>
      <c r="BO14" s="223"/>
      <c r="BP14" s="220"/>
      <c r="BR14" s="220"/>
      <c r="BS14" s="220"/>
      <c r="BT14" s="221"/>
      <c r="BU14" s="51"/>
      <c r="BV14" s="220"/>
      <c r="BW14" s="220"/>
      <c r="BX14" s="221"/>
      <c r="BY14" s="51"/>
      <c r="BZ14" s="221"/>
    </row>
    <row r="15" spans="1:78" ht="16" customHeight="1" x14ac:dyDescent="0.2">
      <c r="A15" s="222"/>
      <c r="B15" s="222"/>
      <c r="C15" s="222"/>
      <c r="D15" s="20" t="s">
        <v>442</v>
      </c>
      <c r="E15" s="224"/>
      <c r="G15">
        <v>550</v>
      </c>
      <c r="H15">
        <v>539</v>
      </c>
      <c r="I15">
        <v>458</v>
      </c>
      <c r="J15">
        <v>752</v>
      </c>
      <c r="K15">
        <v>766</v>
      </c>
      <c r="L15">
        <v>0.751</v>
      </c>
      <c r="M15">
        <v>0.74299999999999999</v>
      </c>
      <c r="N15">
        <v>0.73399999999999999</v>
      </c>
      <c r="O15">
        <v>0.78400000000000003</v>
      </c>
      <c r="P15">
        <v>0.79</v>
      </c>
      <c r="Q15">
        <v>0.65400000000000003</v>
      </c>
      <c r="R15">
        <v>0.65100000000000002</v>
      </c>
      <c r="S15">
        <v>0.65500000000000003</v>
      </c>
      <c r="T15">
        <v>0.66200000000000003</v>
      </c>
      <c r="U15">
        <v>0.66600000000000004</v>
      </c>
      <c r="V15">
        <v>1.208</v>
      </c>
      <c r="W15">
        <v>1.226</v>
      </c>
      <c r="X15">
        <v>1.2450000000000001</v>
      </c>
      <c r="Y15">
        <v>1.133</v>
      </c>
      <c r="Z15">
        <v>1.1140000000000001</v>
      </c>
      <c r="AA15">
        <v>1.3859999999999999</v>
      </c>
      <c r="AB15">
        <v>1.38</v>
      </c>
      <c r="AC15">
        <v>1.401</v>
      </c>
      <c r="AD15">
        <v>1.393</v>
      </c>
      <c r="AE15">
        <v>1.409</v>
      </c>
      <c r="AG15" s="21">
        <f t="shared" si="0"/>
        <v>613</v>
      </c>
      <c r="AH15" s="22">
        <f t="shared" si="1"/>
        <v>0.76039999999999996</v>
      </c>
      <c r="AI15" s="22">
        <f t="shared" si="2"/>
        <v>1.1852</v>
      </c>
      <c r="AJ15" s="22">
        <f t="shared" si="3"/>
        <v>0.65760000000000007</v>
      </c>
      <c r="AK15" s="22">
        <f t="shared" si="4"/>
        <v>1.3937999999999999</v>
      </c>
      <c r="AM15" s="109">
        <f t="shared" si="5"/>
        <v>0.51747815974248124</v>
      </c>
      <c r="AN15" s="223"/>
      <c r="AP15" s="223"/>
      <c r="AQ15" s="220"/>
      <c r="AR15" s="24"/>
      <c r="AS15" s="223"/>
      <c r="AT15" s="220"/>
      <c r="AV15" s="43">
        <v>0.69399999999999995</v>
      </c>
      <c r="AW15" s="43">
        <v>1.579</v>
      </c>
      <c r="AX15" s="43">
        <v>0.72399999999999998</v>
      </c>
      <c r="AY15" s="43">
        <v>1.665</v>
      </c>
      <c r="AZ15" s="25"/>
      <c r="BA15" s="223"/>
      <c r="BB15" s="220"/>
      <c r="BC15" s="24"/>
      <c r="BD15" s="223"/>
      <c r="BE15" s="220"/>
      <c r="BG15" s="43">
        <v>0.65100000000000002</v>
      </c>
      <c r="BH15" s="43">
        <v>1.714</v>
      </c>
      <c r="BI15" s="43">
        <v>0.74099999999999999</v>
      </c>
      <c r="BJ15" s="43">
        <v>1.637</v>
      </c>
      <c r="BL15" s="223"/>
      <c r="BM15" s="220"/>
      <c r="BN15" s="24"/>
      <c r="BO15" s="223"/>
      <c r="BP15" s="220"/>
      <c r="BR15" s="220"/>
      <c r="BS15" s="220"/>
      <c r="BT15" s="221"/>
      <c r="BU15" s="51"/>
      <c r="BV15" s="220"/>
      <c r="BW15" s="220"/>
      <c r="BX15" s="221"/>
      <c r="BY15" s="51"/>
      <c r="BZ15" s="221"/>
    </row>
    <row r="16" spans="1:78" ht="16" customHeight="1" x14ac:dyDescent="0.2">
      <c r="A16" s="222"/>
      <c r="B16" s="222"/>
      <c r="C16" s="222"/>
      <c r="D16" s="20" t="s">
        <v>443</v>
      </c>
      <c r="E16" s="224"/>
      <c r="G16">
        <v>809</v>
      </c>
      <c r="H16">
        <v>568</v>
      </c>
      <c r="I16">
        <v>668</v>
      </c>
      <c r="J16">
        <v>529</v>
      </c>
      <c r="K16">
        <v>579</v>
      </c>
      <c r="L16">
        <v>0.79400000000000004</v>
      </c>
      <c r="M16">
        <v>0.74399999999999999</v>
      </c>
      <c r="N16">
        <v>0.77300000000000002</v>
      </c>
      <c r="O16">
        <v>0.73699999999999999</v>
      </c>
      <c r="P16">
        <v>0.74099999999999999</v>
      </c>
      <c r="Q16">
        <v>0.65300000000000002</v>
      </c>
      <c r="R16">
        <v>0.65800000000000003</v>
      </c>
      <c r="S16">
        <v>0.65500000000000003</v>
      </c>
      <c r="T16">
        <v>0.65700000000000003</v>
      </c>
      <c r="U16">
        <v>0.66900000000000004</v>
      </c>
      <c r="V16">
        <v>1.1140000000000001</v>
      </c>
      <c r="W16">
        <v>1.2250000000000001</v>
      </c>
      <c r="X16">
        <v>1.163</v>
      </c>
      <c r="Y16">
        <v>1.234</v>
      </c>
      <c r="Z16">
        <v>1.2190000000000001</v>
      </c>
      <c r="AA16">
        <v>1.4059999999999999</v>
      </c>
      <c r="AB16">
        <v>1.375</v>
      </c>
      <c r="AC16">
        <v>1.3859999999999999</v>
      </c>
      <c r="AD16">
        <v>1.39</v>
      </c>
      <c r="AE16">
        <v>1.4179999999999999</v>
      </c>
      <c r="AG16" s="21">
        <f t="shared" si="0"/>
        <v>630.6</v>
      </c>
      <c r="AH16" s="22">
        <f t="shared" si="1"/>
        <v>0.75780000000000003</v>
      </c>
      <c r="AI16" s="22">
        <f t="shared" si="2"/>
        <v>1.1910000000000003</v>
      </c>
      <c r="AJ16" s="22">
        <f t="shared" si="3"/>
        <v>0.6584000000000001</v>
      </c>
      <c r="AK16" s="22">
        <f t="shared" si="4"/>
        <v>1.395</v>
      </c>
      <c r="AM16" s="109">
        <f t="shared" si="5"/>
        <v>0.49134481654340584</v>
      </c>
      <c r="AN16" s="223"/>
      <c r="AP16" s="223"/>
      <c r="AQ16" s="220"/>
      <c r="AR16" s="24"/>
      <c r="AS16" s="223"/>
      <c r="AT16" s="220"/>
      <c r="AV16" s="43">
        <v>0.7</v>
      </c>
      <c r="AW16" s="43">
        <v>1.5760000000000001</v>
      </c>
      <c r="AX16" s="43">
        <v>0.73899999999999999</v>
      </c>
      <c r="AY16" s="43">
        <v>1.641</v>
      </c>
      <c r="AZ16" s="25"/>
      <c r="BA16" s="223"/>
      <c r="BB16" s="220"/>
      <c r="BC16" s="24"/>
      <c r="BD16" s="223"/>
      <c r="BE16" s="220"/>
      <c r="BG16" s="43">
        <v>0.65600000000000003</v>
      </c>
      <c r="BH16" s="43">
        <v>1.7110000000000001</v>
      </c>
      <c r="BI16" s="43">
        <v>0.749</v>
      </c>
      <c r="BJ16" s="43">
        <v>1.623</v>
      </c>
      <c r="BL16" s="223"/>
      <c r="BM16" s="220"/>
      <c r="BN16" s="24"/>
      <c r="BO16" s="223"/>
      <c r="BP16" s="220"/>
      <c r="BR16" s="220"/>
      <c r="BS16" s="220"/>
      <c r="BT16" s="221"/>
      <c r="BU16" s="51"/>
      <c r="BV16" s="220"/>
      <c r="BW16" s="220"/>
      <c r="BX16" s="221"/>
      <c r="BY16" s="51"/>
      <c r="BZ16" s="221"/>
    </row>
    <row r="17" spans="1:78" ht="16" customHeight="1" x14ac:dyDescent="0.2">
      <c r="A17" s="222"/>
      <c r="B17" s="222"/>
      <c r="C17" s="222"/>
      <c r="D17" s="20" t="s">
        <v>444</v>
      </c>
      <c r="E17" s="224"/>
      <c r="G17" s="20"/>
      <c r="K17" s="20"/>
      <c r="L17" s="20"/>
      <c r="P17" s="20"/>
      <c r="Q17" s="20"/>
      <c r="U17" s="20"/>
      <c r="V17" s="20"/>
      <c r="Z17" s="20"/>
      <c r="AA17" s="20"/>
      <c r="AE17" s="20"/>
      <c r="AG17" s="21" t="e">
        <f t="shared" si="0"/>
        <v>#DIV/0!</v>
      </c>
      <c r="AH17" s="22" t="e">
        <f t="shared" si="1"/>
        <v>#DIV/0!</v>
      </c>
      <c r="AI17" s="22" t="e">
        <f t="shared" si="2"/>
        <v>#DIV/0!</v>
      </c>
      <c r="AJ17" s="22" t="e">
        <f t="shared" si="3"/>
        <v>#DIV/0!</v>
      </c>
      <c r="AK17" s="22" t="e">
        <f t="shared" si="4"/>
        <v>#DIV/0!</v>
      </c>
      <c r="AM17" s="109" t="e">
        <f t="shared" si="5"/>
        <v>#DIV/0!</v>
      </c>
      <c r="AN17" s="223"/>
      <c r="AP17" s="223"/>
      <c r="AQ17" s="220"/>
      <c r="AR17" s="24"/>
      <c r="AS17" s="223"/>
      <c r="AT17" s="220"/>
      <c r="AV17" s="43"/>
      <c r="AW17" s="43"/>
      <c r="AX17" s="43"/>
      <c r="AY17" s="43"/>
      <c r="AZ17" s="25"/>
      <c r="BA17" s="223"/>
      <c r="BB17" s="220"/>
      <c r="BC17" s="24"/>
      <c r="BD17" s="223"/>
      <c r="BE17" s="220"/>
      <c r="BG17" s="43"/>
      <c r="BH17" s="43"/>
      <c r="BI17" s="43"/>
      <c r="BJ17" s="43"/>
      <c r="BL17" s="223"/>
      <c r="BM17" s="220"/>
      <c r="BN17" s="24"/>
      <c r="BO17" s="223"/>
      <c r="BP17" s="220"/>
      <c r="BR17" s="220"/>
      <c r="BS17" s="220"/>
      <c r="BT17" s="221"/>
      <c r="BU17" s="51"/>
      <c r="BV17" s="220"/>
      <c r="BW17" s="220"/>
      <c r="BX17" s="221"/>
      <c r="BY17" s="51"/>
      <c r="BZ17" s="221"/>
    </row>
    <row r="18" spans="1:78" ht="16" customHeight="1" x14ac:dyDescent="0.2">
      <c r="A18" s="222"/>
      <c r="B18" s="222"/>
      <c r="C18" s="222"/>
      <c r="E18" s="224"/>
      <c r="AG18" s="21" t="e">
        <f t="shared" si="0"/>
        <v>#DIV/0!</v>
      </c>
      <c r="AH18" s="22" t="e">
        <f t="shared" si="1"/>
        <v>#DIV/0!</v>
      </c>
      <c r="AI18" s="22" t="e">
        <f t="shared" si="2"/>
        <v>#DIV/0!</v>
      </c>
      <c r="AJ18" s="22" t="e">
        <f t="shared" si="3"/>
        <v>#DIV/0!</v>
      </c>
      <c r="AK18" s="22" t="e">
        <f t="shared" si="4"/>
        <v>#DIV/0!</v>
      </c>
      <c r="AM18" s="109" t="e">
        <f t="shared" si="5"/>
        <v>#DIV/0!</v>
      </c>
      <c r="AN18" s="223"/>
      <c r="AP18" s="223"/>
      <c r="AQ18" s="220"/>
      <c r="AR18" s="24"/>
      <c r="AS18" s="223"/>
      <c r="AT18" s="220"/>
      <c r="AV18" s="43"/>
      <c r="AW18" s="43"/>
      <c r="AX18" s="43"/>
      <c r="AY18" s="43"/>
      <c r="AZ18" s="25"/>
      <c r="BA18" s="223"/>
      <c r="BB18" s="220"/>
      <c r="BC18" s="24"/>
      <c r="BD18" s="223"/>
      <c r="BE18" s="220"/>
      <c r="BG18" s="43"/>
      <c r="BH18" s="43"/>
      <c r="BI18" s="43"/>
      <c r="BJ18" s="43"/>
      <c r="BL18" s="223"/>
      <c r="BM18" s="220"/>
      <c r="BN18" s="24"/>
      <c r="BO18" s="223"/>
      <c r="BP18" s="220"/>
      <c r="BR18" s="220"/>
      <c r="BS18" s="220"/>
      <c r="BT18" s="221"/>
      <c r="BU18" s="51"/>
      <c r="BV18" s="220"/>
      <c r="BW18" s="220"/>
      <c r="BX18" s="221"/>
      <c r="BY18" s="51"/>
      <c r="BZ18" s="221"/>
    </row>
    <row r="19" spans="1:78" ht="16" customHeight="1" x14ac:dyDescent="0.2">
      <c r="A19" s="222"/>
      <c r="B19" s="222"/>
      <c r="C19" s="222"/>
      <c r="E19" s="224"/>
      <c r="AG19" s="21" t="e">
        <f t="shared" si="0"/>
        <v>#DIV/0!</v>
      </c>
      <c r="AH19" s="22" t="e">
        <f t="shared" si="1"/>
        <v>#DIV/0!</v>
      </c>
      <c r="AI19" s="22" t="e">
        <f t="shared" si="2"/>
        <v>#DIV/0!</v>
      </c>
      <c r="AJ19" s="22" t="e">
        <f t="shared" si="3"/>
        <v>#DIV/0!</v>
      </c>
      <c r="AK19" s="22" t="e">
        <f t="shared" si="4"/>
        <v>#DIV/0!</v>
      </c>
      <c r="AM19" s="109" t="e">
        <f t="shared" si="5"/>
        <v>#DIV/0!</v>
      </c>
      <c r="AN19" s="223"/>
      <c r="AP19" s="223"/>
      <c r="AQ19" s="220"/>
      <c r="AR19" s="24"/>
      <c r="AS19" s="223"/>
      <c r="AT19" s="220"/>
      <c r="AV19" s="43"/>
      <c r="AW19" s="43"/>
      <c r="AX19" s="43"/>
      <c r="AY19" s="43"/>
      <c r="AZ19" s="25"/>
      <c r="BA19" s="223"/>
      <c r="BB19" s="220"/>
      <c r="BC19" s="24"/>
      <c r="BD19" s="223"/>
      <c r="BE19" s="220"/>
      <c r="BG19" s="43"/>
      <c r="BH19" s="43"/>
      <c r="BI19" s="43"/>
      <c r="BJ19" s="43"/>
      <c r="BL19" s="223"/>
      <c r="BM19" s="220"/>
      <c r="BN19" s="24"/>
      <c r="BO19" s="223"/>
      <c r="BP19" s="220"/>
      <c r="BR19" s="220"/>
      <c r="BS19" s="220"/>
      <c r="BT19" s="221"/>
      <c r="BU19" s="51"/>
      <c r="BV19" s="220"/>
      <c r="BW19" s="220"/>
      <c r="BX19" s="221"/>
      <c r="BY19" s="51"/>
      <c r="BZ19" s="221"/>
    </row>
    <row r="20" spans="1:78" ht="16" customHeight="1" x14ac:dyDescent="0.2">
      <c r="A20" s="222"/>
      <c r="B20" s="222"/>
      <c r="C20" s="222"/>
      <c r="E20" s="224"/>
      <c r="AG20" s="21" t="e">
        <f t="shared" si="0"/>
        <v>#DIV/0!</v>
      </c>
      <c r="AH20" s="22" t="e">
        <f t="shared" si="1"/>
        <v>#DIV/0!</v>
      </c>
      <c r="AI20" s="22" t="e">
        <f t="shared" si="2"/>
        <v>#DIV/0!</v>
      </c>
      <c r="AJ20" s="22" t="e">
        <f t="shared" si="3"/>
        <v>#DIV/0!</v>
      </c>
      <c r="AK20" s="22" t="e">
        <f t="shared" si="4"/>
        <v>#DIV/0!</v>
      </c>
      <c r="AM20" s="109" t="e">
        <f t="shared" si="5"/>
        <v>#DIV/0!</v>
      </c>
      <c r="AN20" s="223"/>
      <c r="AP20" s="223"/>
      <c r="AQ20" s="220"/>
      <c r="AR20" s="24"/>
      <c r="AS20" s="223"/>
      <c r="AT20" s="220"/>
      <c r="AV20" s="43"/>
      <c r="AW20" s="43"/>
      <c r="AX20" s="43"/>
      <c r="AY20" s="43"/>
      <c r="AZ20" s="25"/>
      <c r="BA20" s="223"/>
      <c r="BB20" s="220"/>
      <c r="BC20" s="24"/>
      <c r="BD20" s="223"/>
      <c r="BE20" s="220"/>
      <c r="BG20" s="43"/>
      <c r="BH20" s="43"/>
      <c r="BI20" s="43"/>
      <c r="BJ20" s="43"/>
      <c r="BL20" s="223"/>
      <c r="BM20" s="220"/>
      <c r="BN20" s="24"/>
      <c r="BO20" s="223"/>
      <c r="BP20" s="220"/>
      <c r="BR20" s="220"/>
      <c r="BS20" s="220"/>
      <c r="BT20" s="221"/>
      <c r="BU20" s="51"/>
      <c r="BV20" s="220"/>
      <c r="BW20" s="220"/>
      <c r="BX20" s="221"/>
      <c r="BY20" s="51"/>
      <c r="BZ20" s="221"/>
    </row>
    <row r="21" spans="1:78" ht="16" hidden="1" customHeight="1" x14ac:dyDescent="0.2">
      <c r="A21" s="114"/>
      <c r="B21" s="114"/>
      <c r="C21" s="114"/>
    </row>
    <row r="22" spans="1:78" ht="16" hidden="1" customHeight="1" x14ac:dyDescent="0.2">
      <c r="A22" s="222">
        <v>14</v>
      </c>
      <c r="B22" s="222">
        <v>0</v>
      </c>
      <c r="C22" s="222">
        <v>1</v>
      </c>
      <c r="D22" s="20" t="s">
        <v>445</v>
      </c>
      <c r="E22" s="224">
        <v>1389505</v>
      </c>
      <c r="G22" s="20"/>
      <c r="K22" s="20"/>
      <c r="L22" s="20"/>
      <c r="P22" s="20"/>
      <c r="Q22" s="20"/>
      <c r="U22" s="20"/>
      <c r="V22" s="20"/>
      <c r="Z22" s="20"/>
      <c r="AA22" s="20"/>
      <c r="AE22" s="20"/>
      <c r="AG22" s="21" t="e">
        <f t="shared" ref="AG22:AG37" si="6">AVERAGE(G22:K22)</f>
        <v>#DIV/0!</v>
      </c>
      <c r="AH22" s="22" t="e">
        <f t="shared" ref="AH22:AH37" si="7">AVERAGE(L22:P22)</f>
        <v>#DIV/0!</v>
      </c>
      <c r="AI22" s="22" t="e">
        <f t="shared" ref="AI22:AI37" si="8">AVERAGE(V22:Z22)</f>
        <v>#DIV/0!</v>
      </c>
      <c r="AJ22" s="22" t="e">
        <f t="shared" ref="AJ22:AJ37" si="9">AVERAGE(Q22:U22)</f>
        <v>#DIV/0!</v>
      </c>
      <c r="AK22" s="22" t="e">
        <f t="shared" ref="AK22:AK37" si="10">AVERAGE(AA22:AE22)</f>
        <v>#DIV/0!</v>
      </c>
      <c r="AM22" s="109"/>
      <c r="AN22" s="223"/>
      <c r="AP22" s="223"/>
      <c r="AQ22" s="220"/>
      <c r="AR22" s="24"/>
      <c r="AS22" s="223"/>
      <c r="AT22" s="220"/>
      <c r="AV22" s="43"/>
      <c r="AW22" s="43"/>
      <c r="AX22" s="43"/>
      <c r="AY22" s="43"/>
      <c r="AZ22" s="25"/>
      <c r="BA22" s="223"/>
      <c r="BB22" s="220"/>
      <c r="BC22" s="24"/>
      <c r="BD22" s="223"/>
      <c r="BE22" s="220"/>
      <c r="BG22" s="43"/>
      <c r="BH22" s="43"/>
      <c r="BI22" s="43"/>
      <c r="BJ22" s="43"/>
      <c r="BL22" s="223"/>
      <c r="BM22" s="220"/>
      <c r="BN22" s="24"/>
      <c r="BO22" s="223"/>
      <c r="BP22" s="220"/>
      <c r="BR22" s="220"/>
      <c r="BS22" s="220"/>
      <c r="BT22" s="221"/>
      <c r="BU22" s="51"/>
      <c r="BV22" s="220"/>
      <c r="BW22" s="220"/>
      <c r="BX22" s="221"/>
      <c r="BY22" s="51"/>
      <c r="BZ22" s="221"/>
    </row>
    <row r="23" spans="1:78" ht="16" hidden="1" customHeight="1" x14ac:dyDescent="0.2">
      <c r="A23" s="222"/>
      <c r="B23" s="222"/>
      <c r="C23" s="222"/>
      <c r="D23" s="20" t="s">
        <v>446</v>
      </c>
      <c r="E23" s="224"/>
      <c r="G23" s="20"/>
      <c r="K23" s="20"/>
      <c r="L23" s="20"/>
      <c r="P23" s="20"/>
      <c r="Q23" s="20"/>
      <c r="U23" s="20"/>
      <c r="V23" s="20"/>
      <c r="Z23" s="20"/>
      <c r="AA23" s="20"/>
      <c r="AE23" s="20"/>
      <c r="AG23" s="21" t="e">
        <f t="shared" si="6"/>
        <v>#DIV/0!</v>
      </c>
      <c r="AH23" s="22" t="e">
        <f t="shared" si="7"/>
        <v>#DIV/0!</v>
      </c>
      <c r="AI23" s="22" t="e">
        <f t="shared" si="8"/>
        <v>#DIV/0!</v>
      </c>
      <c r="AJ23" s="22" t="e">
        <f t="shared" si="9"/>
        <v>#DIV/0!</v>
      </c>
      <c r="AK23" s="22" t="e">
        <f t="shared" si="10"/>
        <v>#DIV/0!</v>
      </c>
      <c r="AM23" s="109"/>
      <c r="AN23" s="223"/>
      <c r="AP23" s="223"/>
      <c r="AQ23" s="220"/>
      <c r="AR23" s="24"/>
      <c r="AS23" s="223"/>
      <c r="AT23" s="220"/>
      <c r="AV23" s="43"/>
      <c r="AW23" s="43"/>
      <c r="AX23" s="43"/>
      <c r="AY23" s="43"/>
      <c r="AZ23" s="25"/>
      <c r="BA23" s="223"/>
      <c r="BB23" s="220"/>
      <c r="BC23" s="24"/>
      <c r="BD23" s="223"/>
      <c r="BE23" s="220"/>
      <c r="BG23" s="43"/>
      <c r="BH23" s="43"/>
      <c r="BI23" s="43"/>
      <c r="BJ23" s="43"/>
      <c r="BL23" s="223"/>
      <c r="BM23" s="220"/>
      <c r="BN23" s="24"/>
      <c r="BO23" s="223"/>
      <c r="BP23" s="220"/>
      <c r="BR23" s="220"/>
      <c r="BS23" s="220"/>
      <c r="BT23" s="221"/>
      <c r="BU23" s="51"/>
      <c r="BV23" s="220"/>
      <c r="BW23" s="220"/>
      <c r="BX23" s="221"/>
      <c r="BY23" s="51"/>
      <c r="BZ23" s="221"/>
    </row>
    <row r="24" spans="1:78" ht="16" hidden="1" customHeight="1" x14ac:dyDescent="0.2">
      <c r="A24" s="222"/>
      <c r="B24" s="222"/>
      <c r="C24" s="222"/>
      <c r="D24" s="20" t="s">
        <v>447</v>
      </c>
      <c r="E24" s="224"/>
      <c r="G24" s="20"/>
      <c r="K24" s="20"/>
      <c r="L24" s="20"/>
      <c r="P24" s="20"/>
      <c r="Q24" s="20"/>
      <c r="U24" s="20"/>
      <c r="V24" s="20"/>
      <c r="Z24" s="20"/>
      <c r="AA24" s="20"/>
      <c r="AE24" s="20"/>
      <c r="AG24" s="21" t="e">
        <f t="shared" si="6"/>
        <v>#DIV/0!</v>
      </c>
      <c r="AH24" s="22" t="e">
        <f t="shared" si="7"/>
        <v>#DIV/0!</v>
      </c>
      <c r="AI24" s="22" t="e">
        <f t="shared" si="8"/>
        <v>#DIV/0!</v>
      </c>
      <c r="AJ24" s="22" t="e">
        <f t="shared" si="9"/>
        <v>#DIV/0!</v>
      </c>
      <c r="AK24" s="22" t="e">
        <f t="shared" si="10"/>
        <v>#DIV/0!</v>
      </c>
      <c r="AM24" s="109"/>
      <c r="AN24" s="223"/>
      <c r="AP24" s="223"/>
      <c r="AQ24" s="220"/>
      <c r="AR24" s="24"/>
      <c r="AS24" s="223"/>
      <c r="AT24" s="220"/>
      <c r="AV24" s="43"/>
      <c r="AW24" s="43"/>
      <c r="AX24" s="43"/>
      <c r="AY24" s="43"/>
      <c r="AZ24" s="25"/>
      <c r="BA24" s="223"/>
      <c r="BB24" s="220"/>
      <c r="BC24" s="24"/>
      <c r="BD24" s="223"/>
      <c r="BE24" s="220"/>
      <c r="BG24" s="43"/>
      <c r="BH24" s="43"/>
      <c r="BI24" s="43"/>
      <c r="BJ24" s="43"/>
      <c r="BL24" s="223"/>
      <c r="BM24" s="220"/>
      <c r="BN24" s="24"/>
      <c r="BO24" s="223"/>
      <c r="BP24" s="220"/>
      <c r="BR24" s="220"/>
      <c r="BS24" s="220"/>
      <c r="BT24" s="221"/>
      <c r="BU24" s="51"/>
      <c r="BV24" s="220"/>
      <c r="BW24" s="220"/>
      <c r="BX24" s="221"/>
      <c r="BY24" s="51"/>
      <c r="BZ24" s="221"/>
    </row>
    <row r="25" spans="1:78" ht="16" hidden="1" customHeight="1" x14ac:dyDescent="0.2">
      <c r="A25" s="222"/>
      <c r="B25" s="222"/>
      <c r="C25" s="222"/>
      <c r="E25" s="224"/>
      <c r="G25" s="20"/>
      <c r="K25" s="20"/>
      <c r="L25" s="20"/>
      <c r="P25" s="20"/>
      <c r="Q25" s="20"/>
      <c r="U25" s="20"/>
      <c r="V25" s="20"/>
      <c r="Z25" s="20"/>
      <c r="AA25" s="20"/>
      <c r="AE25" s="20"/>
      <c r="AG25" s="21" t="e">
        <f t="shared" si="6"/>
        <v>#DIV/0!</v>
      </c>
      <c r="AH25" s="22" t="e">
        <f t="shared" si="7"/>
        <v>#DIV/0!</v>
      </c>
      <c r="AI25" s="22" t="e">
        <f t="shared" si="8"/>
        <v>#DIV/0!</v>
      </c>
      <c r="AJ25" s="22" t="e">
        <f t="shared" si="9"/>
        <v>#DIV/0!</v>
      </c>
      <c r="AK25" s="22" t="e">
        <f t="shared" si="10"/>
        <v>#DIV/0!</v>
      </c>
      <c r="AM25" s="109"/>
      <c r="AN25" s="223"/>
      <c r="AP25" s="223"/>
      <c r="AQ25" s="220"/>
      <c r="AR25" s="24"/>
      <c r="AS25" s="223"/>
      <c r="AT25" s="220"/>
      <c r="AV25" s="43"/>
      <c r="AW25" s="43"/>
      <c r="AX25" s="43"/>
      <c r="AY25" s="43"/>
      <c r="AZ25" s="25"/>
      <c r="BA25" s="223"/>
      <c r="BB25" s="220"/>
      <c r="BC25" s="24"/>
      <c r="BD25" s="223"/>
      <c r="BE25" s="220"/>
      <c r="BG25" s="43"/>
      <c r="BH25" s="43"/>
      <c r="BI25" s="43"/>
      <c r="BJ25" s="43"/>
      <c r="BL25" s="223"/>
      <c r="BM25" s="220"/>
      <c r="BN25" s="24"/>
      <c r="BO25" s="223"/>
      <c r="BP25" s="220"/>
      <c r="BR25" s="220"/>
      <c r="BS25" s="220"/>
      <c r="BT25" s="221"/>
      <c r="BU25" s="51"/>
      <c r="BV25" s="220"/>
      <c r="BW25" s="220"/>
      <c r="BX25" s="221"/>
      <c r="BY25" s="51"/>
      <c r="BZ25" s="221"/>
    </row>
    <row r="26" spans="1:78" ht="16" hidden="1" customHeight="1" x14ac:dyDescent="0.2">
      <c r="A26" s="222"/>
      <c r="B26" s="222"/>
      <c r="C26" s="222"/>
      <c r="E26" s="224"/>
      <c r="G26" s="20"/>
      <c r="K26" s="20"/>
      <c r="L26" s="20"/>
      <c r="P26" s="20"/>
      <c r="Q26" s="20"/>
      <c r="U26" s="20"/>
      <c r="V26" s="20"/>
      <c r="Z26" s="20"/>
      <c r="AA26" s="20"/>
      <c r="AE26" s="20"/>
      <c r="AG26" s="21" t="e">
        <f t="shared" si="6"/>
        <v>#DIV/0!</v>
      </c>
      <c r="AH26" s="22" t="e">
        <f t="shared" si="7"/>
        <v>#DIV/0!</v>
      </c>
      <c r="AI26" s="22" t="e">
        <f t="shared" si="8"/>
        <v>#DIV/0!</v>
      </c>
      <c r="AJ26" s="22" t="e">
        <f t="shared" si="9"/>
        <v>#DIV/0!</v>
      </c>
      <c r="AK26" s="22" t="e">
        <f t="shared" si="10"/>
        <v>#DIV/0!</v>
      </c>
      <c r="AM26" s="109"/>
      <c r="AN26" s="223"/>
      <c r="AP26" s="223"/>
      <c r="AQ26" s="220"/>
      <c r="AR26" s="24"/>
      <c r="AS26" s="223"/>
      <c r="AT26" s="220"/>
      <c r="AV26" s="43"/>
      <c r="AW26" s="43"/>
      <c r="AX26" s="43"/>
      <c r="AY26" s="43"/>
      <c r="AZ26" s="25"/>
      <c r="BA26" s="223"/>
      <c r="BB26" s="220"/>
      <c r="BC26" s="24"/>
      <c r="BD26" s="223"/>
      <c r="BE26" s="220"/>
      <c r="BG26" s="43"/>
      <c r="BH26" s="43"/>
      <c r="BI26" s="43"/>
      <c r="BJ26" s="43"/>
      <c r="BL26" s="223"/>
      <c r="BM26" s="220"/>
      <c r="BN26" s="24"/>
      <c r="BO26" s="223"/>
      <c r="BP26" s="220"/>
      <c r="BR26" s="220"/>
      <c r="BS26" s="220"/>
      <c r="BT26" s="221"/>
      <c r="BU26" s="51"/>
      <c r="BV26" s="220"/>
      <c r="BW26" s="220"/>
      <c r="BX26" s="221"/>
      <c r="BY26" s="51"/>
      <c r="BZ26" s="221"/>
    </row>
    <row r="27" spans="1:78" ht="16" hidden="1" customHeight="1" x14ac:dyDescent="0.2">
      <c r="A27" s="222"/>
      <c r="B27" s="222"/>
      <c r="C27" s="222"/>
      <c r="E27" s="224"/>
      <c r="AG27" s="21" t="e">
        <f t="shared" si="6"/>
        <v>#DIV/0!</v>
      </c>
      <c r="AH27" s="22" t="e">
        <f t="shared" si="7"/>
        <v>#DIV/0!</v>
      </c>
      <c r="AI27" s="22" t="e">
        <f t="shared" si="8"/>
        <v>#DIV/0!</v>
      </c>
      <c r="AJ27" s="22" t="e">
        <f t="shared" si="9"/>
        <v>#DIV/0!</v>
      </c>
      <c r="AK27" s="22" t="e">
        <f t="shared" si="10"/>
        <v>#DIV/0!</v>
      </c>
      <c r="AM27" s="109"/>
      <c r="AN27" s="223"/>
      <c r="AP27" s="223"/>
      <c r="AQ27" s="220"/>
      <c r="AR27" s="24"/>
      <c r="AS27" s="223"/>
      <c r="AT27" s="220"/>
      <c r="AV27" s="43"/>
      <c r="AW27" s="43"/>
      <c r="AX27" s="43"/>
      <c r="AY27" s="43"/>
      <c r="AZ27" s="25"/>
      <c r="BA27" s="223"/>
      <c r="BB27" s="220"/>
      <c r="BC27" s="24"/>
      <c r="BD27" s="223"/>
      <c r="BE27" s="220"/>
      <c r="BG27" s="43"/>
      <c r="BH27" s="43"/>
      <c r="BI27" s="43"/>
      <c r="BJ27" s="43"/>
      <c r="BL27" s="223"/>
      <c r="BM27" s="220"/>
      <c r="BN27" s="24"/>
      <c r="BO27" s="223"/>
      <c r="BP27" s="220"/>
      <c r="BR27" s="220"/>
      <c r="BS27" s="220"/>
      <c r="BT27" s="221"/>
      <c r="BU27" s="51"/>
      <c r="BV27" s="220"/>
      <c r="BW27" s="220"/>
      <c r="BX27" s="221"/>
      <c r="BY27" s="51"/>
      <c r="BZ27" s="221"/>
    </row>
    <row r="28" spans="1:78" ht="16" hidden="1" customHeight="1" x14ac:dyDescent="0.2">
      <c r="A28" s="222"/>
      <c r="B28" s="222"/>
      <c r="C28" s="222"/>
      <c r="E28" s="224"/>
      <c r="AG28" s="21" t="e">
        <f t="shared" si="6"/>
        <v>#DIV/0!</v>
      </c>
      <c r="AH28" s="22" t="e">
        <f t="shared" si="7"/>
        <v>#DIV/0!</v>
      </c>
      <c r="AI28" s="22" t="e">
        <f t="shared" si="8"/>
        <v>#DIV/0!</v>
      </c>
      <c r="AJ28" s="22" t="e">
        <f t="shared" si="9"/>
        <v>#DIV/0!</v>
      </c>
      <c r="AK28" s="22" t="e">
        <f t="shared" si="10"/>
        <v>#DIV/0!</v>
      </c>
      <c r="AM28" s="109"/>
      <c r="AN28" s="223"/>
      <c r="AP28" s="223"/>
      <c r="AQ28" s="220"/>
      <c r="AR28" s="24"/>
      <c r="AS28" s="223"/>
      <c r="AT28" s="220"/>
      <c r="AV28" s="43"/>
      <c r="AW28" s="43"/>
      <c r="AX28" s="43"/>
      <c r="AY28" s="43"/>
      <c r="AZ28" s="25"/>
      <c r="BA28" s="223"/>
      <c r="BB28" s="220"/>
      <c r="BC28" s="24"/>
      <c r="BD28" s="223"/>
      <c r="BE28" s="220"/>
      <c r="BG28" s="43"/>
      <c r="BH28" s="43"/>
      <c r="BI28" s="43"/>
      <c r="BJ28" s="43"/>
      <c r="BL28" s="223"/>
      <c r="BM28" s="220"/>
      <c r="BN28" s="24"/>
      <c r="BO28" s="223"/>
      <c r="BP28" s="220"/>
      <c r="BR28" s="220"/>
      <c r="BS28" s="220"/>
      <c r="BT28" s="221"/>
      <c r="BU28" s="51"/>
      <c r="BV28" s="220"/>
      <c r="BW28" s="220"/>
      <c r="BX28" s="221"/>
      <c r="BY28" s="51"/>
      <c r="BZ28" s="221"/>
    </row>
    <row r="29" spans="1:78" ht="16" hidden="1" customHeight="1" x14ac:dyDescent="0.2">
      <c r="A29" s="222"/>
      <c r="B29" s="222"/>
      <c r="C29" s="222"/>
      <c r="E29" s="224"/>
      <c r="AG29" s="21" t="e">
        <f t="shared" si="6"/>
        <v>#DIV/0!</v>
      </c>
      <c r="AH29" s="22" t="e">
        <f t="shared" si="7"/>
        <v>#DIV/0!</v>
      </c>
      <c r="AI29" s="22" t="e">
        <f t="shared" si="8"/>
        <v>#DIV/0!</v>
      </c>
      <c r="AJ29" s="22" t="e">
        <f t="shared" si="9"/>
        <v>#DIV/0!</v>
      </c>
      <c r="AK29" s="22" t="e">
        <f t="shared" si="10"/>
        <v>#DIV/0!</v>
      </c>
      <c r="AM29" s="109"/>
      <c r="AN29" s="223"/>
      <c r="AP29" s="223"/>
      <c r="AQ29" s="220"/>
      <c r="AR29" s="24"/>
      <c r="AS29" s="223"/>
      <c r="AT29" s="220"/>
      <c r="AV29" s="43"/>
      <c r="AW29" s="43"/>
      <c r="AX29" s="43"/>
      <c r="AY29" s="43"/>
      <c r="AZ29" s="25"/>
      <c r="BA29" s="223"/>
      <c r="BB29" s="220"/>
      <c r="BC29" s="24"/>
      <c r="BD29" s="223"/>
      <c r="BE29" s="220"/>
      <c r="BG29" s="43"/>
      <c r="BH29" s="43"/>
      <c r="BI29" s="43"/>
      <c r="BJ29" s="43"/>
      <c r="BL29" s="223"/>
      <c r="BM29" s="220"/>
      <c r="BN29" s="24"/>
      <c r="BO29" s="223"/>
      <c r="BP29" s="220"/>
      <c r="BR29" s="220"/>
      <c r="BS29" s="220"/>
      <c r="BT29" s="221"/>
      <c r="BU29" s="51"/>
      <c r="BV29" s="220"/>
      <c r="BW29" s="220"/>
      <c r="BX29" s="221"/>
      <c r="BY29" s="51"/>
      <c r="BZ29" s="221"/>
    </row>
    <row r="30" spans="1:78" ht="16" hidden="1" customHeight="1" x14ac:dyDescent="0.2">
      <c r="A30" s="222"/>
      <c r="B30" s="222"/>
      <c r="C30" s="222">
        <v>0</v>
      </c>
      <c r="D30" s="20" t="s">
        <v>448</v>
      </c>
      <c r="E30" s="224"/>
      <c r="G30" s="20"/>
      <c r="K30" s="20"/>
      <c r="L30" s="20"/>
      <c r="P30" s="20"/>
      <c r="Q30" s="20"/>
      <c r="U30" s="20"/>
      <c r="V30" s="20"/>
      <c r="Z30" s="20"/>
      <c r="AA30" s="20"/>
      <c r="AE30" s="20"/>
      <c r="AG30" s="21" t="e">
        <f t="shared" si="6"/>
        <v>#DIV/0!</v>
      </c>
      <c r="AH30" s="22" t="e">
        <f t="shared" si="7"/>
        <v>#DIV/0!</v>
      </c>
      <c r="AI30" s="22" t="e">
        <f t="shared" si="8"/>
        <v>#DIV/0!</v>
      </c>
      <c r="AJ30" s="22" t="e">
        <f t="shared" si="9"/>
        <v>#DIV/0!</v>
      </c>
      <c r="AK30" s="22" t="e">
        <f t="shared" si="10"/>
        <v>#DIV/0!</v>
      </c>
      <c r="AM30" s="109"/>
      <c r="AN30" s="223"/>
      <c r="AP30" s="223"/>
      <c r="AQ30" s="220"/>
      <c r="AR30" s="24"/>
      <c r="AS30" s="223"/>
      <c r="AT30" s="220"/>
      <c r="AV30" s="43"/>
      <c r="AW30" s="43"/>
      <c r="AX30" s="43"/>
      <c r="AY30" s="43"/>
      <c r="AZ30" s="25"/>
      <c r="BA30" s="223"/>
      <c r="BB30" s="220"/>
      <c r="BC30" s="24"/>
      <c r="BD30" s="223"/>
      <c r="BE30" s="220"/>
      <c r="BG30" s="43"/>
      <c r="BH30" s="43"/>
      <c r="BI30" s="43"/>
      <c r="BJ30" s="43"/>
      <c r="BL30" s="223"/>
      <c r="BM30" s="220"/>
      <c r="BN30" s="24"/>
      <c r="BO30" s="223"/>
      <c r="BP30" s="220"/>
      <c r="BR30" s="220"/>
      <c r="BS30" s="220"/>
      <c r="BT30" s="221"/>
      <c r="BU30" s="51"/>
      <c r="BV30" s="220"/>
      <c r="BW30" s="220"/>
      <c r="BX30" s="221"/>
      <c r="BY30" s="51"/>
      <c r="BZ30" s="221"/>
    </row>
    <row r="31" spans="1:78" ht="16" hidden="1" customHeight="1" x14ac:dyDescent="0.2">
      <c r="A31" s="222"/>
      <c r="B31" s="222"/>
      <c r="C31" s="222"/>
      <c r="D31" s="20" t="s">
        <v>449</v>
      </c>
      <c r="E31" s="224"/>
      <c r="G31" s="20"/>
      <c r="K31" s="20"/>
      <c r="L31" s="20"/>
      <c r="P31" s="20"/>
      <c r="Q31" s="20"/>
      <c r="U31" s="20"/>
      <c r="V31" s="20"/>
      <c r="Z31" s="20"/>
      <c r="AA31" s="20"/>
      <c r="AE31" s="20"/>
      <c r="AG31" s="21" t="e">
        <f t="shared" si="6"/>
        <v>#DIV/0!</v>
      </c>
      <c r="AH31" s="22" t="e">
        <f t="shared" si="7"/>
        <v>#DIV/0!</v>
      </c>
      <c r="AI31" s="22" t="e">
        <f t="shared" si="8"/>
        <v>#DIV/0!</v>
      </c>
      <c r="AJ31" s="22" t="e">
        <f t="shared" si="9"/>
        <v>#DIV/0!</v>
      </c>
      <c r="AK31" s="22" t="e">
        <f t="shared" si="10"/>
        <v>#DIV/0!</v>
      </c>
      <c r="AM31" s="109"/>
      <c r="AN31" s="223"/>
      <c r="AP31" s="223"/>
      <c r="AQ31" s="220"/>
      <c r="AR31" s="24"/>
      <c r="AS31" s="223"/>
      <c r="AT31" s="220"/>
      <c r="AV31" s="43"/>
      <c r="AW31" s="43"/>
      <c r="AX31" s="43"/>
      <c r="AY31" s="43"/>
      <c r="AZ31" s="25"/>
      <c r="BA31" s="223"/>
      <c r="BB31" s="220"/>
      <c r="BC31" s="24"/>
      <c r="BD31" s="223"/>
      <c r="BE31" s="220"/>
      <c r="BG31" s="43"/>
      <c r="BH31" s="43"/>
      <c r="BI31" s="43"/>
      <c r="BJ31" s="43"/>
      <c r="BL31" s="223"/>
      <c r="BM31" s="220"/>
      <c r="BN31" s="24"/>
      <c r="BO31" s="223"/>
      <c r="BP31" s="220"/>
      <c r="BR31" s="220"/>
      <c r="BS31" s="220"/>
      <c r="BT31" s="221"/>
      <c r="BU31" s="51"/>
      <c r="BV31" s="220"/>
      <c r="BW31" s="220"/>
      <c r="BX31" s="221"/>
      <c r="BY31" s="51"/>
      <c r="BZ31" s="221"/>
    </row>
    <row r="32" spans="1:78" ht="16" hidden="1" customHeight="1" x14ac:dyDescent="0.2">
      <c r="A32" s="222"/>
      <c r="B32" s="222"/>
      <c r="C32" s="222"/>
      <c r="D32" s="20" t="s">
        <v>450</v>
      </c>
      <c r="E32" s="224"/>
      <c r="G32" s="20"/>
      <c r="K32" s="20"/>
      <c r="L32" s="20"/>
      <c r="P32" s="20"/>
      <c r="Q32" s="20"/>
      <c r="U32" s="20"/>
      <c r="V32" s="20"/>
      <c r="Z32" s="20"/>
      <c r="AA32" s="20"/>
      <c r="AE32" s="20"/>
      <c r="AG32" s="21" t="e">
        <f t="shared" si="6"/>
        <v>#DIV/0!</v>
      </c>
      <c r="AH32" s="22" t="e">
        <f t="shared" si="7"/>
        <v>#DIV/0!</v>
      </c>
      <c r="AI32" s="22" t="e">
        <f t="shared" si="8"/>
        <v>#DIV/0!</v>
      </c>
      <c r="AJ32" s="22" t="e">
        <f t="shared" si="9"/>
        <v>#DIV/0!</v>
      </c>
      <c r="AK32" s="22" t="e">
        <f t="shared" si="10"/>
        <v>#DIV/0!</v>
      </c>
      <c r="AM32" s="109"/>
      <c r="AN32" s="223"/>
      <c r="AP32" s="223"/>
      <c r="AQ32" s="220"/>
      <c r="AR32" s="24"/>
      <c r="AS32" s="223"/>
      <c r="AT32" s="220"/>
      <c r="AV32" s="43"/>
      <c r="AW32" s="43"/>
      <c r="AX32" s="43"/>
      <c r="AY32" s="43"/>
      <c r="AZ32" s="25"/>
      <c r="BA32" s="223"/>
      <c r="BB32" s="220"/>
      <c r="BC32" s="24"/>
      <c r="BD32" s="223"/>
      <c r="BE32" s="220"/>
      <c r="BG32" s="43"/>
      <c r="BH32" s="43"/>
      <c r="BI32" s="43"/>
      <c r="BJ32" s="43"/>
      <c r="BL32" s="223"/>
      <c r="BM32" s="220"/>
      <c r="BN32" s="24"/>
      <c r="BO32" s="223"/>
      <c r="BP32" s="220"/>
      <c r="BR32" s="220"/>
      <c r="BS32" s="220"/>
      <c r="BT32" s="221"/>
      <c r="BU32" s="51"/>
      <c r="BV32" s="220"/>
      <c r="BW32" s="220"/>
      <c r="BX32" s="221"/>
      <c r="BY32" s="51"/>
      <c r="BZ32" s="221"/>
    </row>
    <row r="33" spans="1:78" ht="16" hidden="1" customHeight="1" x14ac:dyDescent="0.2">
      <c r="A33" s="222"/>
      <c r="B33" s="222"/>
      <c r="C33" s="222"/>
      <c r="E33" s="224"/>
      <c r="G33" s="20"/>
      <c r="K33" s="20"/>
      <c r="L33" s="20"/>
      <c r="P33" s="20"/>
      <c r="Q33" s="20"/>
      <c r="U33" s="20"/>
      <c r="V33" s="20"/>
      <c r="Z33" s="20"/>
      <c r="AA33" s="20"/>
      <c r="AE33" s="20"/>
      <c r="AG33" s="21" t="e">
        <f t="shared" si="6"/>
        <v>#DIV/0!</v>
      </c>
      <c r="AH33" s="22" t="e">
        <f t="shared" si="7"/>
        <v>#DIV/0!</v>
      </c>
      <c r="AI33" s="22" t="e">
        <f t="shared" si="8"/>
        <v>#DIV/0!</v>
      </c>
      <c r="AJ33" s="22" t="e">
        <f t="shared" si="9"/>
        <v>#DIV/0!</v>
      </c>
      <c r="AK33" s="22" t="e">
        <f t="shared" si="10"/>
        <v>#DIV/0!</v>
      </c>
      <c r="AM33" s="109"/>
      <c r="AN33" s="223"/>
      <c r="AP33" s="223"/>
      <c r="AQ33" s="220"/>
      <c r="AR33" s="24"/>
      <c r="AS33" s="223"/>
      <c r="AT33" s="220"/>
      <c r="AV33" s="43"/>
      <c r="AW33" s="43"/>
      <c r="AX33" s="43"/>
      <c r="AY33" s="43"/>
      <c r="AZ33" s="25"/>
      <c r="BA33" s="223"/>
      <c r="BB33" s="220"/>
      <c r="BC33" s="24"/>
      <c r="BD33" s="223"/>
      <c r="BE33" s="220"/>
      <c r="BG33" s="43"/>
      <c r="BH33" s="43"/>
      <c r="BI33" s="43"/>
      <c r="BJ33" s="43"/>
      <c r="BL33" s="223"/>
      <c r="BM33" s="220"/>
      <c r="BN33" s="24"/>
      <c r="BO33" s="223"/>
      <c r="BP33" s="220"/>
      <c r="BR33" s="220"/>
      <c r="BS33" s="220"/>
      <c r="BT33" s="221"/>
      <c r="BU33" s="51"/>
      <c r="BV33" s="220"/>
      <c r="BW33" s="220"/>
      <c r="BX33" s="221"/>
      <c r="BY33" s="51"/>
      <c r="BZ33" s="221"/>
    </row>
    <row r="34" spans="1:78" ht="16" hidden="1" customHeight="1" x14ac:dyDescent="0.2">
      <c r="A34" s="222"/>
      <c r="B34" s="222"/>
      <c r="C34" s="222"/>
      <c r="E34" s="224"/>
      <c r="G34" s="20"/>
      <c r="K34" s="20"/>
      <c r="L34" s="20"/>
      <c r="P34" s="20"/>
      <c r="Q34" s="20"/>
      <c r="U34" s="20"/>
      <c r="V34" s="20"/>
      <c r="Z34" s="20"/>
      <c r="AA34" s="20"/>
      <c r="AE34" s="20"/>
      <c r="AG34" s="21" t="e">
        <f t="shared" si="6"/>
        <v>#DIV/0!</v>
      </c>
      <c r="AH34" s="22" t="e">
        <f t="shared" si="7"/>
        <v>#DIV/0!</v>
      </c>
      <c r="AI34" s="22" t="e">
        <f t="shared" si="8"/>
        <v>#DIV/0!</v>
      </c>
      <c r="AJ34" s="22" t="e">
        <f t="shared" si="9"/>
        <v>#DIV/0!</v>
      </c>
      <c r="AK34" s="22" t="e">
        <f t="shared" si="10"/>
        <v>#DIV/0!</v>
      </c>
      <c r="AM34" s="109"/>
      <c r="AN34" s="223"/>
      <c r="AP34" s="223"/>
      <c r="AQ34" s="220"/>
      <c r="AR34" s="24"/>
      <c r="AS34" s="223"/>
      <c r="AT34" s="220"/>
      <c r="AV34" s="43"/>
      <c r="AW34" s="43"/>
      <c r="AX34" s="43"/>
      <c r="AY34" s="43"/>
      <c r="AZ34" s="25"/>
      <c r="BA34" s="223"/>
      <c r="BB34" s="220"/>
      <c r="BC34" s="24"/>
      <c r="BD34" s="223"/>
      <c r="BE34" s="220"/>
      <c r="BG34" s="43"/>
      <c r="BH34" s="43"/>
      <c r="BI34" s="43"/>
      <c r="BJ34" s="43"/>
      <c r="BL34" s="223"/>
      <c r="BM34" s="220"/>
      <c r="BN34" s="24"/>
      <c r="BO34" s="223"/>
      <c r="BP34" s="220"/>
      <c r="BR34" s="220"/>
      <c r="BS34" s="220"/>
      <c r="BT34" s="221"/>
      <c r="BU34" s="51"/>
      <c r="BV34" s="220"/>
      <c r="BW34" s="220"/>
      <c r="BX34" s="221"/>
      <c r="BY34" s="51"/>
      <c r="BZ34" s="221"/>
    </row>
    <row r="35" spans="1:78" ht="16" hidden="1" customHeight="1" x14ac:dyDescent="0.2">
      <c r="A35" s="222"/>
      <c r="B35" s="222"/>
      <c r="C35" s="222"/>
      <c r="E35" s="224"/>
      <c r="AG35" s="21" t="e">
        <f t="shared" si="6"/>
        <v>#DIV/0!</v>
      </c>
      <c r="AH35" s="22" t="e">
        <f t="shared" si="7"/>
        <v>#DIV/0!</v>
      </c>
      <c r="AI35" s="22" t="e">
        <f t="shared" si="8"/>
        <v>#DIV/0!</v>
      </c>
      <c r="AJ35" s="22" t="e">
        <f t="shared" si="9"/>
        <v>#DIV/0!</v>
      </c>
      <c r="AK35" s="22" t="e">
        <f t="shared" si="10"/>
        <v>#DIV/0!</v>
      </c>
      <c r="AM35" s="109"/>
      <c r="AN35" s="223"/>
      <c r="AP35" s="223"/>
      <c r="AQ35" s="220"/>
      <c r="AR35" s="24"/>
      <c r="AS35" s="223"/>
      <c r="AT35" s="220"/>
      <c r="AV35" s="43"/>
      <c r="AW35" s="43"/>
      <c r="AX35" s="43"/>
      <c r="AY35" s="43"/>
      <c r="AZ35" s="25"/>
      <c r="BA35" s="223"/>
      <c r="BB35" s="220"/>
      <c r="BC35" s="24"/>
      <c r="BD35" s="223"/>
      <c r="BE35" s="220"/>
      <c r="BG35" s="43"/>
      <c r="BH35" s="43"/>
      <c r="BI35" s="43"/>
      <c r="BJ35" s="43"/>
      <c r="BL35" s="223"/>
      <c r="BM35" s="220"/>
      <c r="BN35" s="24"/>
      <c r="BO35" s="223"/>
      <c r="BP35" s="220"/>
      <c r="BR35" s="220"/>
      <c r="BS35" s="220"/>
      <c r="BT35" s="221"/>
      <c r="BU35" s="51"/>
      <c r="BV35" s="220"/>
      <c r="BW35" s="220"/>
      <c r="BX35" s="221"/>
      <c r="BY35" s="51"/>
      <c r="BZ35" s="221"/>
    </row>
    <row r="36" spans="1:78" ht="16" hidden="1" customHeight="1" x14ac:dyDescent="0.2">
      <c r="A36" s="222"/>
      <c r="B36" s="222"/>
      <c r="C36" s="222"/>
      <c r="E36" s="224"/>
      <c r="AG36" s="21" t="e">
        <f t="shared" si="6"/>
        <v>#DIV/0!</v>
      </c>
      <c r="AH36" s="22" t="e">
        <f t="shared" si="7"/>
        <v>#DIV/0!</v>
      </c>
      <c r="AI36" s="22" t="e">
        <f t="shared" si="8"/>
        <v>#DIV/0!</v>
      </c>
      <c r="AJ36" s="22" t="e">
        <f t="shared" si="9"/>
        <v>#DIV/0!</v>
      </c>
      <c r="AK36" s="22" t="e">
        <f t="shared" si="10"/>
        <v>#DIV/0!</v>
      </c>
      <c r="AM36" s="109"/>
      <c r="AN36" s="223"/>
      <c r="AP36" s="223"/>
      <c r="AQ36" s="220"/>
      <c r="AR36" s="24"/>
      <c r="AS36" s="223"/>
      <c r="AT36" s="220"/>
      <c r="AV36" s="43"/>
      <c r="AW36" s="43"/>
      <c r="AX36" s="43"/>
      <c r="AY36" s="43"/>
      <c r="AZ36" s="25"/>
      <c r="BA36" s="223"/>
      <c r="BB36" s="220"/>
      <c r="BC36" s="24"/>
      <c r="BD36" s="223"/>
      <c r="BE36" s="220"/>
      <c r="BG36" s="43"/>
      <c r="BH36" s="43"/>
      <c r="BI36" s="43"/>
      <c r="BJ36" s="43"/>
      <c r="BL36" s="223"/>
      <c r="BM36" s="220"/>
      <c r="BN36" s="24"/>
      <c r="BO36" s="223"/>
      <c r="BP36" s="220"/>
      <c r="BR36" s="220"/>
      <c r="BS36" s="220"/>
      <c r="BT36" s="221"/>
      <c r="BU36" s="51"/>
      <c r="BV36" s="220"/>
      <c r="BW36" s="220"/>
      <c r="BX36" s="221"/>
      <c r="BY36" s="51"/>
      <c r="BZ36" s="221"/>
    </row>
    <row r="37" spans="1:78" ht="16" hidden="1" customHeight="1" x14ac:dyDescent="0.2">
      <c r="A37" s="222"/>
      <c r="B37" s="222"/>
      <c r="C37" s="222"/>
      <c r="E37" s="224"/>
      <c r="AG37" s="21" t="e">
        <f t="shared" si="6"/>
        <v>#DIV/0!</v>
      </c>
      <c r="AH37" s="22" t="e">
        <f t="shared" si="7"/>
        <v>#DIV/0!</v>
      </c>
      <c r="AI37" s="22" t="e">
        <f t="shared" si="8"/>
        <v>#DIV/0!</v>
      </c>
      <c r="AJ37" s="22" t="e">
        <f t="shared" si="9"/>
        <v>#DIV/0!</v>
      </c>
      <c r="AK37" s="22" t="e">
        <f t="shared" si="10"/>
        <v>#DIV/0!</v>
      </c>
      <c r="AM37" s="109"/>
      <c r="AN37" s="223"/>
      <c r="AP37" s="223"/>
      <c r="AQ37" s="220"/>
      <c r="AR37" s="24"/>
      <c r="AS37" s="223"/>
      <c r="AT37" s="220"/>
      <c r="AV37" s="43"/>
      <c r="AW37" s="43"/>
      <c r="AX37" s="43"/>
      <c r="AY37" s="43"/>
      <c r="AZ37" s="25"/>
      <c r="BA37" s="223"/>
      <c r="BB37" s="220"/>
      <c r="BC37" s="24"/>
      <c r="BD37" s="223"/>
      <c r="BE37" s="220"/>
      <c r="BG37" s="43"/>
      <c r="BH37" s="43"/>
      <c r="BI37" s="43"/>
      <c r="BJ37" s="43"/>
      <c r="BL37" s="223"/>
      <c r="BM37" s="220"/>
      <c r="BN37" s="24"/>
      <c r="BO37" s="223"/>
      <c r="BP37" s="220"/>
      <c r="BR37" s="220"/>
      <c r="BS37" s="220"/>
      <c r="BT37" s="221"/>
      <c r="BU37" s="51"/>
      <c r="BV37" s="220"/>
      <c r="BW37" s="220"/>
      <c r="BX37" s="221"/>
      <c r="BY37" s="51"/>
      <c r="BZ37" s="221"/>
    </row>
    <row r="38" spans="1:78" ht="16" hidden="1" customHeight="1" x14ac:dyDescent="0.2">
      <c r="A38" s="114"/>
      <c r="B38" s="114"/>
      <c r="C38" s="114"/>
    </row>
    <row r="39" spans="1:78" ht="16" hidden="1" customHeight="1" x14ac:dyDescent="0.2">
      <c r="A39" s="222">
        <v>9</v>
      </c>
      <c r="B39" s="222">
        <v>0</v>
      </c>
      <c r="C39" s="222">
        <v>1</v>
      </c>
      <c r="D39" s="20" t="s">
        <v>451</v>
      </c>
      <c r="E39" s="224">
        <v>757313</v>
      </c>
      <c r="G39" s="110">
        <v>323</v>
      </c>
      <c r="H39" s="20">
        <v>328</v>
      </c>
      <c r="I39" s="20">
        <v>160</v>
      </c>
      <c r="J39" s="20">
        <v>703</v>
      </c>
      <c r="K39" s="111">
        <v>185</v>
      </c>
      <c r="L39" s="110">
        <v>0.96699999999999997</v>
      </c>
      <c r="M39" s="20">
        <v>0.96499999999999997</v>
      </c>
      <c r="N39" s="20">
        <v>0.92400000000000004</v>
      </c>
      <c r="O39" s="20">
        <v>0.98599999999999999</v>
      </c>
      <c r="P39" s="111">
        <v>0.93300000000000005</v>
      </c>
      <c r="Q39" s="110">
        <v>0.71499999999999997</v>
      </c>
      <c r="R39" s="20">
        <v>0.7</v>
      </c>
      <c r="S39" s="20">
        <v>0.68400000000000005</v>
      </c>
      <c r="T39" s="20">
        <v>0.71799999999999997</v>
      </c>
      <c r="U39" s="111">
        <v>0.70799999999999996</v>
      </c>
      <c r="V39" s="110">
        <v>0.46800000000000003</v>
      </c>
      <c r="W39" s="20">
        <v>0.47899999999999998</v>
      </c>
      <c r="X39" s="20">
        <v>0.7</v>
      </c>
      <c r="Y39" s="20">
        <v>0.30099999999999999</v>
      </c>
      <c r="Z39" s="111">
        <v>0.65400000000000003</v>
      </c>
      <c r="AA39" s="110">
        <v>1.389</v>
      </c>
      <c r="AB39" s="20">
        <v>1.37</v>
      </c>
      <c r="AC39" s="20">
        <v>1.387</v>
      </c>
      <c r="AD39" s="20">
        <v>1.337</v>
      </c>
      <c r="AE39" s="111">
        <v>1.389</v>
      </c>
      <c r="AG39" s="21">
        <f t="shared" ref="AG39:AG54" si="11">AVERAGE(G39:K39)</f>
        <v>339.8</v>
      </c>
      <c r="AH39" s="22">
        <f t="shared" ref="AH39:AH54" si="12">AVERAGE(L39:P39)</f>
        <v>0.95499999999999985</v>
      </c>
      <c r="AI39" s="22">
        <f t="shared" ref="AI39:AI54" si="13">AVERAGE(V39:Z39)</f>
        <v>0.52039999999999997</v>
      </c>
      <c r="AJ39" s="22">
        <f t="shared" ref="AJ39:AJ54" si="14">AVERAGE(Q39:U39)</f>
        <v>0.70500000000000007</v>
      </c>
      <c r="AK39" s="22">
        <f t="shared" ref="AK39:AK54" si="15">AVERAGE(AA39:AE39)</f>
        <v>1.3744000000000001</v>
      </c>
      <c r="AM39" s="109">
        <f t="shared" ref="AM39:AM54" si="16">((AK39-AI39)*(1000/AG39))/AJ39</f>
        <v>3.5648838073293008</v>
      </c>
      <c r="AN39" s="223" cm="1">
        <f t="array" ref="AN39">MIN(IF(ISERROR(AM39:AM46),1E+307,AM39:AM46))</f>
        <v>2.0040714837052267</v>
      </c>
      <c r="AP39" s="223" cm="1">
        <f t="array" ref="AP39">MAX(IF(ISERROR(AJ39:AJ46),-1E+307,AJ39:AJ46))</f>
        <v>0.72819999999999996</v>
      </c>
      <c r="AQ39" s="220">
        <f>AP47-AP39</f>
        <v>-5.9999999999999831E-2</v>
      </c>
      <c r="AR39" s="24"/>
      <c r="AS39" s="223" cm="1">
        <f t="array" ref="AS39">MIN(IF(ISERROR(AK39:AK46),1E+307,AK39:AK46))</f>
        <v>1.2962</v>
      </c>
      <c r="AT39" s="220">
        <f>AS39-AS47</f>
        <v>-8.8600000000000012E-2</v>
      </c>
      <c r="AV39" s="43">
        <v>0.78100000000000003</v>
      </c>
      <c r="AW39" s="43">
        <v>1.359</v>
      </c>
      <c r="AX39" s="43">
        <v>0.78200000000000003</v>
      </c>
      <c r="AY39" s="43">
        <v>1.5129999999999999</v>
      </c>
      <c r="AZ39" s="25"/>
      <c r="BA39" s="223" cm="1">
        <f t="array" ref="BA39">MAX(IF(ISERROR(AV40:AV46),-1E+307,AV40:AV46))</f>
        <v>0.78100000000000003</v>
      </c>
      <c r="BB39" s="220">
        <f>BA47-BA39</f>
        <v>-8.0000000000000071E-2</v>
      </c>
      <c r="BC39" s="24"/>
      <c r="BD39" s="223">
        <f>MIN(AW39:AW46)</f>
        <v>1.359</v>
      </c>
      <c r="BE39" s="220">
        <f>BD39-BD47</f>
        <v>-0.20100000000000007</v>
      </c>
      <c r="BG39" s="43">
        <v>0.74</v>
      </c>
      <c r="BH39" s="43">
        <v>1.5009999999999999</v>
      </c>
      <c r="BI39" s="43">
        <v>0.76</v>
      </c>
      <c r="BJ39" s="43">
        <v>1.5660000000000001</v>
      </c>
      <c r="BL39" s="223" cm="1">
        <f t="array" ref="BL39">MAX(IF(ISERROR(BG40:BG46),-1E+307,BG40:BG46))</f>
        <v>0.755</v>
      </c>
      <c r="BM39" s="220">
        <f>BL47-BL39</f>
        <v>-9.4999999999999973E-2</v>
      </c>
      <c r="BN39" s="24"/>
      <c r="BO39" s="223">
        <f>MIN(BH39:BH46)</f>
        <v>1.47</v>
      </c>
      <c r="BP39" s="220">
        <f>BO39-BO47</f>
        <v>-0.22300000000000009</v>
      </c>
      <c r="BR39" s="220">
        <f>BA39-BB39</f>
        <v>0.8610000000000001</v>
      </c>
      <c r="BS39" s="220">
        <f>BD39+BE39</f>
        <v>1.1579999999999999</v>
      </c>
      <c r="BT39" s="221">
        <f>BS39-BR39</f>
        <v>0.29699999999999982</v>
      </c>
      <c r="BU39" s="51"/>
      <c r="BV39" s="220">
        <f>BL39-BM39</f>
        <v>0.85</v>
      </c>
      <c r="BW39" s="220">
        <f>BO39+BP39</f>
        <v>1.2469999999999999</v>
      </c>
      <c r="BX39" s="221">
        <f>BW39-BV39</f>
        <v>0.39699999999999991</v>
      </c>
      <c r="BY39" s="51"/>
      <c r="BZ39" s="221">
        <f>AVERAGE(BT39, BX39)</f>
        <v>0.34699999999999986</v>
      </c>
    </row>
    <row r="40" spans="1:78" ht="16" hidden="1" customHeight="1" x14ac:dyDescent="0.2">
      <c r="A40" s="222"/>
      <c r="B40" s="222"/>
      <c r="C40" s="222"/>
      <c r="D40" s="20" t="s">
        <v>452</v>
      </c>
      <c r="E40" s="224"/>
      <c r="G40" s="110">
        <v>788</v>
      </c>
      <c r="H40" s="20">
        <v>324</v>
      </c>
      <c r="I40" s="20">
        <v>508</v>
      </c>
      <c r="J40" s="20">
        <v>408</v>
      </c>
      <c r="K40" s="111">
        <v>298</v>
      </c>
      <c r="L40" s="110">
        <v>0.97399999999999998</v>
      </c>
      <c r="M40" s="20">
        <v>0.92700000000000005</v>
      </c>
      <c r="N40" s="20">
        <v>0.95599999999999996</v>
      </c>
      <c r="O40" s="20">
        <v>0.94399999999999995</v>
      </c>
      <c r="P40" s="111">
        <v>0.91800000000000004</v>
      </c>
      <c r="Q40" s="110">
        <v>0.73599999999999999</v>
      </c>
      <c r="R40" s="20">
        <v>0.72</v>
      </c>
      <c r="S40" s="20">
        <v>0.72499999999999998</v>
      </c>
      <c r="T40" s="20">
        <v>0.72199999999999998</v>
      </c>
      <c r="U40" s="111">
        <v>0.73799999999999999</v>
      </c>
      <c r="V40" s="110">
        <v>0.41099999999999998</v>
      </c>
      <c r="W40" s="20">
        <v>0.68600000000000005</v>
      </c>
      <c r="X40" s="20">
        <v>0.53600000000000003</v>
      </c>
      <c r="Y40" s="20">
        <v>0.60099999999999998</v>
      </c>
      <c r="Z40" s="111">
        <v>0.71799999999999997</v>
      </c>
      <c r="AA40" s="110">
        <v>1.2729999999999999</v>
      </c>
      <c r="AB40" s="20">
        <v>1.3009999999999999</v>
      </c>
      <c r="AC40" s="20">
        <v>1.3089999999999999</v>
      </c>
      <c r="AD40" s="20">
        <v>1.306</v>
      </c>
      <c r="AE40" s="111">
        <v>1.292</v>
      </c>
      <c r="AG40" s="21">
        <f t="shared" si="11"/>
        <v>465.2</v>
      </c>
      <c r="AH40" s="22">
        <f t="shared" si="12"/>
        <v>0.94380000000000008</v>
      </c>
      <c r="AI40" s="22">
        <f t="shared" si="13"/>
        <v>0.59040000000000004</v>
      </c>
      <c r="AJ40" s="22">
        <f t="shared" si="14"/>
        <v>0.72819999999999996</v>
      </c>
      <c r="AK40" s="22">
        <f t="shared" si="15"/>
        <v>1.2962</v>
      </c>
      <c r="AM40" s="109">
        <f t="shared" si="16"/>
        <v>2.0834892949151054</v>
      </c>
      <c r="AN40" s="223"/>
      <c r="AP40" s="223"/>
      <c r="AQ40" s="220"/>
      <c r="AR40" s="24"/>
      <c r="AS40" s="223"/>
      <c r="AT40" s="220"/>
      <c r="AV40" s="43">
        <v>0.76900000000000002</v>
      </c>
      <c r="AW40" s="43">
        <v>1.3939999999999999</v>
      </c>
      <c r="AX40" s="43">
        <v>0.77700000000000002</v>
      </c>
      <c r="AY40" s="43">
        <v>1.526</v>
      </c>
      <c r="AZ40" s="25"/>
      <c r="BA40" s="223"/>
      <c r="BB40" s="220"/>
      <c r="BC40" s="24"/>
      <c r="BD40" s="223"/>
      <c r="BE40" s="220"/>
      <c r="BG40" s="43">
        <v>0.755</v>
      </c>
      <c r="BH40" s="43">
        <v>1.47</v>
      </c>
      <c r="BI40" s="43">
        <v>0.78100000000000003</v>
      </c>
      <c r="BJ40" s="43">
        <v>1.51</v>
      </c>
      <c r="BL40" s="223"/>
      <c r="BM40" s="220"/>
      <c r="BN40" s="24"/>
      <c r="BO40" s="223"/>
      <c r="BP40" s="220"/>
      <c r="BR40" s="220"/>
      <c r="BS40" s="220"/>
      <c r="BT40" s="221"/>
      <c r="BU40" s="51"/>
      <c r="BV40" s="220"/>
      <c r="BW40" s="220"/>
      <c r="BX40" s="221"/>
      <c r="BY40" s="51"/>
      <c r="BZ40" s="221"/>
    </row>
    <row r="41" spans="1:78" ht="16" hidden="1" customHeight="1" x14ac:dyDescent="0.2">
      <c r="A41" s="222"/>
      <c r="B41" s="222"/>
      <c r="C41" s="222"/>
      <c r="D41" s="20" t="s">
        <v>453</v>
      </c>
      <c r="E41" s="224"/>
      <c r="G41" s="110">
        <v>322</v>
      </c>
      <c r="H41" s="20">
        <v>473</v>
      </c>
      <c r="I41" s="20">
        <v>400</v>
      </c>
      <c r="J41" s="20">
        <v>351</v>
      </c>
      <c r="K41" s="111">
        <v>256</v>
      </c>
      <c r="L41" s="110">
        <v>0.89200000000000002</v>
      </c>
      <c r="M41" s="20">
        <v>0.94199999999999995</v>
      </c>
      <c r="N41" s="20">
        <v>0.91700000000000004</v>
      </c>
      <c r="O41" s="20">
        <v>0.90200000000000002</v>
      </c>
      <c r="P41" s="111">
        <v>0.85299999999999998</v>
      </c>
      <c r="Q41" s="110">
        <v>0.72699999999999998</v>
      </c>
      <c r="R41" s="20">
        <v>0.72199999999999998</v>
      </c>
      <c r="S41" s="20">
        <v>0.71299999999999997</v>
      </c>
      <c r="T41" s="20">
        <v>0.71899999999999997</v>
      </c>
      <c r="U41" s="111">
        <v>0.72299999999999998</v>
      </c>
      <c r="V41" s="110">
        <v>0.82599999999999996</v>
      </c>
      <c r="W41" s="20">
        <v>0.61599999999999999</v>
      </c>
      <c r="X41" s="20">
        <v>0.73</v>
      </c>
      <c r="Y41" s="20">
        <v>0.78800000000000003</v>
      </c>
      <c r="Z41" s="111">
        <v>0.94699999999999995</v>
      </c>
      <c r="AA41" s="110">
        <v>1.288</v>
      </c>
      <c r="AB41" s="20">
        <v>1.296</v>
      </c>
      <c r="AC41" s="20">
        <v>1.3149999999999999</v>
      </c>
      <c r="AD41" s="20">
        <v>1.306</v>
      </c>
      <c r="AE41" s="111">
        <v>1.3089999999999999</v>
      </c>
      <c r="AG41" s="21">
        <f t="shared" si="11"/>
        <v>360.4</v>
      </c>
      <c r="AH41" s="22">
        <f t="shared" si="12"/>
        <v>0.9012</v>
      </c>
      <c r="AI41" s="22">
        <f t="shared" si="13"/>
        <v>0.78139999999999998</v>
      </c>
      <c r="AJ41" s="22">
        <f t="shared" si="14"/>
        <v>0.72079999999999989</v>
      </c>
      <c r="AK41" s="22">
        <f t="shared" si="15"/>
        <v>1.3028</v>
      </c>
      <c r="AM41" s="109">
        <f t="shared" si="16"/>
        <v>2.0071113487172352</v>
      </c>
      <c r="AN41" s="223"/>
      <c r="AP41" s="223"/>
      <c r="AQ41" s="220"/>
      <c r="AR41" s="24"/>
      <c r="AS41" s="223"/>
      <c r="AT41" s="220"/>
      <c r="AV41" s="43">
        <v>0.76400000000000001</v>
      </c>
      <c r="AW41" s="43">
        <v>1.419</v>
      </c>
      <c r="AX41" s="43">
        <v>0.76100000000000001</v>
      </c>
      <c r="AY41" s="43">
        <v>1.573</v>
      </c>
      <c r="AZ41" s="25"/>
      <c r="BA41" s="223"/>
      <c r="BB41" s="220"/>
      <c r="BC41" s="24"/>
      <c r="BD41" s="223"/>
      <c r="BE41" s="220"/>
      <c r="BG41" s="43">
        <v>0.74099999999999999</v>
      </c>
      <c r="BH41" s="43">
        <v>1.518</v>
      </c>
      <c r="BI41" s="43">
        <v>0.76300000000000001</v>
      </c>
      <c r="BJ41" s="43">
        <v>1.5820000000000001</v>
      </c>
      <c r="BL41" s="223"/>
      <c r="BM41" s="220"/>
      <c r="BN41" s="24"/>
      <c r="BO41" s="223"/>
      <c r="BP41" s="220"/>
      <c r="BR41" s="220"/>
      <c r="BS41" s="220"/>
      <c r="BT41" s="221"/>
      <c r="BU41" s="51"/>
      <c r="BV41" s="220"/>
      <c r="BW41" s="220"/>
      <c r="BX41" s="221"/>
      <c r="BY41" s="51"/>
      <c r="BZ41" s="221"/>
    </row>
    <row r="42" spans="1:78" ht="16" hidden="1" customHeight="1" x14ac:dyDescent="0.2">
      <c r="A42" s="222"/>
      <c r="B42" s="222"/>
      <c r="C42" s="222"/>
      <c r="D42" s="20" t="s">
        <v>454</v>
      </c>
      <c r="E42" s="224"/>
      <c r="G42" s="20">
        <v>399</v>
      </c>
      <c r="H42" s="20">
        <v>424</v>
      </c>
      <c r="I42" s="20">
        <v>283</v>
      </c>
      <c r="J42" s="20">
        <v>377</v>
      </c>
      <c r="K42" s="20">
        <v>397</v>
      </c>
      <c r="L42" s="20">
        <v>0.91300000000000003</v>
      </c>
      <c r="M42" s="20">
        <v>0.92900000000000005</v>
      </c>
      <c r="N42" s="20">
        <v>0.86899999999999999</v>
      </c>
      <c r="O42" s="20">
        <v>0.90100000000000002</v>
      </c>
      <c r="P42" s="20">
        <v>0.90500000000000003</v>
      </c>
      <c r="Q42" s="20">
        <v>0.72899999999999998</v>
      </c>
      <c r="R42" s="20">
        <v>0.72299999999999998</v>
      </c>
      <c r="S42" s="20">
        <v>0.70699999999999996</v>
      </c>
      <c r="T42" s="20">
        <v>0.72199999999999998</v>
      </c>
      <c r="U42" s="20">
        <v>0.73</v>
      </c>
      <c r="V42" s="20">
        <v>0.747</v>
      </c>
      <c r="W42" s="20">
        <v>0.67900000000000005</v>
      </c>
      <c r="X42" s="20">
        <v>0.90800000000000003</v>
      </c>
      <c r="Y42" s="20">
        <v>0.79</v>
      </c>
      <c r="Z42" s="20">
        <v>0.77100000000000002</v>
      </c>
      <c r="AA42" s="20">
        <v>1.3009999999999999</v>
      </c>
      <c r="AB42" s="20">
        <v>1.3260000000000001</v>
      </c>
      <c r="AC42" s="20">
        <v>1.3129999999999999</v>
      </c>
      <c r="AD42" s="20">
        <v>1.3280000000000001</v>
      </c>
      <c r="AE42" s="20">
        <v>1.3480000000000001</v>
      </c>
      <c r="AG42" s="21">
        <f t="shared" si="11"/>
        <v>376</v>
      </c>
      <c r="AH42" s="22">
        <f t="shared" si="12"/>
        <v>0.90340000000000009</v>
      </c>
      <c r="AI42" s="22">
        <f t="shared" si="13"/>
        <v>0.77900000000000003</v>
      </c>
      <c r="AJ42" s="22">
        <f t="shared" si="14"/>
        <v>0.72219999999999995</v>
      </c>
      <c r="AK42" s="22">
        <f t="shared" si="15"/>
        <v>1.3231999999999999</v>
      </c>
      <c r="AM42" s="109">
        <f t="shared" si="16"/>
        <v>2.0040714837052267</v>
      </c>
      <c r="AN42" s="223"/>
      <c r="AP42" s="223"/>
      <c r="AQ42" s="220"/>
      <c r="AR42" s="24"/>
      <c r="AS42" s="223"/>
      <c r="AT42" s="220"/>
      <c r="AV42" s="43">
        <v>0.78100000000000003</v>
      </c>
      <c r="AW42" s="43">
        <v>1.42</v>
      </c>
      <c r="AX42" s="43">
        <v>0.77400000000000002</v>
      </c>
      <c r="AY42" s="43">
        <v>1.58</v>
      </c>
      <c r="AZ42" s="25"/>
      <c r="BA42" s="223"/>
      <c r="BB42" s="220"/>
      <c r="BC42" s="24"/>
      <c r="BD42" s="223"/>
      <c r="BE42" s="220"/>
      <c r="BG42" s="43">
        <v>0.75</v>
      </c>
      <c r="BH42" s="43">
        <v>1.5409999999999999</v>
      </c>
      <c r="BI42" s="43">
        <v>0.77400000000000002</v>
      </c>
      <c r="BJ42" s="43">
        <v>1.6040000000000001</v>
      </c>
      <c r="BL42" s="223"/>
      <c r="BM42" s="220"/>
      <c r="BN42" s="24"/>
      <c r="BO42" s="223"/>
      <c r="BP42" s="220"/>
      <c r="BR42" s="220"/>
      <c r="BS42" s="220"/>
      <c r="BT42" s="221"/>
      <c r="BU42" s="51"/>
      <c r="BV42" s="220"/>
      <c r="BW42" s="220"/>
      <c r="BX42" s="221"/>
      <c r="BY42" s="51"/>
      <c r="BZ42" s="221"/>
    </row>
    <row r="43" spans="1:78" ht="16" hidden="1" customHeight="1" x14ac:dyDescent="0.2">
      <c r="A43" s="222"/>
      <c r="B43" s="222"/>
      <c r="C43" s="222"/>
      <c r="D43" s="20" t="s">
        <v>455</v>
      </c>
      <c r="E43" s="224"/>
      <c r="G43" s="20"/>
      <c r="K43" s="20"/>
      <c r="L43" s="20"/>
      <c r="P43" s="20"/>
      <c r="Q43" s="20"/>
      <c r="U43" s="20"/>
      <c r="V43" s="20"/>
      <c r="Z43" s="20"/>
      <c r="AA43" s="20"/>
      <c r="AE43" s="20"/>
      <c r="AG43" s="21" t="e">
        <f t="shared" si="11"/>
        <v>#DIV/0!</v>
      </c>
      <c r="AH43" s="22" t="e">
        <f t="shared" si="12"/>
        <v>#DIV/0!</v>
      </c>
      <c r="AI43" s="22" t="e">
        <f t="shared" si="13"/>
        <v>#DIV/0!</v>
      </c>
      <c r="AJ43" s="22" t="e">
        <f t="shared" si="14"/>
        <v>#DIV/0!</v>
      </c>
      <c r="AK43" s="22" t="e">
        <f t="shared" si="15"/>
        <v>#DIV/0!</v>
      </c>
      <c r="AM43" s="109" t="e">
        <f t="shared" si="16"/>
        <v>#DIV/0!</v>
      </c>
      <c r="AN43" s="223"/>
      <c r="AP43" s="223"/>
      <c r="AQ43" s="220"/>
      <c r="AR43" s="24"/>
      <c r="AS43" s="223"/>
      <c r="AT43" s="220"/>
      <c r="AV43" s="43"/>
      <c r="AW43" s="43"/>
      <c r="AX43" s="43" t="s">
        <v>647</v>
      </c>
      <c r="AY43" s="43"/>
      <c r="AZ43" s="25"/>
      <c r="BA43" s="223"/>
      <c r="BB43" s="220"/>
      <c r="BC43" s="24"/>
      <c r="BD43" s="223"/>
      <c r="BE43" s="220"/>
      <c r="BG43" s="43"/>
      <c r="BH43" s="43"/>
      <c r="BI43" s="43"/>
      <c r="BJ43" s="43"/>
      <c r="BL43" s="223"/>
      <c r="BM43" s="220"/>
      <c r="BN43" s="24"/>
      <c r="BO43" s="223"/>
      <c r="BP43" s="220"/>
      <c r="BR43" s="220"/>
      <c r="BS43" s="220"/>
      <c r="BT43" s="221"/>
      <c r="BU43" s="51"/>
      <c r="BV43" s="220"/>
      <c r="BW43" s="220"/>
      <c r="BX43" s="221"/>
      <c r="BY43" s="51"/>
      <c r="BZ43" s="221"/>
    </row>
    <row r="44" spans="1:78" ht="16" hidden="1" customHeight="1" x14ac:dyDescent="0.2">
      <c r="A44" s="222"/>
      <c r="B44" s="222"/>
      <c r="C44" s="222"/>
      <c r="E44" s="224"/>
      <c r="AG44" s="21" t="e">
        <f t="shared" si="11"/>
        <v>#DIV/0!</v>
      </c>
      <c r="AH44" s="22" t="e">
        <f t="shared" si="12"/>
        <v>#DIV/0!</v>
      </c>
      <c r="AI44" s="22" t="e">
        <f t="shared" si="13"/>
        <v>#DIV/0!</v>
      </c>
      <c r="AJ44" s="22" t="e">
        <f t="shared" si="14"/>
        <v>#DIV/0!</v>
      </c>
      <c r="AK44" s="22" t="e">
        <f t="shared" si="15"/>
        <v>#DIV/0!</v>
      </c>
      <c r="AM44" s="109" t="e">
        <f t="shared" si="16"/>
        <v>#DIV/0!</v>
      </c>
      <c r="AN44" s="223"/>
      <c r="AP44" s="223"/>
      <c r="AQ44" s="220"/>
      <c r="AR44" s="24"/>
      <c r="AS44" s="223"/>
      <c r="AT44" s="220"/>
      <c r="AV44" s="43"/>
      <c r="AW44" s="43"/>
      <c r="AX44" s="43"/>
      <c r="AY44" s="43"/>
      <c r="AZ44" s="25"/>
      <c r="BA44" s="223"/>
      <c r="BB44" s="220"/>
      <c r="BC44" s="24"/>
      <c r="BD44" s="223"/>
      <c r="BE44" s="220"/>
      <c r="BG44" s="43"/>
      <c r="BH44" s="43"/>
      <c r="BI44" s="43"/>
      <c r="BJ44" s="43"/>
      <c r="BL44" s="223"/>
      <c r="BM44" s="220"/>
      <c r="BN44" s="24"/>
      <c r="BO44" s="223"/>
      <c r="BP44" s="220"/>
      <c r="BR44" s="220"/>
      <c r="BS44" s="220"/>
      <c r="BT44" s="221"/>
      <c r="BU44" s="51"/>
      <c r="BV44" s="220"/>
      <c r="BW44" s="220"/>
      <c r="BX44" s="221"/>
      <c r="BY44" s="51"/>
      <c r="BZ44" s="221"/>
    </row>
    <row r="45" spans="1:78" ht="16" hidden="1" customHeight="1" x14ac:dyDescent="0.2">
      <c r="A45" s="222"/>
      <c r="B45" s="222"/>
      <c r="C45" s="222"/>
      <c r="E45" s="224"/>
      <c r="AG45" s="21" t="e">
        <f t="shared" si="11"/>
        <v>#DIV/0!</v>
      </c>
      <c r="AH45" s="22" t="e">
        <f t="shared" si="12"/>
        <v>#DIV/0!</v>
      </c>
      <c r="AI45" s="22" t="e">
        <f t="shared" si="13"/>
        <v>#DIV/0!</v>
      </c>
      <c r="AJ45" s="22" t="e">
        <f t="shared" si="14"/>
        <v>#DIV/0!</v>
      </c>
      <c r="AK45" s="22" t="e">
        <f t="shared" si="15"/>
        <v>#DIV/0!</v>
      </c>
      <c r="AM45" s="109" t="e">
        <f t="shared" si="16"/>
        <v>#DIV/0!</v>
      </c>
      <c r="AN45" s="223"/>
      <c r="AP45" s="223"/>
      <c r="AQ45" s="220"/>
      <c r="AR45" s="24"/>
      <c r="AS45" s="223"/>
      <c r="AT45" s="220"/>
      <c r="AV45" s="43"/>
      <c r="AW45" s="43"/>
      <c r="AX45" s="43"/>
      <c r="AY45" s="43"/>
      <c r="AZ45" s="25"/>
      <c r="BA45" s="223"/>
      <c r="BB45" s="220"/>
      <c r="BC45" s="24"/>
      <c r="BD45" s="223"/>
      <c r="BE45" s="220"/>
      <c r="BG45" s="43"/>
      <c r="BH45" s="43"/>
      <c r="BI45" s="43"/>
      <c r="BJ45" s="43"/>
      <c r="BL45" s="223"/>
      <c r="BM45" s="220"/>
      <c r="BN45" s="24"/>
      <c r="BO45" s="223"/>
      <c r="BP45" s="220"/>
      <c r="BR45" s="220"/>
      <c r="BS45" s="220"/>
      <c r="BT45" s="221"/>
      <c r="BU45" s="51"/>
      <c r="BV45" s="220"/>
      <c r="BW45" s="220"/>
      <c r="BX45" s="221"/>
      <c r="BY45" s="51"/>
      <c r="BZ45" s="221"/>
    </row>
    <row r="46" spans="1:78" ht="16" hidden="1" customHeight="1" x14ac:dyDescent="0.2">
      <c r="A46" s="222"/>
      <c r="B46" s="222"/>
      <c r="C46" s="222"/>
      <c r="E46" s="224"/>
      <c r="AG46" s="21" t="e">
        <f t="shared" si="11"/>
        <v>#DIV/0!</v>
      </c>
      <c r="AH46" s="22" t="e">
        <f t="shared" si="12"/>
        <v>#DIV/0!</v>
      </c>
      <c r="AI46" s="22" t="e">
        <f t="shared" si="13"/>
        <v>#DIV/0!</v>
      </c>
      <c r="AJ46" s="22" t="e">
        <f t="shared" si="14"/>
        <v>#DIV/0!</v>
      </c>
      <c r="AK46" s="22" t="e">
        <f t="shared" si="15"/>
        <v>#DIV/0!</v>
      </c>
      <c r="AM46" s="109" t="e">
        <f t="shared" si="16"/>
        <v>#DIV/0!</v>
      </c>
      <c r="AN46" s="223"/>
      <c r="AP46" s="223"/>
      <c r="AQ46" s="220"/>
      <c r="AR46" s="24"/>
      <c r="AS46" s="223"/>
      <c r="AT46" s="220"/>
      <c r="AV46" s="43"/>
      <c r="AW46" s="43"/>
      <c r="AX46" s="43"/>
      <c r="AY46" s="43"/>
      <c r="AZ46" s="25"/>
      <c r="BA46" s="223"/>
      <c r="BB46" s="220"/>
      <c r="BC46" s="24"/>
      <c r="BD46" s="223"/>
      <c r="BE46" s="220"/>
      <c r="BG46" s="43"/>
      <c r="BH46" s="43"/>
      <c r="BI46" s="43"/>
      <c r="BJ46" s="43"/>
      <c r="BL46" s="223"/>
      <c r="BM46" s="220"/>
      <c r="BN46" s="24"/>
      <c r="BO46" s="223"/>
      <c r="BP46" s="220"/>
      <c r="BR46" s="220"/>
      <c r="BS46" s="220"/>
      <c r="BT46" s="221"/>
      <c r="BU46" s="51"/>
      <c r="BV46" s="220"/>
      <c r="BW46" s="220"/>
      <c r="BX46" s="221"/>
      <c r="BY46" s="51"/>
      <c r="BZ46" s="221"/>
    </row>
    <row r="47" spans="1:78" ht="16" hidden="1" customHeight="1" x14ac:dyDescent="0.2">
      <c r="A47" s="222"/>
      <c r="B47" s="222"/>
      <c r="C47" s="222">
        <v>0</v>
      </c>
      <c r="D47" s="20" t="s">
        <v>456</v>
      </c>
      <c r="E47" s="224"/>
      <c r="G47">
        <v>134</v>
      </c>
      <c r="H47">
        <v>163</v>
      </c>
      <c r="I47">
        <v>153</v>
      </c>
      <c r="J47">
        <v>207</v>
      </c>
      <c r="K47">
        <v>179</v>
      </c>
      <c r="L47">
        <v>0.76600000000000001</v>
      </c>
      <c r="M47">
        <v>0.79</v>
      </c>
      <c r="N47">
        <v>0.78600000000000003</v>
      </c>
      <c r="O47">
        <v>0.80700000000000005</v>
      </c>
      <c r="P47">
        <v>0.79600000000000004</v>
      </c>
      <c r="Q47">
        <v>0.65</v>
      </c>
      <c r="R47">
        <v>0.65500000000000003</v>
      </c>
      <c r="S47">
        <v>0.64700000000000002</v>
      </c>
      <c r="T47">
        <v>0.65300000000000002</v>
      </c>
      <c r="U47">
        <v>0.66900000000000004</v>
      </c>
      <c r="V47">
        <v>1.177</v>
      </c>
      <c r="W47">
        <v>1.125</v>
      </c>
      <c r="X47">
        <v>1.1339999999999999</v>
      </c>
      <c r="Y47">
        <v>1.0780000000000001</v>
      </c>
      <c r="Z47">
        <v>1.101</v>
      </c>
      <c r="AA47">
        <v>1.4379999999999999</v>
      </c>
      <c r="AB47">
        <v>1.389</v>
      </c>
      <c r="AC47">
        <v>1.484</v>
      </c>
      <c r="AD47">
        <v>1.4179999999999999</v>
      </c>
      <c r="AE47">
        <v>1.409</v>
      </c>
      <c r="AG47" s="21">
        <f t="shared" si="11"/>
        <v>167.2</v>
      </c>
      <c r="AH47" s="22">
        <f t="shared" si="12"/>
        <v>0.78900000000000003</v>
      </c>
      <c r="AI47" s="22">
        <f t="shared" si="13"/>
        <v>1.123</v>
      </c>
      <c r="AJ47" s="22">
        <f t="shared" si="14"/>
        <v>0.65480000000000005</v>
      </c>
      <c r="AK47" s="22">
        <f t="shared" si="15"/>
        <v>1.4276</v>
      </c>
      <c r="AM47" s="109">
        <f t="shared" si="16"/>
        <v>2.7821782756998008</v>
      </c>
      <c r="AN47" s="223" cm="1">
        <f t="array" ref="AN47">MIN(IF(ISERROR(AM47:AM54),1E+307,AM47:AM54))</f>
        <v>1.0106654602139369</v>
      </c>
      <c r="AP47" s="223" cm="1">
        <f t="array" ref="AP47">MAX(IF(ISERROR(AJ47:AJ54),-1E+307,AJ47:AJ54))</f>
        <v>0.66820000000000013</v>
      </c>
      <c r="AQ47" s="220"/>
      <c r="AR47" s="24"/>
      <c r="AS47" s="223" cm="1">
        <f t="array" ref="AS47">MIN(IF(ISERROR(AK47:AK54),1E+307,AK47:AK54))</f>
        <v>1.3848</v>
      </c>
      <c r="AT47" s="220"/>
      <c r="AV47" s="43">
        <v>0.68600000000000005</v>
      </c>
      <c r="AW47" s="43">
        <v>1.581</v>
      </c>
      <c r="AX47" s="43">
        <v>0.751</v>
      </c>
      <c r="AY47" s="43">
        <v>1.609</v>
      </c>
      <c r="AZ47" s="25"/>
      <c r="BA47" s="223" cm="1">
        <f t="array" ref="BA47">MAX(IF(ISERROR(AV47:AV54),-1E+307,AV47:AV54))</f>
        <v>0.70099999999999996</v>
      </c>
      <c r="BB47" s="220"/>
      <c r="BC47" s="24"/>
      <c r="BD47" s="223">
        <f>MIN(AW47:AW54)</f>
        <v>1.56</v>
      </c>
      <c r="BE47" s="220"/>
      <c r="BG47" s="43">
        <v>0.65300000000000002</v>
      </c>
      <c r="BH47" s="43">
        <v>1.6930000000000001</v>
      </c>
      <c r="BI47" s="43">
        <v>0.77400000000000002</v>
      </c>
      <c r="BJ47" s="43">
        <v>1.5429999999999999</v>
      </c>
      <c r="BL47" s="223" cm="1">
        <f t="array" ref="BL47">MAX(IF(ISERROR(BG47:BG54),-1E+307,BG47:BG54))</f>
        <v>0.66</v>
      </c>
      <c r="BM47" s="220"/>
      <c r="BN47" s="24"/>
      <c r="BO47" s="223">
        <f>MIN(BH47:BH54)</f>
        <v>1.6930000000000001</v>
      </c>
      <c r="BP47" s="220"/>
      <c r="BR47" s="220"/>
      <c r="BS47" s="220"/>
      <c r="BT47" s="221"/>
      <c r="BU47" s="51"/>
      <c r="BV47" s="220"/>
      <c r="BW47" s="220"/>
      <c r="BX47" s="221"/>
      <c r="BY47" s="51"/>
      <c r="BZ47" s="221"/>
    </row>
    <row r="48" spans="1:78" ht="16" hidden="1" customHeight="1" x14ac:dyDescent="0.2">
      <c r="A48" s="222"/>
      <c r="B48" s="222"/>
      <c r="C48" s="222"/>
      <c r="D48" s="20" t="s">
        <v>457</v>
      </c>
      <c r="E48" s="224"/>
      <c r="G48">
        <v>295</v>
      </c>
      <c r="H48">
        <v>271</v>
      </c>
      <c r="I48">
        <v>361</v>
      </c>
      <c r="J48">
        <v>315</v>
      </c>
      <c r="K48">
        <v>324</v>
      </c>
      <c r="L48">
        <v>0.8</v>
      </c>
      <c r="M48">
        <v>0.78700000000000003</v>
      </c>
      <c r="N48">
        <v>0.82</v>
      </c>
      <c r="O48">
        <v>0.80200000000000005</v>
      </c>
      <c r="P48">
        <v>0.80400000000000005</v>
      </c>
      <c r="Q48">
        <v>0.66400000000000003</v>
      </c>
      <c r="R48">
        <v>0.66800000000000004</v>
      </c>
      <c r="S48">
        <v>0.66600000000000004</v>
      </c>
      <c r="T48">
        <v>0.66300000000000003</v>
      </c>
      <c r="U48">
        <v>0.68</v>
      </c>
      <c r="V48">
        <v>1.0980000000000001</v>
      </c>
      <c r="W48">
        <v>1.129</v>
      </c>
      <c r="X48">
        <v>1.05</v>
      </c>
      <c r="Y48">
        <v>1.0900000000000001</v>
      </c>
      <c r="Z48">
        <v>1.079</v>
      </c>
      <c r="AA48">
        <v>1.3819999999999999</v>
      </c>
      <c r="AB48">
        <v>1.3660000000000001</v>
      </c>
      <c r="AC48">
        <v>1.385</v>
      </c>
      <c r="AD48">
        <v>1.41</v>
      </c>
      <c r="AE48">
        <v>1.381</v>
      </c>
      <c r="AG48" s="21">
        <f t="shared" si="11"/>
        <v>313.2</v>
      </c>
      <c r="AH48" s="22">
        <f t="shared" si="12"/>
        <v>0.80259999999999998</v>
      </c>
      <c r="AI48" s="22">
        <f t="shared" si="13"/>
        <v>1.0891999999999999</v>
      </c>
      <c r="AJ48" s="22">
        <f t="shared" si="14"/>
        <v>0.66820000000000013</v>
      </c>
      <c r="AK48" s="22">
        <f t="shared" si="15"/>
        <v>1.3848</v>
      </c>
      <c r="AM48" s="109">
        <f t="shared" si="16"/>
        <v>1.4124601539065513</v>
      </c>
      <c r="AN48" s="223"/>
      <c r="AP48" s="223"/>
      <c r="AQ48" s="220"/>
      <c r="AR48" s="24"/>
      <c r="AS48" s="223"/>
      <c r="AT48" s="220"/>
      <c r="AV48" s="43">
        <v>0.69</v>
      </c>
      <c r="AW48" s="43">
        <v>1.57</v>
      </c>
      <c r="AX48" s="43">
        <v>0.74099999999999999</v>
      </c>
      <c r="AY48" s="43">
        <v>1.6040000000000001</v>
      </c>
      <c r="AZ48" s="25"/>
      <c r="BA48" s="223"/>
      <c r="BB48" s="220"/>
      <c r="BC48" s="24"/>
      <c r="BD48" s="223"/>
      <c r="BE48" s="220"/>
      <c r="BG48" s="43">
        <v>0.65300000000000002</v>
      </c>
      <c r="BH48" s="43">
        <v>1.704</v>
      </c>
      <c r="BI48" s="43">
        <v>0.747</v>
      </c>
      <c r="BJ48" s="43">
        <v>1.5960000000000001</v>
      </c>
      <c r="BL48" s="223"/>
      <c r="BM48" s="220"/>
      <c r="BN48" s="24"/>
      <c r="BO48" s="223"/>
      <c r="BP48" s="220"/>
      <c r="BR48" s="220"/>
      <c r="BS48" s="220"/>
      <c r="BT48" s="221"/>
      <c r="BU48" s="51"/>
      <c r="BV48" s="220"/>
      <c r="BW48" s="220"/>
      <c r="BX48" s="221"/>
      <c r="BY48" s="51"/>
      <c r="BZ48" s="221"/>
    </row>
    <row r="49" spans="1:78" ht="16" hidden="1" customHeight="1" x14ac:dyDescent="0.2">
      <c r="A49" s="222"/>
      <c r="B49" s="222"/>
      <c r="C49" s="222"/>
      <c r="D49" s="20" t="s">
        <v>458</v>
      </c>
      <c r="E49" s="224"/>
      <c r="G49">
        <v>406</v>
      </c>
      <c r="H49">
        <v>635</v>
      </c>
      <c r="I49">
        <v>542</v>
      </c>
      <c r="J49">
        <v>297</v>
      </c>
      <c r="K49">
        <v>404</v>
      </c>
      <c r="L49">
        <v>0.80600000000000005</v>
      </c>
      <c r="M49">
        <v>0.85499999999999998</v>
      </c>
      <c r="N49">
        <v>0.83399999999999996</v>
      </c>
      <c r="O49">
        <v>0.76300000000000001</v>
      </c>
      <c r="P49">
        <v>0.79400000000000004</v>
      </c>
      <c r="Q49">
        <v>0.66100000000000003</v>
      </c>
      <c r="R49">
        <v>0.66600000000000004</v>
      </c>
      <c r="S49">
        <v>0.66700000000000004</v>
      </c>
      <c r="T49">
        <v>0.66300000000000003</v>
      </c>
      <c r="U49">
        <v>0.68100000000000005</v>
      </c>
      <c r="V49">
        <v>1.083</v>
      </c>
      <c r="W49">
        <v>0.95</v>
      </c>
      <c r="X49">
        <v>1.0129999999999999</v>
      </c>
      <c r="Y49">
        <v>1.179</v>
      </c>
      <c r="Z49">
        <v>1.1040000000000001</v>
      </c>
      <c r="AA49">
        <v>1.3819999999999999</v>
      </c>
      <c r="AB49">
        <v>1.3879999999999999</v>
      </c>
      <c r="AC49">
        <v>1.3839999999999999</v>
      </c>
      <c r="AD49">
        <v>1.385</v>
      </c>
      <c r="AE49">
        <v>1.389</v>
      </c>
      <c r="AG49" s="21">
        <f t="shared" si="11"/>
        <v>456.8</v>
      </c>
      <c r="AH49" s="22">
        <f t="shared" si="12"/>
        <v>0.8103999999999999</v>
      </c>
      <c r="AI49" s="22">
        <f t="shared" si="13"/>
        <v>1.0657999999999999</v>
      </c>
      <c r="AJ49" s="22">
        <f t="shared" si="14"/>
        <v>0.66759999999999997</v>
      </c>
      <c r="AK49" s="22">
        <f t="shared" si="15"/>
        <v>1.3855999999999999</v>
      </c>
      <c r="AM49" s="109">
        <f t="shared" si="16"/>
        <v>1.0486632200033792</v>
      </c>
      <c r="AN49" s="223"/>
      <c r="AP49" s="223"/>
      <c r="AQ49" s="220"/>
      <c r="AR49" s="24"/>
      <c r="AS49" s="223"/>
      <c r="AT49" s="220"/>
      <c r="AV49" s="43">
        <v>0.69399999999999995</v>
      </c>
      <c r="AW49" s="43">
        <v>1.57</v>
      </c>
      <c r="AX49" s="43">
        <v>0.73299999999999998</v>
      </c>
      <c r="AY49" s="43">
        <v>1.6180000000000001</v>
      </c>
      <c r="AZ49" s="25"/>
      <c r="BA49" s="223"/>
      <c r="BB49" s="220"/>
      <c r="BC49" s="24"/>
      <c r="BD49" s="223"/>
      <c r="BE49" s="220"/>
      <c r="BG49" s="43">
        <v>0.65400000000000003</v>
      </c>
      <c r="BH49" s="43">
        <v>1.7150000000000001</v>
      </c>
      <c r="BI49" s="43">
        <v>0.73599999999999999</v>
      </c>
      <c r="BJ49" s="43">
        <v>1.627</v>
      </c>
      <c r="BL49" s="223"/>
      <c r="BM49" s="220"/>
      <c r="BN49" s="24"/>
      <c r="BO49" s="223"/>
      <c r="BP49" s="220"/>
      <c r="BR49" s="220"/>
      <c r="BS49" s="220"/>
      <c r="BT49" s="221"/>
      <c r="BU49" s="51"/>
      <c r="BV49" s="220"/>
      <c r="BW49" s="220"/>
      <c r="BX49" s="221"/>
      <c r="BY49" s="51"/>
      <c r="BZ49" s="221"/>
    </row>
    <row r="50" spans="1:78" ht="16" hidden="1" customHeight="1" x14ac:dyDescent="0.2">
      <c r="A50" s="222"/>
      <c r="B50" s="222"/>
      <c r="C50" s="222"/>
      <c r="D50" s="20" t="s">
        <v>459</v>
      </c>
      <c r="E50" s="224"/>
      <c r="G50">
        <v>585</v>
      </c>
      <c r="H50">
        <v>291</v>
      </c>
      <c r="I50">
        <v>384</v>
      </c>
      <c r="J50">
        <v>510</v>
      </c>
      <c r="K50">
        <v>374</v>
      </c>
      <c r="L50">
        <v>0.83899999999999997</v>
      </c>
      <c r="M50">
        <v>0.747</v>
      </c>
      <c r="N50">
        <v>0.78900000000000003</v>
      </c>
      <c r="O50">
        <v>0.82</v>
      </c>
      <c r="P50">
        <v>0.77600000000000002</v>
      </c>
      <c r="Q50">
        <v>0.66900000000000004</v>
      </c>
      <c r="R50">
        <v>0.65700000000000003</v>
      </c>
      <c r="S50">
        <v>0.66300000000000003</v>
      </c>
      <c r="T50">
        <v>0.66800000000000004</v>
      </c>
      <c r="U50">
        <v>0.67500000000000004</v>
      </c>
      <c r="V50">
        <v>0.995</v>
      </c>
      <c r="W50">
        <v>1.218</v>
      </c>
      <c r="X50">
        <v>1.127</v>
      </c>
      <c r="Y50">
        <v>1.044</v>
      </c>
      <c r="Z50">
        <v>1.145</v>
      </c>
      <c r="AA50">
        <v>1.3859999999999999</v>
      </c>
      <c r="AB50">
        <v>1.3759999999999999</v>
      </c>
      <c r="AC50">
        <v>1.3879999999999999</v>
      </c>
      <c r="AD50">
        <v>1.429</v>
      </c>
      <c r="AE50">
        <v>1.3939999999999999</v>
      </c>
      <c r="AG50" s="21">
        <f t="shared" si="11"/>
        <v>428.8</v>
      </c>
      <c r="AH50" s="22">
        <f t="shared" si="12"/>
        <v>0.79420000000000002</v>
      </c>
      <c r="AI50" s="22">
        <f t="shared" si="13"/>
        <v>1.1057999999999999</v>
      </c>
      <c r="AJ50" s="22">
        <f t="shared" si="14"/>
        <v>0.66639999999999999</v>
      </c>
      <c r="AK50" s="22">
        <f t="shared" si="15"/>
        <v>1.3946000000000001</v>
      </c>
      <c r="AM50" s="109">
        <f t="shared" si="16"/>
        <v>1.0106654602139369</v>
      </c>
      <c r="AN50" s="223"/>
      <c r="AP50" s="223"/>
      <c r="AQ50" s="220"/>
      <c r="AR50" s="24"/>
      <c r="AS50" s="223"/>
      <c r="AT50" s="220"/>
      <c r="AV50" s="43">
        <v>0.70099999999999996</v>
      </c>
      <c r="AW50" s="43">
        <v>1.56</v>
      </c>
      <c r="AX50" s="43">
        <v>0.73099999999999998</v>
      </c>
      <c r="AY50" s="43">
        <v>1.631</v>
      </c>
      <c r="AZ50" s="25"/>
      <c r="BA50" s="223"/>
      <c r="BB50" s="220"/>
      <c r="BC50" s="24"/>
      <c r="BD50" s="223"/>
      <c r="BE50" s="220"/>
      <c r="BG50" s="43">
        <v>0.66</v>
      </c>
      <c r="BH50" s="43">
        <v>1.704</v>
      </c>
      <c r="BI50" s="43">
        <v>0.746</v>
      </c>
      <c r="BJ50" s="43">
        <v>1.6140000000000001</v>
      </c>
      <c r="BL50" s="223"/>
      <c r="BM50" s="220"/>
      <c r="BN50" s="24"/>
      <c r="BO50" s="223"/>
      <c r="BP50" s="220"/>
      <c r="BR50" s="220"/>
      <c r="BS50" s="220"/>
      <c r="BT50" s="221"/>
      <c r="BU50" s="51"/>
      <c r="BV50" s="220"/>
      <c r="BW50" s="220"/>
      <c r="BX50" s="221"/>
      <c r="BY50" s="51"/>
      <c r="BZ50" s="221"/>
    </row>
    <row r="51" spans="1:78" ht="16" hidden="1" customHeight="1" x14ac:dyDescent="0.2">
      <c r="A51" s="222"/>
      <c r="B51" s="222"/>
      <c r="C51" s="222"/>
      <c r="D51" s="20" t="s">
        <v>460</v>
      </c>
      <c r="E51" s="224"/>
      <c r="G51" s="20"/>
      <c r="K51" s="20"/>
      <c r="L51" s="20"/>
      <c r="P51" s="20"/>
      <c r="Q51" s="20"/>
      <c r="U51" s="20"/>
      <c r="V51" s="20"/>
      <c r="Z51" s="20"/>
      <c r="AA51" s="20"/>
      <c r="AE51" s="20"/>
      <c r="AG51" s="21" t="e">
        <f t="shared" si="11"/>
        <v>#DIV/0!</v>
      </c>
      <c r="AH51" s="22" t="e">
        <f t="shared" si="12"/>
        <v>#DIV/0!</v>
      </c>
      <c r="AI51" s="22" t="e">
        <f t="shared" si="13"/>
        <v>#DIV/0!</v>
      </c>
      <c r="AJ51" s="22" t="e">
        <f t="shared" si="14"/>
        <v>#DIV/0!</v>
      </c>
      <c r="AK51" s="22" t="e">
        <f t="shared" si="15"/>
        <v>#DIV/0!</v>
      </c>
      <c r="AM51" s="109" t="e">
        <f t="shared" si="16"/>
        <v>#DIV/0!</v>
      </c>
      <c r="AN51" s="223"/>
      <c r="AP51" s="223"/>
      <c r="AQ51" s="220"/>
      <c r="AR51" s="24"/>
      <c r="AS51" s="223"/>
      <c r="AT51" s="220"/>
      <c r="AV51" s="43"/>
      <c r="AW51" s="43"/>
      <c r="AX51" s="43"/>
      <c r="AY51" s="43"/>
      <c r="AZ51" s="25"/>
      <c r="BA51" s="223"/>
      <c r="BB51" s="220"/>
      <c r="BC51" s="24"/>
      <c r="BD51" s="223"/>
      <c r="BE51" s="220"/>
      <c r="BG51" s="43"/>
      <c r="BH51" s="43"/>
      <c r="BI51" s="43"/>
      <c r="BJ51" s="43"/>
      <c r="BL51" s="223"/>
      <c r="BM51" s="220"/>
      <c r="BN51" s="24"/>
      <c r="BO51" s="223"/>
      <c r="BP51" s="220"/>
      <c r="BR51" s="220"/>
      <c r="BS51" s="220"/>
      <c r="BT51" s="221"/>
      <c r="BU51" s="51"/>
      <c r="BV51" s="220"/>
      <c r="BW51" s="220"/>
      <c r="BX51" s="221"/>
      <c r="BY51" s="51"/>
      <c r="BZ51" s="221"/>
    </row>
    <row r="52" spans="1:78" ht="16" hidden="1" customHeight="1" x14ac:dyDescent="0.2">
      <c r="A52" s="222"/>
      <c r="B52" s="222"/>
      <c r="C52" s="222"/>
      <c r="E52" s="224"/>
      <c r="AG52" s="21" t="e">
        <f t="shared" si="11"/>
        <v>#DIV/0!</v>
      </c>
      <c r="AH52" s="22" t="e">
        <f t="shared" si="12"/>
        <v>#DIV/0!</v>
      </c>
      <c r="AI52" s="22" t="e">
        <f t="shared" si="13"/>
        <v>#DIV/0!</v>
      </c>
      <c r="AJ52" s="22" t="e">
        <f t="shared" si="14"/>
        <v>#DIV/0!</v>
      </c>
      <c r="AK52" s="22" t="e">
        <f t="shared" si="15"/>
        <v>#DIV/0!</v>
      </c>
      <c r="AM52" s="109" t="e">
        <f t="shared" si="16"/>
        <v>#DIV/0!</v>
      </c>
      <c r="AN52" s="223"/>
      <c r="AP52" s="223"/>
      <c r="AQ52" s="220"/>
      <c r="AR52" s="24"/>
      <c r="AS52" s="223"/>
      <c r="AT52" s="220"/>
      <c r="AV52" s="43"/>
      <c r="AW52" s="43"/>
      <c r="AX52" s="43"/>
      <c r="AY52" s="43"/>
      <c r="AZ52" s="25"/>
      <c r="BA52" s="223"/>
      <c r="BB52" s="220"/>
      <c r="BC52" s="24"/>
      <c r="BD52" s="223"/>
      <c r="BE52" s="220"/>
      <c r="BG52" s="43"/>
      <c r="BH52" s="43"/>
      <c r="BI52" s="43"/>
      <c r="BJ52" s="43"/>
      <c r="BL52" s="223"/>
      <c r="BM52" s="220"/>
      <c r="BN52" s="24"/>
      <c r="BO52" s="223"/>
      <c r="BP52" s="220"/>
      <c r="BR52" s="220"/>
      <c r="BS52" s="220"/>
      <c r="BT52" s="221"/>
      <c r="BU52" s="51"/>
      <c r="BV52" s="220"/>
      <c r="BW52" s="220"/>
      <c r="BX52" s="221"/>
      <c r="BY52" s="51"/>
      <c r="BZ52" s="221"/>
    </row>
    <row r="53" spans="1:78" ht="16" hidden="1" customHeight="1" x14ac:dyDescent="0.2">
      <c r="A53" s="222"/>
      <c r="B53" s="222"/>
      <c r="C53" s="222"/>
      <c r="E53" s="224"/>
      <c r="AG53" s="21" t="e">
        <f t="shared" si="11"/>
        <v>#DIV/0!</v>
      </c>
      <c r="AH53" s="22" t="e">
        <f t="shared" si="12"/>
        <v>#DIV/0!</v>
      </c>
      <c r="AI53" s="22" t="e">
        <f t="shared" si="13"/>
        <v>#DIV/0!</v>
      </c>
      <c r="AJ53" s="22" t="e">
        <f t="shared" si="14"/>
        <v>#DIV/0!</v>
      </c>
      <c r="AK53" s="22" t="e">
        <f t="shared" si="15"/>
        <v>#DIV/0!</v>
      </c>
      <c r="AM53" s="109" t="e">
        <f t="shared" si="16"/>
        <v>#DIV/0!</v>
      </c>
      <c r="AN53" s="223"/>
      <c r="AP53" s="223"/>
      <c r="AQ53" s="220"/>
      <c r="AR53" s="24"/>
      <c r="AS53" s="223"/>
      <c r="AT53" s="220"/>
      <c r="AV53" s="43"/>
      <c r="AW53" s="43"/>
      <c r="AX53" s="43"/>
      <c r="AY53" s="43"/>
      <c r="AZ53" s="25"/>
      <c r="BA53" s="223"/>
      <c r="BB53" s="220"/>
      <c r="BC53" s="24"/>
      <c r="BD53" s="223"/>
      <c r="BE53" s="220"/>
      <c r="BG53" s="43"/>
      <c r="BH53" s="43"/>
      <c r="BI53" s="43"/>
      <c r="BJ53" s="43"/>
      <c r="BL53" s="223"/>
      <c r="BM53" s="220"/>
      <c r="BN53" s="24"/>
      <c r="BO53" s="223"/>
      <c r="BP53" s="220"/>
      <c r="BR53" s="220"/>
      <c r="BS53" s="220"/>
      <c r="BT53" s="221"/>
      <c r="BU53" s="51"/>
      <c r="BV53" s="220"/>
      <c r="BW53" s="220"/>
      <c r="BX53" s="221"/>
      <c r="BY53" s="51"/>
      <c r="BZ53" s="221"/>
    </row>
    <row r="54" spans="1:78" ht="16" hidden="1" customHeight="1" x14ac:dyDescent="0.2">
      <c r="A54" s="222"/>
      <c r="B54" s="222"/>
      <c r="C54" s="222"/>
      <c r="E54" s="224"/>
      <c r="AG54" s="21" t="e">
        <f t="shared" si="11"/>
        <v>#DIV/0!</v>
      </c>
      <c r="AH54" s="22" t="e">
        <f t="shared" si="12"/>
        <v>#DIV/0!</v>
      </c>
      <c r="AI54" s="22" t="e">
        <f t="shared" si="13"/>
        <v>#DIV/0!</v>
      </c>
      <c r="AJ54" s="22" t="e">
        <f t="shared" si="14"/>
        <v>#DIV/0!</v>
      </c>
      <c r="AK54" s="22" t="e">
        <f t="shared" si="15"/>
        <v>#DIV/0!</v>
      </c>
      <c r="AM54" s="109" t="e">
        <f t="shared" si="16"/>
        <v>#DIV/0!</v>
      </c>
      <c r="AN54" s="223"/>
      <c r="AP54" s="223"/>
      <c r="AQ54" s="220"/>
      <c r="AR54" s="24"/>
      <c r="AS54" s="223"/>
      <c r="AT54" s="220"/>
      <c r="AV54" s="43"/>
      <c r="AW54" s="43"/>
      <c r="AX54" s="43"/>
      <c r="AY54" s="43"/>
      <c r="AZ54" s="25"/>
      <c r="BA54" s="223"/>
      <c r="BB54" s="220"/>
      <c r="BC54" s="24"/>
      <c r="BD54" s="223"/>
      <c r="BE54" s="220"/>
      <c r="BG54" s="43"/>
      <c r="BH54" s="43"/>
      <c r="BI54" s="43"/>
      <c r="BJ54" s="43"/>
      <c r="BL54" s="223"/>
      <c r="BM54" s="220"/>
      <c r="BN54" s="24"/>
      <c r="BO54" s="223"/>
      <c r="BP54" s="220"/>
      <c r="BR54" s="220"/>
      <c r="BS54" s="220"/>
      <c r="BT54" s="221"/>
      <c r="BU54" s="51"/>
      <c r="BV54" s="220"/>
      <c r="BW54" s="220"/>
      <c r="BX54" s="221"/>
      <c r="BY54" s="51"/>
      <c r="BZ54" s="221"/>
    </row>
    <row r="55" spans="1:78" ht="16" hidden="1" customHeight="1" x14ac:dyDescent="0.2">
      <c r="A55" s="114"/>
      <c r="B55" s="114"/>
      <c r="C55" s="114"/>
    </row>
    <row r="56" spans="1:78" ht="16" hidden="1" customHeight="1" x14ac:dyDescent="0.2">
      <c r="A56" s="222">
        <v>12</v>
      </c>
      <c r="B56" s="222">
        <v>0</v>
      </c>
      <c r="C56" s="222">
        <v>1</v>
      </c>
      <c r="D56" s="20" t="s">
        <v>461</v>
      </c>
      <c r="E56" s="224">
        <v>1759553</v>
      </c>
      <c r="G56" s="20"/>
      <c r="K56" s="20"/>
      <c r="L56" s="20"/>
      <c r="P56" s="20"/>
      <c r="Q56" s="20"/>
      <c r="U56" s="20"/>
      <c r="V56" s="20"/>
      <c r="Z56" s="20"/>
      <c r="AA56" s="20"/>
      <c r="AE56" s="20"/>
      <c r="AG56" s="21" t="e">
        <f t="shared" ref="AG56:AG71" si="17">AVERAGE(G56:K56)</f>
        <v>#DIV/0!</v>
      </c>
      <c r="AH56" s="22" t="e">
        <f t="shared" ref="AH56:AH71" si="18">AVERAGE(L56:P56)</f>
        <v>#DIV/0!</v>
      </c>
      <c r="AI56" s="22" t="e">
        <f t="shared" ref="AI56:AI71" si="19">AVERAGE(V56:Z56)</f>
        <v>#DIV/0!</v>
      </c>
      <c r="AJ56" s="22" t="e">
        <f t="shared" ref="AJ56:AJ71" si="20">AVERAGE(Q56:U56)</f>
        <v>#DIV/0!</v>
      </c>
      <c r="AK56" s="22" t="e">
        <f t="shared" ref="AK56:AK71" si="21">AVERAGE(AA56:AE56)</f>
        <v>#DIV/0!</v>
      </c>
      <c r="AM56" s="109"/>
      <c r="AN56" s="223"/>
      <c r="AP56" s="223"/>
      <c r="AQ56" s="220"/>
      <c r="AR56" s="24"/>
      <c r="AS56" s="223"/>
      <c r="AT56" s="220"/>
      <c r="AV56" s="43"/>
      <c r="AW56" s="43"/>
      <c r="AX56" s="43"/>
      <c r="AY56" s="43"/>
      <c r="AZ56" s="25"/>
      <c r="BA56" s="223"/>
      <c r="BB56" s="220"/>
      <c r="BC56" s="24"/>
      <c r="BD56" s="223"/>
      <c r="BE56" s="220"/>
      <c r="BG56" s="43"/>
      <c r="BH56" s="43"/>
      <c r="BI56" s="43"/>
      <c r="BJ56" s="43"/>
      <c r="BL56" s="223"/>
      <c r="BM56" s="220"/>
      <c r="BN56" s="24"/>
      <c r="BO56" s="223"/>
      <c r="BP56" s="220"/>
      <c r="BR56" s="220"/>
      <c r="BS56" s="220"/>
      <c r="BT56" s="221"/>
      <c r="BU56" s="51"/>
      <c r="BV56" s="220"/>
      <c r="BW56" s="220"/>
      <c r="BX56" s="221"/>
      <c r="BY56" s="51"/>
      <c r="BZ56" s="221"/>
    </row>
    <row r="57" spans="1:78" ht="16" hidden="1" customHeight="1" x14ac:dyDescent="0.2">
      <c r="A57" s="222"/>
      <c r="B57" s="222"/>
      <c r="C57" s="222"/>
      <c r="D57" s="20" t="s">
        <v>462</v>
      </c>
      <c r="E57" s="224"/>
      <c r="G57" s="20"/>
      <c r="K57" s="20"/>
      <c r="L57" s="20"/>
      <c r="P57" s="20"/>
      <c r="Q57" s="20"/>
      <c r="U57" s="20"/>
      <c r="V57" s="20"/>
      <c r="Z57" s="20"/>
      <c r="AA57" s="20"/>
      <c r="AE57" s="20"/>
      <c r="AG57" s="21" t="e">
        <f t="shared" si="17"/>
        <v>#DIV/0!</v>
      </c>
      <c r="AH57" s="22" t="e">
        <f t="shared" si="18"/>
        <v>#DIV/0!</v>
      </c>
      <c r="AI57" s="22" t="e">
        <f t="shared" si="19"/>
        <v>#DIV/0!</v>
      </c>
      <c r="AJ57" s="22" t="e">
        <f t="shared" si="20"/>
        <v>#DIV/0!</v>
      </c>
      <c r="AK57" s="22" t="e">
        <f t="shared" si="21"/>
        <v>#DIV/0!</v>
      </c>
      <c r="AM57" s="109"/>
      <c r="AN57" s="223"/>
      <c r="AP57" s="223"/>
      <c r="AQ57" s="220"/>
      <c r="AR57" s="24"/>
      <c r="AS57" s="223"/>
      <c r="AT57" s="220"/>
      <c r="AV57" s="43"/>
      <c r="AW57" s="43"/>
      <c r="AX57" s="43"/>
      <c r="AY57" s="43"/>
      <c r="AZ57" s="25"/>
      <c r="BA57" s="223"/>
      <c r="BB57" s="220"/>
      <c r="BC57" s="24"/>
      <c r="BD57" s="223"/>
      <c r="BE57" s="220"/>
      <c r="BG57" s="43"/>
      <c r="BH57" s="43"/>
      <c r="BI57" s="43"/>
      <c r="BJ57" s="43"/>
      <c r="BL57" s="223"/>
      <c r="BM57" s="220"/>
      <c r="BN57" s="24"/>
      <c r="BO57" s="223"/>
      <c r="BP57" s="220"/>
      <c r="BR57" s="220"/>
      <c r="BS57" s="220"/>
      <c r="BT57" s="221"/>
      <c r="BU57" s="51"/>
      <c r="BV57" s="220"/>
      <c r="BW57" s="220"/>
      <c r="BX57" s="221"/>
      <c r="BY57" s="51"/>
      <c r="BZ57" s="221"/>
    </row>
    <row r="58" spans="1:78" ht="16" hidden="1" customHeight="1" x14ac:dyDescent="0.2">
      <c r="A58" s="222"/>
      <c r="B58" s="222"/>
      <c r="C58" s="222"/>
      <c r="D58" s="20" t="s">
        <v>463</v>
      </c>
      <c r="E58" s="224"/>
      <c r="G58" s="20"/>
      <c r="K58" s="20"/>
      <c r="L58" s="20"/>
      <c r="P58" s="20"/>
      <c r="Q58" s="20"/>
      <c r="U58" s="20"/>
      <c r="V58" s="20"/>
      <c r="Z58" s="20"/>
      <c r="AA58" s="20"/>
      <c r="AE58" s="20"/>
      <c r="AG58" s="21" t="e">
        <f t="shared" si="17"/>
        <v>#DIV/0!</v>
      </c>
      <c r="AH58" s="22" t="e">
        <f t="shared" si="18"/>
        <v>#DIV/0!</v>
      </c>
      <c r="AI58" s="22" t="e">
        <f t="shared" si="19"/>
        <v>#DIV/0!</v>
      </c>
      <c r="AJ58" s="22" t="e">
        <f t="shared" si="20"/>
        <v>#DIV/0!</v>
      </c>
      <c r="AK58" s="22" t="e">
        <f t="shared" si="21"/>
        <v>#DIV/0!</v>
      </c>
      <c r="AM58" s="109"/>
      <c r="AN58" s="223"/>
      <c r="AP58" s="223"/>
      <c r="AQ58" s="220"/>
      <c r="AR58" s="24"/>
      <c r="AS58" s="223"/>
      <c r="AT58" s="220"/>
      <c r="AV58" s="43"/>
      <c r="AW58" s="43"/>
      <c r="AX58" s="43"/>
      <c r="AY58" s="43"/>
      <c r="AZ58" s="25"/>
      <c r="BA58" s="223"/>
      <c r="BB58" s="220"/>
      <c r="BC58" s="24"/>
      <c r="BD58" s="223"/>
      <c r="BE58" s="220"/>
      <c r="BG58" s="43"/>
      <c r="BH58" s="43"/>
      <c r="BI58" s="43"/>
      <c r="BJ58" s="43"/>
      <c r="BL58" s="223"/>
      <c r="BM58" s="220"/>
      <c r="BN58" s="24"/>
      <c r="BO58" s="223"/>
      <c r="BP58" s="220"/>
      <c r="BR58" s="220"/>
      <c r="BS58" s="220"/>
      <c r="BT58" s="221"/>
      <c r="BU58" s="51"/>
      <c r="BV58" s="220"/>
      <c r="BW58" s="220"/>
      <c r="BX58" s="221"/>
      <c r="BY58" s="51"/>
      <c r="BZ58" s="221"/>
    </row>
    <row r="59" spans="1:78" ht="16" hidden="1" customHeight="1" x14ac:dyDescent="0.2">
      <c r="A59" s="222"/>
      <c r="B59" s="222"/>
      <c r="C59" s="222"/>
      <c r="D59" s="20" t="s">
        <v>464</v>
      </c>
      <c r="E59" s="224"/>
      <c r="G59" s="20"/>
      <c r="K59" s="20"/>
      <c r="L59" s="20"/>
      <c r="P59" s="20"/>
      <c r="Q59" s="20"/>
      <c r="U59" s="20"/>
      <c r="V59" s="20"/>
      <c r="Z59" s="20"/>
      <c r="AA59" s="20"/>
      <c r="AE59" s="20"/>
      <c r="AG59" s="21" t="e">
        <f t="shared" si="17"/>
        <v>#DIV/0!</v>
      </c>
      <c r="AH59" s="22" t="e">
        <f t="shared" si="18"/>
        <v>#DIV/0!</v>
      </c>
      <c r="AI59" s="22" t="e">
        <f t="shared" si="19"/>
        <v>#DIV/0!</v>
      </c>
      <c r="AJ59" s="22" t="e">
        <f t="shared" si="20"/>
        <v>#DIV/0!</v>
      </c>
      <c r="AK59" s="22" t="e">
        <f t="shared" si="21"/>
        <v>#DIV/0!</v>
      </c>
      <c r="AM59" s="109"/>
      <c r="AN59" s="223"/>
      <c r="AP59" s="223"/>
      <c r="AQ59" s="220"/>
      <c r="AR59" s="24"/>
      <c r="AS59" s="223"/>
      <c r="AT59" s="220"/>
      <c r="AV59" s="43"/>
      <c r="AW59" s="43"/>
      <c r="AX59" s="43"/>
      <c r="AY59" s="43"/>
      <c r="AZ59" s="25"/>
      <c r="BA59" s="223"/>
      <c r="BB59" s="220"/>
      <c r="BC59" s="24"/>
      <c r="BD59" s="223"/>
      <c r="BE59" s="220"/>
      <c r="BG59" s="43"/>
      <c r="BH59" s="43"/>
      <c r="BI59" s="43"/>
      <c r="BJ59" s="43"/>
      <c r="BL59" s="223"/>
      <c r="BM59" s="220"/>
      <c r="BN59" s="24"/>
      <c r="BO59" s="223"/>
      <c r="BP59" s="220"/>
      <c r="BR59" s="220"/>
      <c r="BS59" s="220"/>
      <c r="BT59" s="221"/>
      <c r="BU59" s="51"/>
      <c r="BV59" s="220"/>
      <c r="BW59" s="220"/>
      <c r="BX59" s="221"/>
      <c r="BY59" s="51"/>
      <c r="BZ59" s="221"/>
    </row>
    <row r="60" spans="1:78" ht="16" hidden="1" customHeight="1" x14ac:dyDescent="0.2">
      <c r="A60" s="222"/>
      <c r="B60" s="222"/>
      <c r="C60" s="222"/>
      <c r="D60" s="20" t="s">
        <v>465</v>
      </c>
      <c r="E60" s="224"/>
      <c r="G60" s="20"/>
      <c r="K60" s="20"/>
      <c r="L60" s="20"/>
      <c r="P60" s="20"/>
      <c r="Q60" s="20"/>
      <c r="U60" s="20"/>
      <c r="V60" s="20"/>
      <c r="Z60" s="20"/>
      <c r="AA60" s="20"/>
      <c r="AE60" s="20"/>
      <c r="AG60" s="21" t="e">
        <f t="shared" si="17"/>
        <v>#DIV/0!</v>
      </c>
      <c r="AH60" s="22" t="e">
        <f t="shared" si="18"/>
        <v>#DIV/0!</v>
      </c>
      <c r="AI60" s="22" t="e">
        <f t="shared" si="19"/>
        <v>#DIV/0!</v>
      </c>
      <c r="AJ60" s="22" t="e">
        <f t="shared" si="20"/>
        <v>#DIV/0!</v>
      </c>
      <c r="AK60" s="22" t="e">
        <f t="shared" si="21"/>
        <v>#DIV/0!</v>
      </c>
      <c r="AM60" s="109"/>
      <c r="AN60" s="223"/>
      <c r="AP60" s="223"/>
      <c r="AQ60" s="220"/>
      <c r="AR60" s="24"/>
      <c r="AS60" s="223"/>
      <c r="AT60" s="220"/>
      <c r="AV60" s="43"/>
      <c r="AW60" s="43"/>
      <c r="AX60" s="43"/>
      <c r="AY60" s="43"/>
      <c r="AZ60" s="25"/>
      <c r="BA60" s="223"/>
      <c r="BB60" s="220"/>
      <c r="BC60" s="24"/>
      <c r="BD60" s="223"/>
      <c r="BE60" s="220"/>
      <c r="BG60" s="43"/>
      <c r="BH60" s="43"/>
      <c r="BI60" s="43"/>
      <c r="BJ60" s="43"/>
      <c r="BL60" s="223"/>
      <c r="BM60" s="220"/>
      <c r="BN60" s="24"/>
      <c r="BO60" s="223"/>
      <c r="BP60" s="220"/>
      <c r="BR60" s="220"/>
      <c r="BS60" s="220"/>
      <c r="BT60" s="221"/>
      <c r="BU60" s="51"/>
      <c r="BV60" s="220"/>
      <c r="BW60" s="220"/>
      <c r="BX60" s="221"/>
      <c r="BY60" s="51"/>
      <c r="BZ60" s="221"/>
    </row>
    <row r="61" spans="1:78" ht="16" hidden="1" customHeight="1" x14ac:dyDescent="0.2">
      <c r="A61" s="222"/>
      <c r="B61" s="222"/>
      <c r="C61" s="222"/>
      <c r="E61" s="224"/>
      <c r="AG61" s="21" t="e">
        <f t="shared" si="17"/>
        <v>#DIV/0!</v>
      </c>
      <c r="AH61" s="22" t="e">
        <f t="shared" si="18"/>
        <v>#DIV/0!</v>
      </c>
      <c r="AI61" s="22" t="e">
        <f t="shared" si="19"/>
        <v>#DIV/0!</v>
      </c>
      <c r="AJ61" s="22" t="e">
        <f t="shared" si="20"/>
        <v>#DIV/0!</v>
      </c>
      <c r="AK61" s="22" t="e">
        <f t="shared" si="21"/>
        <v>#DIV/0!</v>
      </c>
      <c r="AM61" s="109"/>
      <c r="AN61" s="223"/>
      <c r="AP61" s="223"/>
      <c r="AQ61" s="220"/>
      <c r="AR61" s="24"/>
      <c r="AS61" s="223"/>
      <c r="AT61" s="220"/>
      <c r="AV61" s="43"/>
      <c r="AW61" s="43"/>
      <c r="AX61" s="43"/>
      <c r="AY61" s="43"/>
      <c r="AZ61" s="25"/>
      <c r="BA61" s="223"/>
      <c r="BB61" s="220"/>
      <c r="BC61" s="24"/>
      <c r="BD61" s="223"/>
      <c r="BE61" s="220"/>
      <c r="BG61" s="43"/>
      <c r="BH61" s="43"/>
      <c r="BI61" s="43"/>
      <c r="BJ61" s="43"/>
      <c r="BL61" s="223"/>
      <c r="BM61" s="220"/>
      <c r="BN61" s="24"/>
      <c r="BO61" s="223"/>
      <c r="BP61" s="220"/>
      <c r="BR61" s="220"/>
      <c r="BS61" s="220"/>
      <c r="BT61" s="221"/>
      <c r="BU61" s="51"/>
      <c r="BV61" s="220"/>
      <c r="BW61" s="220"/>
      <c r="BX61" s="221"/>
      <c r="BY61" s="51"/>
      <c r="BZ61" s="221"/>
    </row>
    <row r="62" spans="1:78" ht="16" hidden="1" customHeight="1" x14ac:dyDescent="0.2">
      <c r="A62" s="222"/>
      <c r="B62" s="222"/>
      <c r="C62" s="222"/>
      <c r="E62" s="224"/>
      <c r="AG62" s="21" t="e">
        <f t="shared" si="17"/>
        <v>#DIV/0!</v>
      </c>
      <c r="AH62" s="22" t="e">
        <f t="shared" si="18"/>
        <v>#DIV/0!</v>
      </c>
      <c r="AI62" s="22" t="e">
        <f t="shared" si="19"/>
        <v>#DIV/0!</v>
      </c>
      <c r="AJ62" s="22" t="e">
        <f t="shared" si="20"/>
        <v>#DIV/0!</v>
      </c>
      <c r="AK62" s="22" t="e">
        <f t="shared" si="21"/>
        <v>#DIV/0!</v>
      </c>
      <c r="AM62" s="109"/>
      <c r="AN62" s="223"/>
      <c r="AP62" s="223"/>
      <c r="AQ62" s="220"/>
      <c r="AR62" s="24"/>
      <c r="AS62" s="223"/>
      <c r="AT62" s="220"/>
      <c r="AV62" s="43"/>
      <c r="AW62" s="43"/>
      <c r="AX62" s="43"/>
      <c r="AY62" s="43"/>
      <c r="AZ62" s="25"/>
      <c r="BA62" s="223"/>
      <c r="BB62" s="220"/>
      <c r="BC62" s="24"/>
      <c r="BD62" s="223"/>
      <c r="BE62" s="220"/>
      <c r="BG62" s="43"/>
      <c r="BH62" s="43"/>
      <c r="BI62" s="43"/>
      <c r="BJ62" s="43"/>
      <c r="BL62" s="223"/>
      <c r="BM62" s="220"/>
      <c r="BN62" s="24"/>
      <c r="BO62" s="223"/>
      <c r="BP62" s="220"/>
      <c r="BR62" s="220"/>
      <c r="BS62" s="220"/>
      <c r="BT62" s="221"/>
      <c r="BU62" s="51"/>
      <c r="BV62" s="220"/>
      <c r="BW62" s="220"/>
      <c r="BX62" s="221"/>
      <c r="BY62" s="51"/>
      <c r="BZ62" s="221"/>
    </row>
    <row r="63" spans="1:78" ht="16" hidden="1" customHeight="1" x14ac:dyDescent="0.2">
      <c r="A63" s="222"/>
      <c r="B63" s="222"/>
      <c r="C63" s="222"/>
      <c r="E63" s="224"/>
      <c r="AG63" s="21" t="e">
        <f t="shared" si="17"/>
        <v>#DIV/0!</v>
      </c>
      <c r="AH63" s="22" t="e">
        <f t="shared" si="18"/>
        <v>#DIV/0!</v>
      </c>
      <c r="AI63" s="22" t="e">
        <f t="shared" si="19"/>
        <v>#DIV/0!</v>
      </c>
      <c r="AJ63" s="22" t="e">
        <f t="shared" si="20"/>
        <v>#DIV/0!</v>
      </c>
      <c r="AK63" s="22" t="e">
        <f t="shared" si="21"/>
        <v>#DIV/0!</v>
      </c>
      <c r="AM63" s="109"/>
      <c r="AN63" s="223"/>
      <c r="AP63" s="223"/>
      <c r="AQ63" s="220"/>
      <c r="AR63" s="24"/>
      <c r="AS63" s="223"/>
      <c r="AT63" s="220"/>
      <c r="AV63" s="43"/>
      <c r="AW63" s="43"/>
      <c r="AX63" s="43"/>
      <c r="AY63" s="43"/>
      <c r="AZ63" s="25"/>
      <c r="BA63" s="223"/>
      <c r="BB63" s="220"/>
      <c r="BC63" s="24"/>
      <c r="BD63" s="223"/>
      <c r="BE63" s="220"/>
      <c r="BG63" s="43"/>
      <c r="BH63" s="43"/>
      <c r="BI63" s="43"/>
      <c r="BJ63" s="43"/>
      <c r="BL63" s="223"/>
      <c r="BM63" s="220"/>
      <c r="BN63" s="24"/>
      <c r="BO63" s="223"/>
      <c r="BP63" s="220"/>
      <c r="BR63" s="220"/>
      <c r="BS63" s="220"/>
      <c r="BT63" s="221"/>
      <c r="BU63" s="51"/>
      <c r="BV63" s="220"/>
      <c r="BW63" s="220"/>
      <c r="BX63" s="221"/>
      <c r="BY63" s="51"/>
      <c r="BZ63" s="221"/>
    </row>
    <row r="64" spans="1:78" ht="16" hidden="1" customHeight="1" x14ac:dyDescent="0.2">
      <c r="A64" s="222"/>
      <c r="B64" s="222"/>
      <c r="C64" s="222">
        <v>0</v>
      </c>
      <c r="D64" s="20" t="s">
        <v>466</v>
      </c>
      <c r="E64" s="224"/>
      <c r="G64" s="20"/>
      <c r="K64" s="20"/>
      <c r="L64" s="20"/>
      <c r="P64" s="20"/>
      <c r="Q64" s="20"/>
      <c r="U64" s="20"/>
      <c r="V64" s="20"/>
      <c r="Z64" s="20"/>
      <c r="AA64" s="20"/>
      <c r="AE64" s="20"/>
      <c r="AG64" s="21" t="e">
        <f t="shared" si="17"/>
        <v>#DIV/0!</v>
      </c>
      <c r="AH64" s="22" t="e">
        <f t="shared" si="18"/>
        <v>#DIV/0!</v>
      </c>
      <c r="AI64" s="22" t="e">
        <f t="shared" si="19"/>
        <v>#DIV/0!</v>
      </c>
      <c r="AJ64" s="22" t="e">
        <f t="shared" si="20"/>
        <v>#DIV/0!</v>
      </c>
      <c r="AK64" s="22" t="e">
        <f t="shared" si="21"/>
        <v>#DIV/0!</v>
      </c>
      <c r="AM64" s="109"/>
      <c r="AN64" s="223"/>
      <c r="AP64" s="223"/>
      <c r="AQ64" s="220"/>
      <c r="AR64" s="24"/>
      <c r="AS64" s="223"/>
      <c r="AT64" s="220"/>
      <c r="AV64" s="43"/>
      <c r="AW64" s="43"/>
      <c r="AX64" s="43"/>
      <c r="AY64" s="43"/>
      <c r="AZ64" s="25"/>
      <c r="BA64" s="223"/>
      <c r="BB64" s="220"/>
      <c r="BC64" s="24"/>
      <c r="BD64" s="223"/>
      <c r="BE64" s="220"/>
      <c r="BG64" s="43"/>
      <c r="BH64" s="43"/>
      <c r="BI64" s="43"/>
      <c r="BJ64" s="43"/>
      <c r="BL64" s="223"/>
      <c r="BM64" s="220"/>
      <c r="BN64" s="24"/>
      <c r="BO64" s="223"/>
      <c r="BP64" s="220"/>
      <c r="BR64" s="220"/>
      <c r="BS64" s="220"/>
      <c r="BT64" s="221"/>
      <c r="BU64" s="51"/>
      <c r="BV64" s="220"/>
      <c r="BW64" s="220"/>
      <c r="BX64" s="221"/>
      <c r="BY64" s="51"/>
      <c r="BZ64" s="221"/>
    </row>
    <row r="65" spans="1:78" ht="16" hidden="1" customHeight="1" x14ac:dyDescent="0.2">
      <c r="A65" s="222"/>
      <c r="B65" s="222"/>
      <c r="C65" s="222"/>
      <c r="D65" s="20" t="s">
        <v>467</v>
      </c>
      <c r="E65" s="224"/>
      <c r="G65" s="20"/>
      <c r="K65" s="20"/>
      <c r="L65" s="20"/>
      <c r="P65" s="20"/>
      <c r="Q65" s="20"/>
      <c r="U65" s="20"/>
      <c r="V65" s="20"/>
      <c r="Z65" s="20"/>
      <c r="AA65" s="20"/>
      <c r="AE65" s="20"/>
      <c r="AG65" s="21" t="e">
        <f t="shared" si="17"/>
        <v>#DIV/0!</v>
      </c>
      <c r="AH65" s="22" t="e">
        <f t="shared" si="18"/>
        <v>#DIV/0!</v>
      </c>
      <c r="AI65" s="22" t="e">
        <f t="shared" si="19"/>
        <v>#DIV/0!</v>
      </c>
      <c r="AJ65" s="22" t="e">
        <f t="shared" si="20"/>
        <v>#DIV/0!</v>
      </c>
      <c r="AK65" s="22" t="e">
        <f t="shared" si="21"/>
        <v>#DIV/0!</v>
      </c>
      <c r="AM65" s="109"/>
      <c r="AN65" s="223"/>
      <c r="AP65" s="223"/>
      <c r="AQ65" s="220"/>
      <c r="AR65" s="24"/>
      <c r="AS65" s="223"/>
      <c r="AT65" s="220"/>
      <c r="AV65" s="43"/>
      <c r="AW65" s="43"/>
      <c r="AX65" s="43"/>
      <c r="AY65" s="43"/>
      <c r="AZ65" s="25"/>
      <c r="BA65" s="223"/>
      <c r="BB65" s="220"/>
      <c r="BC65" s="24"/>
      <c r="BD65" s="223"/>
      <c r="BE65" s="220"/>
      <c r="BG65" s="43"/>
      <c r="BH65" s="43"/>
      <c r="BI65" s="43"/>
      <c r="BJ65" s="43"/>
      <c r="BL65" s="223"/>
      <c r="BM65" s="220"/>
      <c r="BN65" s="24"/>
      <c r="BO65" s="223"/>
      <c r="BP65" s="220"/>
      <c r="BR65" s="220"/>
      <c r="BS65" s="220"/>
      <c r="BT65" s="221"/>
      <c r="BU65" s="51"/>
      <c r="BV65" s="220"/>
      <c r="BW65" s="220"/>
      <c r="BX65" s="221"/>
      <c r="BY65" s="51"/>
      <c r="BZ65" s="221"/>
    </row>
    <row r="66" spans="1:78" ht="16" hidden="1" customHeight="1" x14ac:dyDescent="0.2">
      <c r="A66" s="222"/>
      <c r="B66" s="222"/>
      <c r="C66" s="222"/>
      <c r="D66" s="20" t="s">
        <v>468</v>
      </c>
      <c r="E66" s="224"/>
      <c r="G66" s="20"/>
      <c r="K66" s="20"/>
      <c r="L66" s="20"/>
      <c r="P66" s="20"/>
      <c r="Q66" s="20"/>
      <c r="U66" s="20"/>
      <c r="V66" s="20"/>
      <c r="Z66" s="20"/>
      <c r="AA66" s="20"/>
      <c r="AE66" s="20"/>
      <c r="AG66" s="21" t="e">
        <f t="shared" si="17"/>
        <v>#DIV/0!</v>
      </c>
      <c r="AH66" s="22" t="e">
        <f t="shared" si="18"/>
        <v>#DIV/0!</v>
      </c>
      <c r="AI66" s="22" t="e">
        <f t="shared" si="19"/>
        <v>#DIV/0!</v>
      </c>
      <c r="AJ66" s="22" t="e">
        <f t="shared" si="20"/>
        <v>#DIV/0!</v>
      </c>
      <c r="AK66" s="22" t="e">
        <f t="shared" si="21"/>
        <v>#DIV/0!</v>
      </c>
      <c r="AM66" s="109"/>
      <c r="AN66" s="223"/>
      <c r="AP66" s="223"/>
      <c r="AQ66" s="220"/>
      <c r="AR66" s="24"/>
      <c r="AS66" s="223"/>
      <c r="AT66" s="220"/>
      <c r="AV66" s="43"/>
      <c r="AW66" s="43"/>
      <c r="AX66" s="43"/>
      <c r="AY66" s="43"/>
      <c r="AZ66" s="25"/>
      <c r="BA66" s="223"/>
      <c r="BB66" s="220"/>
      <c r="BC66" s="24"/>
      <c r="BD66" s="223"/>
      <c r="BE66" s="220"/>
      <c r="BG66" s="43"/>
      <c r="BH66" s="43"/>
      <c r="BI66" s="43"/>
      <c r="BJ66" s="43"/>
      <c r="BL66" s="223"/>
      <c r="BM66" s="220"/>
      <c r="BN66" s="24"/>
      <c r="BO66" s="223"/>
      <c r="BP66" s="220"/>
      <c r="BR66" s="220"/>
      <c r="BS66" s="220"/>
      <c r="BT66" s="221"/>
      <c r="BU66" s="51"/>
      <c r="BV66" s="220"/>
      <c r="BW66" s="220"/>
      <c r="BX66" s="221"/>
      <c r="BY66" s="51"/>
      <c r="BZ66" s="221"/>
    </row>
    <row r="67" spans="1:78" ht="16" hidden="1" customHeight="1" x14ac:dyDescent="0.2">
      <c r="A67" s="222"/>
      <c r="B67" s="222"/>
      <c r="C67" s="222"/>
      <c r="D67" s="20" t="s">
        <v>469</v>
      </c>
      <c r="E67" s="224"/>
      <c r="G67" s="20"/>
      <c r="K67" s="20"/>
      <c r="L67" s="20"/>
      <c r="P67" s="20"/>
      <c r="Q67" s="20"/>
      <c r="U67" s="20"/>
      <c r="V67" s="20"/>
      <c r="Z67" s="20"/>
      <c r="AA67" s="20"/>
      <c r="AE67" s="20"/>
      <c r="AG67" s="21" t="e">
        <f t="shared" si="17"/>
        <v>#DIV/0!</v>
      </c>
      <c r="AH67" s="22" t="e">
        <f t="shared" si="18"/>
        <v>#DIV/0!</v>
      </c>
      <c r="AI67" s="22" t="e">
        <f t="shared" si="19"/>
        <v>#DIV/0!</v>
      </c>
      <c r="AJ67" s="22" t="e">
        <f t="shared" si="20"/>
        <v>#DIV/0!</v>
      </c>
      <c r="AK67" s="22" t="e">
        <f t="shared" si="21"/>
        <v>#DIV/0!</v>
      </c>
      <c r="AM67" s="109"/>
      <c r="AN67" s="223"/>
      <c r="AP67" s="223"/>
      <c r="AQ67" s="220"/>
      <c r="AR67" s="24"/>
      <c r="AS67" s="223"/>
      <c r="AT67" s="220"/>
      <c r="AV67" s="43"/>
      <c r="AW67" s="43"/>
      <c r="AX67" s="43"/>
      <c r="AY67" s="43"/>
      <c r="AZ67" s="25"/>
      <c r="BA67" s="223"/>
      <c r="BB67" s="220"/>
      <c r="BC67" s="24"/>
      <c r="BD67" s="223"/>
      <c r="BE67" s="220"/>
      <c r="BG67" s="43"/>
      <c r="BH67" s="43"/>
      <c r="BI67" s="43"/>
      <c r="BJ67" s="43"/>
      <c r="BL67" s="223"/>
      <c r="BM67" s="220"/>
      <c r="BN67" s="24"/>
      <c r="BO67" s="223"/>
      <c r="BP67" s="220"/>
      <c r="BR67" s="220"/>
      <c r="BS67" s="220"/>
      <c r="BT67" s="221"/>
      <c r="BU67" s="51"/>
      <c r="BV67" s="220"/>
      <c r="BW67" s="220"/>
      <c r="BX67" s="221"/>
      <c r="BY67" s="51"/>
      <c r="BZ67" s="221"/>
    </row>
    <row r="68" spans="1:78" ht="16" hidden="1" customHeight="1" x14ac:dyDescent="0.2">
      <c r="A68" s="222"/>
      <c r="B68" s="222"/>
      <c r="C68" s="222"/>
      <c r="D68" s="20" t="s">
        <v>470</v>
      </c>
      <c r="E68" s="224"/>
      <c r="G68" s="20"/>
      <c r="K68" s="20"/>
      <c r="L68" s="20"/>
      <c r="P68" s="20"/>
      <c r="Q68" s="20"/>
      <c r="U68" s="20"/>
      <c r="V68" s="20"/>
      <c r="Z68" s="20"/>
      <c r="AA68" s="20"/>
      <c r="AE68" s="20"/>
      <c r="AG68" s="21" t="e">
        <f t="shared" si="17"/>
        <v>#DIV/0!</v>
      </c>
      <c r="AH68" s="22" t="e">
        <f t="shared" si="18"/>
        <v>#DIV/0!</v>
      </c>
      <c r="AI68" s="22" t="e">
        <f t="shared" si="19"/>
        <v>#DIV/0!</v>
      </c>
      <c r="AJ68" s="22" t="e">
        <f t="shared" si="20"/>
        <v>#DIV/0!</v>
      </c>
      <c r="AK68" s="22" t="e">
        <f t="shared" si="21"/>
        <v>#DIV/0!</v>
      </c>
      <c r="AM68" s="109"/>
      <c r="AN68" s="223"/>
      <c r="AP68" s="223"/>
      <c r="AQ68" s="220"/>
      <c r="AR68" s="24"/>
      <c r="AS68" s="223"/>
      <c r="AT68" s="220"/>
      <c r="AV68" s="43"/>
      <c r="AW68" s="43"/>
      <c r="AX68" s="43"/>
      <c r="AY68" s="43"/>
      <c r="AZ68" s="25"/>
      <c r="BA68" s="223"/>
      <c r="BB68" s="220"/>
      <c r="BC68" s="24"/>
      <c r="BD68" s="223"/>
      <c r="BE68" s="220"/>
      <c r="BG68" s="43"/>
      <c r="BH68" s="43"/>
      <c r="BI68" s="43"/>
      <c r="BJ68" s="43"/>
      <c r="BL68" s="223"/>
      <c r="BM68" s="220"/>
      <c r="BN68" s="24"/>
      <c r="BO68" s="223"/>
      <c r="BP68" s="220"/>
      <c r="BR68" s="220"/>
      <c r="BS68" s="220"/>
      <c r="BT68" s="221"/>
      <c r="BU68" s="51"/>
      <c r="BV68" s="220"/>
      <c r="BW68" s="220"/>
      <c r="BX68" s="221"/>
      <c r="BY68" s="51"/>
      <c r="BZ68" s="221"/>
    </row>
    <row r="69" spans="1:78" ht="16" hidden="1" customHeight="1" x14ac:dyDescent="0.2">
      <c r="A69" s="222"/>
      <c r="B69" s="222"/>
      <c r="C69" s="222"/>
      <c r="E69" s="224"/>
      <c r="AG69" s="21" t="e">
        <f t="shared" si="17"/>
        <v>#DIV/0!</v>
      </c>
      <c r="AH69" s="22" t="e">
        <f t="shared" si="18"/>
        <v>#DIV/0!</v>
      </c>
      <c r="AI69" s="22" t="e">
        <f t="shared" si="19"/>
        <v>#DIV/0!</v>
      </c>
      <c r="AJ69" s="22" t="e">
        <f t="shared" si="20"/>
        <v>#DIV/0!</v>
      </c>
      <c r="AK69" s="22" t="e">
        <f t="shared" si="21"/>
        <v>#DIV/0!</v>
      </c>
      <c r="AM69" s="109"/>
      <c r="AN69" s="223"/>
      <c r="AP69" s="223"/>
      <c r="AQ69" s="220"/>
      <c r="AR69" s="24"/>
      <c r="AS69" s="223"/>
      <c r="AT69" s="220"/>
      <c r="AV69" s="43"/>
      <c r="AW69" s="43"/>
      <c r="AX69" s="43"/>
      <c r="AY69" s="43"/>
      <c r="AZ69" s="25"/>
      <c r="BA69" s="223"/>
      <c r="BB69" s="220"/>
      <c r="BC69" s="24"/>
      <c r="BD69" s="223"/>
      <c r="BE69" s="220"/>
      <c r="BG69" s="43"/>
      <c r="BH69" s="43"/>
      <c r="BI69" s="43"/>
      <c r="BJ69" s="43"/>
      <c r="BL69" s="223"/>
      <c r="BM69" s="220"/>
      <c r="BN69" s="24"/>
      <c r="BO69" s="223"/>
      <c r="BP69" s="220"/>
      <c r="BR69" s="220"/>
      <c r="BS69" s="220"/>
      <c r="BT69" s="221"/>
      <c r="BU69" s="51"/>
      <c r="BV69" s="220"/>
      <c r="BW69" s="220"/>
      <c r="BX69" s="221"/>
      <c r="BY69" s="51"/>
      <c r="BZ69" s="221"/>
    </row>
    <row r="70" spans="1:78" ht="16" hidden="1" customHeight="1" x14ac:dyDescent="0.2">
      <c r="A70" s="222"/>
      <c r="B70" s="222"/>
      <c r="C70" s="222"/>
      <c r="E70" s="224"/>
      <c r="AG70" s="21" t="e">
        <f t="shared" si="17"/>
        <v>#DIV/0!</v>
      </c>
      <c r="AH70" s="22" t="e">
        <f t="shared" si="18"/>
        <v>#DIV/0!</v>
      </c>
      <c r="AI70" s="22" t="e">
        <f t="shared" si="19"/>
        <v>#DIV/0!</v>
      </c>
      <c r="AJ70" s="22" t="e">
        <f t="shared" si="20"/>
        <v>#DIV/0!</v>
      </c>
      <c r="AK70" s="22" t="e">
        <f t="shared" si="21"/>
        <v>#DIV/0!</v>
      </c>
      <c r="AM70" s="109"/>
      <c r="AN70" s="223"/>
      <c r="AP70" s="223"/>
      <c r="AQ70" s="220"/>
      <c r="AR70" s="24"/>
      <c r="AS70" s="223"/>
      <c r="AT70" s="220"/>
      <c r="AV70" s="43"/>
      <c r="AW70" s="43"/>
      <c r="AX70" s="43"/>
      <c r="AY70" s="43"/>
      <c r="AZ70" s="25"/>
      <c r="BA70" s="223"/>
      <c r="BB70" s="220"/>
      <c r="BC70" s="24"/>
      <c r="BD70" s="223"/>
      <c r="BE70" s="220"/>
      <c r="BG70" s="43"/>
      <c r="BH70" s="43"/>
      <c r="BI70" s="43"/>
      <c r="BJ70" s="43"/>
      <c r="BL70" s="223"/>
      <c r="BM70" s="220"/>
      <c r="BN70" s="24"/>
      <c r="BO70" s="223"/>
      <c r="BP70" s="220"/>
      <c r="BR70" s="220"/>
      <c r="BS70" s="220"/>
      <c r="BT70" s="221"/>
      <c r="BU70" s="51"/>
      <c r="BV70" s="220"/>
      <c r="BW70" s="220"/>
      <c r="BX70" s="221"/>
      <c r="BY70" s="51"/>
      <c r="BZ70" s="221"/>
    </row>
    <row r="71" spans="1:78" ht="16" hidden="1" customHeight="1" x14ac:dyDescent="0.2">
      <c r="A71" s="222"/>
      <c r="B71" s="222"/>
      <c r="C71" s="222"/>
      <c r="E71" s="224"/>
      <c r="AG71" s="21" t="e">
        <f t="shared" si="17"/>
        <v>#DIV/0!</v>
      </c>
      <c r="AH71" s="22" t="e">
        <f t="shared" si="18"/>
        <v>#DIV/0!</v>
      </c>
      <c r="AI71" s="22" t="e">
        <f t="shared" si="19"/>
        <v>#DIV/0!</v>
      </c>
      <c r="AJ71" s="22" t="e">
        <f t="shared" si="20"/>
        <v>#DIV/0!</v>
      </c>
      <c r="AK71" s="22" t="e">
        <f t="shared" si="21"/>
        <v>#DIV/0!</v>
      </c>
      <c r="AM71" s="109"/>
      <c r="AN71" s="223"/>
      <c r="AP71" s="223"/>
      <c r="AQ71" s="220"/>
      <c r="AR71" s="24"/>
      <c r="AS71" s="223"/>
      <c r="AT71" s="220"/>
      <c r="AV71" s="43"/>
      <c r="AW71" s="43"/>
      <c r="AX71" s="43"/>
      <c r="AY71" s="43"/>
      <c r="AZ71" s="25"/>
      <c r="BA71" s="223"/>
      <c r="BB71" s="220"/>
      <c r="BC71" s="24"/>
      <c r="BD71" s="223"/>
      <c r="BE71" s="220"/>
      <c r="BG71" s="43"/>
      <c r="BH71" s="43"/>
      <c r="BI71" s="43"/>
      <c r="BJ71" s="43"/>
      <c r="BL71" s="223"/>
      <c r="BM71" s="220"/>
      <c r="BN71" s="24"/>
      <c r="BO71" s="223"/>
      <c r="BP71" s="220"/>
      <c r="BR71" s="220"/>
      <c r="BS71" s="220"/>
      <c r="BT71" s="221"/>
      <c r="BU71" s="51"/>
      <c r="BV71" s="220"/>
      <c r="BW71" s="220"/>
      <c r="BX71" s="221"/>
      <c r="BY71" s="51"/>
      <c r="BZ71" s="221"/>
    </row>
    <row r="72" spans="1:78" ht="16" customHeight="1" x14ac:dyDescent="0.2">
      <c r="A72" s="114"/>
      <c r="B72" s="114"/>
      <c r="C72" s="114"/>
    </row>
    <row r="73" spans="1:78" ht="16" customHeight="1" x14ac:dyDescent="0.2">
      <c r="A73" s="222">
        <v>13</v>
      </c>
      <c r="B73" s="222">
        <v>0</v>
      </c>
      <c r="C73" s="222">
        <v>1</v>
      </c>
      <c r="D73" s="20" t="s">
        <v>471</v>
      </c>
      <c r="E73" s="224">
        <v>1366337</v>
      </c>
      <c r="G73">
        <v>51</v>
      </c>
      <c r="H73">
        <v>125</v>
      </c>
      <c r="I73">
        <v>113</v>
      </c>
      <c r="J73">
        <v>94</v>
      </c>
      <c r="K73">
        <v>119</v>
      </c>
      <c r="L73">
        <v>0.8</v>
      </c>
      <c r="M73">
        <v>0.89800000000000002</v>
      </c>
      <c r="N73">
        <v>0.89400000000000002</v>
      </c>
      <c r="O73">
        <v>0.85899999999999999</v>
      </c>
      <c r="P73">
        <v>0.9</v>
      </c>
      <c r="Q73">
        <v>0.71199999999999997</v>
      </c>
      <c r="R73">
        <v>0.69799999999999995</v>
      </c>
      <c r="S73">
        <v>0.69899999999999995</v>
      </c>
      <c r="T73">
        <v>0.71199999999999997</v>
      </c>
      <c r="U73">
        <v>0.71699999999999997</v>
      </c>
      <c r="V73">
        <v>1.099</v>
      </c>
      <c r="W73">
        <v>0.80600000000000005</v>
      </c>
      <c r="X73">
        <v>0.82299999999999995</v>
      </c>
      <c r="Y73">
        <v>0.93300000000000005</v>
      </c>
      <c r="Z73">
        <v>0.79100000000000004</v>
      </c>
      <c r="AA73">
        <v>1.2969999999999999</v>
      </c>
      <c r="AB73">
        <v>1.3759999999999999</v>
      </c>
      <c r="AC73">
        <v>1.373</v>
      </c>
      <c r="AD73">
        <v>1.323</v>
      </c>
      <c r="AE73">
        <v>1.343</v>
      </c>
      <c r="AG73" s="21">
        <f t="shared" ref="AG73:AG88" si="22">AVERAGE(G73:K73)</f>
        <v>100.4</v>
      </c>
      <c r="AH73" s="22">
        <f t="shared" ref="AH73:AH88" si="23">AVERAGE(L73:P73)</f>
        <v>0.87019999999999997</v>
      </c>
      <c r="AI73" s="22">
        <f t="shared" ref="AI73:AI88" si="24">AVERAGE(V73:Z73)</f>
        <v>0.89039999999999997</v>
      </c>
      <c r="AJ73" s="22">
        <f t="shared" ref="AJ73:AJ88" si="25">AVERAGE(Q73:U73)</f>
        <v>0.70760000000000001</v>
      </c>
      <c r="AK73" s="22">
        <f t="shared" ref="AK73:AK88" si="26">AVERAGE(AA73:AE73)</f>
        <v>1.3424</v>
      </c>
      <c r="AM73" s="109">
        <f t="shared" ref="AM73:AM88" si="27">((AK73-AI73)*(1000/AG73))/AJ73</f>
        <v>6.3623403503003253</v>
      </c>
      <c r="AN73" s="223" cm="1">
        <f t="array" ref="AN73">MIN(IF(ISERROR(AM73:AM80),1E+307,AM73:AM80))</f>
        <v>0.5234558931206561</v>
      </c>
      <c r="AP73" s="223" cm="1">
        <f t="array" ref="AP73">MAX(IF(ISERROR(AJ73:AJ80),-1E+307,AJ73:AJ80))</f>
        <v>0.75160000000000005</v>
      </c>
      <c r="AQ73" s="220">
        <f>AP81-AP73</f>
        <v>-7.8399999999999914E-2</v>
      </c>
      <c r="AR73" s="24"/>
      <c r="AS73" s="223" cm="1">
        <f t="array" ref="AS73">MIN(IF(ISERROR(AK73:AK80),1E+307,AK73:AK80))</f>
        <v>1.2406000000000001</v>
      </c>
      <c r="AT73" s="220">
        <f>AS73-AS81</f>
        <v>-0.13739999999999974</v>
      </c>
      <c r="AV73" s="43">
        <v>0.78800000000000003</v>
      </c>
      <c r="AW73" s="43">
        <v>1.35</v>
      </c>
      <c r="AX73" s="43">
        <v>0.80100000000000005</v>
      </c>
      <c r="AY73" s="43">
        <v>1.4690000000000001</v>
      </c>
      <c r="AZ73" s="25"/>
      <c r="BA73" s="223" cm="1">
        <f t="array" ref="BA73">INDEX(AV73:AV80, MATCH(MIN(IF(ISERROR($AK73:$AK80), 1000, $AK73:$AK80)), $AK73:$AK80, 0))</f>
        <v>0.78600000000000003</v>
      </c>
      <c r="BB73" s="220">
        <f>BA81-BA73</f>
        <v>-0.11399999999999999</v>
      </c>
      <c r="BC73" s="24"/>
      <c r="BD73" s="223" cm="1">
        <f t="array" ref="BD73">INDEX(AW73:AW80, MATCH(MIN(IF(ISERROR($AK73:$AK80), 1000, $AK73:$AK80)), $AK73:$AK80, 0))</f>
        <v>1.3520000000000001</v>
      </c>
      <c r="BE73" s="220">
        <f>BD73-BD81</f>
        <v>-0.25299999999999989</v>
      </c>
      <c r="BG73" s="43">
        <v>0.76300000000000001</v>
      </c>
      <c r="BH73" s="43">
        <v>1.466</v>
      </c>
      <c r="BI73" s="43">
        <v>0.80800000000000005</v>
      </c>
      <c r="BJ73" s="43">
        <v>1.5049999999999999</v>
      </c>
      <c r="BL73" s="223" cm="1">
        <f t="array" ref="BL73">INDEX(BG73:BG80, MATCH(MIN(IF(ISERROR($AK73:$AK80), 1000, $AK73:$AK80)), $AK73:$AK80, 0))</f>
        <v>0.75</v>
      </c>
      <c r="BM73" s="220">
        <f>BL81-BL73</f>
        <v>-0.11099999999999999</v>
      </c>
      <c r="BN73" s="24"/>
      <c r="BO73" s="223" cm="1">
        <f t="array" ref="BO73">INDEX(BH73:BH80, MATCH(MIN(IF(ISERROR($AK73:$AK80), 1000, $AK73:$AK80)), $AK73:$AK80, 0))</f>
        <v>1.486</v>
      </c>
      <c r="BP73" s="220">
        <f>BO73-BO81</f>
        <v>-0.24199999999999999</v>
      </c>
      <c r="BR73" s="220">
        <f>BA73-BB73</f>
        <v>0.9</v>
      </c>
      <c r="BS73" s="220">
        <f>BD73+BE73</f>
        <v>1.0990000000000002</v>
      </c>
      <c r="BT73" s="221">
        <f>BS73-BR73</f>
        <v>0.19900000000000018</v>
      </c>
      <c r="BU73" s="51"/>
      <c r="BV73" s="220">
        <f>BL73-BM73</f>
        <v>0.86099999999999999</v>
      </c>
      <c r="BW73" s="220">
        <f>BO73+BP73</f>
        <v>1.244</v>
      </c>
      <c r="BX73" s="221">
        <f>BW73-BV73</f>
        <v>0.38300000000000001</v>
      </c>
      <c r="BY73" s="51"/>
      <c r="BZ73" s="221">
        <f>AVERAGE(BT73, BX73)</f>
        <v>0.29100000000000009</v>
      </c>
    </row>
    <row r="74" spans="1:78" ht="16" customHeight="1" x14ac:dyDescent="0.2">
      <c r="A74" s="222"/>
      <c r="B74" s="222"/>
      <c r="C74" s="222"/>
      <c r="D74" s="20" t="s">
        <v>472</v>
      </c>
      <c r="E74" s="224"/>
      <c r="G74">
        <v>485</v>
      </c>
      <c r="H74">
        <v>386</v>
      </c>
      <c r="I74">
        <v>440</v>
      </c>
      <c r="J74">
        <v>370</v>
      </c>
      <c r="K74">
        <v>620</v>
      </c>
      <c r="L74">
        <v>0.91600000000000004</v>
      </c>
      <c r="M74">
        <v>0.88200000000000001</v>
      </c>
      <c r="N74">
        <v>0.90300000000000002</v>
      </c>
      <c r="O74">
        <v>0.878</v>
      </c>
      <c r="P74">
        <v>0.93899999999999995</v>
      </c>
      <c r="Q74">
        <v>0.75600000000000001</v>
      </c>
      <c r="R74">
        <v>0.751</v>
      </c>
      <c r="S74">
        <v>0.73699999999999999</v>
      </c>
      <c r="T74">
        <v>0.751</v>
      </c>
      <c r="U74">
        <v>0.76300000000000001</v>
      </c>
      <c r="V74">
        <v>0.73399999999999999</v>
      </c>
      <c r="W74">
        <v>0.86499999999999999</v>
      </c>
      <c r="X74">
        <v>0.78600000000000003</v>
      </c>
      <c r="Y74">
        <v>0.873</v>
      </c>
      <c r="Z74">
        <v>0.625</v>
      </c>
      <c r="AA74">
        <v>1.2170000000000001</v>
      </c>
      <c r="AB74">
        <v>1.2170000000000001</v>
      </c>
      <c r="AC74">
        <v>1.302</v>
      </c>
      <c r="AD74">
        <v>1.2250000000000001</v>
      </c>
      <c r="AE74">
        <v>1.242</v>
      </c>
      <c r="AG74" s="21">
        <f t="shared" si="22"/>
        <v>460.2</v>
      </c>
      <c r="AH74" s="22">
        <f t="shared" si="23"/>
        <v>0.90359999999999996</v>
      </c>
      <c r="AI74" s="22">
        <f t="shared" si="24"/>
        <v>0.77659999999999996</v>
      </c>
      <c r="AJ74" s="22">
        <f t="shared" si="25"/>
        <v>0.75160000000000005</v>
      </c>
      <c r="AK74" s="22">
        <f t="shared" si="26"/>
        <v>1.2406000000000001</v>
      </c>
      <c r="AM74" s="109">
        <f t="shared" si="27"/>
        <v>1.3414812126712621</v>
      </c>
      <c r="AN74" s="223"/>
      <c r="AP74" s="223"/>
      <c r="AQ74" s="220"/>
      <c r="AR74" s="24"/>
      <c r="AS74" s="223"/>
      <c r="AT74" s="220"/>
      <c r="AV74" s="43">
        <v>0.78600000000000003</v>
      </c>
      <c r="AW74" s="43">
        <v>1.3520000000000001</v>
      </c>
      <c r="AX74" s="43">
        <v>0.77900000000000003</v>
      </c>
      <c r="AY74" s="43">
        <v>1.5209999999999999</v>
      </c>
      <c r="AZ74" s="25"/>
      <c r="BA74" s="223"/>
      <c r="BB74" s="220"/>
      <c r="BC74" s="24"/>
      <c r="BD74" s="223"/>
      <c r="BE74" s="220"/>
      <c r="BG74" s="43">
        <v>0.75</v>
      </c>
      <c r="BH74" s="43">
        <v>1.486</v>
      </c>
      <c r="BI74" s="43">
        <v>0.78</v>
      </c>
      <c r="BJ74" s="43">
        <v>1.5229999999999999</v>
      </c>
      <c r="BL74" s="223"/>
      <c r="BM74" s="220"/>
      <c r="BN74" s="24"/>
      <c r="BO74" s="223"/>
      <c r="BP74" s="220"/>
      <c r="BR74" s="220"/>
      <c r="BS74" s="220"/>
      <c r="BT74" s="221"/>
      <c r="BU74" s="51"/>
      <c r="BV74" s="220"/>
      <c r="BW74" s="220"/>
      <c r="BX74" s="221"/>
      <c r="BY74" s="51"/>
      <c r="BZ74" s="221"/>
    </row>
    <row r="75" spans="1:78" ht="16" customHeight="1" x14ac:dyDescent="0.2">
      <c r="A75" s="222"/>
      <c r="B75" s="222"/>
      <c r="C75" s="222"/>
      <c r="D75" s="20" t="s">
        <v>473</v>
      </c>
      <c r="E75" s="224"/>
      <c r="G75">
        <v>787</v>
      </c>
      <c r="H75">
        <v>713</v>
      </c>
      <c r="I75">
        <v>639</v>
      </c>
      <c r="J75">
        <v>650</v>
      </c>
      <c r="K75">
        <v>720</v>
      </c>
      <c r="L75">
        <v>0.89600000000000002</v>
      </c>
      <c r="M75">
        <v>0.877</v>
      </c>
      <c r="N75">
        <v>0.85899999999999999</v>
      </c>
      <c r="O75">
        <v>0.86399999999999999</v>
      </c>
      <c r="P75">
        <v>0.876</v>
      </c>
      <c r="Q75">
        <v>0.751</v>
      </c>
      <c r="R75">
        <v>0.752</v>
      </c>
      <c r="S75">
        <v>0.73799999999999999</v>
      </c>
      <c r="T75">
        <v>0.748</v>
      </c>
      <c r="U75">
        <v>0.76200000000000001</v>
      </c>
      <c r="V75">
        <v>0.81100000000000005</v>
      </c>
      <c r="W75">
        <v>0.879</v>
      </c>
      <c r="X75">
        <v>0.94</v>
      </c>
      <c r="Y75">
        <v>0.92</v>
      </c>
      <c r="Z75">
        <v>0.876</v>
      </c>
      <c r="AA75">
        <v>1.2250000000000001</v>
      </c>
      <c r="AB75">
        <v>1.21</v>
      </c>
      <c r="AC75">
        <v>1.2769999999999999</v>
      </c>
      <c r="AD75">
        <v>1.3029999999999999</v>
      </c>
      <c r="AE75">
        <v>1.222</v>
      </c>
      <c r="AG75" s="21">
        <f t="shared" si="22"/>
        <v>701.8</v>
      </c>
      <c r="AH75" s="22">
        <f t="shared" si="23"/>
        <v>0.87439999999999996</v>
      </c>
      <c r="AI75" s="22">
        <f t="shared" si="24"/>
        <v>0.88519999999999999</v>
      </c>
      <c r="AJ75" s="22">
        <f t="shared" si="25"/>
        <v>0.75019999999999998</v>
      </c>
      <c r="AK75" s="22">
        <f t="shared" si="26"/>
        <v>1.2474000000000001</v>
      </c>
      <c r="AM75" s="109">
        <f t="shared" si="27"/>
        <v>0.68795181738940125</v>
      </c>
      <c r="AN75" s="223"/>
      <c r="AP75" s="223"/>
      <c r="AQ75" s="220"/>
      <c r="AR75" s="24"/>
      <c r="AS75" s="223"/>
      <c r="AT75" s="220"/>
      <c r="AV75" s="43">
        <v>0.78</v>
      </c>
      <c r="AW75" s="43">
        <v>1.36</v>
      </c>
      <c r="AX75" s="43">
        <v>0.77100000000000002</v>
      </c>
      <c r="AY75" s="43">
        <v>1.5269999999999999</v>
      </c>
      <c r="AZ75" s="25"/>
      <c r="BA75" s="223"/>
      <c r="BB75" s="220"/>
      <c r="BC75" s="24"/>
      <c r="BD75" s="223"/>
      <c r="BE75" s="220"/>
      <c r="BG75" s="43">
        <v>0.74</v>
      </c>
      <c r="BH75" s="43">
        <v>1.5049999999999999</v>
      </c>
      <c r="BI75" s="43">
        <v>0.76600000000000001</v>
      </c>
      <c r="BJ75" s="43">
        <v>1.556</v>
      </c>
      <c r="BL75" s="223"/>
      <c r="BM75" s="220"/>
      <c r="BN75" s="24"/>
      <c r="BO75" s="223"/>
      <c r="BP75" s="220"/>
      <c r="BR75" s="220"/>
      <c r="BS75" s="220"/>
      <c r="BT75" s="221"/>
      <c r="BU75" s="51"/>
      <c r="BV75" s="220"/>
      <c r="BW75" s="220"/>
      <c r="BX75" s="221"/>
      <c r="BY75" s="51"/>
      <c r="BZ75" s="221"/>
    </row>
    <row r="76" spans="1:78" ht="16" customHeight="1" x14ac:dyDescent="0.2">
      <c r="A76" s="222"/>
      <c r="B76" s="222"/>
      <c r="C76" s="222"/>
      <c r="D76" s="20" t="s">
        <v>474</v>
      </c>
      <c r="E76" s="224"/>
      <c r="G76">
        <v>744</v>
      </c>
      <c r="H76">
        <v>852</v>
      </c>
      <c r="I76">
        <v>751</v>
      </c>
      <c r="J76">
        <v>658</v>
      </c>
      <c r="K76">
        <v>805</v>
      </c>
      <c r="L76">
        <v>0.85</v>
      </c>
      <c r="M76">
        <v>0.877</v>
      </c>
      <c r="N76">
        <v>0.85399999999999998</v>
      </c>
      <c r="O76">
        <v>0.81899999999999995</v>
      </c>
      <c r="P76">
        <v>0.86699999999999999</v>
      </c>
      <c r="Q76">
        <v>0.749</v>
      </c>
      <c r="R76">
        <v>0.75</v>
      </c>
      <c r="S76">
        <v>0.73499999999999999</v>
      </c>
      <c r="T76">
        <v>0.73499999999999999</v>
      </c>
      <c r="U76">
        <v>0.75900000000000001</v>
      </c>
      <c r="V76">
        <v>0.96399999999999997</v>
      </c>
      <c r="W76">
        <v>0.879</v>
      </c>
      <c r="X76">
        <v>0.95399999999999996</v>
      </c>
      <c r="Y76">
        <v>1.0469999999999999</v>
      </c>
      <c r="Z76">
        <v>0.90600000000000003</v>
      </c>
      <c r="AA76">
        <v>1.2370000000000001</v>
      </c>
      <c r="AB76">
        <v>1.2150000000000001</v>
      </c>
      <c r="AC76">
        <v>1.2889999999999999</v>
      </c>
      <c r="AD76">
        <v>1.254</v>
      </c>
      <c r="AE76">
        <v>1.242</v>
      </c>
      <c r="AG76" s="21">
        <f t="shared" si="22"/>
        <v>762</v>
      </c>
      <c r="AH76" s="22">
        <f t="shared" si="23"/>
        <v>0.85339999999999994</v>
      </c>
      <c r="AI76" s="22">
        <f t="shared" si="24"/>
        <v>0.94999999999999984</v>
      </c>
      <c r="AJ76" s="22">
        <f t="shared" si="25"/>
        <v>0.74559999999999993</v>
      </c>
      <c r="AK76" s="22">
        <f t="shared" si="26"/>
        <v>1.2473999999999998</v>
      </c>
      <c r="AM76" s="109">
        <f t="shared" si="27"/>
        <v>0.5234558931206561</v>
      </c>
      <c r="AN76" s="223"/>
      <c r="AP76" s="223"/>
      <c r="AQ76" s="220"/>
      <c r="AR76" s="24"/>
      <c r="AS76" s="223"/>
      <c r="AT76" s="220"/>
      <c r="AV76" s="43">
        <v>0.78300000000000003</v>
      </c>
      <c r="AW76" s="43">
        <v>1.3580000000000001</v>
      </c>
      <c r="AX76" s="43">
        <v>0.78100000000000003</v>
      </c>
      <c r="AY76" s="43">
        <v>1.5069999999999999</v>
      </c>
      <c r="AZ76" s="25"/>
      <c r="BA76" s="223"/>
      <c r="BB76" s="220"/>
      <c r="BC76" s="24"/>
      <c r="BD76" s="223"/>
      <c r="BE76" s="220"/>
      <c r="BG76" s="43">
        <v>0.745</v>
      </c>
      <c r="BH76" s="43">
        <v>1.4950000000000001</v>
      </c>
      <c r="BI76" s="43">
        <v>0.78400000000000003</v>
      </c>
      <c r="BJ76" s="43">
        <v>1.518</v>
      </c>
      <c r="BL76" s="223"/>
      <c r="BM76" s="220"/>
      <c r="BN76" s="24"/>
      <c r="BO76" s="223"/>
      <c r="BP76" s="220"/>
      <c r="BR76" s="220"/>
      <c r="BS76" s="220"/>
      <c r="BT76" s="221"/>
      <c r="BU76" s="51"/>
      <c r="BV76" s="220"/>
      <c r="BW76" s="220"/>
      <c r="BX76" s="221"/>
      <c r="BY76" s="51"/>
      <c r="BZ76" s="221"/>
    </row>
    <row r="77" spans="1:78" ht="16" customHeight="1" x14ac:dyDescent="0.2">
      <c r="A77" s="222"/>
      <c r="B77" s="222"/>
      <c r="C77" s="222"/>
      <c r="D77" s="20" t="s">
        <v>475</v>
      </c>
      <c r="E77" s="224"/>
      <c r="G77" s="20"/>
      <c r="K77" s="20"/>
      <c r="L77" s="20"/>
      <c r="P77" s="20"/>
      <c r="Q77" s="20"/>
      <c r="U77" s="20"/>
      <c r="V77" s="20"/>
      <c r="Z77" s="20"/>
      <c r="AA77" s="20"/>
      <c r="AE77" s="20"/>
      <c r="AG77" s="21" t="e">
        <f t="shared" si="22"/>
        <v>#DIV/0!</v>
      </c>
      <c r="AH77" s="22" t="e">
        <f t="shared" si="23"/>
        <v>#DIV/0!</v>
      </c>
      <c r="AI77" s="22" t="e">
        <f t="shared" si="24"/>
        <v>#DIV/0!</v>
      </c>
      <c r="AJ77" s="22" t="e">
        <f t="shared" si="25"/>
        <v>#DIV/0!</v>
      </c>
      <c r="AK77" s="22" t="e">
        <f t="shared" si="26"/>
        <v>#DIV/0!</v>
      </c>
      <c r="AM77" s="109" t="e">
        <f t="shared" si="27"/>
        <v>#DIV/0!</v>
      </c>
      <c r="AN77" s="223"/>
      <c r="AP77" s="223"/>
      <c r="AQ77" s="220"/>
      <c r="AR77" s="24"/>
      <c r="AS77" s="223"/>
      <c r="AT77" s="220"/>
      <c r="AV77" s="43"/>
      <c r="AW77" s="43"/>
      <c r="AX77" s="43"/>
      <c r="AY77" s="43"/>
      <c r="AZ77" s="25"/>
      <c r="BA77" s="223"/>
      <c r="BB77" s="220"/>
      <c r="BC77" s="24"/>
      <c r="BD77" s="223"/>
      <c r="BE77" s="220"/>
      <c r="BG77" s="43"/>
      <c r="BH77" s="43"/>
      <c r="BI77" s="43"/>
      <c r="BJ77" s="43"/>
      <c r="BL77" s="223"/>
      <c r="BM77" s="220"/>
      <c r="BN77" s="24"/>
      <c r="BO77" s="223"/>
      <c r="BP77" s="220"/>
      <c r="BR77" s="220"/>
      <c r="BS77" s="220"/>
      <c r="BT77" s="221"/>
      <c r="BU77" s="51"/>
      <c r="BV77" s="220"/>
      <c r="BW77" s="220"/>
      <c r="BX77" s="221"/>
      <c r="BY77" s="51"/>
      <c r="BZ77" s="221"/>
    </row>
    <row r="78" spans="1:78" ht="16" customHeight="1" x14ac:dyDescent="0.2">
      <c r="A78" s="222"/>
      <c r="B78" s="222"/>
      <c r="C78" s="222"/>
      <c r="E78" s="224"/>
      <c r="AG78" s="21" t="e">
        <f t="shared" si="22"/>
        <v>#DIV/0!</v>
      </c>
      <c r="AH78" s="22" t="e">
        <f t="shared" si="23"/>
        <v>#DIV/0!</v>
      </c>
      <c r="AI78" s="22" t="e">
        <f t="shared" si="24"/>
        <v>#DIV/0!</v>
      </c>
      <c r="AJ78" s="22" t="e">
        <f t="shared" si="25"/>
        <v>#DIV/0!</v>
      </c>
      <c r="AK78" s="22" t="e">
        <f t="shared" si="26"/>
        <v>#DIV/0!</v>
      </c>
      <c r="AM78" s="109" t="e">
        <f t="shared" si="27"/>
        <v>#DIV/0!</v>
      </c>
      <c r="AN78" s="223"/>
      <c r="AP78" s="223"/>
      <c r="AQ78" s="220"/>
      <c r="AR78" s="24"/>
      <c r="AS78" s="223"/>
      <c r="AT78" s="220"/>
      <c r="AV78" s="43"/>
      <c r="AW78" s="43"/>
      <c r="AX78" s="43"/>
      <c r="AY78" s="43"/>
      <c r="AZ78" s="25"/>
      <c r="BA78" s="223"/>
      <c r="BB78" s="220"/>
      <c r="BC78" s="24"/>
      <c r="BD78" s="223"/>
      <c r="BE78" s="220"/>
      <c r="BG78" s="43"/>
      <c r="BH78" s="43"/>
      <c r="BI78" s="43"/>
      <c r="BJ78" s="43"/>
      <c r="BL78" s="223"/>
      <c r="BM78" s="220"/>
      <c r="BN78" s="24"/>
      <c r="BO78" s="223"/>
      <c r="BP78" s="220"/>
      <c r="BR78" s="220"/>
      <c r="BS78" s="220"/>
      <c r="BT78" s="221"/>
      <c r="BU78" s="51"/>
      <c r="BV78" s="220"/>
      <c r="BW78" s="220"/>
      <c r="BX78" s="221"/>
      <c r="BY78" s="51"/>
      <c r="BZ78" s="221"/>
    </row>
    <row r="79" spans="1:78" ht="16" customHeight="1" x14ac:dyDescent="0.2">
      <c r="A79" s="222"/>
      <c r="B79" s="222"/>
      <c r="C79" s="222"/>
      <c r="E79" s="224"/>
      <c r="AG79" s="21" t="e">
        <f t="shared" si="22"/>
        <v>#DIV/0!</v>
      </c>
      <c r="AH79" s="22" t="e">
        <f t="shared" si="23"/>
        <v>#DIV/0!</v>
      </c>
      <c r="AI79" s="22" t="e">
        <f t="shared" si="24"/>
        <v>#DIV/0!</v>
      </c>
      <c r="AJ79" s="22" t="e">
        <f t="shared" si="25"/>
        <v>#DIV/0!</v>
      </c>
      <c r="AK79" s="22" t="e">
        <f t="shared" si="26"/>
        <v>#DIV/0!</v>
      </c>
      <c r="AM79" s="109" t="e">
        <f t="shared" si="27"/>
        <v>#DIV/0!</v>
      </c>
      <c r="AN79" s="223"/>
      <c r="AP79" s="223"/>
      <c r="AQ79" s="220"/>
      <c r="AR79" s="24"/>
      <c r="AS79" s="223"/>
      <c r="AT79" s="220"/>
      <c r="AV79" s="43"/>
      <c r="AW79" s="43"/>
      <c r="AX79" s="43"/>
      <c r="AY79" s="43"/>
      <c r="AZ79" s="25"/>
      <c r="BA79" s="223"/>
      <c r="BB79" s="220"/>
      <c r="BC79" s="24"/>
      <c r="BD79" s="223"/>
      <c r="BE79" s="220"/>
      <c r="BG79" s="43"/>
      <c r="BH79" s="43"/>
      <c r="BI79" s="43"/>
      <c r="BJ79" s="43"/>
      <c r="BL79" s="223"/>
      <c r="BM79" s="220"/>
      <c r="BN79" s="24"/>
      <c r="BO79" s="223"/>
      <c r="BP79" s="220"/>
      <c r="BR79" s="220"/>
      <c r="BS79" s="220"/>
      <c r="BT79" s="221"/>
      <c r="BU79" s="51"/>
      <c r="BV79" s="220"/>
      <c r="BW79" s="220"/>
      <c r="BX79" s="221"/>
      <c r="BY79" s="51"/>
      <c r="BZ79" s="221"/>
    </row>
    <row r="80" spans="1:78" ht="16" customHeight="1" x14ac:dyDescent="0.2">
      <c r="A80" s="222"/>
      <c r="B80" s="222"/>
      <c r="C80" s="222"/>
      <c r="E80" s="224"/>
      <c r="AG80" s="21" t="e">
        <f t="shared" si="22"/>
        <v>#DIV/0!</v>
      </c>
      <c r="AH80" s="22" t="e">
        <f t="shared" si="23"/>
        <v>#DIV/0!</v>
      </c>
      <c r="AI80" s="22" t="e">
        <f t="shared" si="24"/>
        <v>#DIV/0!</v>
      </c>
      <c r="AJ80" s="22" t="e">
        <f t="shared" si="25"/>
        <v>#DIV/0!</v>
      </c>
      <c r="AK80" s="22" t="e">
        <f t="shared" si="26"/>
        <v>#DIV/0!</v>
      </c>
      <c r="AM80" s="109" t="e">
        <f t="shared" si="27"/>
        <v>#DIV/0!</v>
      </c>
      <c r="AN80" s="223"/>
      <c r="AP80" s="223"/>
      <c r="AQ80" s="220"/>
      <c r="AR80" s="24"/>
      <c r="AS80" s="223"/>
      <c r="AT80" s="220"/>
      <c r="AV80" s="43"/>
      <c r="AW80" s="43"/>
      <c r="AX80" s="43"/>
      <c r="AY80" s="43"/>
      <c r="AZ80" s="25"/>
      <c r="BA80" s="223"/>
      <c r="BB80" s="220"/>
      <c r="BC80" s="24"/>
      <c r="BD80" s="223"/>
      <c r="BE80" s="220"/>
      <c r="BG80" s="43"/>
      <c r="BH80" s="43"/>
      <c r="BI80" s="43"/>
      <c r="BJ80" s="43"/>
      <c r="BL80" s="223"/>
      <c r="BM80" s="220"/>
      <c r="BN80" s="24"/>
      <c r="BO80" s="223"/>
      <c r="BP80" s="220"/>
      <c r="BR80" s="220"/>
      <c r="BS80" s="220"/>
      <c r="BT80" s="221"/>
      <c r="BU80" s="51"/>
      <c r="BV80" s="220"/>
      <c r="BW80" s="220"/>
      <c r="BX80" s="221"/>
      <c r="BY80" s="51"/>
      <c r="BZ80" s="221"/>
    </row>
    <row r="81" spans="1:78" ht="16" customHeight="1" x14ac:dyDescent="0.2">
      <c r="A81" s="222"/>
      <c r="B81" s="222"/>
      <c r="C81" s="222">
        <v>0</v>
      </c>
      <c r="D81" s="20" t="s">
        <v>476</v>
      </c>
      <c r="E81" s="224"/>
      <c r="G81">
        <v>142</v>
      </c>
      <c r="H81">
        <v>141</v>
      </c>
      <c r="I81">
        <v>197</v>
      </c>
      <c r="J81">
        <v>152</v>
      </c>
      <c r="K81">
        <v>174</v>
      </c>
      <c r="L81">
        <v>0.80500000000000005</v>
      </c>
      <c r="M81">
        <v>0.79800000000000004</v>
      </c>
      <c r="N81">
        <v>0.83799999999999997</v>
      </c>
      <c r="O81">
        <v>0.80700000000000005</v>
      </c>
      <c r="P81">
        <v>0.81499999999999995</v>
      </c>
      <c r="Q81">
        <v>0.66100000000000003</v>
      </c>
      <c r="R81">
        <v>0.65200000000000002</v>
      </c>
      <c r="S81">
        <v>0.65900000000000003</v>
      </c>
      <c r="T81">
        <v>0.65600000000000003</v>
      </c>
      <c r="U81">
        <v>0.66300000000000003</v>
      </c>
      <c r="V81">
        <v>1.0880000000000001</v>
      </c>
      <c r="W81">
        <v>1.1060000000000001</v>
      </c>
      <c r="X81">
        <v>1.0009999999999999</v>
      </c>
      <c r="Y81">
        <v>1.079</v>
      </c>
      <c r="Z81">
        <v>1.0529999999999999</v>
      </c>
      <c r="AA81">
        <v>1.3819999999999999</v>
      </c>
      <c r="AB81">
        <v>1.395</v>
      </c>
      <c r="AC81">
        <v>1.429</v>
      </c>
      <c r="AD81">
        <v>1.401</v>
      </c>
      <c r="AE81">
        <v>1.46</v>
      </c>
      <c r="AG81" s="21">
        <f t="shared" si="22"/>
        <v>161.19999999999999</v>
      </c>
      <c r="AH81" s="22">
        <f t="shared" si="23"/>
        <v>0.8126000000000001</v>
      </c>
      <c r="AI81" s="22">
        <f t="shared" si="24"/>
        <v>1.0653999999999999</v>
      </c>
      <c r="AJ81" s="22">
        <f t="shared" si="25"/>
        <v>0.65820000000000012</v>
      </c>
      <c r="AK81" s="22">
        <f t="shared" si="26"/>
        <v>1.4134</v>
      </c>
      <c r="AM81" s="109">
        <f t="shared" si="27"/>
        <v>3.2798677195419046</v>
      </c>
      <c r="AN81" s="223" cm="1">
        <f t="array" ref="AN81">MIN(IF(ISERROR(AM81:AM88),1E+307,AM81:AM88))</f>
        <v>0.50812529732944889</v>
      </c>
      <c r="AP81" s="223" cm="1">
        <f t="array" ref="AP81">MAX(IF(ISERROR(AJ81:AJ88),-1E+307,AJ81:AJ88))</f>
        <v>0.67320000000000013</v>
      </c>
      <c r="AQ81" s="220"/>
      <c r="AR81" s="24"/>
      <c r="AS81" s="223" cm="1">
        <f t="array" ref="AS81">MIN(IF(ISERROR(AK81:AK88),1E+307,AK81:AK88))</f>
        <v>1.3779999999999999</v>
      </c>
      <c r="AT81" s="220"/>
      <c r="AV81" s="43">
        <v>0.69799999999999995</v>
      </c>
      <c r="AW81" s="43">
        <v>1.554</v>
      </c>
      <c r="AX81" s="43">
        <v>0.747</v>
      </c>
      <c r="AY81" s="43">
        <v>1.591</v>
      </c>
      <c r="AZ81" s="25"/>
      <c r="BA81" s="223" cm="1">
        <f t="array" ref="BA81">INDEX(AV81:AV88, MATCH(MIN(IF(ISERROR($AK81:$AK88), 1000, $AK81:$AK88)), $AK81:$AK88, 0))</f>
        <v>0.67200000000000004</v>
      </c>
      <c r="BB81" s="220"/>
      <c r="BC81" s="24"/>
      <c r="BD81" s="223" cm="1">
        <f t="array" ref="BD81">INDEX(AW81:AW88, MATCH(MIN(IF(ISERROR($AK81:$AK88), 1000, $AK81:$AK88)), $AK81:$AK88, 0))</f>
        <v>1.605</v>
      </c>
      <c r="BE81" s="220"/>
      <c r="BG81" s="43">
        <v>0.65700000000000003</v>
      </c>
      <c r="BH81" s="43">
        <v>1.69</v>
      </c>
      <c r="BI81" s="43">
        <v>0.73</v>
      </c>
      <c r="BJ81" s="43">
        <v>1.6439999999999999</v>
      </c>
      <c r="BL81" s="223" cm="1">
        <f t="array" ref="BL81">INDEX(BG81:BG88, MATCH(MIN(IF(ISERROR($AK81:$AK88), 1000, $AK81:$AK88)), $AK81:$AK88, 0))</f>
        <v>0.63900000000000001</v>
      </c>
      <c r="BM81" s="220"/>
      <c r="BN81" s="24"/>
      <c r="BO81" s="223" cm="1">
        <f t="array" ref="BO81">INDEX(BH81:BH88, MATCH(MIN(IF(ISERROR($AK81:$AK88), 1000, $AK81:$AK88)), $AK81:$AK88, 0))</f>
        <v>1.728</v>
      </c>
      <c r="BP81" s="220"/>
      <c r="BR81" s="220"/>
      <c r="BS81" s="220"/>
      <c r="BT81" s="221"/>
      <c r="BU81" s="51"/>
      <c r="BV81" s="220"/>
      <c r="BW81" s="220"/>
      <c r="BX81" s="221"/>
      <c r="BY81" s="51"/>
      <c r="BZ81" s="221"/>
    </row>
    <row r="82" spans="1:78" ht="16" customHeight="1" x14ac:dyDescent="0.2">
      <c r="A82" s="222"/>
      <c r="B82" s="222"/>
      <c r="C82" s="222"/>
      <c r="D82" s="20" t="s">
        <v>477</v>
      </c>
      <c r="E82" s="224"/>
      <c r="G82">
        <v>530</v>
      </c>
      <c r="H82">
        <v>477</v>
      </c>
      <c r="I82">
        <v>467</v>
      </c>
      <c r="J82">
        <v>493</v>
      </c>
      <c r="K82">
        <v>517</v>
      </c>
      <c r="L82">
        <v>0.82499999999999996</v>
      </c>
      <c r="M82">
        <v>0.80700000000000005</v>
      </c>
      <c r="N82">
        <v>0.81200000000000006</v>
      </c>
      <c r="O82">
        <v>0.81799999999999995</v>
      </c>
      <c r="P82">
        <v>0.81799999999999995</v>
      </c>
      <c r="Q82">
        <v>0.67400000000000004</v>
      </c>
      <c r="R82">
        <v>0.67200000000000004</v>
      </c>
      <c r="S82">
        <v>0.66800000000000004</v>
      </c>
      <c r="T82">
        <v>0.66800000000000004</v>
      </c>
      <c r="U82">
        <v>0.68400000000000005</v>
      </c>
      <c r="V82">
        <v>1.0349999999999999</v>
      </c>
      <c r="W82">
        <v>1.083</v>
      </c>
      <c r="X82">
        <v>1.07</v>
      </c>
      <c r="Y82">
        <v>1.052</v>
      </c>
      <c r="Z82">
        <v>1.0449999999999999</v>
      </c>
      <c r="AA82">
        <v>1.389</v>
      </c>
      <c r="AB82">
        <v>1.361</v>
      </c>
      <c r="AC82">
        <v>1.3680000000000001</v>
      </c>
      <c r="AD82">
        <v>1.3759999999999999</v>
      </c>
      <c r="AE82">
        <v>1.3959999999999999</v>
      </c>
      <c r="AG82" s="21">
        <f t="shared" si="22"/>
        <v>496.8</v>
      </c>
      <c r="AH82" s="22">
        <f t="shared" si="23"/>
        <v>0.81600000000000006</v>
      </c>
      <c r="AI82" s="22">
        <f t="shared" si="24"/>
        <v>1.0569999999999999</v>
      </c>
      <c r="AJ82" s="22">
        <f t="shared" si="25"/>
        <v>0.67320000000000013</v>
      </c>
      <c r="AK82" s="22">
        <f t="shared" si="26"/>
        <v>1.3779999999999999</v>
      </c>
      <c r="AM82" s="109">
        <f t="shared" si="27"/>
        <v>0.95979688903815041</v>
      </c>
      <c r="AN82" s="223"/>
      <c r="AP82" s="223"/>
      <c r="AQ82" s="220"/>
      <c r="AR82" s="24"/>
      <c r="AS82" s="223"/>
      <c r="AT82" s="220"/>
      <c r="AV82" s="43">
        <v>0.67200000000000004</v>
      </c>
      <c r="AW82" s="43">
        <v>1.605</v>
      </c>
      <c r="AX82" s="43">
        <v>0.70799999999999996</v>
      </c>
      <c r="AY82" s="43">
        <v>1.6839999999999999</v>
      </c>
      <c r="AZ82" s="25"/>
      <c r="BA82" s="223"/>
      <c r="BB82" s="220"/>
      <c r="BC82" s="24"/>
      <c r="BD82" s="223"/>
      <c r="BE82" s="220"/>
      <c r="BG82" s="43">
        <v>0.63900000000000001</v>
      </c>
      <c r="BH82" s="43">
        <v>1.728</v>
      </c>
      <c r="BI82" s="43">
        <v>0.70499999999999996</v>
      </c>
      <c r="BJ82" s="43">
        <v>1.6990000000000001</v>
      </c>
      <c r="BL82" s="223"/>
      <c r="BM82" s="220"/>
      <c r="BN82" s="24"/>
      <c r="BO82" s="223"/>
      <c r="BP82" s="220"/>
      <c r="BR82" s="220"/>
      <c r="BS82" s="220"/>
      <c r="BT82" s="221"/>
      <c r="BU82" s="51"/>
      <c r="BV82" s="220"/>
      <c r="BW82" s="220"/>
      <c r="BX82" s="221"/>
      <c r="BY82" s="51"/>
      <c r="BZ82" s="221"/>
    </row>
    <row r="83" spans="1:78" ht="16" customHeight="1" x14ac:dyDescent="0.2">
      <c r="A83" s="222"/>
      <c r="B83" s="222"/>
      <c r="C83" s="222"/>
      <c r="D83" s="20" t="s">
        <v>478</v>
      </c>
      <c r="E83" s="224"/>
      <c r="G83">
        <v>596</v>
      </c>
      <c r="H83">
        <v>580</v>
      </c>
      <c r="I83">
        <v>724</v>
      </c>
      <c r="J83">
        <v>621</v>
      </c>
      <c r="K83">
        <v>628</v>
      </c>
      <c r="L83">
        <v>0.76800000000000002</v>
      </c>
      <c r="M83">
        <v>0.748</v>
      </c>
      <c r="N83">
        <v>0.81599999999999995</v>
      </c>
      <c r="O83">
        <v>0.77600000000000002</v>
      </c>
      <c r="P83">
        <v>0.77900000000000003</v>
      </c>
      <c r="Q83">
        <v>0.66</v>
      </c>
      <c r="R83">
        <v>0.66700000000000004</v>
      </c>
      <c r="S83">
        <v>0.66500000000000004</v>
      </c>
      <c r="T83">
        <v>0.65600000000000003</v>
      </c>
      <c r="U83">
        <v>0.67400000000000004</v>
      </c>
      <c r="V83">
        <v>1.173</v>
      </c>
      <c r="W83">
        <v>1.216</v>
      </c>
      <c r="X83">
        <v>1.0589999999999999</v>
      </c>
      <c r="Y83">
        <v>1.1519999999999999</v>
      </c>
      <c r="Z83">
        <v>1.1379999999999999</v>
      </c>
      <c r="AA83">
        <v>1.3959999999999999</v>
      </c>
      <c r="AB83">
        <v>1.36</v>
      </c>
      <c r="AC83">
        <v>1.389</v>
      </c>
      <c r="AD83">
        <v>1.46</v>
      </c>
      <c r="AE83">
        <v>1.4079999999999999</v>
      </c>
      <c r="AG83" s="21">
        <f t="shared" si="22"/>
        <v>629.79999999999995</v>
      </c>
      <c r="AH83" s="22">
        <f t="shared" si="23"/>
        <v>0.77739999999999987</v>
      </c>
      <c r="AI83" s="22">
        <f t="shared" si="24"/>
        <v>1.1476000000000002</v>
      </c>
      <c r="AJ83" s="22">
        <f t="shared" si="25"/>
        <v>0.66439999999999999</v>
      </c>
      <c r="AK83" s="22">
        <f t="shared" si="26"/>
        <v>1.4026000000000001</v>
      </c>
      <c r="AM83" s="109">
        <f t="shared" si="27"/>
        <v>0.60940764811855996</v>
      </c>
      <c r="AN83" s="223"/>
      <c r="AP83" s="223"/>
      <c r="AQ83" s="220"/>
      <c r="AR83" s="24"/>
      <c r="AS83" s="223"/>
      <c r="AT83" s="220"/>
      <c r="AV83" s="43">
        <v>0.68300000000000005</v>
      </c>
      <c r="AW83" s="43">
        <v>1.5840000000000001</v>
      </c>
      <c r="AX83" s="43">
        <v>0.71799999999999997</v>
      </c>
      <c r="AY83" s="43">
        <v>1.661</v>
      </c>
      <c r="AZ83" s="25"/>
      <c r="BA83" s="223"/>
      <c r="BB83" s="220"/>
      <c r="BC83" s="24"/>
      <c r="BD83" s="223"/>
      <c r="BE83" s="220"/>
      <c r="BG83" s="43">
        <v>0.64500000000000002</v>
      </c>
      <c r="BH83" s="43">
        <v>1.712</v>
      </c>
      <c r="BI83" s="43">
        <v>0.71499999999999997</v>
      </c>
      <c r="BJ83" s="43">
        <v>1.6819999999999999</v>
      </c>
      <c r="BL83" s="223"/>
      <c r="BM83" s="220"/>
      <c r="BN83" s="24"/>
      <c r="BO83" s="223"/>
      <c r="BP83" s="220"/>
      <c r="BR83" s="220"/>
      <c r="BS83" s="220"/>
      <c r="BT83" s="221"/>
      <c r="BU83" s="51"/>
      <c r="BV83" s="220"/>
      <c r="BW83" s="220"/>
      <c r="BX83" s="221"/>
      <c r="BY83" s="51"/>
      <c r="BZ83" s="221"/>
    </row>
    <row r="84" spans="1:78" ht="16" customHeight="1" x14ac:dyDescent="0.2">
      <c r="A84" s="222"/>
      <c r="B84" s="222"/>
      <c r="C84" s="222"/>
      <c r="D84" s="20" t="s">
        <v>479</v>
      </c>
      <c r="E84" s="224"/>
      <c r="G84">
        <v>771</v>
      </c>
      <c r="H84">
        <v>604</v>
      </c>
      <c r="I84">
        <v>677</v>
      </c>
      <c r="J84">
        <v>612</v>
      </c>
      <c r="K84">
        <v>622</v>
      </c>
      <c r="L84">
        <v>0.81399999999999995</v>
      </c>
      <c r="M84">
        <v>0.73299999999999998</v>
      </c>
      <c r="N84">
        <v>0.77700000000000002</v>
      </c>
      <c r="O84">
        <v>0.74</v>
      </c>
      <c r="P84">
        <v>0.74</v>
      </c>
      <c r="Q84">
        <v>0.66</v>
      </c>
      <c r="R84">
        <v>0.65700000000000003</v>
      </c>
      <c r="S84">
        <v>0.66100000000000003</v>
      </c>
      <c r="T84">
        <v>0.65500000000000003</v>
      </c>
      <c r="U84">
        <v>0.66400000000000003</v>
      </c>
      <c r="V84">
        <v>1.0620000000000001</v>
      </c>
      <c r="W84">
        <v>1.246</v>
      </c>
      <c r="X84">
        <v>1.1539999999999999</v>
      </c>
      <c r="Y84">
        <v>1.2270000000000001</v>
      </c>
      <c r="Z84">
        <v>1.2210000000000001</v>
      </c>
      <c r="AA84">
        <v>1.409</v>
      </c>
      <c r="AB84">
        <v>1.373</v>
      </c>
      <c r="AC84">
        <v>1.403</v>
      </c>
      <c r="AD84">
        <v>1.4059999999999999</v>
      </c>
      <c r="AE84">
        <v>1.42</v>
      </c>
      <c r="AG84" s="21">
        <f t="shared" si="22"/>
        <v>657.2</v>
      </c>
      <c r="AH84" s="22">
        <f t="shared" si="23"/>
        <v>0.76080000000000003</v>
      </c>
      <c r="AI84" s="22">
        <f t="shared" si="24"/>
        <v>1.1819999999999999</v>
      </c>
      <c r="AJ84" s="22">
        <f t="shared" si="25"/>
        <v>0.65939999999999999</v>
      </c>
      <c r="AK84" s="22">
        <f t="shared" si="26"/>
        <v>1.4022000000000001</v>
      </c>
      <c r="AM84" s="109">
        <f t="shared" si="27"/>
        <v>0.50812529732944889</v>
      </c>
      <c r="AN84" s="223"/>
      <c r="AP84" s="223"/>
      <c r="AQ84" s="220"/>
      <c r="AR84" s="24"/>
      <c r="AS84" s="223"/>
      <c r="AT84" s="220"/>
      <c r="AV84" s="43">
        <v>0.68600000000000005</v>
      </c>
      <c r="AW84" s="43">
        <v>1.579</v>
      </c>
      <c r="AX84" s="43">
        <v>0.72799999999999998</v>
      </c>
      <c r="AY84" s="43">
        <v>1.635</v>
      </c>
      <c r="AZ84" s="25"/>
      <c r="BA84" s="223"/>
      <c r="BB84" s="220"/>
      <c r="BC84" s="24"/>
      <c r="BD84" s="223"/>
      <c r="BE84" s="220"/>
      <c r="BG84" s="43">
        <v>0.64400000000000002</v>
      </c>
      <c r="BH84" s="43">
        <v>1.7190000000000001</v>
      </c>
      <c r="BI84" s="43">
        <v>0.70899999999999996</v>
      </c>
      <c r="BJ84" s="43">
        <v>1.6910000000000001</v>
      </c>
      <c r="BL84" s="223"/>
      <c r="BM84" s="220"/>
      <c r="BN84" s="24"/>
      <c r="BO84" s="223"/>
      <c r="BP84" s="220"/>
      <c r="BR84" s="220"/>
      <c r="BS84" s="220"/>
      <c r="BT84" s="221"/>
      <c r="BU84" s="51"/>
      <c r="BV84" s="220"/>
      <c r="BW84" s="220"/>
      <c r="BX84" s="221"/>
      <c r="BY84" s="51"/>
      <c r="BZ84" s="221"/>
    </row>
    <row r="85" spans="1:78" ht="16" customHeight="1" x14ac:dyDescent="0.2">
      <c r="A85" s="222"/>
      <c r="B85" s="222"/>
      <c r="C85" s="222"/>
      <c r="D85" s="20" t="s">
        <v>480</v>
      </c>
      <c r="E85" s="224"/>
      <c r="G85" s="20"/>
      <c r="K85" s="20"/>
      <c r="L85" s="20"/>
      <c r="P85" s="20"/>
      <c r="Q85" s="20"/>
      <c r="U85" s="20"/>
      <c r="V85" s="20"/>
      <c r="Z85" s="20"/>
      <c r="AA85" s="20"/>
      <c r="AE85" s="20"/>
      <c r="AG85" s="21" t="e">
        <f t="shared" si="22"/>
        <v>#DIV/0!</v>
      </c>
      <c r="AH85" s="22" t="e">
        <f t="shared" si="23"/>
        <v>#DIV/0!</v>
      </c>
      <c r="AI85" s="22" t="e">
        <f t="shared" si="24"/>
        <v>#DIV/0!</v>
      </c>
      <c r="AJ85" s="22" t="e">
        <f t="shared" si="25"/>
        <v>#DIV/0!</v>
      </c>
      <c r="AK85" s="22" t="e">
        <f t="shared" si="26"/>
        <v>#DIV/0!</v>
      </c>
      <c r="AM85" s="109" t="e">
        <f t="shared" si="27"/>
        <v>#DIV/0!</v>
      </c>
      <c r="AN85" s="223"/>
      <c r="AP85" s="223"/>
      <c r="AQ85" s="220"/>
      <c r="AR85" s="24"/>
      <c r="AS85" s="223"/>
      <c r="AT85" s="220"/>
      <c r="AV85" s="43"/>
      <c r="AW85" s="43"/>
      <c r="AX85" s="43"/>
      <c r="AY85" s="43"/>
      <c r="AZ85" s="25"/>
      <c r="BA85" s="223"/>
      <c r="BB85" s="220"/>
      <c r="BC85" s="24"/>
      <c r="BD85" s="223"/>
      <c r="BE85" s="220"/>
      <c r="BG85" s="43"/>
      <c r="BH85" s="43"/>
      <c r="BI85" s="43"/>
      <c r="BJ85" s="43"/>
      <c r="BL85" s="223"/>
      <c r="BM85" s="220"/>
      <c r="BN85" s="24"/>
      <c r="BO85" s="223"/>
      <c r="BP85" s="220"/>
      <c r="BR85" s="220"/>
      <c r="BS85" s="220"/>
      <c r="BT85" s="221"/>
      <c r="BU85" s="51"/>
      <c r="BV85" s="220"/>
      <c r="BW85" s="220"/>
      <c r="BX85" s="221"/>
      <c r="BY85" s="51"/>
      <c r="BZ85" s="221"/>
    </row>
    <row r="86" spans="1:78" ht="16" customHeight="1" x14ac:dyDescent="0.2">
      <c r="A86" s="222"/>
      <c r="B86" s="222"/>
      <c r="C86" s="222"/>
      <c r="E86" s="224"/>
      <c r="AG86" s="21" t="e">
        <f t="shared" si="22"/>
        <v>#DIV/0!</v>
      </c>
      <c r="AH86" s="22" t="e">
        <f t="shared" si="23"/>
        <v>#DIV/0!</v>
      </c>
      <c r="AI86" s="22" t="e">
        <f t="shared" si="24"/>
        <v>#DIV/0!</v>
      </c>
      <c r="AJ86" s="22" t="e">
        <f t="shared" si="25"/>
        <v>#DIV/0!</v>
      </c>
      <c r="AK86" s="22" t="e">
        <f t="shared" si="26"/>
        <v>#DIV/0!</v>
      </c>
      <c r="AM86" s="109" t="e">
        <f t="shared" si="27"/>
        <v>#DIV/0!</v>
      </c>
      <c r="AN86" s="223"/>
      <c r="AP86" s="223"/>
      <c r="AQ86" s="220"/>
      <c r="AR86" s="24"/>
      <c r="AS86" s="223"/>
      <c r="AT86" s="220"/>
      <c r="AV86" s="43"/>
      <c r="AW86" s="43"/>
      <c r="AX86" s="43"/>
      <c r="AY86" s="43"/>
      <c r="AZ86" s="25"/>
      <c r="BA86" s="223"/>
      <c r="BB86" s="220"/>
      <c r="BC86" s="24"/>
      <c r="BD86" s="223"/>
      <c r="BE86" s="220"/>
      <c r="BG86" s="43"/>
      <c r="BH86" s="43"/>
      <c r="BI86" s="43"/>
      <c r="BJ86" s="43"/>
      <c r="BL86" s="223"/>
      <c r="BM86" s="220"/>
      <c r="BN86" s="24"/>
      <c r="BO86" s="223"/>
      <c r="BP86" s="220"/>
      <c r="BR86" s="220"/>
      <c r="BS86" s="220"/>
      <c r="BT86" s="221"/>
      <c r="BU86" s="51"/>
      <c r="BV86" s="220"/>
      <c r="BW86" s="220"/>
      <c r="BX86" s="221"/>
      <c r="BY86" s="51"/>
      <c r="BZ86" s="221"/>
    </row>
    <row r="87" spans="1:78" ht="16" customHeight="1" x14ac:dyDescent="0.2">
      <c r="A87" s="222"/>
      <c r="B87" s="222"/>
      <c r="C87" s="222"/>
      <c r="E87" s="224"/>
      <c r="AG87" s="21" t="e">
        <f t="shared" si="22"/>
        <v>#DIV/0!</v>
      </c>
      <c r="AH87" s="22" t="e">
        <f t="shared" si="23"/>
        <v>#DIV/0!</v>
      </c>
      <c r="AI87" s="22" t="e">
        <f t="shared" si="24"/>
        <v>#DIV/0!</v>
      </c>
      <c r="AJ87" s="22" t="e">
        <f t="shared" si="25"/>
        <v>#DIV/0!</v>
      </c>
      <c r="AK87" s="22" t="e">
        <f t="shared" si="26"/>
        <v>#DIV/0!</v>
      </c>
      <c r="AM87" s="109" t="e">
        <f t="shared" si="27"/>
        <v>#DIV/0!</v>
      </c>
      <c r="AN87" s="223"/>
      <c r="AP87" s="223"/>
      <c r="AQ87" s="220"/>
      <c r="AR87" s="24"/>
      <c r="AS87" s="223"/>
      <c r="AT87" s="220"/>
      <c r="AV87" s="43"/>
      <c r="AW87" s="43"/>
      <c r="AX87" s="43"/>
      <c r="AY87" s="43"/>
      <c r="AZ87" s="25"/>
      <c r="BA87" s="223"/>
      <c r="BB87" s="220"/>
      <c r="BC87" s="24"/>
      <c r="BD87" s="223"/>
      <c r="BE87" s="220"/>
      <c r="BG87" s="43"/>
      <c r="BH87" s="43"/>
      <c r="BI87" s="43"/>
      <c r="BJ87" s="43"/>
      <c r="BL87" s="223"/>
      <c r="BM87" s="220"/>
      <c r="BN87" s="24"/>
      <c r="BO87" s="223"/>
      <c r="BP87" s="220"/>
      <c r="BR87" s="220"/>
      <c r="BS87" s="220"/>
      <c r="BT87" s="221"/>
      <c r="BU87" s="51"/>
      <c r="BV87" s="220"/>
      <c r="BW87" s="220"/>
      <c r="BX87" s="221"/>
      <c r="BY87" s="51"/>
      <c r="BZ87" s="221"/>
    </row>
    <row r="88" spans="1:78" ht="16" customHeight="1" x14ac:dyDescent="0.2">
      <c r="A88" s="222"/>
      <c r="B88" s="222"/>
      <c r="C88" s="222"/>
      <c r="E88" s="224"/>
      <c r="AG88" s="21" t="e">
        <f t="shared" si="22"/>
        <v>#DIV/0!</v>
      </c>
      <c r="AH88" s="22" t="e">
        <f t="shared" si="23"/>
        <v>#DIV/0!</v>
      </c>
      <c r="AI88" s="22" t="e">
        <f t="shared" si="24"/>
        <v>#DIV/0!</v>
      </c>
      <c r="AJ88" s="22" t="e">
        <f t="shared" si="25"/>
        <v>#DIV/0!</v>
      </c>
      <c r="AK88" s="22" t="e">
        <f t="shared" si="26"/>
        <v>#DIV/0!</v>
      </c>
      <c r="AM88" s="109" t="e">
        <f t="shared" si="27"/>
        <v>#DIV/0!</v>
      </c>
      <c r="AN88" s="223"/>
      <c r="AP88" s="223"/>
      <c r="AQ88" s="220"/>
      <c r="AR88" s="24"/>
      <c r="AS88" s="223"/>
      <c r="AT88" s="220"/>
      <c r="AV88" s="43"/>
      <c r="AW88" s="43"/>
      <c r="AX88" s="43"/>
      <c r="AY88" s="43"/>
      <c r="AZ88" s="25"/>
      <c r="BA88" s="223"/>
      <c r="BB88" s="220"/>
      <c r="BC88" s="24"/>
      <c r="BD88" s="223"/>
      <c r="BE88" s="220"/>
      <c r="BG88" s="43"/>
      <c r="BH88" s="43"/>
      <c r="BI88" s="43"/>
      <c r="BJ88" s="43"/>
      <c r="BL88" s="223"/>
      <c r="BM88" s="220"/>
      <c r="BN88" s="24"/>
      <c r="BO88" s="223"/>
      <c r="BP88" s="220"/>
      <c r="BR88" s="220"/>
      <c r="BS88" s="220"/>
      <c r="BT88" s="221"/>
      <c r="BU88" s="51"/>
      <c r="BV88" s="220"/>
      <c r="BW88" s="220"/>
      <c r="BX88" s="221"/>
      <c r="BY88" s="51"/>
      <c r="BZ88" s="221"/>
    </row>
    <row r="90" spans="1:78" ht="16" customHeight="1" x14ac:dyDescent="0.2">
      <c r="A90" s="222">
        <v>18</v>
      </c>
      <c r="B90" s="222">
        <v>0</v>
      </c>
      <c r="C90" s="222">
        <v>1</v>
      </c>
      <c r="D90" s="20" t="s">
        <v>481</v>
      </c>
      <c r="E90" s="224">
        <v>753601</v>
      </c>
      <c r="G90">
        <v>132</v>
      </c>
      <c r="H90">
        <v>162</v>
      </c>
      <c r="I90">
        <v>152</v>
      </c>
      <c r="J90">
        <v>113</v>
      </c>
      <c r="K90">
        <v>178</v>
      </c>
      <c r="L90">
        <v>0.85</v>
      </c>
      <c r="M90">
        <v>0.872</v>
      </c>
      <c r="N90">
        <v>0.873</v>
      </c>
      <c r="O90">
        <v>0.83099999999999996</v>
      </c>
      <c r="P90">
        <v>0.88300000000000001</v>
      </c>
      <c r="Q90">
        <v>0.70699999999999996</v>
      </c>
      <c r="R90">
        <v>0.70299999999999996</v>
      </c>
      <c r="S90">
        <v>0.69</v>
      </c>
      <c r="T90">
        <v>0.69399999999999995</v>
      </c>
      <c r="U90">
        <v>0.71699999999999997</v>
      </c>
      <c r="V90">
        <v>0.96699999999999997</v>
      </c>
      <c r="W90">
        <v>0.89700000000000002</v>
      </c>
      <c r="X90">
        <v>0.89500000000000002</v>
      </c>
      <c r="Y90">
        <v>1.018</v>
      </c>
      <c r="Z90">
        <v>0.85499999999999998</v>
      </c>
      <c r="AA90">
        <v>1.3069999999999999</v>
      </c>
      <c r="AB90">
        <v>1.3180000000000001</v>
      </c>
      <c r="AC90">
        <v>1.4139999999999999</v>
      </c>
      <c r="AD90">
        <v>1.5009999999999999</v>
      </c>
      <c r="AE90">
        <v>1.3620000000000001</v>
      </c>
      <c r="AG90" s="21">
        <f t="shared" ref="AG90:AG105" si="28">AVERAGE(G90:K90)</f>
        <v>147.4</v>
      </c>
      <c r="AH90" s="22">
        <f t="shared" ref="AH90:AH105" si="29">AVERAGE(L90:P90)</f>
        <v>0.8617999999999999</v>
      </c>
      <c r="AI90" s="22">
        <f t="shared" ref="AI90:AI105" si="30">AVERAGE(V90:Z90)</f>
        <v>0.92639999999999989</v>
      </c>
      <c r="AJ90" s="22">
        <f t="shared" ref="AJ90:AJ105" si="31">AVERAGE(Q90:U90)</f>
        <v>0.70219999999999994</v>
      </c>
      <c r="AK90" s="22">
        <f t="shared" ref="AK90:AK105" si="32">AVERAGE(AA90:AE90)</f>
        <v>1.3803999999999998</v>
      </c>
      <c r="AM90" s="109">
        <f t="shared" ref="AM90:AM105" si="33">((AK90-AI90)*(1000/AG90))/AJ90</f>
        <v>4.3862920451212259</v>
      </c>
      <c r="AN90" s="223" cm="1">
        <f t="array" ref="AN90">MIN(IF(ISERROR(AM90:AM97),1E+307,AM90:AM97))</f>
        <v>0.65147596738606206</v>
      </c>
      <c r="AP90" s="223" cm="1">
        <f t="array" ref="AP90">MAX(IF(ISERROR(AJ90:AJ97),-1E+307,AJ90:AJ97))</f>
        <v>0.72959999999999992</v>
      </c>
      <c r="AQ90" s="220">
        <f>AP98-AP90</f>
        <v>-6.4999999999999947E-2</v>
      </c>
      <c r="AR90" s="24"/>
      <c r="AS90" s="223" cm="1">
        <f t="array" ref="AS90">MIN(IF(ISERROR(AK90:AK97),1E+307,AK90:AK97))</f>
        <v>1.2785999999999997</v>
      </c>
      <c r="AT90" s="220">
        <f>AS90-AS98</f>
        <v>-0.11400000000000032</v>
      </c>
      <c r="AV90" s="43">
        <v>0.78200000000000003</v>
      </c>
      <c r="AW90" s="43">
        <v>1.3759999999999999</v>
      </c>
      <c r="AX90" s="43">
        <v>0.80200000000000005</v>
      </c>
      <c r="AY90" s="43">
        <v>1.4810000000000001</v>
      </c>
      <c r="AZ90" s="25"/>
      <c r="BA90" s="223" cm="1">
        <f t="array" ref="BA90">INDEX(AV90:AV97, MATCH(MIN(IF(ISERROR($AK90:$AK97), 1000, $AK90:$AK97)), $AK90:$AK97, 0))</f>
        <v>0.79500000000000004</v>
      </c>
      <c r="BB90" s="220">
        <f>BA98-BA90</f>
        <v>-8.0000000000000071E-2</v>
      </c>
      <c r="BC90" s="24"/>
      <c r="BD90" s="223" cm="1">
        <f t="array" ref="BD90">INDEX(AW90:AW97, MATCH(MIN(IF(ISERROR($AK90:$AK97), 1000, $AK90:$AK97)), $AK90:$AK97, 0))</f>
        <v>1.345</v>
      </c>
      <c r="BE90" s="220">
        <f>BD90-BD98</f>
        <v>-0.17199999999999993</v>
      </c>
      <c r="BG90" s="43">
        <v>0.74199999999999999</v>
      </c>
      <c r="BH90" s="43">
        <v>1.5129999999999999</v>
      </c>
      <c r="BI90" s="43">
        <v>0.79600000000000004</v>
      </c>
      <c r="BJ90" s="43">
        <v>1.508</v>
      </c>
      <c r="BL90" s="223" cm="1">
        <f t="array" ref="BL90">INDEX(BG90:BG97, MATCH(MIN(IF(ISERROR($AK90:$AK97), 1000, $AK90:$AK97)), $AK90:$AK97, 0))</f>
        <v>0.747</v>
      </c>
      <c r="BM90" s="220">
        <f>BL98-BL90</f>
        <v>-8.2999999999999963E-2</v>
      </c>
      <c r="BN90" s="24"/>
      <c r="BO90" s="223" cm="1">
        <f t="array" ref="BO90">INDEX(BH90:BH97, MATCH(MIN(IF(ISERROR($AK90:$AK97), 1000, $AK90:$AK97)), $AK90:$AK97, 0))</f>
        <v>1.5089999999999999</v>
      </c>
      <c r="BP90" s="220">
        <f>BO90-BO98</f>
        <v>-0.16600000000000015</v>
      </c>
      <c r="BR90" s="220">
        <f>BA90-BB90</f>
        <v>0.87500000000000011</v>
      </c>
      <c r="BS90" s="220">
        <f>BD90+BE90</f>
        <v>1.173</v>
      </c>
      <c r="BT90" s="221">
        <f>BS90-BR90</f>
        <v>0.29799999999999993</v>
      </c>
      <c r="BU90" s="51"/>
      <c r="BV90" s="220">
        <f>BL90-BM90</f>
        <v>0.83</v>
      </c>
      <c r="BW90" s="220">
        <f>BO90+BP90</f>
        <v>1.3429999999999997</v>
      </c>
      <c r="BX90" s="221">
        <f>BW90-BV90</f>
        <v>0.51299999999999979</v>
      </c>
      <c r="BY90" s="51"/>
      <c r="BZ90" s="221">
        <f>AVERAGE(BT90, BX90)</f>
        <v>0.40549999999999986</v>
      </c>
    </row>
    <row r="91" spans="1:78" ht="16" customHeight="1" x14ac:dyDescent="0.2">
      <c r="A91" s="222"/>
      <c r="B91" s="222"/>
      <c r="C91" s="222"/>
      <c r="D91" s="20" t="s">
        <v>482</v>
      </c>
      <c r="E91" s="224"/>
      <c r="G91">
        <v>361</v>
      </c>
      <c r="H91">
        <v>433</v>
      </c>
      <c r="I91">
        <v>375</v>
      </c>
      <c r="J91">
        <v>338</v>
      </c>
      <c r="K91">
        <v>433</v>
      </c>
      <c r="L91">
        <v>0.86299999999999999</v>
      </c>
      <c r="M91">
        <v>0.88600000000000001</v>
      </c>
      <c r="N91">
        <v>0.86599999999999999</v>
      </c>
      <c r="O91">
        <v>0.85099999999999998</v>
      </c>
      <c r="P91">
        <v>0.88700000000000001</v>
      </c>
      <c r="Q91">
        <v>0.73199999999999998</v>
      </c>
      <c r="R91">
        <v>0.73099999999999998</v>
      </c>
      <c r="S91">
        <v>0.71899999999999997</v>
      </c>
      <c r="T91">
        <v>0.71799999999999997</v>
      </c>
      <c r="U91">
        <v>0.748</v>
      </c>
      <c r="V91">
        <v>0.92400000000000004</v>
      </c>
      <c r="W91">
        <v>0.85</v>
      </c>
      <c r="X91">
        <v>0.91600000000000004</v>
      </c>
      <c r="Y91">
        <v>0.95799999999999996</v>
      </c>
      <c r="Z91">
        <v>0.84</v>
      </c>
      <c r="AA91">
        <v>1.248</v>
      </c>
      <c r="AB91">
        <v>1.2609999999999999</v>
      </c>
      <c r="AC91">
        <v>1.2869999999999999</v>
      </c>
      <c r="AD91">
        <v>1.282</v>
      </c>
      <c r="AE91">
        <v>1.3149999999999999</v>
      </c>
      <c r="AG91" s="21">
        <f t="shared" si="28"/>
        <v>388</v>
      </c>
      <c r="AH91" s="22">
        <f t="shared" si="29"/>
        <v>0.87059999999999993</v>
      </c>
      <c r="AI91" s="22">
        <f t="shared" si="30"/>
        <v>0.89759999999999995</v>
      </c>
      <c r="AJ91" s="22">
        <f t="shared" si="31"/>
        <v>0.72959999999999992</v>
      </c>
      <c r="AK91" s="22">
        <f t="shared" si="32"/>
        <v>1.2785999999999997</v>
      </c>
      <c r="AM91" s="109">
        <f t="shared" si="33"/>
        <v>1.3458864622897444</v>
      </c>
      <c r="AN91" s="223"/>
      <c r="AP91" s="223"/>
      <c r="AQ91" s="220"/>
      <c r="AR91" s="24"/>
      <c r="AS91" s="223"/>
      <c r="AT91" s="220"/>
      <c r="AV91" s="43">
        <v>0.79500000000000004</v>
      </c>
      <c r="AW91" s="43">
        <v>1.345</v>
      </c>
      <c r="AX91" s="43">
        <v>0.79900000000000004</v>
      </c>
      <c r="AY91" s="43">
        <v>1.4830000000000001</v>
      </c>
      <c r="AZ91" s="25"/>
      <c r="BA91" s="223"/>
      <c r="BB91" s="220"/>
      <c r="BC91" s="24"/>
      <c r="BD91" s="223"/>
      <c r="BE91" s="220"/>
      <c r="BG91" s="43">
        <v>0.747</v>
      </c>
      <c r="BH91" s="43">
        <v>1.5089999999999999</v>
      </c>
      <c r="BI91" s="43">
        <v>0.79900000000000004</v>
      </c>
      <c r="BJ91" s="43">
        <v>1.4990000000000001</v>
      </c>
      <c r="BL91" s="223"/>
      <c r="BM91" s="220"/>
      <c r="BN91" s="24"/>
      <c r="BO91" s="223"/>
      <c r="BP91" s="220"/>
      <c r="BR91" s="220"/>
      <c r="BS91" s="220"/>
      <c r="BT91" s="221"/>
      <c r="BU91" s="51"/>
      <c r="BV91" s="220"/>
      <c r="BW91" s="220"/>
      <c r="BX91" s="221"/>
      <c r="BY91" s="51"/>
      <c r="BZ91" s="221"/>
    </row>
    <row r="92" spans="1:78" ht="16" customHeight="1" x14ac:dyDescent="0.2">
      <c r="A92" s="222"/>
      <c r="B92" s="222"/>
      <c r="C92" s="222"/>
      <c r="D92" s="20" t="s">
        <v>483</v>
      </c>
      <c r="E92" s="224"/>
      <c r="G92">
        <v>487</v>
      </c>
      <c r="H92">
        <v>604</v>
      </c>
      <c r="I92">
        <v>449</v>
      </c>
      <c r="J92">
        <v>659</v>
      </c>
      <c r="K92">
        <v>480</v>
      </c>
      <c r="L92">
        <v>0.82299999999999995</v>
      </c>
      <c r="M92">
        <v>0.874</v>
      </c>
      <c r="N92">
        <v>0.81499999999999995</v>
      </c>
      <c r="O92">
        <v>0.89200000000000002</v>
      </c>
      <c r="P92">
        <v>0.82099999999999995</v>
      </c>
      <c r="Q92">
        <v>0.72699999999999998</v>
      </c>
      <c r="R92">
        <v>0.72199999999999998</v>
      </c>
      <c r="S92">
        <v>0.71499999999999997</v>
      </c>
      <c r="T92">
        <v>0.71799999999999997</v>
      </c>
      <c r="U92">
        <v>0.73599999999999999</v>
      </c>
      <c r="V92">
        <v>1.038</v>
      </c>
      <c r="W92">
        <v>0.89</v>
      </c>
      <c r="X92">
        <v>1.0620000000000001</v>
      </c>
      <c r="Y92">
        <v>0.82699999999999996</v>
      </c>
      <c r="Z92">
        <v>1.0369999999999999</v>
      </c>
      <c r="AA92">
        <v>1.3140000000000001</v>
      </c>
      <c r="AB92">
        <v>1.272</v>
      </c>
      <c r="AC92">
        <v>1.296</v>
      </c>
      <c r="AD92">
        <v>1.3340000000000001</v>
      </c>
      <c r="AE92">
        <v>1.29</v>
      </c>
      <c r="AG92" s="21">
        <f t="shared" si="28"/>
        <v>535.79999999999995</v>
      </c>
      <c r="AH92" s="22">
        <f t="shared" si="29"/>
        <v>0.84499999999999997</v>
      </c>
      <c r="AI92" s="22">
        <f t="shared" si="30"/>
        <v>0.9708</v>
      </c>
      <c r="AJ92" s="22">
        <f t="shared" si="31"/>
        <v>0.72359999999999991</v>
      </c>
      <c r="AK92" s="22">
        <f t="shared" si="32"/>
        <v>1.3012000000000001</v>
      </c>
      <c r="AM92" s="109">
        <f t="shared" si="33"/>
        <v>0.85219458676919468</v>
      </c>
      <c r="AN92" s="223"/>
      <c r="AP92" s="223"/>
      <c r="AQ92" s="220"/>
      <c r="AR92" s="24"/>
      <c r="AS92" s="223"/>
      <c r="AT92" s="220"/>
      <c r="AV92" s="43">
        <v>0.78200000000000003</v>
      </c>
      <c r="AW92" s="43">
        <v>1.359</v>
      </c>
      <c r="AX92" s="43">
        <v>0.79200000000000004</v>
      </c>
      <c r="AY92" s="43">
        <v>1.482</v>
      </c>
      <c r="AZ92" s="25"/>
      <c r="BA92" s="223"/>
      <c r="BB92" s="220"/>
      <c r="BC92" s="24"/>
      <c r="BD92" s="223"/>
      <c r="BE92" s="220"/>
      <c r="BG92" s="43">
        <v>0.72</v>
      </c>
      <c r="BH92" s="43">
        <v>1.55</v>
      </c>
      <c r="BI92" s="43">
        <v>0.78100000000000003</v>
      </c>
      <c r="BJ92" s="43">
        <v>1.526</v>
      </c>
      <c r="BL92" s="223"/>
      <c r="BM92" s="220"/>
      <c r="BN92" s="24"/>
      <c r="BO92" s="223"/>
      <c r="BP92" s="220"/>
      <c r="BR92" s="220"/>
      <c r="BS92" s="220"/>
      <c r="BT92" s="221"/>
      <c r="BU92" s="51"/>
      <c r="BV92" s="220"/>
      <c r="BW92" s="220"/>
      <c r="BX92" s="221"/>
      <c r="BY92" s="51"/>
      <c r="BZ92" s="221"/>
    </row>
    <row r="93" spans="1:78" ht="16" customHeight="1" x14ac:dyDescent="0.2">
      <c r="A93" s="222"/>
      <c r="B93" s="222"/>
      <c r="C93" s="222"/>
      <c r="D93" s="20" t="s">
        <v>484</v>
      </c>
      <c r="E93" s="224"/>
      <c r="G93">
        <v>475</v>
      </c>
      <c r="H93">
        <v>457</v>
      </c>
      <c r="I93">
        <v>507</v>
      </c>
      <c r="J93">
        <v>544</v>
      </c>
      <c r="K93">
        <v>646</v>
      </c>
      <c r="L93">
        <v>0.78900000000000003</v>
      </c>
      <c r="M93">
        <v>0.78</v>
      </c>
      <c r="N93">
        <v>0.80600000000000005</v>
      </c>
      <c r="O93">
        <v>0.81899999999999995</v>
      </c>
      <c r="P93">
        <v>0.85699999999999998</v>
      </c>
      <c r="Q93">
        <v>0.72</v>
      </c>
      <c r="R93">
        <v>0.70899999999999996</v>
      </c>
      <c r="S93">
        <v>0.71</v>
      </c>
      <c r="T93">
        <v>0.70899999999999996</v>
      </c>
      <c r="U93">
        <v>0.73399999999999999</v>
      </c>
      <c r="V93">
        <v>1.1240000000000001</v>
      </c>
      <c r="W93">
        <v>1.147</v>
      </c>
      <c r="X93">
        <v>1.0860000000000001</v>
      </c>
      <c r="Y93">
        <v>1.046</v>
      </c>
      <c r="Z93">
        <v>0.93500000000000005</v>
      </c>
      <c r="AA93">
        <v>1.292</v>
      </c>
      <c r="AB93">
        <v>1.2829999999999999</v>
      </c>
      <c r="AC93">
        <v>1.327</v>
      </c>
      <c r="AD93">
        <v>1.3169999999999999</v>
      </c>
      <c r="AE93">
        <v>1.3460000000000001</v>
      </c>
      <c r="AG93" s="21">
        <f t="shared" si="28"/>
        <v>525.79999999999995</v>
      </c>
      <c r="AH93" s="22">
        <f t="shared" si="29"/>
        <v>0.81020000000000003</v>
      </c>
      <c r="AI93" s="22">
        <f t="shared" si="30"/>
        <v>1.0676000000000001</v>
      </c>
      <c r="AJ93" s="22">
        <f t="shared" si="31"/>
        <v>0.71639999999999993</v>
      </c>
      <c r="AK93" s="22">
        <f t="shared" si="32"/>
        <v>1.3130000000000002</v>
      </c>
      <c r="AM93" s="109">
        <f t="shared" si="33"/>
        <v>0.65147596738606206</v>
      </c>
      <c r="AN93" s="223"/>
      <c r="AP93" s="223"/>
      <c r="AQ93" s="220"/>
      <c r="AR93" s="24"/>
      <c r="AS93" s="223"/>
      <c r="AT93" s="220"/>
      <c r="AV93" s="43">
        <v>0.77900000000000003</v>
      </c>
      <c r="AW93" s="43">
        <v>1.3680000000000001</v>
      </c>
      <c r="AX93" s="43">
        <v>0.80400000000000005</v>
      </c>
      <c r="AY93" s="43">
        <v>1.4550000000000001</v>
      </c>
      <c r="AZ93" s="25"/>
      <c r="BA93" s="223"/>
      <c r="BB93" s="220"/>
      <c r="BC93" s="24"/>
      <c r="BD93" s="223"/>
      <c r="BE93" s="220"/>
      <c r="BG93" s="43">
        <v>0.72199999999999998</v>
      </c>
      <c r="BH93" s="43">
        <v>1.5489999999999999</v>
      </c>
      <c r="BI93" s="43">
        <v>0.78200000000000003</v>
      </c>
      <c r="BJ93" s="43">
        <v>1.52</v>
      </c>
      <c r="BL93" s="223"/>
      <c r="BM93" s="220"/>
      <c r="BN93" s="24"/>
      <c r="BO93" s="223"/>
      <c r="BP93" s="220"/>
      <c r="BR93" s="220"/>
      <c r="BS93" s="220"/>
      <c r="BT93" s="221"/>
      <c r="BU93" s="51"/>
      <c r="BV93" s="220"/>
      <c r="BW93" s="220"/>
      <c r="BX93" s="221"/>
      <c r="BY93" s="51"/>
      <c r="BZ93" s="221"/>
    </row>
    <row r="94" spans="1:78" ht="16" customHeight="1" x14ac:dyDescent="0.2">
      <c r="A94" s="222"/>
      <c r="B94" s="222"/>
      <c r="C94" s="222"/>
      <c r="D94" s="20" t="s">
        <v>485</v>
      </c>
      <c r="E94" s="224"/>
      <c r="G94" s="20"/>
      <c r="K94" s="20"/>
      <c r="L94" s="20"/>
      <c r="P94" s="20"/>
      <c r="Q94" s="20"/>
      <c r="U94" s="20"/>
      <c r="V94" s="20"/>
      <c r="Z94" s="20"/>
      <c r="AA94" s="20"/>
      <c r="AE94" s="20"/>
      <c r="AG94" s="21" t="e">
        <f t="shared" si="28"/>
        <v>#DIV/0!</v>
      </c>
      <c r="AH94" s="22" t="e">
        <f t="shared" si="29"/>
        <v>#DIV/0!</v>
      </c>
      <c r="AI94" s="22" t="e">
        <f t="shared" si="30"/>
        <v>#DIV/0!</v>
      </c>
      <c r="AJ94" s="22" t="e">
        <f t="shared" si="31"/>
        <v>#DIV/0!</v>
      </c>
      <c r="AK94" s="22" t="e">
        <f t="shared" si="32"/>
        <v>#DIV/0!</v>
      </c>
      <c r="AM94" s="109" t="e">
        <f t="shared" si="33"/>
        <v>#DIV/0!</v>
      </c>
      <c r="AN94" s="223"/>
      <c r="AP94" s="223"/>
      <c r="AQ94" s="220"/>
      <c r="AR94" s="24"/>
      <c r="AS94" s="223"/>
      <c r="AT94" s="220"/>
      <c r="AV94" s="43"/>
      <c r="AW94" s="43"/>
      <c r="AX94" s="43"/>
      <c r="AY94" s="43"/>
      <c r="AZ94" s="25"/>
      <c r="BA94" s="223"/>
      <c r="BB94" s="220"/>
      <c r="BC94" s="24"/>
      <c r="BD94" s="223"/>
      <c r="BE94" s="220"/>
      <c r="BG94" s="43"/>
      <c r="BH94" s="43"/>
      <c r="BI94" s="43"/>
      <c r="BJ94" s="43"/>
      <c r="BL94" s="223"/>
      <c r="BM94" s="220"/>
      <c r="BN94" s="24"/>
      <c r="BO94" s="223"/>
      <c r="BP94" s="220"/>
      <c r="BR94" s="220"/>
      <c r="BS94" s="220"/>
      <c r="BT94" s="221"/>
      <c r="BU94" s="51"/>
      <c r="BV94" s="220"/>
      <c r="BW94" s="220"/>
      <c r="BX94" s="221"/>
      <c r="BY94" s="51"/>
      <c r="BZ94" s="221"/>
    </row>
    <row r="95" spans="1:78" ht="16" customHeight="1" x14ac:dyDescent="0.2">
      <c r="A95" s="222"/>
      <c r="B95" s="222"/>
      <c r="C95" s="222"/>
      <c r="E95" s="224"/>
      <c r="AG95" s="21" t="e">
        <f t="shared" si="28"/>
        <v>#DIV/0!</v>
      </c>
      <c r="AH95" s="22" t="e">
        <f t="shared" si="29"/>
        <v>#DIV/0!</v>
      </c>
      <c r="AI95" s="22" t="e">
        <f t="shared" si="30"/>
        <v>#DIV/0!</v>
      </c>
      <c r="AJ95" s="22" t="e">
        <f t="shared" si="31"/>
        <v>#DIV/0!</v>
      </c>
      <c r="AK95" s="22" t="e">
        <f t="shared" si="32"/>
        <v>#DIV/0!</v>
      </c>
      <c r="AM95" s="109" t="e">
        <f t="shared" si="33"/>
        <v>#DIV/0!</v>
      </c>
      <c r="AN95" s="223"/>
      <c r="AP95" s="223"/>
      <c r="AQ95" s="220"/>
      <c r="AR95" s="24"/>
      <c r="AS95" s="223"/>
      <c r="AT95" s="220"/>
      <c r="AV95" s="43"/>
      <c r="AW95" s="43"/>
      <c r="AX95" s="43"/>
      <c r="AY95" s="43"/>
      <c r="AZ95" s="25"/>
      <c r="BA95" s="223"/>
      <c r="BB95" s="220"/>
      <c r="BC95" s="24"/>
      <c r="BD95" s="223"/>
      <c r="BE95" s="220"/>
      <c r="BG95" s="43"/>
      <c r="BH95" s="43"/>
      <c r="BI95" s="43"/>
      <c r="BJ95" s="43"/>
      <c r="BL95" s="223"/>
      <c r="BM95" s="220"/>
      <c r="BN95" s="24"/>
      <c r="BO95" s="223"/>
      <c r="BP95" s="220"/>
      <c r="BR95" s="220"/>
      <c r="BS95" s="220"/>
      <c r="BT95" s="221"/>
      <c r="BU95" s="51"/>
      <c r="BV95" s="220"/>
      <c r="BW95" s="220"/>
      <c r="BX95" s="221"/>
      <c r="BY95" s="51"/>
      <c r="BZ95" s="221"/>
    </row>
    <row r="96" spans="1:78" ht="16" customHeight="1" x14ac:dyDescent="0.2">
      <c r="A96" s="222"/>
      <c r="B96" s="222"/>
      <c r="C96" s="222"/>
      <c r="E96" s="224"/>
      <c r="AG96" s="21" t="e">
        <f t="shared" si="28"/>
        <v>#DIV/0!</v>
      </c>
      <c r="AH96" s="22" t="e">
        <f t="shared" si="29"/>
        <v>#DIV/0!</v>
      </c>
      <c r="AI96" s="22" t="e">
        <f t="shared" si="30"/>
        <v>#DIV/0!</v>
      </c>
      <c r="AJ96" s="22" t="e">
        <f t="shared" si="31"/>
        <v>#DIV/0!</v>
      </c>
      <c r="AK96" s="22" t="e">
        <f t="shared" si="32"/>
        <v>#DIV/0!</v>
      </c>
      <c r="AM96" s="109" t="e">
        <f t="shared" si="33"/>
        <v>#DIV/0!</v>
      </c>
      <c r="AN96" s="223"/>
      <c r="AP96" s="223"/>
      <c r="AQ96" s="220"/>
      <c r="AR96" s="24"/>
      <c r="AS96" s="223"/>
      <c r="AT96" s="220"/>
      <c r="AV96" s="43"/>
      <c r="AW96" s="43"/>
      <c r="AX96" s="43"/>
      <c r="AY96" s="43"/>
      <c r="AZ96" s="25"/>
      <c r="BA96" s="223"/>
      <c r="BB96" s="220"/>
      <c r="BC96" s="24"/>
      <c r="BD96" s="223"/>
      <c r="BE96" s="220"/>
      <c r="BG96" s="43"/>
      <c r="BH96" s="43"/>
      <c r="BI96" s="43"/>
      <c r="BJ96" s="43"/>
      <c r="BL96" s="223"/>
      <c r="BM96" s="220"/>
      <c r="BN96" s="24"/>
      <c r="BO96" s="223"/>
      <c r="BP96" s="220"/>
      <c r="BR96" s="220"/>
      <c r="BS96" s="220"/>
      <c r="BT96" s="221"/>
      <c r="BU96" s="51"/>
      <c r="BV96" s="220"/>
      <c r="BW96" s="220"/>
      <c r="BX96" s="221"/>
      <c r="BY96" s="51"/>
      <c r="BZ96" s="221"/>
    </row>
    <row r="97" spans="1:78" ht="16" customHeight="1" x14ac:dyDescent="0.2">
      <c r="A97" s="222"/>
      <c r="B97" s="222"/>
      <c r="C97" s="222"/>
      <c r="E97" s="224"/>
      <c r="AG97" s="21" t="e">
        <f t="shared" si="28"/>
        <v>#DIV/0!</v>
      </c>
      <c r="AH97" s="22" t="e">
        <f t="shared" si="29"/>
        <v>#DIV/0!</v>
      </c>
      <c r="AI97" s="22" t="e">
        <f t="shared" si="30"/>
        <v>#DIV/0!</v>
      </c>
      <c r="AJ97" s="22" t="e">
        <f t="shared" si="31"/>
        <v>#DIV/0!</v>
      </c>
      <c r="AK97" s="22" t="e">
        <f t="shared" si="32"/>
        <v>#DIV/0!</v>
      </c>
      <c r="AM97" s="109" t="e">
        <f t="shared" si="33"/>
        <v>#DIV/0!</v>
      </c>
      <c r="AN97" s="223"/>
      <c r="AP97" s="223"/>
      <c r="AQ97" s="220"/>
      <c r="AR97" s="24"/>
      <c r="AS97" s="223"/>
      <c r="AT97" s="220"/>
      <c r="AV97" s="43"/>
      <c r="AW97" s="43"/>
      <c r="AX97" s="43"/>
      <c r="AY97" s="43"/>
      <c r="AZ97" s="25"/>
      <c r="BA97" s="223"/>
      <c r="BB97" s="220"/>
      <c r="BC97" s="24"/>
      <c r="BD97" s="223"/>
      <c r="BE97" s="220"/>
      <c r="BG97" s="43"/>
      <c r="BH97" s="43"/>
      <c r="BI97" s="43"/>
      <c r="BJ97" s="43"/>
      <c r="BL97" s="223"/>
      <c r="BM97" s="220"/>
      <c r="BN97" s="24"/>
      <c r="BO97" s="223"/>
      <c r="BP97" s="220"/>
      <c r="BR97" s="220"/>
      <c r="BS97" s="220"/>
      <c r="BT97" s="221"/>
      <c r="BU97" s="51"/>
      <c r="BV97" s="220"/>
      <c r="BW97" s="220"/>
      <c r="BX97" s="221"/>
      <c r="BY97" s="51"/>
      <c r="BZ97" s="221"/>
    </row>
    <row r="98" spans="1:78" ht="16" customHeight="1" x14ac:dyDescent="0.2">
      <c r="A98" s="222"/>
      <c r="B98" s="222"/>
      <c r="C98" s="222">
        <v>0</v>
      </c>
      <c r="D98" s="20" t="s">
        <v>486</v>
      </c>
      <c r="E98" s="224"/>
      <c r="G98">
        <v>159</v>
      </c>
      <c r="H98">
        <v>233</v>
      </c>
      <c r="I98">
        <v>190</v>
      </c>
      <c r="J98">
        <v>306</v>
      </c>
      <c r="K98">
        <v>137</v>
      </c>
      <c r="L98">
        <v>0.77800000000000002</v>
      </c>
      <c r="M98">
        <v>0.82099999999999995</v>
      </c>
      <c r="N98">
        <v>0.80600000000000005</v>
      </c>
      <c r="O98">
        <v>0.86699999999999999</v>
      </c>
      <c r="P98">
        <v>0.755</v>
      </c>
      <c r="Q98">
        <v>0.65300000000000002</v>
      </c>
      <c r="R98">
        <v>0.65</v>
      </c>
      <c r="S98">
        <v>0.64800000000000002</v>
      </c>
      <c r="T98">
        <v>0.64100000000000001</v>
      </c>
      <c r="U98">
        <v>0.66800000000000004</v>
      </c>
      <c r="V98">
        <v>1.151</v>
      </c>
      <c r="W98">
        <v>1.046</v>
      </c>
      <c r="X98">
        <v>1.087</v>
      </c>
      <c r="Y98">
        <v>0.91100000000000003</v>
      </c>
      <c r="Z98">
        <v>1.1910000000000001</v>
      </c>
      <c r="AA98">
        <v>1.4059999999999999</v>
      </c>
      <c r="AB98">
        <v>1.407</v>
      </c>
      <c r="AC98">
        <v>1.409</v>
      </c>
      <c r="AD98">
        <v>1.4379999999999999</v>
      </c>
      <c r="AE98">
        <v>1.4890000000000001</v>
      </c>
      <c r="AG98" s="21">
        <f t="shared" si="28"/>
        <v>205</v>
      </c>
      <c r="AH98" s="22">
        <f t="shared" si="29"/>
        <v>0.8054</v>
      </c>
      <c r="AI98" s="22">
        <f t="shared" si="30"/>
        <v>1.0771999999999999</v>
      </c>
      <c r="AJ98" s="22">
        <f t="shared" si="31"/>
        <v>0.65200000000000002</v>
      </c>
      <c r="AK98" s="22">
        <f t="shared" si="32"/>
        <v>1.4297999999999997</v>
      </c>
      <c r="AM98" s="109">
        <f t="shared" si="33"/>
        <v>2.6380368098159495</v>
      </c>
      <c r="AN98" s="223" cm="1">
        <f t="array" ref="AN98">MIN(IF(ISERROR(AM98:AM105),1E+307,AM98:AM105))</f>
        <v>0.86868335028761889</v>
      </c>
      <c r="AP98" s="223" cm="1">
        <f t="array" ref="AP98">MAX(IF(ISERROR(AJ98:AJ105),-1E+307,AJ98:AJ105))</f>
        <v>0.66459999999999997</v>
      </c>
      <c r="AQ98" s="220"/>
      <c r="AR98" s="24"/>
      <c r="AS98" s="223" cm="1">
        <f t="array" ref="AS98">MIN(IF(ISERROR(AK98:AK105),1E+307,AK98:AK105))</f>
        <v>1.3926000000000001</v>
      </c>
      <c r="AT98" s="220"/>
      <c r="AV98" s="43">
        <v>0.7</v>
      </c>
      <c r="AW98" s="43">
        <v>1.554</v>
      </c>
      <c r="AX98" s="43">
        <v>0.74099999999999999</v>
      </c>
      <c r="AY98" s="43">
        <v>1.625</v>
      </c>
      <c r="AZ98" s="25"/>
      <c r="BA98" s="223" cm="1">
        <f t="array" ref="BA98">INDEX(AV98:AV105, MATCH(MIN(IF(ISERROR($AK98:$AK105), 1000, $AK98:$AK105)), $AK98:$AK105, 0))</f>
        <v>0.71499999999999997</v>
      </c>
      <c r="BB98" s="220"/>
      <c r="BC98" s="24"/>
      <c r="BD98" s="223" cm="1">
        <f t="array" ref="BD98">INDEX(AW98:AW105, MATCH(MIN(IF(ISERROR($AK98:$AK105), 1000, $AK98:$AK105)), $AK98:$AK105, 0))</f>
        <v>1.5169999999999999</v>
      </c>
      <c r="BE98" s="220"/>
      <c r="BG98" s="43">
        <v>0.66800000000000004</v>
      </c>
      <c r="BH98" s="43">
        <v>1.6659999999999999</v>
      </c>
      <c r="BI98" s="43">
        <v>0.75</v>
      </c>
      <c r="BJ98" s="43">
        <v>1.6140000000000001</v>
      </c>
      <c r="BL98" s="223" cm="1">
        <f t="array" ref="BL98">INDEX(BG98:BG105, MATCH(MIN(IF(ISERROR($AK98:$AK105), 1000, $AK98:$AK105)), $AK98:$AK105, 0))</f>
        <v>0.66400000000000003</v>
      </c>
      <c r="BM98" s="220"/>
      <c r="BN98" s="24"/>
      <c r="BO98" s="223" cm="1">
        <f t="array" ref="BO98">INDEX(BH98:BH105, MATCH(MIN(IF(ISERROR($AK98:$AK105), 1000, $AK98:$AK105)), $AK98:$AK105, 0))</f>
        <v>1.675</v>
      </c>
      <c r="BP98" s="220"/>
      <c r="BR98" s="220"/>
      <c r="BS98" s="220"/>
      <c r="BT98" s="221"/>
      <c r="BU98" s="51"/>
      <c r="BV98" s="220"/>
      <c r="BW98" s="220"/>
      <c r="BX98" s="221"/>
      <c r="BY98" s="51"/>
      <c r="BZ98" s="221"/>
    </row>
    <row r="99" spans="1:78" ht="16" customHeight="1" x14ac:dyDescent="0.2">
      <c r="A99" s="222"/>
      <c r="B99" s="222"/>
      <c r="C99" s="222"/>
      <c r="D99" s="20" t="s">
        <v>487</v>
      </c>
      <c r="E99" s="224"/>
      <c r="G99">
        <v>296</v>
      </c>
      <c r="H99">
        <v>316</v>
      </c>
      <c r="I99">
        <v>333</v>
      </c>
      <c r="J99">
        <v>342</v>
      </c>
      <c r="K99">
        <v>377</v>
      </c>
      <c r="L99">
        <v>0.77500000000000002</v>
      </c>
      <c r="M99">
        <v>0.78500000000000003</v>
      </c>
      <c r="N99">
        <v>0.79100000000000004</v>
      </c>
      <c r="O99">
        <v>0.80300000000000005</v>
      </c>
      <c r="P99">
        <v>0.82099999999999995</v>
      </c>
      <c r="Q99">
        <v>0.66400000000000003</v>
      </c>
      <c r="R99">
        <v>0.66700000000000004</v>
      </c>
      <c r="S99">
        <v>0.66300000000000003</v>
      </c>
      <c r="T99">
        <v>0.65700000000000003</v>
      </c>
      <c r="U99">
        <v>0.67200000000000004</v>
      </c>
      <c r="V99">
        <v>1.1579999999999999</v>
      </c>
      <c r="W99">
        <v>1.1339999999999999</v>
      </c>
      <c r="X99">
        <v>1.121</v>
      </c>
      <c r="Y99">
        <v>1.089</v>
      </c>
      <c r="Z99">
        <v>1.0369999999999999</v>
      </c>
      <c r="AA99">
        <v>1.371</v>
      </c>
      <c r="AB99">
        <v>1.3720000000000001</v>
      </c>
      <c r="AC99">
        <v>1.371</v>
      </c>
      <c r="AD99">
        <v>1.4239999999999999</v>
      </c>
      <c r="AE99">
        <v>1.425</v>
      </c>
      <c r="AG99" s="21">
        <f t="shared" si="28"/>
        <v>332.8</v>
      </c>
      <c r="AH99" s="22">
        <f t="shared" si="29"/>
        <v>0.79499999999999993</v>
      </c>
      <c r="AI99" s="22">
        <f t="shared" si="30"/>
        <v>1.1077999999999999</v>
      </c>
      <c r="AJ99" s="22">
        <f t="shared" si="31"/>
        <v>0.66459999999999997</v>
      </c>
      <c r="AK99" s="22">
        <f t="shared" si="32"/>
        <v>1.3926000000000001</v>
      </c>
      <c r="AM99" s="109">
        <f t="shared" si="33"/>
        <v>1.2876455473506339</v>
      </c>
      <c r="AN99" s="223"/>
      <c r="AP99" s="223"/>
      <c r="AQ99" s="220"/>
      <c r="AR99" s="24"/>
      <c r="AS99" s="223"/>
      <c r="AT99" s="220"/>
      <c r="AV99" s="43">
        <v>0.71499999999999997</v>
      </c>
      <c r="AW99" s="43">
        <v>1.5169999999999999</v>
      </c>
      <c r="AX99" s="43">
        <v>0.75600000000000001</v>
      </c>
      <c r="AY99" s="43">
        <v>1.5760000000000001</v>
      </c>
      <c r="AZ99" s="25"/>
      <c r="BA99" s="223"/>
      <c r="BB99" s="220"/>
      <c r="BC99" s="24"/>
      <c r="BD99" s="223"/>
      <c r="BE99" s="220"/>
      <c r="BG99" s="43">
        <v>0.66400000000000003</v>
      </c>
      <c r="BH99" s="43">
        <v>1.675</v>
      </c>
      <c r="BI99" s="43">
        <v>0.74399999999999999</v>
      </c>
      <c r="BJ99" s="43">
        <v>1.6140000000000001</v>
      </c>
      <c r="BL99" s="223"/>
      <c r="BM99" s="220"/>
      <c r="BN99" s="24"/>
      <c r="BO99" s="223"/>
      <c r="BP99" s="220"/>
      <c r="BR99" s="220"/>
      <c r="BS99" s="220"/>
      <c r="BT99" s="221"/>
      <c r="BU99" s="51"/>
      <c r="BV99" s="220"/>
      <c r="BW99" s="220"/>
      <c r="BX99" s="221"/>
      <c r="BY99" s="51"/>
      <c r="BZ99" s="221"/>
    </row>
    <row r="100" spans="1:78" ht="16" customHeight="1" x14ac:dyDescent="0.2">
      <c r="A100" s="222"/>
      <c r="B100" s="222"/>
      <c r="C100" s="222"/>
      <c r="D100" s="20" t="s">
        <v>488</v>
      </c>
      <c r="E100" s="224"/>
      <c r="G100">
        <v>410</v>
      </c>
      <c r="H100">
        <v>398</v>
      </c>
      <c r="I100">
        <v>376</v>
      </c>
      <c r="J100">
        <v>435</v>
      </c>
      <c r="K100">
        <v>439</v>
      </c>
      <c r="L100">
        <v>0.78100000000000003</v>
      </c>
      <c r="M100">
        <v>0.77</v>
      </c>
      <c r="N100">
        <v>0.76100000000000001</v>
      </c>
      <c r="O100">
        <v>0.79</v>
      </c>
      <c r="P100">
        <v>0.79100000000000004</v>
      </c>
      <c r="Q100">
        <v>0.65500000000000003</v>
      </c>
      <c r="R100">
        <v>0.65200000000000002</v>
      </c>
      <c r="S100">
        <v>0.66200000000000003</v>
      </c>
      <c r="T100">
        <v>0.65300000000000002</v>
      </c>
      <c r="U100">
        <v>0.67</v>
      </c>
      <c r="V100">
        <v>1.1439999999999999</v>
      </c>
      <c r="W100">
        <v>1.1679999999999999</v>
      </c>
      <c r="X100">
        <v>1.19</v>
      </c>
      <c r="Y100">
        <v>1.1200000000000001</v>
      </c>
      <c r="Z100">
        <v>1.1100000000000001</v>
      </c>
      <c r="AA100">
        <v>1.395</v>
      </c>
      <c r="AB100">
        <v>1.427</v>
      </c>
      <c r="AC100">
        <v>1.43</v>
      </c>
      <c r="AD100">
        <v>1.482</v>
      </c>
      <c r="AE100">
        <v>1.415</v>
      </c>
      <c r="AG100" s="21">
        <f t="shared" si="28"/>
        <v>411.6</v>
      </c>
      <c r="AH100" s="22">
        <f t="shared" si="29"/>
        <v>0.77860000000000007</v>
      </c>
      <c r="AI100" s="22">
        <f t="shared" si="30"/>
        <v>1.1464000000000001</v>
      </c>
      <c r="AJ100" s="22">
        <f t="shared" si="31"/>
        <v>0.65839999999999999</v>
      </c>
      <c r="AK100" s="22">
        <f t="shared" si="32"/>
        <v>1.4298</v>
      </c>
      <c r="AM100" s="109">
        <f t="shared" si="33"/>
        <v>1.0457663363904837</v>
      </c>
      <c r="AN100" s="223"/>
      <c r="AP100" s="223"/>
      <c r="AQ100" s="220"/>
      <c r="AR100" s="24"/>
      <c r="AS100" s="223"/>
      <c r="AT100" s="220"/>
      <c r="AV100" s="43">
        <v>0.69099999999999995</v>
      </c>
      <c r="AW100" s="43">
        <v>1.5660000000000001</v>
      </c>
      <c r="AX100" s="43">
        <v>0.74299999999999999</v>
      </c>
      <c r="AY100" s="43">
        <v>1.6</v>
      </c>
      <c r="AZ100" s="25"/>
      <c r="BA100" s="223"/>
      <c r="BB100" s="220"/>
      <c r="BC100" s="24"/>
      <c r="BD100" s="223"/>
      <c r="BE100" s="220"/>
      <c r="BG100" s="43">
        <v>0.65</v>
      </c>
      <c r="BH100" s="43">
        <v>1.7030000000000001</v>
      </c>
      <c r="BI100" s="43">
        <v>0.73499999999999999</v>
      </c>
      <c r="BJ100" s="43">
        <v>1.6319999999999999</v>
      </c>
      <c r="BL100" s="223"/>
      <c r="BM100" s="220"/>
      <c r="BN100" s="24"/>
      <c r="BO100" s="223"/>
      <c r="BP100" s="220"/>
      <c r="BR100" s="220"/>
      <c r="BS100" s="220"/>
      <c r="BT100" s="221"/>
      <c r="BU100" s="51"/>
      <c r="BV100" s="220"/>
      <c r="BW100" s="220"/>
      <c r="BX100" s="221"/>
      <c r="BY100" s="51"/>
      <c r="BZ100" s="221"/>
    </row>
    <row r="101" spans="1:78" ht="16" customHeight="1" x14ac:dyDescent="0.2">
      <c r="A101" s="222"/>
      <c r="B101" s="222"/>
      <c r="C101" s="222"/>
      <c r="D101" s="20" t="s">
        <v>489</v>
      </c>
      <c r="E101" s="224"/>
      <c r="G101">
        <v>414</v>
      </c>
      <c r="H101">
        <v>398</v>
      </c>
      <c r="I101">
        <v>458</v>
      </c>
      <c r="J101">
        <v>505</v>
      </c>
      <c r="K101">
        <v>383</v>
      </c>
      <c r="L101">
        <v>0.76500000000000001</v>
      </c>
      <c r="M101">
        <v>0.75</v>
      </c>
      <c r="N101">
        <v>0.79100000000000004</v>
      </c>
      <c r="O101">
        <v>0.81100000000000005</v>
      </c>
      <c r="P101">
        <v>0.73499999999999999</v>
      </c>
      <c r="Q101">
        <v>0.65600000000000003</v>
      </c>
      <c r="R101">
        <v>0.64600000000000002</v>
      </c>
      <c r="S101">
        <v>0.65900000000000003</v>
      </c>
      <c r="T101">
        <v>0.65200000000000002</v>
      </c>
      <c r="U101">
        <v>0.66500000000000004</v>
      </c>
      <c r="V101">
        <v>1.177</v>
      </c>
      <c r="W101">
        <v>1.212</v>
      </c>
      <c r="X101">
        <v>1.121</v>
      </c>
      <c r="Y101">
        <v>1.069</v>
      </c>
      <c r="Z101">
        <v>1.23</v>
      </c>
      <c r="AA101">
        <v>1.391</v>
      </c>
      <c r="AB101">
        <v>1.3979999999999999</v>
      </c>
      <c r="AC101">
        <v>1.4119999999999999</v>
      </c>
      <c r="AD101">
        <v>1.429</v>
      </c>
      <c r="AE101">
        <v>1.4079999999999999</v>
      </c>
      <c r="AG101" s="21">
        <f t="shared" si="28"/>
        <v>431.6</v>
      </c>
      <c r="AH101" s="22">
        <f t="shared" si="29"/>
        <v>0.77039999999999997</v>
      </c>
      <c r="AI101" s="22">
        <f t="shared" si="30"/>
        <v>1.1618000000000002</v>
      </c>
      <c r="AJ101" s="22">
        <f t="shared" si="31"/>
        <v>0.65559999999999996</v>
      </c>
      <c r="AK101" s="22">
        <f t="shared" si="32"/>
        <v>1.4076</v>
      </c>
      <c r="AM101" s="109">
        <f t="shared" si="33"/>
        <v>0.86868335028761889</v>
      </c>
      <c r="AN101" s="223"/>
      <c r="AP101" s="223"/>
      <c r="AQ101" s="220"/>
      <c r="AR101" s="24"/>
      <c r="AS101" s="223"/>
      <c r="AT101" s="220"/>
      <c r="AV101" s="43">
        <v>0.69799999999999995</v>
      </c>
      <c r="AW101" s="43">
        <v>1.5549999999999999</v>
      </c>
      <c r="AX101" s="43">
        <v>0.751</v>
      </c>
      <c r="AY101" s="43">
        <v>1.591</v>
      </c>
      <c r="AZ101" s="25"/>
      <c r="BA101" s="223"/>
      <c r="BB101" s="220"/>
      <c r="BC101" s="24"/>
      <c r="BD101" s="223"/>
      <c r="BE101" s="220"/>
      <c r="BG101" s="43">
        <v>0.65700000000000003</v>
      </c>
      <c r="BH101" s="43">
        <v>1.6970000000000001</v>
      </c>
      <c r="BI101" s="43">
        <v>0.746</v>
      </c>
      <c r="BJ101" s="43">
        <v>1.615</v>
      </c>
      <c r="BL101" s="223"/>
      <c r="BM101" s="220"/>
      <c r="BN101" s="24"/>
      <c r="BO101" s="223"/>
      <c r="BP101" s="220"/>
      <c r="BR101" s="220"/>
      <c r="BS101" s="220"/>
      <c r="BT101" s="221"/>
      <c r="BU101" s="51"/>
      <c r="BV101" s="220"/>
      <c r="BW101" s="220"/>
      <c r="BX101" s="221"/>
      <c r="BY101" s="51"/>
      <c r="BZ101" s="221"/>
    </row>
    <row r="102" spans="1:78" ht="16" customHeight="1" x14ac:dyDescent="0.2">
      <c r="A102" s="222"/>
      <c r="B102" s="222"/>
      <c r="C102" s="222"/>
      <c r="D102" s="20" t="s">
        <v>490</v>
      </c>
      <c r="E102" s="224"/>
      <c r="G102" s="20"/>
      <c r="K102" s="20"/>
      <c r="L102" s="20"/>
      <c r="P102" s="20"/>
      <c r="Q102" s="20"/>
      <c r="U102" s="20"/>
      <c r="V102" s="20"/>
      <c r="Z102" s="20"/>
      <c r="AA102" s="20"/>
      <c r="AE102" s="20"/>
      <c r="AG102" s="21" t="e">
        <f t="shared" si="28"/>
        <v>#DIV/0!</v>
      </c>
      <c r="AH102" s="22" t="e">
        <f t="shared" si="29"/>
        <v>#DIV/0!</v>
      </c>
      <c r="AI102" s="22" t="e">
        <f t="shared" si="30"/>
        <v>#DIV/0!</v>
      </c>
      <c r="AJ102" s="22" t="e">
        <f t="shared" si="31"/>
        <v>#DIV/0!</v>
      </c>
      <c r="AK102" s="22" t="e">
        <f t="shared" si="32"/>
        <v>#DIV/0!</v>
      </c>
      <c r="AM102" s="109" t="e">
        <f t="shared" si="33"/>
        <v>#DIV/0!</v>
      </c>
      <c r="AN102" s="223"/>
      <c r="AP102" s="223"/>
      <c r="AQ102" s="220"/>
      <c r="AR102" s="24"/>
      <c r="AS102" s="223"/>
      <c r="AT102" s="220"/>
      <c r="AV102" s="43"/>
      <c r="AW102" s="43"/>
      <c r="AX102" s="43"/>
      <c r="AY102" s="43"/>
      <c r="AZ102" s="25"/>
      <c r="BA102" s="223"/>
      <c r="BB102" s="220"/>
      <c r="BC102" s="24"/>
      <c r="BD102" s="223"/>
      <c r="BE102" s="220"/>
      <c r="BG102" s="43"/>
      <c r="BH102" s="43"/>
      <c r="BI102" s="43"/>
      <c r="BJ102" s="43"/>
      <c r="BL102" s="223"/>
      <c r="BM102" s="220"/>
      <c r="BN102" s="24"/>
      <c r="BO102" s="223"/>
      <c r="BP102" s="220"/>
      <c r="BR102" s="220"/>
      <c r="BS102" s="220"/>
      <c r="BT102" s="221"/>
      <c r="BU102" s="51"/>
      <c r="BV102" s="220"/>
      <c r="BW102" s="220"/>
      <c r="BX102" s="221"/>
      <c r="BY102" s="51"/>
      <c r="BZ102" s="221"/>
    </row>
    <row r="103" spans="1:78" ht="16" customHeight="1" x14ac:dyDescent="0.2">
      <c r="A103" s="222"/>
      <c r="B103" s="222"/>
      <c r="C103" s="222"/>
      <c r="E103" s="224"/>
      <c r="AG103" s="21" t="e">
        <f t="shared" si="28"/>
        <v>#DIV/0!</v>
      </c>
      <c r="AH103" s="22" t="e">
        <f t="shared" si="29"/>
        <v>#DIV/0!</v>
      </c>
      <c r="AI103" s="22" t="e">
        <f t="shared" si="30"/>
        <v>#DIV/0!</v>
      </c>
      <c r="AJ103" s="22" t="e">
        <f t="shared" si="31"/>
        <v>#DIV/0!</v>
      </c>
      <c r="AK103" s="22" t="e">
        <f t="shared" si="32"/>
        <v>#DIV/0!</v>
      </c>
      <c r="AM103" s="109" t="e">
        <f t="shared" si="33"/>
        <v>#DIV/0!</v>
      </c>
      <c r="AN103" s="223"/>
      <c r="AP103" s="223"/>
      <c r="AQ103" s="220"/>
      <c r="AR103" s="24"/>
      <c r="AS103" s="223"/>
      <c r="AT103" s="220"/>
      <c r="AV103" s="43"/>
      <c r="AW103" s="43"/>
      <c r="AX103" s="43"/>
      <c r="AY103" s="43"/>
      <c r="AZ103" s="25"/>
      <c r="BA103" s="223"/>
      <c r="BB103" s="220"/>
      <c r="BC103" s="24"/>
      <c r="BD103" s="223"/>
      <c r="BE103" s="220"/>
      <c r="BG103" s="43"/>
      <c r="BH103" s="43"/>
      <c r="BI103" s="43"/>
      <c r="BJ103" s="43"/>
      <c r="BL103" s="223"/>
      <c r="BM103" s="220"/>
      <c r="BN103" s="24"/>
      <c r="BO103" s="223"/>
      <c r="BP103" s="220"/>
      <c r="BR103" s="220"/>
      <c r="BS103" s="220"/>
      <c r="BT103" s="221"/>
      <c r="BU103" s="51"/>
      <c r="BV103" s="220"/>
      <c r="BW103" s="220"/>
      <c r="BX103" s="221"/>
      <c r="BY103" s="51"/>
      <c r="BZ103" s="221"/>
    </row>
    <row r="104" spans="1:78" ht="16" customHeight="1" x14ac:dyDescent="0.2">
      <c r="A104" s="222"/>
      <c r="B104" s="222"/>
      <c r="C104" s="222"/>
      <c r="E104" s="224"/>
      <c r="AG104" s="21" t="e">
        <f t="shared" si="28"/>
        <v>#DIV/0!</v>
      </c>
      <c r="AH104" s="22" t="e">
        <f t="shared" si="29"/>
        <v>#DIV/0!</v>
      </c>
      <c r="AI104" s="22" t="e">
        <f t="shared" si="30"/>
        <v>#DIV/0!</v>
      </c>
      <c r="AJ104" s="22" t="e">
        <f t="shared" si="31"/>
        <v>#DIV/0!</v>
      </c>
      <c r="AK104" s="22" t="e">
        <f t="shared" si="32"/>
        <v>#DIV/0!</v>
      </c>
      <c r="AM104" s="109" t="e">
        <f t="shared" si="33"/>
        <v>#DIV/0!</v>
      </c>
      <c r="AN104" s="223"/>
      <c r="AP104" s="223"/>
      <c r="AQ104" s="220"/>
      <c r="AR104" s="24"/>
      <c r="AS104" s="223"/>
      <c r="AT104" s="220"/>
      <c r="AV104" s="43"/>
      <c r="AW104" s="43"/>
      <c r="AX104" s="43"/>
      <c r="AY104" s="43"/>
      <c r="AZ104" s="25"/>
      <c r="BA104" s="223"/>
      <c r="BB104" s="220"/>
      <c r="BC104" s="24"/>
      <c r="BD104" s="223"/>
      <c r="BE104" s="220"/>
      <c r="BG104" s="43"/>
      <c r="BH104" s="43"/>
      <c r="BI104" s="43"/>
      <c r="BJ104" s="43"/>
      <c r="BL104" s="223"/>
      <c r="BM104" s="220"/>
      <c r="BN104" s="24"/>
      <c r="BO104" s="223"/>
      <c r="BP104" s="220"/>
      <c r="BR104" s="220"/>
      <c r="BS104" s="220"/>
      <c r="BT104" s="221"/>
      <c r="BU104" s="51"/>
      <c r="BV104" s="220"/>
      <c r="BW104" s="220"/>
      <c r="BX104" s="221"/>
      <c r="BY104" s="51"/>
      <c r="BZ104" s="221"/>
    </row>
    <row r="105" spans="1:78" ht="16" customHeight="1" x14ac:dyDescent="0.2">
      <c r="A105" s="222"/>
      <c r="B105" s="222"/>
      <c r="C105" s="222"/>
      <c r="E105" s="224"/>
      <c r="AG105" s="21" t="e">
        <f t="shared" si="28"/>
        <v>#DIV/0!</v>
      </c>
      <c r="AH105" s="22" t="e">
        <f t="shared" si="29"/>
        <v>#DIV/0!</v>
      </c>
      <c r="AI105" s="22" t="e">
        <f t="shared" si="30"/>
        <v>#DIV/0!</v>
      </c>
      <c r="AJ105" s="22" t="e">
        <f t="shared" si="31"/>
        <v>#DIV/0!</v>
      </c>
      <c r="AK105" s="22" t="e">
        <f t="shared" si="32"/>
        <v>#DIV/0!</v>
      </c>
      <c r="AM105" s="109" t="e">
        <f t="shared" si="33"/>
        <v>#DIV/0!</v>
      </c>
      <c r="AN105" s="223"/>
      <c r="AP105" s="223"/>
      <c r="AQ105" s="220"/>
      <c r="AR105" s="24"/>
      <c r="AS105" s="223"/>
      <c r="AT105" s="220"/>
      <c r="AV105" s="43"/>
      <c r="AW105" s="43"/>
      <c r="AX105" s="43"/>
      <c r="AY105" s="43"/>
      <c r="AZ105" s="25"/>
      <c r="BA105" s="223"/>
      <c r="BB105" s="220"/>
      <c r="BC105" s="24"/>
      <c r="BD105" s="223"/>
      <c r="BE105" s="220"/>
      <c r="BG105" s="43"/>
      <c r="BH105" s="43"/>
      <c r="BI105" s="43"/>
      <c r="BJ105" s="43"/>
      <c r="BL105" s="223"/>
      <c r="BM105" s="220"/>
      <c r="BN105" s="24"/>
      <c r="BO105" s="223"/>
      <c r="BP105" s="220"/>
      <c r="BR105" s="220"/>
      <c r="BS105" s="220"/>
      <c r="BT105" s="221"/>
      <c r="BU105" s="51"/>
      <c r="BV105" s="220"/>
      <c r="BW105" s="220"/>
      <c r="BX105" s="221"/>
      <c r="BY105" s="51"/>
      <c r="BZ105" s="221"/>
    </row>
    <row r="106" spans="1:78" ht="16" customHeight="1" x14ac:dyDescent="0.2">
      <c r="G106" s="20"/>
      <c r="K106" s="20"/>
      <c r="L106" s="20"/>
      <c r="P106" s="20"/>
      <c r="Q106" s="20"/>
      <c r="U106" s="20"/>
      <c r="V106" s="20"/>
      <c r="Z106" s="20"/>
      <c r="AA106" s="20"/>
      <c r="AE106" s="20"/>
    </row>
    <row r="107" spans="1:78" ht="16" customHeight="1" x14ac:dyDescent="0.2">
      <c r="A107" s="222">
        <v>8</v>
      </c>
      <c r="B107" s="222">
        <v>1</v>
      </c>
      <c r="C107" s="222">
        <v>1</v>
      </c>
      <c r="D107" s="20" t="s">
        <v>491</v>
      </c>
      <c r="E107" s="224">
        <v>1405121</v>
      </c>
      <c r="G107">
        <v>138</v>
      </c>
      <c r="H107">
        <v>128</v>
      </c>
      <c r="I107">
        <v>139</v>
      </c>
      <c r="J107">
        <v>129</v>
      </c>
      <c r="K107">
        <v>164</v>
      </c>
      <c r="L107">
        <v>0.91400000000000003</v>
      </c>
      <c r="M107">
        <v>0.90600000000000003</v>
      </c>
      <c r="N107">
        <v>0.91700000000000004</v>
      </c>
      <c r="O107">
        <v>0.91300000000000003</v>
      </c>
      <c r="P107">
        <v>0.92300000000000004</v>
      </c>
      <c r="Q107">
        <v>0.76700000000000002</v>
      </c>
      <c r="R107">
        <v>0.77200000000000002</v>
      </c>
      <c r="S107">
        <v>0.74399999999999999</v>
      </c>
      <c r="T107">
        <v>0.746</v>
      </c>
      <c r="U107">
        <v>0.77900000000000003</v>
      </c>
      <c r="V107">
        <v>0.74099999999999999</v>
      </c>
      <c r="W107">
        <v>0.77700000000000002</v>
      </c>
      <c r="X107">
        <v>0.73199999999999998</v>
      </c>
      <c r="Y107">
        <v>0.745</v>
      </c>
      <c r="Z107">
        <v>0.69899999999999995</v>
      </c>
      <c r="AA107">
        <v>1.2390000000000001</v>
      </c>
      <c r="AB107">
        <v>1.18</v>
      </c>
      <c r="AC107">
        <v>1.2749999999999999</v>
      </c>
      <c r="AD107">
        <v>1.2689999999999999</v>
      </c>
      <c r="AE107">
        <v>1.2370000000000001</v>
      </c>
      <c r="AG107" s="21">
        <f t="shared" ref="AG107:AG110" si="34">AVERAGE(G107:K107)</f>
        <v>139.6</v>
      </c>
      <c r="AH107" s="22">
        <f t="shared" ref="AH107:AH110" si="35">AVERAGE(L107:P107)</f>
        <v>0.91460000000000008</v>
      </c>
      <c r="AI107" s="22">
        <f t="shared" ref="AI107:AI110" si="36">AVERAGE(V107:Z107)</f>
        <v>0.73880000000000001</v>
      </c>
      <c r="AJ107" s="22">
        <f t="shared" ref="AJ107:AJ110" si="37">AVERAGE(Q107:U107)</f>
        <v>0.76160000000000005</v>
      </c>
      <c r="AK107" s="22">
        <f t="shared" ref="AK107:AK110" si="38">AVERAGE(AA107:AE107)</f>
        <v>1.24</v>
      </c>
      <c r="AM107" s="109">
        <f t="shared" ref="AM107:AM122" si="39">((AK107-AI107)*(1000/AG107))/AJ107</f>
        <v>4.7140991066913864</v>
      </c>
      <c r="AN107" s="223" cm="1">
        <f t="array" ref="AN107">MIN(IF(ISERROR(AM107:AM114),1E+307,AM107:AM114))</f>
        <v>2.8677383906513811</v>
      </c>
      <c r="AP107" s="223" cm="1">
        <f t="array" ref="AP107">MAX(IF(ISERROR(AJ107:AJ114),-1E+307,AJ107:AJ114))</f>
        <v>0.7632000000000001</v>
      </c>
      <c r="AQ107" s="220">
        <f>AP115-AP107</f>
        <v>-0.10599999999999998</v>
      </c>
      <c r="AR107" s="24"/>
      <c r="AS107" s="223" cm="1">
        <f t="array" ref="AS107">MIN(IF(ISERROR(AK107:AK114),1E+307,AK107:AK114))</f>
        <v>1.2282</v>
      </c>
      <c r="AT107" s="220">
        <f>AS107-AS115</f>
        <v>-0.17079999999999984</v>
      </c>
      <c r="AV107" s="43">
        <v>0.77800000000000002</v>
      </c>
      <c r="AW107" s="43">
        <v>1.3640000000000001</v>
      </c>
      <c r="AX107" s="43">
        <v>0.77900000000000003</v>
      </c>
      <c r="AY107" s="43">
        <v>1.51</v>
      </c>
      <c r="AZ107" s="25"/>
      <c r="BA107" s="223" cm="1">
        <f t="array" ref="BA107">INDEX(AV107:AV114, MATCH(MIN(IF(ISERROR($AK107:$AK114), 1000, $AK107:$AK114)), $AK107:$AK114, 0))</f>
        <v>0.77700000000000002</v>
      </c>
      <c r="BB107" s="220">
        <f>BA115-BA107</f>
        <v>-6.1000000000000054E-2</v>
      </c>
      <c r="BC107" s="24"/>
      <c r="BD107" s="223" cm="1">
        <f t="array" ref="BD107">INDEX(AW107:AW114, MATCH(MIN(IF(ISERROR($AK107:$AK114), 1000, $AK107:$AK114)), $AK107:$AK114, 0))</f>
        <v>1.367</v>
      </c>
      <c r="BE107" s="220">
        <f>BD107-BD115</f>
        <v>-0.15999999999999992</v>
      </c>
      <c r="BG107" s="43">
        <v>0.71</v>
      </c>
      <c r="BH107" s="43">
        <v>1.5760000000000001</v>
      </c>
      <c r="BI107" s="43">
        <v>0.753</v>
      </c>
      <c r="BJ107" s="43">
        <v>1.5960000000000001</v>
      </c>
      <c r="BL107" s="223" cm="1">
        <f t="array" ref="BL107">INDEX(BG107:BG114, MATCH(MIN(IF(ISERROR($AK107:$AK114), 1000, $AK107:$AK114)), $AK107:$AK114, 0))</f>
        <v>0.71399999999999997</v>
      </c>
      <c r="BM107" s="220">
        <f>BL115-BL107</f>
        <v>-6.3999999999999946E-2</v>
      </c>
      <c r="BN107" s="24"/>
      <c r="BO107" s="223" cm="1">
        <f t="array" ref="BO107">INDEX(BH107:BH114, MATCH(MIN(IF(ISERROR($AK107:$AK114), 1000, $AK107:$AK114)), $AK107:$AK114, 0))</f>
        <v>1.5669999999999999</v>
      </c>
      <c r="BP107" s="220">
        <f>BO107-BO115</f>
        <v>-0.13300000000000001</v>
      </c>
      <c r="BR107" s="220">
        <f>BA107-BB107</f>
        <v>0.83800000000000008</v>
      </c>
      <c r="BS107" s="220">
        <f>BD107+BE107</f>
        <v>1.2070000000000001</v>
      </c>
      <c r="BT107" s="221">
        <f>BS107-BR107</f>
        <v>0.36899999999999999</v>
      </c>
      <c r="BU107" s="51"/>
      <c r="BV107" s="220">
        <f>BL107-BM107</f>
        <v>0.77799999999999991</v>
      </c>
      <c r="BW107" s="220">
        <f>BO107+BP107</f>
        <v>1.4339999999999999</v>
      </c>
      <c r="BX107" s="221">
        <f>BW107-BV107</f>
        <v>0.65600000000000003</v>
      </c>
      <c r="BY107" s="51"/>
      <c r="BZ107" s="221">
        <f>AVERAGE(BT107, BX107)</f>
        <v>0.51249999999999996</v>
      </c>
    </row>
    <row r="108" spans="1:78" ht="16" customHeight="1" x14ac:dyDescent="0.2">
      <c r="A108" s="222"/>
      <c r="B108" s="222"/>
      <c r="C108" s="222"/>
      <c r="D108" s="20" t="s">
        <v>492</v>
      </c>
      <c r="E108" s="224"/>
      <c r="G108">
        <v>148</v>
      </c>
      <c r="H108">
        <v>204</v>
      </c>
      <c r="I108">
        <v>128</v>
      </c>
      <c r="J108">
        <v>163</v>
      </c>
      <c r="K108">
        <v>211</v>
      </c>
      <c r="L108">
        <v>0.9</v>
      </c>
      <c r="M108">
        <v>0.92200000000000004</v>
      </c>
      <c r="N108">
        <v>0.89300000000000002</v>
      </c>
      <c r="O108">
        <v>0.90800000000000003</v>
      </c>
      <c r="P108">
        <v>0.92400000000000004</v>
      </c>
      <c r="Q108">
        <v>0.76600000000000001</v>
      </c>
      <c r="R108">
        <v>0.77300000000000002</v>
      </c>
      <c r="S108">
        <v>0.74399999999999999</v>
      </c>
      <c r="T108">
        <v>0.752</v>
      </c>
      <c r="U108">
        <v>0.78100000000000003</v>
      </c>
      <c r="V108">
        <v>0.79800000000000004</v>
      </c>
      <c r="W108">
        <v>0.71099999999999997</v>
      </c>
      <c r="X108">
        <v>0.82699999999999996</v>
      </c>
      <c r="Y108">
        <v>0.76500000000000001</v>
      </c>
      <c r="Z108">
        <v>0.69399999999999995</v>
      </c>
      <c r="AA108">
        <v>1.1970000000000001</v>
      </c>
      <c r="AB108">
        <v>1.2230000000000001</v>
      </c>
      <c r="AC108">
        <v>1.284</v>
      </c>
      <c r="AD108">
        <v>1.2509999999999999</v>
      </c>
      <c r="AE108">
        <v>1.1859999999999999</v>
      </c>
      <c r="AG108" s="21">
        <f t="shared" si="34"/>
        <v>170.8</v>
      </c>
      <c r="AH108" s="22">
        <f t="shared" si="35"/>
        <v>0.90939999999999999</v>
      </c>
      <c r="AI108" s="22">
        <f t="shared" si="36"/>
        <v>0.75900000000000001</v>
      </c>
      <c r="AJ108" s="22">
        <f t="shared" si="37"/>
        <v>0.7632000000000001</v>
      </c>
      <c r="AK108" s="22">
        <f t="shared" si="38"/>
        <v>1.2282</v>
      </c>
      <c r="AM108" s="109">
        <f t="shared" si="39"/>
        <v>3.5994137834533739</v>
      </c>
      <c r="AN108" s="223"/>
      <c r="AP108" s="223"/>
      <c r="AQ108" s="220"/>
      <c r="AR108" s="24"/>
      <c r="AS108" s="223"/>
      <c r="AT108" s="220"/>
      <c r="AV108" s="43">
        <v>0.77700000000000002</v>
      </c>
      <c r="AW108" s="43">
        <v>1.367</v>
      </c>
      <c r="AX108" s="43">
        <v>0.76900000000000002</v>
      </c>
      <c r="AY108" s="43">
        <v>1.524</v>
      </c>
      <c r="AZ108" s="25"/>
      <c r="BA108" s="223"/>
      <c r="BB108" s="220"/>
      <c r="BC108" s="24"/>
      <c r="BD108" s="223"/>
      <c r="BE108" s="220"/>
      <c r="BG108" s="43">
        <v>0.71399999999999997</v>
      </c>
      <c r="BH108" s="43">
        <v>1.5669999999999999</v>
      </c>
      <c r="BI108" s="43">
        <v>0.747</v>
      </c>
      <c r="BJ108" s="43">
        <v>1.609</v>
      </c>
      <c r="BL108" s="223"/>
      <c r="BM108" s="220"/>
      <c r="BN108" s="24"/>
      <c r="BO108" s="223"/>
      <c r="BP108" s="220"/>
      <c r="BR108" s="220"/>
      <c r="BS108" s="220"/>
      <c r="BT108" s="221"/>
      <c r="BU108" s="51"/>
      <c r="BV108" s="220"/>
      <c r="BW108" s="220"/>
      <c r="BX108" s="221"/>
      <c r="BY108" s="51"/>
      <c r="BZ108" s="221"/>
    </row>
    <row r="109" spans="1:78" ht="16" customHeight="1" x14ac:dyDescent="0.2">
      <c r="A109" s="222"/>
      <c r="B109" s="222"/>
      <c r="C109" s="222"/>
      <c r="D109" s="20" t="s">
        <v>493</v>
      </c>
      <c r="E109" s="224"/>
      <c r="G109">
        <v>253</v>
      </c>
      <c r="H109">
        <v>306</v>
      </c>
      <c r="I109">
        <v>170</v>
      </c>
      <c r="J109">
        <v>149</v>
      </c>
      <c r="K109">
        <v>196</v>
      </c>
      <c r="L109">
        <v>0.92400000000000004</v>
      </c>
      <c r="M109">
        <v>0.94</v>
      </c>
      <c r="N109">
        <v>0.90600000000000003</v>
      </c>
      <c r="O109">
        <v>0.87</v>
      </c>
      <c r="P109">
        <v>0.90100000000000002</v>
      </c>
      <c r="Q109">
        <v>0.76400000000000001</v>
      </c>
      <c r="R109">
        <v>0.76300000000000001</v>
      </c>
      <c r="S109">
        <v>0.749</v>
      </c>
      <c r="T109">
        <v>0.749</v>
      </c>
      <c r="U109">
        <v>0.78100000000000003</v>
      </c>
      <c r="V109">
        <v>0.69799999999999995</v>
      </c>
      <c r="W109">
        <v>0.623</v>
      </c>
      <c r="X109">
        <v>0.77700000000000002</v>
      </c>
      <c r="Y109">
        <v>0.89900000000000002</v>
      </c>
      <c r="Z109">
        <v>0.78600000000000003</v>
      </c>
      <c r="AA109">
        <v>1.268</v>
      </c>
      <c r="AB109">
        <v>1.2210000000000001</v>
      </c>
      <c r="AC109">
        <v>1.276</v>
      </c>
      <c r="AD109">
        <v>1.2609999999999999</v>
      </c>
      <c r="AE109">
        <v>1.196</v>
      </c>
      <c r="AG109" s="21">
        <f t="shared" si="34"/>
        <v>214.8</v>
      </c>
      <c r="AH109" s="22">
        <f t="shared" si="35"/>
        <v>0.90820000000000012</v>
      </c>
      <c r="AI109" s="22">
        <f t="shared" si="36"/>
        <v>0.75659999999999994</v>
      </c>
      <c r="AJ109" s="22">
        <f t="shared" si="37"/>
        <v>0.7612000000000001</v>
      </c>
      <c r="AK109" s="22">
        <f t="shared" si="38"/>
        <v>1.2444</v>
      </c>
      <c r="AM109" s="109">
        <f t="shared" si="39"/>
        <v>2.9833811359306242</v>
      </c>
      <c r="AN109" s="223"/>
      <c r="AP109" s="223"/>
      <c r="AQ109" s="220"/>
      <c r="AR109" s="24"/>
      <c r="AS109" s="223"/>
      <c r="AT109" s="220"/>
      <c r="AV109" s="43">
        <v>0.78100000000000003</v>
      </c>
      <c r="AW109" s="43">
        <v>1.3560000000000001</v>
      </c>
      <c r="AX109" s="43">
        <v>0.77400000000000002</v>
      </c>
      <c r="AY109" s="43">
        <v>1.514</v>
      </c>
      <c r="AZ109" s="25"/>
      <c r="BA109" s="223"/>
      <c r="BB109" s="220"/>
      <c r="BC109" s="24"/>
      <c r="BD109" s="223"/>
      <c r="BE109" s="220"/>
      <c r="BG109" s="43">
        <v>0.71799999999999997</v>
      </c>
      <c r="BH109" s="43">
        <v>1.5640000000000001</v>
      </c>
      <c r="BI109" s="43">
        <v>0.77400000000000002</v>
      </c>
      <c r="BJ109" s="43">
        <v>1.552</v>
      </c>
      <c r="BL109" s="223"/>
      <c r="BM109" s="220"/>
      <c r="BN109" s="24"/>
      <c r="BO109" s="223"/>
      <c r="BP109" s="220"/>
      <c r="BR109" s="220"/>
      <c r="BS109" s="220"/>
      <c r="BT109" s="221"/>
      <c r="BU109" s="51"/>
      <c r="BV109" s="220"/>
      <c r="BW109" s="220"/>
      <c r="BX109" s="221"/>
      <c r="BY109" s="51"/>
      <c r="BZ109" s="221"/>
    </row>
    <row r="110" spans="1:78" ht="16" customHeight="1" x14ac:dyDescent="0.2">
      <c r="A110" s="222"/>
      <c r="B110" s="222"/>
      <c r="C110" s="222"/>
      <c r="D110" s="20" t="s">
        <v>494</v>
      </c>
      <c r="E110" s="224"/>
      <c r="G110">
        <v>163</v>
      </c>
      <c r="H110">
        <v>249</v>
      </c>
      <c r="I110">
        <v>344</v>
      </c>
      <c r="J110">
        <v>172</v>
      </c>
      <c r="K110">
        <v>218</v>
      </c>
      <c r="L110">
        <v>0.89300000000000002</v>
      </c>
      <c r="M110">
        <v>0.92200000000000004</v>
      </c>
      <c r="N110">
        <v>0.94199999999999995</v>
      </c>
      <c r="O110">
        <v>0.89300000000000002</v>
      </c>
      <c r="P110">
        <v>0.91400000000000003</v>
      </c>
      <c r="Q110">
        <v>0.76300000000000001</v>
      </c>
      <c r="R110">
        <v>0.76300000000000001</v>
      </c>
      <c r="S110">
        <v>0.753</v>
      </c>
      <c r="T110">
        <v>0.74399999999999999</v>
      </c>
      <c r="U110">
        <v>0.77900000000000003</v>
      </c>
      <c r="V110">
        <v>0.82299999999999995</v>
      </c>
      <c r="W110">
        <v>0.70799999999999996</v>
      </c>
      <c r="X110">
        <v>0.61799999999999999</v>
      </c>
      <c r="Y110">
        <v>0.82299999999999995</v>
      </c>
      <c r="Z110">
        <v>0.73699999999999999</v>
      </c>
      <c r="AA110">
        <v>1.1930000000000001</v>
      </c>
      <c r="AB110">
        <v>1.2589999999999999</v>
      </c>
      <c r="AC110">
        <v>1.2350000000000001</v>
      </c>
      <c r="AD110">
        <v>1.2410000000000001</v>
      </c>
      <c r="AE110">
        <v>1.28</v>
      </c>
      <c r="AG110" s="21">
        <f t="shared" si="34"/>
        <v>229.2</v>
      </c>
      <c r="AH110" s="22">
        <f t="shared" si="35"/>
        <v>0.91279999999999983</v>
      </c>
      <c r="AI110" s="22">
        <f t="shared" si="36"/>
        <v>0.74180000000000001</v>
      </c>
      <c r="AJ110" s="22">
        <f t="shared" si="37"/>
        <v>0.76039999999999996</v>
      </c>
      <c r="AK110" s="22">
        <f t="shared" si="38"/>
        <v>1.2416000000000003</v>
      </c>
      <c r="AM110" s="109">
        <f t="shared" si="39"/>
        <v>2.8677383906513811</v>
      </c>
      <c r="AN110" s="223"/>
      <c r="AP110" s="223"/>
      <c r="AQ110" s="220"/>
      <c r="AR110" s="24"/>
      <c r="AS110" s="223"/>
      <c r="AT110" s="220"/>
      <c r="AV110" s="43">
        <v>0.77400000000000002</v>
      </c>
      <c r="AW110" s="43">
        <v>1.373</v>
      </c>
      <c r="AX110" s="43">
        <v>0.76400000000000001</v>
      </c>
      <c r="AY110" s="43">
        <v>1.536</v>
      </c>
      <c r="AZ110" s="25"/>
      <c r="BA110" s="223"/>
      <c r="BB110" s="220"/>
      <c r="BC110" s="24"/>
      <c r="BD110" s="223"/>
      <c r="BE110" s="220"/>
      <c r="BG110" s="43">
        <v>0.72199999999999998</v>
      </c>
      <c r="BH110" s="43">
        <v>1.55</v>
      </c>
      <c r="BI110" s="43">
        <v>0.77800000000000002</v>
      </c>
      <c r="BJ110" s="43">
        <v>1.5449999999999999</v>
      </c>
      <c r="BL110" s="223"/>
      <c r="BM110" s="220"/>
      <c r="BN110" s="24"/>
      <c r="BO110" s="223"/>
      <c r="BP110" s="220"/>
      <c r="BR110" s="220"/>
      <c r="BS110" s="220"/>
      <c r="BT110" s="221"/>
      <c r="BU110" s="51"/>
      <c r="BV110" s="220"/>
      <c r="BW110" s="220"/>
      <c r="BX110" s="221"/>
      <c r="BY110" s="51"/>
      <c r="BZ110" s="221"/>
    </row>
    <row r="111" spans="1:78" ht="16" customHeight="1" x14ac:dyDescent="0.2">
      <c r="A111" s="222"/>
      <c r="B111" s="222"/>
      <c r="C111" s="222"/>
      <c r="D111" s="20" t="s">
        <v>495</v>
      </c>
      <c r="E111" s="224"/>
      <c r="G111" s="20"/>
      <c r="K111" s="20"/>
      <c r="L111" s="20"/>
      <c r="P111" s="20"/>
      <c r="Q111" s="20"/>
      <c r="U111" s="20"/>
      <c r="V111" s="20"/>
      <c r="Z111" s="20"/>
      <c r="AA111" s="20"/>
      <c r="AE111" s="20"/>
      <c r="AG111" s="21" t="e">
        <f>AVERAGE(G111:K111)</f>
        <v>#DIV/0!</v>
      </c>
      <c r="AH111" s="22" t="e">
        <f>AVERAGE(L111:P111)</f>
        <v>#DIV/0!</v>
      </c>
      <c r="AI111" s="22" t="e">
        <f>AVERAGE(V111:Z111)</f>
        <v>#DIV/0!</v>
      </c>
      <c r="AJ111" s="22" t="e">
        <f>AVERAGE(Q111:U111)</f>
        <v>#DIV/0!</v>
      </c>
      <c r="AK111" s="22" t="e">
        <f>AVERAGE(AA111:AE111)</f>
        <v>#DIV/0!</v>
      </c>
      <c r="AM111" s="109" t="e">
        <f t="shared" si="39"/>
        <v>#DIV/0!</v>
      </c>
      <c r="AN111" s="223"/>
      <c r="AP111" s="223"/>
      <c r="AQ111" s="220"/>
      <c r="AR111" s="24"/>
      <c r="AS111" s="223"/>
      <c r="AT111" s="220"/>
      <c r="AV111" s="43"/>
      <c r="AW111" s="43"/>
      <c r="AX111" s="43"/>
      <c r="AY111" s="43"/>
      <c r="AZ111" s="25"/>
      <c r="BA111" s="223"/>
      <c r="BB111" s="220"/>
      <c r="BC111" s="24"/>
      <c r="BD111" s="223"/>
      <c r="BE111" s="220"/>
      <c r="BG111" s="43"/>
      <c r="BH111" s="43"/>
      <c r="BI111" s="43"/>
      <c r="BJ111" s="43"/>
      <c r="BL111" s="223"/>
      <c r="BM111" s="220"/>
      <c r="BN111" s="24"/>
      <c r="BO111" s="223"/>
      <c r="BP111" s="220"/>
      <c r="BR111" s="220"/>
      <c r="BS111" s="220"/>
      <c r="BT111" s="221"/>
      <c r="BU111" s="51"/>
      <c r="BV111" s="220"/>
      <c r="BW111" s="220"/>
      <c r="BX111" s="221"/>
      <c r="BY111" s="51"/>
      <c r="BZ111" s="221"/>
    </row>
    <row r="112" spans="1:78" ht="16" customHeight="1" x14ac:dyDescent="0.2">
      <c r="A112" s="222"/>
      <c r="B112" s="222"/>
      <c r="C112" s="222"/>
      <c r="E112" s="224"/>
      <c r="AG112" s="21" t="e">
        <f t="shared" ref="AG112:AG122" si="40">AVERAGE(G112:K112)</f>
        <v>#DIV/0!</v>
      </c>
      <c r="AH112" s="22" t="e">
        <f t="shared" ref="AH112:AH122" si="41">AVERAGE(L112:P112)</f>
        <v>#DIV/0!</v>
      </c>
      <c r="AI112" s="22" t="e">
        <f t="shared" ref="AI112:AI122" si="42">AVERAGE(V112:Z112)</f>
        <v>#DIV/0!</v>
      </c>
      <c r="AJ112" s="22" t="e">
        <f t="shared" ref="AJ112:AJ122" si="43">AVERAGE(Q112:U112)</f>
        <v>#DIV/0!</v>
      </c>
      <c r="AK112" s="22" t="e">
        <f t="shared" ref="AK112:AK122" si="44">AVERAGE(AA112:AE112)</f>
        <v>#DIV/0!</v>
      </c>
      <c r="AM112" s="109" t="e">
        <f t="shared" si="39"/>
        <v>#DIV/0!</v>
      </c>
      <c r="AN112" s="223"/>
      <c r="AP112" s="223"/>
      <c r="AQ112" s="220"/>
      <c r="AR112" s="24"/>
      <c r="AS112" s="223"/>
      <c r="AT112" s="220"/>
      <c r="AV112" s="43"/>
      <c r="AW112" s="43"/>
      <c r="AX112" s="43"/>
      <c r="AY112" s="43"/>
      <c r="AZ112" s="25"/>
      <c r="BA112" s="223"/>
      <c r="BB112" s="220"/>
      <c r="BC112" s="24"/>
      <c r="BD112" s="223"/>
      <c r="BE112" s="220"/>
      <c r="BG112" s="43"/>
      <c r="BH112" s="43"/>
      <c r="BI112" s="43"/>
      <c r="BJ112" s="43"/>
      <c r="BL112" s="223"/>
      <c r="BM112" s="220"/>
      <c r="BN112" s="24"/>
      <c r="BO112" s="223"/>
      <c r="BP112" s="220"/>
      <c r="BR112" s="220"/>
      <c r="BS112" s="220"/>
      <c r="BT112" s="221"/>
      <c r="BU112" s="51"/>
      <c r="BV112" s="220"/>
      <c r="BW112" s="220"/>
      <c r="BX112" s="221"/>
      <c r="BY112" s="51"/>
      <c r="BZ112" s="221"/>
    </row>
    <row r="113" spans="1:78" ht="16" customHeight="1" x14ac:dyDescent="0.2">
      <c r="A113" s="222"/>
      <c r="B113" s="222"/>
      <c r="C113" s="222"/>
      <c r="E113" s="224"/>
      <c r="AG113" s="21" t="e">
        <f t="shared" si="40"/>
        <v>#DIV/0!</v>
      </c>
      <c r="AH113" s="22" t="e">
        <f t="shared" si="41"/>
        <v>#DIV/0!</v>
      </c>
      <c r="AI113" s="22" t="e">
        <f t="shared" si="42"/>
        <v>#DIV/0!</v>
      </c>
      <c r="AJ113" s="22" t="e">
        <f t="shared" si="43"/>
        <v>#DIV/0!</v>
      </c>
      <c r="AK113" s="22" t="e">
        <f t="shared" si="44"/>
        <v>#DIV/0!</v>
      </c>
      <c r="AM113" s="109" t="e">
        <f t="shared" si="39"/>
        <v>#DIV/0!</v>
      </c>
      <c r="AN113" s="223"/>
      <c r="AP113" s="223"/>
      <c r="AQ113" s="220"/>
      <c r="AR113" s="24"/>
      <c r="AS113" s="223"/>
      <c r="AT113" s="220"/>
      <c r="AV113" s="43"/>
      <c r="AW113" s="43"/>
      <c r="AX113" s="43"/>
      <c r="AY113" s="43"/>
      <c r="AZ113" s="25"/>
      <c r="BA113" s="223"/>
      <c r="BB113" s="220"/>
      <c r="BC113" s="24"/>
      <c r="BD113" s="223"/>
      <c r="BE113" s="220"/>
      <c r="BG113" s="43"/>
      <c r="BH113" s="43"/>
      <c r="BI113" s="43"/>
      <c r="BJ113" s="43"/>
      <c r="BL113" s="223"/>
      <c r="BM113" s="220"/>
      <c r="BN113" s="24"/>
      <c r="BO113" s="223"/>
      <c r="BP113" s="220"/>
      <c r="BR113" s="220"/>
      <c r="BS113" s="220"/>
      <c r="BT113" s="221"/>
      <c r="BU113" s="51"/>
      <c r="BV113" s="220"/>
      <c r="BW113" s="220"/>
      <c r="BX113" s="221"/>
      <c r="BY113" s="51"/>
      <c r="BZ113" s="221"/>
    </row>
    <row r="114" spans="1:78" ht="16" customHeight="1" x14ac:dyDescent="0.2">
      <c r="A114" s="222"/>
      <c r="B114" s="222"/>
      <c r="C114" s="222"/>
      <c r="E114" s="224"/>
      <c r="AG114" s="21" t="e">
        <f t="shared" si="40"/>
        <v>#DIV/0!</v>
      </c>
      <c r="AH114" s="22" t="e">
        <f t="shared" si="41"/>
        <v>#DIV/0!</v>
      </c>
      <c r="AI114" s="22" t="e">
        <f t="shared" si="42"/>
        <v>#DIV/0!</v>
      </c>
      <c r="AJ114" s="22" t="e">
        <f t="shared" si="43"/>
        <v>#DIV/0!</v>
      </c>
      <c r="AK114" s="22" t="e">
        <f t="shared" si="44"/>
        <v>#DIV/0!</v>
      </c>
      <c r="AM114" s="109" t="e">
        <f t="shared" si="39"/>
        <v>#DIV/0!</v>
      </c>
      <c r="AN114" s="223"/>
      <c r="AP114" s="223"/>
      <c r="AQ114" s="220"/>
      <c r="AR114" s="24"/>
      <c r="AS114" s="223"/>
      <c r="AT114" s="220"/>
      <c r="AV114" s="43"/>
      <c r="AW114" s="43"/>
      <c r="AX114" s="43"/>
      <c r="AY114" s="43"/>
      <c r="AZ114" s="25"/>
      <c r="BA114" s="223"/>
      <c r="BB114" s="220"/>
      <c r="BC114" s="24"/>
      <c r="BD114" s="223"/>
      <c r="BE114" s="220"/>
      <c r="BG114" s="43"/>
      <c r="BH114" s="43"/>
      <c r="BI114" s="43"/>
      <c r="BJ114" s="43"/>
      <c r="BL114" s="223"/>
      <c r="BM114" s="220"/>
      <c r="BN114" s="24"/>
      <c r="BO114" s="223"/>
      <c r="BP114" s="220"/>
      <c r="BR114" s="220"/>
      <c r="BS114" s="220"/>
      <c r="BT114" s="221"/>
      <c r="BU114" s="51"/>
      <c r="BV114" s="220"/>
      <c r="BW114" s="220"/>
      <c r="BX114" s="221"/>
      <c r="BY114" s="51"/>
      <c r="BZ114" s="221"/>
    </row>
    <row r="115" spans="1:78" ht="16" customHeight="1" x14ac:dyDescent="0.2">
      <c r="A115" s="222"/>
      <c r="B115" s="222"/>
      <c r="C115" s="222">
        <v>0</v>
      </c>
      <c r="D115" s="20" t="s">
        <v>496</v>
      </c>
      <c r="E115" s="224"/>
      <c r="G115">
        <v>418</v>
      </c>
      <c r="H115">
        <v>595</v>
      </c>
      <c r="I115">
        <v>660</v>
      </c>
      <c r="J115">
        <v>513</v>
      </c>
      <c r="K115">
        <v>512</v>
      </c>
      <c r="L115">
        <v>0.75700000000000001</v>
      </c>
      <c r="M115">
        <v>0.78</v>
      </c>
      <c r="N115">
        <v>0.79800000000000004</v>
      </c>
      <c r="O115">
        <v>0.77800000000000002</v>
      </c>
      <c r="P115">
        <v>0.76900000000000002</v>
      </c>
      <c r="Q115">
        <v>0.65</v>
      </c>
      <c r="R115">
        <v>0.65300000000000002</v>
      </c>
      <c r="S115">
        <v>0.65100000000000002</v>
      </c>
      <c r="T115">
        <v>0.65600000000000003</v>
      </c>
      <c r="U115">
        <v>0.66400000000000003</v>
      </c>
      <c r="V115">
        <v>1.198</v>
      </c>
      <c r="W115">
        <v>1.1459999999999999</v>
      </c>
      <c r="X115">
        <v>1.1060000000000001</v>
      </c>
      <c r="Y115">
        <v>1.1479999999999999</v>
      </c>
      <c r="Z115">
        <v>1.1619999999999999</v>
      </c>
      <c r="AA115">
        <v>1.3919999999999999</v>
      </c>
      <c r="AB115">
        <v>1.395</v>
      </c>
      <c r="AC115">
        <v>1.411</v>
      </c>
      <c r="AD115">
        <v>1.41</v>
      </c>
      <c r="AE115">
        <v>1.446</v>
      </c>
      <c r="AG115" s="21">
        <f t="shared" si="40"/>
        <v>539.6</v>
      </c>
      <c r="AH115" s="22">
        <f t="shared" si="41"/>
        <v>0.77639999999999998</v>
      </c>
      <c r="AI115" s="22">
        <f t="shared" si="42"/>
        <v>1.1519999999999999</v>
      </c>
      <c r="AJ115" s="22">
        <f t="shared" si="43"/>
        <v>0.65480000000000005</v>
      </c>
      <c r="AK115" s="22">
        <f t="shared" si="44"/>
        <v>1.4108000000000001</v>
      </c>
      <c r="AM115" s="109">
        <f t="shared" si="39"/>
        <v>0.73245957434476039</v>
      </c>
      <c r="AN115" s="223" cm="1">
        <f t="array" ref="AN115">MIN(IF(ISERROR(AM115:AM122),1E+307,AM115:AM122))</f>
        <v>0.4955985017274776</v>
      </c>
      <c r="AP115" s="223" cm="1">
        <f t="array" ref="AP115">MAX(IF(ISERROR(AJ115:AJ122),-1E+307,AJ115:AJ122))</f>
        <v>0.65720000000000012</v>
      </c>
      <c r="AQ115" s="220"/>
      <c r="AR115" s="24"/>
      <c r="AS115" s="223" cm="1">
        <f t="array" ref="AS115">MIN(IF(ISERROR(AK115:AK122),1E+307,AK115:AK122))</f>
        <v>1.3989999999999998</v>
      </c>
      <c r="AT115" s="220"/>
      <c r="AV115" s="43">
        <v>0.70599999999999996</v>
      </c>
      <c r="AW115" s="43">
        <v>1.55</v>
      </c>
      <c r="AX115" s="43">
        <v>0.75800000000000001</v>
      </c>
      <c r="AY115" s="43">
        <v>1.589</v>
      </c>
      <c r="AZ115" s="25"/>
      <c r="BA115" s="223" cm="1">
        <f t="array" ref="BA115">INDEX(AV115:AV122, MATCH(MIN(IF(ISERROR($AK115:$AK122), 1000, $AK115:$AK122)), $AK115:$AK122, 0))</f>
        <v>0.71599999999999997</v>
      </c>
      <c r="BB115" s="220"/>
      <c r="BC115" s="24"/>
      <c r="BD115" s="223" cm="1">
        <f t="array" ref="BD115">INDEX(AW115:AW122, MATCH(MIN(IF(ISERROR($AK115:$AK122), 1000, $AK115:$AK122)), $AK115:$AK122, 0))</f>
        <v>1.5269999999999999</v>
      </c>
      <c r="BE115" s="220"/>
      <c r="BG115" s="43">
        <v>0.63800000000000001</v>
      </c>
      <c r="BH115" s="43">
        <v>1.728</v>
      </c>
      <c r="BI115" s="43">
        <v>0.73499999999999999</v>
      </c>
      <c r="BJ115" s="43">
        <v>1.6359999999999999</v>
      </c>
      <c r="BL115" s="223" cm="1">
        <f t="array" ref="BL115">INDEX(BG115:BG122, MATCH(MIN(IF(ISERROR($AK115:$AK122), 1000, $AK115:$AK122)), $AK115:$AK122, 0))</f>
        <v>0.65</v>
      </c>
      <c r="BM115" s="220"/>
      <c r="BN115" s="24"/>
      <c r="BO115" s="223" cm="1">
        <f t="array" ref="BO115">INDEX(BH115:BH122, MATCH(MIN(IF(ISERROR($AK115:$AK122), 1000, $AK115:$AK122)), $AK115:$AK122, 0))</f>
        <v>1.7</v>
      </c>
      <c r="BP115" s="220"/>
      <c r="BR115" s="220"/>
      <c r="BS115" s="220"/>
      <c r="BT115" s="221"/>
      <c r="BU115" s="51"/>
      <c r="BV115" s="220"/>
      <c r="BW115" s="220"/>
      <c r="BX115" s="221"/>
      <c r="BY115" s="51"/>
      <c r="BZ115" s="221"/>
    </row>
    <row r="116" spans="1:78" ht="16" customHeight="1" x14ac:dyDescent="0.2">
      <c r="A116" s="222"/>
      <c r="B116" s="222"/>
      <c r="C116" s="222"/>
      <c r="D116" s="20" t="s">
        <v>497</v>
      </c>
      <c r="E116" s="224"/>
      <c r="G116">
        <v>623</v>
      </c>
      <c r="H116">
        <v>721</v>
      </c>
      <c r="I116">
        <v>545</v>
      </c>
      <c r="J116">
        <v>481</v>
      </c>
      <c r="K116">
        <v>536</v>
      </c>
      <c r="L116">
        <v>0.78300000000000003</v>
      </c>
      <c r="M116">
        <v>0.79500000000000004</v>
      </c>
      <c r="N116">
        <v>0.76800000000000002</v>
      </c>
      <c r="O116">
        <v>0.747</v>
      </c>
      <c r="P116">
        <v>0.76300000000000001</v>
      </c>
      <c r="Q116">
        <v>0.65500000000000003</v>
      </c>
      <c r="R116">
        <v>0.65800000000000003</v>
      </c>
      <c r="S116">
        <v>0.65400000000000003</v>
      </c>
      <c r="T116">
        <v>0.65600000000000003</v>
      </c>
      <c r="U116">
        <v>0.66300000000000003</v>
      </c>
      <c r="V116">
        <v>1.139</v>
      </c>
      <c r="W116">
        <v>1.111</v>
      </c>
      <c r="X116">
        <v>1.1759999999999999</v>
      </c>
      <c r="Y116">
        <v>1.214</v>
      </c>
      <c r="Z116">
        <v>1.1739999999999999</v>
      </c>
      <c r="AA116">
        <v>1.397</v>
      </c>
      <c r="AB116">
        <v>1.3839999999999999</v>
      </c>
      <c r="AC116">
        <v>1.4139999999999999</v>
      </c>
      <c r="AD116">
        <v>1.39</v>
      </c>
      <c r="AE116">
        <v>1.41</v>
      </c>
      <c r="AG116" s="21">
        <f t="shared" si="40"/>
        <v>581.20000000000005</v>
      </c>
      <c r="AH116" s="22">
        <f t="shared" si="41"/>
        <v>0.7712</v>
      </c>
      <c r="AI116" s="22">
        <f t="shared" si="42"/>
        <v>1.1628000000000001</v>
      </c>
      <c r="AJ116" s="22">
        <f t="shared" si="43"/>
        <v>0.65720000000000012</v>
      </c>
      <c r="AK116" s="22">
        <f t="shared" si="44"/>
        <v>1.3989999999999998</v>
      </c>
      <c r="AM116" s="109">
        <f t="shared" si="39"/>
        <v>0.61838184812080954</v>
      </c>
      <c r="AN116" s="223"/>
      <c r="AP116" s="223"/>
      <c r="AQ116" s="220"/>
      <c r="AR116" s="24"/>
      <c r="AS116" s="223"/>
      <c r="AT116" s="220"/>
      <c r="AV116" s="43">
        <v>0.71599999999999997</v>
      </c>
      <c r="AW116" s="43">
        <v>1.5269999999999999</v>
      </c>
      <c r="AX116" s="43">
        <v>0.75900000000000001</v>
      </c>
      <c r="AY116" s="43">
        <v>1.593</v>
      </c>
      <c r="AZ116" s="25"/>
      <c r="BA116" s="223"/>
      <c r="BB116" s="220"/>
      <c r="BC116" s="24"/>
      <c r="BD116" s="223"/>
      <c r="BE116" s="220"/>
      <c r="BG116" s="43">
        <v>0.65</v>
      </c>
      <c r="BH116" s="43">
        <v>1.7</v>
      </c>
      <c r="BI116" s="43">
        <v>0.76200000000000001</v>
      </c>
      <c r="BJ116" s="43">
        <v>1.583</v>
      </c>
      <c r="BL116" s="223"/>
      <c r="BM116" s="220"/>
      <c r="BN116" s="24"/>
      <c r="BO116" s="223"/>
      <c r="BP116" s="220"/>
      <c r="BR116" s="220"/>
      <c r="BS116" s="220"/>
      <c r="BT116" s="221"/>
      <c r="BU116" s="51"/>
      <c r="BV116" s="220"/>
      <c r="BW116" s="220"/>
      <c r="BX116" s="221"/>
      <c r="BY116" s="51"/>
      <c r="BZ116" s="221"/>
    </row>
    <row r="117" spans="1:78" ht="16" customHeight="1" x14ac:dyDescent="0.2">
      <c r="A117" s="222"/>
      <c r="B117" s="222"/>
      <c r="C117" s="222"/>
      <c r="D117" s="20" t="s">
        <v>498</v>
      </c>
      <c r="E117" s="224"/>
      <c r="G117">
        <v>497</v>
      </c>
      <c r="H117">
        <v>603</v>
      </c>
      <c r="I117">
        <v>450</v>
      </c>
      <c r="J117">
        <v>567</v>
      </c>
      <c r="K117">
        <v>616</v>
      </c>
      <c r="L117">
        <v>0.74399999999999999</v>
      </c>
      <c r="M117">
        <v>0.755</v>
      </c>
      <c r="N117">
        <v>0.73</v>
      </c>
      <c r="O117">
        <v>0.751</v>
      </c>
      <c r="P117">
        <v>0.76600000000000001</v>
      </c>
      <c r="Q117">
        <v>0.65</v>
      </c>
      <c r="R117">
        <v>0.65300000000000002</v>
      </c>
      <c r="S117">
        <v>0.65100000000000002</v>
      </c>
      <c r="T117">
        <v>0.65800000000000003</v>
      </c>
      <c r="U117">
        <v>0.66200000000000003</v>
      </c>
      <c r="V117">
        <v>1.224</v>
      </c>
      <c r="W117">
        <v>1.202</v>
      </c>
      <c r="X117">
        <v>1.2529999999999999</v>
      </c>
      <c r="Y117">
        <v>1.2050000000000001</v>
      </c>
      <c r="Z117">
        <v>1.1679999999999999</v>
      </c>
      <c r="AA117">
        <v>1.3879999999999999</v>
      </c>
      <c r="AB117">
        <v>1.403</v>
      </c>
      <c r="AC117">
        <v>1.391</v>
      </c>
      <c r="AD117">
        <v>1.3919999999999999</v>
      </c>
      <c r="AE117">
        <v>1.4339999999999999</v>
      </c>
      <c r="AG117" s="21">
        <f t="shared" si="40"/>
        <v>546.6</v>
      </c>
      <c r="AH117" s="22">
        <f t="shared" si="41"/>
        <v>0.74919999999999998</v>
      </c>
      <c r="AI117" s="22">
        <f t="shared" si="42"/>
        <v>1.2104000000000001</v>
      </c>
      <c r="AJ117" s="22">
        <f t="shared" si="43"/>
        <v>0.65480000000000005</v>
      </c>
      <c r="AK117" s="22">
        <f t="shared" si="44"/>
        <v>1.4016</v>
      </c>
      <c r="AM117" s="109">
        <f t="shared" si="39"/>
        <v>0.53420701885437794</v>
      </c>
      <c r="AN117" s="223"/>
      <c r="AP117" s="223"/>
      <c r="AQ117" s="220"/>
      <c r="AR117" s="24"/>
      <c r="AS117" s="223"/>
      <c r="AT117" s="220"/>
      <c r="AV117" s="43">
        <v>0.69899999999999995</v>
      </c>
      <c r="AW117" s="43">
        <v>1.571</v>
      </c>
      <c r="AX117" s="43">
        <v>0.73399999999999999</v>
      </c>
      <c r="AY117" s="43">
        <v>1.6459999999999999</v>
      </c>
      <c r="AZ117" s="25"/>
      <c r="BA117" s="223"/>
      <c r="BB117" s="220"/>
      <c r="BC117" s="24"/>
      <c r="BD117" s="223"/>
      <c r="BE117" s="220"/>
      <c r="BG117" s="43">
        <v>0.63700000000000001</v>
      </c>
      <c r="BH117" s="43">
        <v>1.7430000000000001</v>
      </c>
      <c r="BI117" s="43">
        <v>0.73</v>
      </c>
      <c r="BJ117" s="43">
        <v>1.661</v>
      </c>
      <c r="BL117" s="223"/>
      <c r="BM117" s="220"/>
      <c r="BN117" s="24"/>
      <c r="BO117" s="223"/>
      <c r="BP117" s="220"/>
      <c r="BR117" s="220"/>
      <c r="BS117" s="220"/>
      <c r="BT117" s="221"/>
      <c r="BU117" s="51"/>
      <c r="BV117" s="220"/>
      <c r="BW117" s="220"/>
      <c r="BX117" s="221"/>
      <c r="BY117" s="51"/>
      <c r="BZ117" s="221"/>
    </row>
    <row r="118" spans="1:78" ht="16" customHeight="1" x14ac:dyDescent="0.2">
      <c r="A118" s="222"/>
      <c r="B118" s="222"/>
      <c r="C118" s="222"/>
      <c r="D118" s="20" t="s">
        <v>499</v>
      </c>
      <c r="E118" s="224"/>
      <c r="G118">
        <v>634</v>
      </c>
      <c r="H118">
        <v>905</v>
      </c>
      <c r="I118">
        <v>380</v>
      </c>
      <c r="J118">
        <v>851</v>
      </c>
      <c r="K118">
        <v>696</v>
      </c>
      <c r="L118">
        <v>0.75600000000000001</v>
      </c>
      <c r="M118">
        <v>0.8</v>
      </c>
      <c r="N118">
        <v>0.70399999999999996</v>
      </c>
      <c r="O118">
        <v>0.78200000000000003</v>
      </c>
      <c r="P118">
        <v>0.77100000000000002</v>
      </c>
      <c r="Q118">
        <v>0.65100000000000002</v>
      </c>
      <c r="R118">
        <v>0.64600000000000002</v>
      </c>
      <c r="S118">
        <v>0.64400000000000002</v>
      </c>
      <c r="T118">
        <v>0.65900000000000003</v>
      </c>
      <c r="U118">
        <v>0.66300000000000003</v>
      </c>
      <c r="V118">
        <v>1.198</v>
      </c>
      <c r="W118">
        <v>1.099</v>
      </c>
      <c r="X118">
        <v>1.3029999999999999</v>
      </c>
      <c r="Y118">
        <v>1.1379999999999999</v>
      </c>
      <c r="Z118">
        <v>1.157</v>
      </c>
      <c r="AA118">
        <v>1.389</v>
      </c>
      <c r="AB118">
        <v>1.4119999999999999</v>
      </c>
      <c r="AC118">
        <v>1.387</v>
      </c>
      <c r="AD118">
        <v>1.405</v>
      </c>
      <c r="AE118">
        <v>1.423</v>
      </c>
      <c r="AG118" s="21">
        <f t="shared" si="40"/>
        <v>693.2</v>
      </c>
      <c r="AH118" s="22">
        <f t="shared" si="41"/>
        <v>0.76259999999999994</v>
      </c>
      <c r="AI118" s="22">
        <f t="shared" si="42"/>
        <v>1.1789999999999998</v>
      </c>
      <c r="AJ118" s="22">
        <f t="shared" si="43"/>
        <v>0.65260000000000018</v>
      </c>
      <c r="AK118" s="22">
        <f t="shared" si="44"/>
        <v>1.4032000000000002</v>
      </c>
      <c r="AM118" s="109">
        <f t="shared" si="39"/>
        <v>0.4955985017274776</v>
      </c>
      <c r="AN118" s="223"/>
      <c r="AP118" s="223"/>
      <c r="AQ118" s="220"/>
      <c r="AR118" s="24"/>
      <c r="AS118" s="223"/>
      <c r="AT118" s="220"/>
      <c r="AV118" s="43">
        <v>0.70599999999999996</v>
      </c>
      <c r="AW118" s="43">
        <v>1.5620000000000001</v>
      </c>
      <c r="AX118" s="43">
        <v>0.74399999999999999</v>
      </c>
      <c r="AY118" s="43">
        <v>1.627</v>
      </c>
      <c r="AZ118" s="25"/>
      <c r="BA118" s="223"/>
      <c r="BB118" s="220"/>
      <c r="BC118" s="24"/>
      <c r="BD118" s="223"/>
      <c r="BE118" s="220"/>
      <c r="BG118" s="43">
        <v>0.64700000000000002</v>
      </c>
      <c r="BH118" s="43">
        <v>1.726</v>
      </c>
      <c r="BI118" s="43">
        <v>0.74299999999999999</v>
      </c>
      <c r="BJ118" s="43">
        <v>1.631</v>
      </c>
      <c r="BL118" s="223"/>
      <c r="BM118" s="220"/>
      <c r="BN118" s="24"/>
      <c r="BO118" s="223"/>
      <c r="BP118" s="220"/>
      <c r="BR118" s="220"/>
      <c r="BS118" s="220"/>
      <c r="BT118" s="221"/>
      <c r="BU118" s="51"/>
      <c r="BV118" s="220"/>
      <c r="BW118" s="220"/>
      <c r="BX118" s="221"/>
      <c r="BY118" s="51"/>
      <c r="BZ118" s="221"/>
    </row>
    <row r="119" spans="1:78" ht="16" customHeight="1" x14ac:dyDescent="0.2">
      <c r="A119" s="222"/>
      <c r="B119" s="222"/>
      <c r="C119" s="222"/>
      <c r="D119" s="20" t="s">
        <v>500</v>
      </c>
      <c r="E119" s="224"/>
      <c r="AG119" s="21" t="e">
        <f t="shared" si="40"/>
        <v>#DIV/0!</v>
      </c>
      <c r="AH119" s="22" t="e">
        <f t="shared" si="41"/>
        <v>#DIV/0!</v>
      </c>
      <c r="AI119" s="22" t="e">
        <f t="shared" si="42"/>
        <v>#DIV/0!</v>
      </c>
      <c r="AJ119" s="22" t="e">
        <f t="shared" si="43"/>
        <v>#DIV/0!</v>
      </c>
      <c r="AK119" s="22" t="e">
        <f t="shared" si="44"/>
        <v>#DIV/0!</v>
      </c>
      <c r="AM119" s="109" t="e">
        <f t="shared" si="39"/>
        <v>#DIV/0!</v>
      </c>
      <c r="AN119" s="223"/>
      <c r="AP119" s="223"/>
      <c r="AQ119" s="220"/>
      <c r="AR119" s="24"/>
      <c r="AS119" s="223"/>
      <c r="AT119" s="220"/>
      <c r="AV119" s="43"/>
      <c r="AW119" s="43"/>
      <c r="AX119" s="43"/>
      <c r="AY119" s="43"/>
      <c r="AZ119" s="25"/>
      <c r="BA119" s="223"/>
      <c r="BB119" s="220"/>
      <c r="BC119" s="24"/>
      <c r="BD119" s="223"/>
      <c r="BE119" s="220"/>
      <c r="BG119" s="43"/>
      <c r="BH119" s="43"/>
      <c r="BI119" s="43"/>
      <c r="BJ119" s="43"/>
      <c r="BL119" s="223"/>
      <c r="BM119" s="220"/>
      <c r="BN119" s="24"/>
      <c r="BO119" s="223"/>
      <c r="BP119" s="220"/>
      <c r="BR119" s="220"/>
      <c r="BS119" s="220"/>
      <c r="BT119" s="221"/>
      <c r="BU119" s="51"/>
      <c r="BV119" s="220"/>
      <c r="BW119" s="220"/>
      <c r="BX119" s="221"/>
      <c r="BY119" s="51"/>
      <c r="BZ119" s="221"/>
    </row>
    <row r="120" spans="1:78" ht="16" customHeight="1" x14ac:dyDescent="0.2">
      <c r="A120" s="222"/>
      <c r="B120" s="222"/>
      <c r="C120" s="222"/>
      <c r="E120" s="224"/>
      <c r="AG120" s="21" t="e">
        <f t="shared" si="40"/>
        <v>#DIV/0!</v>
      </c>
      <c r="AH120" s="22" t="e">
        <f t="shared" si="41"/>
        <v>#DIV/0!</v>
      </c>
      <c r="AI120" s="22" t="e">
        <f t="shared" si="42"/>
        <v>#DIV/0!</v>
      </c>
      <c r="AJ120" s="22" t="e">
        <f t="shared" si="43"/>
        <v>#DIV/0!</v>
      </c>
      <c r="AK120" s="22" t="e">
        <f t="shared" si="44"/>
        <v>#DIV/0!</v>
      </c>
      <c r="AM120" s="109" t="e">
        <f t="shared" si="39"/>
        <v>#DIV/0!</v>
      </c>
      <c r="AN120" s="223"/>
      <c r="AP120" s="223"/>
      <c r="AQ120" s="220"/>
      <c r="AR120" s="24"/>
      <c r="AS120" s="223"/>
      <c r="AT120" s="220"/>
      <c r="AV120" s="43"/>
      <c r="AW120" s="43"/>
      <c r="AX120" s="43"/>
      <c r="AY120" s="43"/>
      <c r="AZ120" s="25"/>
      <c r="BA120" s="223"/>
      <c r="BB120" s="220"/>
      <c r="BC120" s="24"/>
      <c r="BD120" s="223"/>
      <c r="BE120" s="220"/>
      <c r="BG120" s="43"/>
      <c r="BH120" s="43"/>
      <c r="BI120" s="43"/>
      <c r="BJ120" s="43"/>
      <c r="BL120" s="223"/>
      <c r="BM120" s="220"/>
      <c r="BN120" s="24"/>
      <c r="BO120" s="223"/>
      <c r="BP120" s="220"/>
      <c r="BR120" s="220"/>
      <c r="BS120" s="220"/>
      <c r="BT120" s="221"/>
      <c r="BU120" s="51"/>
      <c r="BV120" s="220"/>
      <c r="BW120" s="220"/>
      <c r="BX120" s="221"/>
      <c r="BY120" s="51"/>
      <c r="BZ120" s="221"/>
    </row>
    <row r="121" spans="1:78" ht="16" customHeight="1" x14ac:dyDescent="0.2">
      <c r="A121" s="222"/>
      <c r="B121" s="222"/>
      <c r="C121" s="222"/>
      <c r="E121" s="224"/>
      <c r="AG121" s="21" t="e">
        <f t="shared" si="40"/>
        <v>#DIV/0!</v>
      </c>
      <c r="AH121" s="22" t="e">
        <f t="shared" si="41"/>
        <v>#DIV/0!</v>
      </c>
      <c r="AI121" s="22" t="e">
        <f t="shared" si="42"/>
        <v>#DIV/0!</v>
      </c>
      <c r="AJ121" s="22" t="e">
        <f t="shared" si="43"/>
        <v>#DIV/0!</v>
      </c>
      <c r="AK121" s="22" t="e">
        <f t="shared" si="44"/>
        <v>#DIV/0!</v>
      </c>
      <c r="AM121" s="109" t="e">
        <f t="shared" si="39"/>
        <v>#DIV/0!</v>
      </c>
      <c r="AN121" s="223"/>
      <c r="AP121" s="223"/>
      <c r="AQ121" s="220"/>
      <c r="AR121" s="24"/>
      <c r="AS121" s="223"/>
      <c r="AT121" s="220"/>
      <c r="AV121" s="43"/>
      <c r="AW121" s="43"/>
      <c r="AX121" s="43"/>
      <c r="AY121" s="43"/>
      <c r="AZ121" s="25"/>
      <c r="BA121" s="223"/>
      <c r="BB121" s="220"/>
      <c r="BC121" s="24"/>
      <c r="BD121" s="223"/>
      <c r="BE121" s="220"/>
      <c r="BG121" s="43"/>
      <c r="BH121" s="43"/>
      <c r="BI121" s="43"/>
      <c r="BJ121" s="43"/>
      <c r="BL121" s="223"/>
      <c r="BM121" s="220"/>
      <c r="BN121" s="24"/>
      <c r="BO121" s="223"/>
      <c r="BP121" s="220"/>
      <c r="BR121" s="220"/>
      <c r="BS121" s="220"/>
      <c r="BT121" s="221"/>
      <c r="BU121" s="51"/>
      <c r="BV121" s="220"/>
      <c r="BW121" s="220"/>
      <c r="BX121" s="221"/>
      <c r="BY121" s="51"/>
      <c r="BZ121" s="221"/>
    </row>
    <row r="122" spans="1:78" ht="16" customHeight="1" x14ac:dyDescent="0.2">
      <c r="A122" s="222"/>
      <c r="B122" s="222"/>
      <c r="C122" s="222"/>
      <c r="E122" s="224"/>
      <c r="AG122" s="21" t="e">
        <f t="shared" si="40"/>
        <v>#DIV/0!</v>
      </c>
      <c r="AH122" s="22" t="e">
        <f t="shared" si="41"/>
        <v>#DIV/0!</v>
      </c>
      <c r="AI122" s="22" t="e">
        <f t="shared" si="42"/>
        <v>#DIV/0!</v>
      </c>
      <c r="AJ122" s="22" t="e">
        <f t="shared" si="43"/>
        <v>#DIV/0!</v>
      </c>
      <c r="AK122" s="22" t="e">
        <f t="shared" si="44"/>
        <v>#DIV/0!</v>
      </c>
      <c r="AM122" s="109" t="e">
        <f t="shared" si="39"/>
        <v>#DIV/0!</v>
      </c>
      <c r="AN122" s="223"/>
      <c r="AP122" s="223"/>
      <c r="AQ122" s="220"/>
      <c r="AR122" s="24"/>
      <c r="AS122" s="223"/>
      <c r="AT122" s="220"/>
      <c r="AV122" s="43"/>
      <c r="AW122" s="43"/>
      <c r="AX122" s="43"/>
      <c r="AY122" s="43"/>
      <c r="AZ122" s="25"/>
      <c r="BA122" s="223"/>
      <c r="BB122" s="220"/>
      <c r="BC122" s="24"/>
      <c r="BD122" s="223"/>
      <c r="BE122" s="220"/>
      <c r="BG122" s="43"/>
      <c r="BH122" s="43"/>
      <c r="BI122" s="43"/>
      <c r="BJ122" s="43"/>
      <c r="BL122" s="223"/>
      <c r="BM122" s="220"/>
      <c r="BN122" s="24"/>
      <c r="BO122" s="223"/>
      <c r="BP122" s="220"/>
      <c r="BR122" s="220"/>
      <c r="BS122" s="220"/>
      <c r="BT122" s="221"/>
      <c r="BU122" s="51"/>
      <c r="BV122" s="220"/>
      <c r="BW122" s="220"/>
      <c r="BX122" s="221"/>
      <c r="BY122" s="51"/>
      <c r="BZ122" s="221"/>
    </row>
    <row r="123" spans="1:78" ht="16" hidden="1" customHeight="1" x14ac:dyDescent="0.2"/>
    <row r="124" spans="1:78" ht="16" hidden="1" customHeight="1" x14ac:dyDescent="0.2">
      <c r="A124" s="222">
        <v>9</v>
      </c>
      <c r="B124" s="222">
        <v>1</v>
      </c>
      <c r="C124" s="222">
        <v>1</v>
      </c>
      <c r="D124" s="20" t="s">
        <v>501</v>
      </c>
      <c r="E124" s="224">
        <v>1453633</v>
      </c>
      <c r="G124" s="20"/>
      <c r="K124" s="20"/>
      <c r="L124" s="20"/>
      <c r="P124" s="20"/>
      <c r="Q124" s="20"/>
      <c r="U124" s="20"/>
      <c r="V124" s="20"/>
      <c r="Z124" s="20"/>
      <c r="AA124" s="20"/>
      <c r="AE124" s="20"/>
      <c r="AG124" s="21" t="e">
        <f t="shared" ref="AG124:AG139" si="45">AVERAGE(G124:K124)</f>
        <v>#DIV/0!</v>
      </c>
      <c r="AH124" s="22" t="e">
        <f t="shared" ref="AH124:AH139" si="46">AVERAGE(L124:P124)</f>
        <v>#DIV/0!</v>
      </c>
      <c r="AI124" s="22" t="e">
        <f t="shared" ref="AI124:AI139" si="47">AVERAGE(V124:Z124)</f>
        <v>#DIV/0!</v>
      </c>
      <c r="AJ124" s="22" t="e">
        <f t="shared" ref="AJ124:AJ139" si="48">AVERAGE(Q124:U124)</f>
        <v>#DIV/0!</v>
      </c>
      <c r="AK124" s="22" t="e">
        <f t="shared" ref="AK124:AK139" si="49">AVERAGE(AA124:AE124)</f>
        <v>#DIV/0!</v>
      </c>
      <c r="AM124" s="109"/>
      <c r="AN124" s="223"/>
      <c r="AP124" s="223"/>
      <c r="AQ124" s="220"/>
      <c r="AR124" s="24"/>
      <c r="AS124" s="223"/>
      <c r="AT124" s="220"/>
      <c r="AV124" s="43"/>
      <c r="AW124" s="43"/>
      <c r="AX124" s="43"/>
      <c r="AY124" s="43"/>
      <c r="AZ124" s="25"/>
      <c r="BA124" s="223"/>
      <c r="BB124" s="220"/>
      <c r="BC124" s="24"/>
      <c r="BD124" s="223"/>
      <c r="BE124" s="220"/>
      <c r="BG124" s="43"/>
      <c r="BH124" s="43"/>
      <c r="BI124" s="43"/>
      <c r="BJ124" s="43"/>
      <c r="BL124" s="223"/>
      <c r="BM124" s="220"/>
      <c r="BN124" s="24"/>
      <c r="BO124" s="223"/>
      <c r="BP124" s="220"/>
      <c r="BR124" s="220"/>
      <c r="BS124" s="220"/>
      <c r="BT124" s="221"/>
      <c r="BU124" s="51"/>
      <c r="BV124" s="220"/>
      <c r="BW124" s="220"/>
      <c r="BX124" s="221"/>
      <c r="BY124" s="51"/>
      <c r="BZ124" s="221"/>
    </row>
    <row r="125" spans="1:78" ht="16" hidden="1" customHeight="1" x14ac:dyDescent="0.2">
      <c r="A125" s="222"/>
      <c r="B125" s="222"/>
      <c r="C125" s="222"/>
      <c r="D125" s="20" t="s">
        <v>502</v>
      </c>
      <c r="E125" s="224"/>
      <c r="G125" s="20"/>
      <c r="K125" s="20"/>
      <c r="L125" s="20"/>
      <c r="P125" s="20"/>
      <c r="Q125" s="20"/>
      <c r="U125" s="20"/>
      <c r="V125" s="20"/>
      <c r="Z125" s="20"/>
      <c r="AA125" s="20"/>
      <c r="AE125" s="20"/>
      <c r="AG125" s="21" t="e">
        <f t="shared" si="45"/>
        <v>#DIV/0!</v>
      </c>
      <c r="AH125" s="22" t="e">
        <f t="shared" si="46"/>
        <v>#DIV/0!</v>
      </c>
      <c r="AI125" s="22" t="e">
        <f t="shared" si="47"/>
        <v>#DIV/0!</v>
      </c>
      <c r="AJ125" s="22" t="e">
        <f t="shared" si="48"/>
        <v>#DIV/0!</v>
      </c>
      <c r="AK125" s="22" t="e">
        <f t="shared" si="49"/>
        <v>#DIV/0!</v>
      </c>
      <c r="AM125" s="109"/>
      <c r="AN125" s="223"/>
      <c r="AP125" s="223"/>
      <c r="AQ125" s="220"/>
      <c r="AR125" s="24"/>
      <c r="AS125" s="223"/>
      <c r="AT125" s="220"/>
      <c r="AV125" s="43"/>
      <c r="AW125" s="43"/>
      <c r="AX125" s="43"/>
      <c r="AY125" s="43"/>
      <c r="AZ125" s="25"/>
      <c r="BA125" s="223"/>
      <c r="BB125" s="220"/>
      <c r="BC125" s="24"/>
      <c r="BD125" s="223"/>
      <c r="BE125" s="220"/>
      <c r="BG125" s="43"/>
      <c r="BH125" s="43"/>
      <c r="BI125" s="43"/>
      <c r="BJ125" s="43"/>
      <c r="BL125" s="223"/>
      <c r="BM125" s="220"/>
      <c r="BN125" s="24"/>
      <c r="BO125" s="223"/>
      <c r="BP125" s="220"/>
      <c r="BR125" s="220"/>
      <c r="BS125" s="220"/>
      <c r="BT125" s="221"/>
      <c r="BU125" s="51"/>
      <c r="BV125" s="220"/>
      <c r="BW125" s="220"/>
      <c r="BX125" s="221"/>
      <c r="BY125" s="51"/>
      <c r="BZ125" s="221"/>
    </row>
    <row r="126" spans="1:78" ht="16" hidden="1" customHeight="1" x14ac:dyDescent="0.2">
      <c r="A126" s="222"/>
      <c r="B126" s="222"/>
      <c r="C126" s="222"/>
      <c r="D126" s="20" t="s">
        <v>503</v>
      </c>
      <c r="E126" s="224"/>
      <c r="G126" s="20"/>
      <c r="K126" s="20"/>
      <c r="L126" s="20"/>
      <c r="P126" s="20"/>
      <c r="Q126" s="20"/>
      <c r="U126" s="20"/>
      <c r="V126" s="20"/>
      <c r="Z126" s="20"/>
      <c r="AA126" s="20"/>
      <c r="AE126" s="20"/>
      <c r="AG126" s="21" t="e">
        <f t="shared" si="45"/>
        <v>#DIV/0!</v>
      </c>
      <c r="AH126" s="22" t="e">
        <f t="shared" si="46"/>
        <v>#DIV/0!</v>
      </c>
      <c r="AI126" s="22" t="e">
        <f t="shared" si="47"/>
        <v>#DIV/0!</v>
      </c>
      <c r="AJ126" s="22" t="e">
        <f t="shared" si="48"/>
        <v>#DIV/0!</v>
      </c>
      <c r="AK126" s="22" t="e">
        <f t="shared" si="49"/>
        <v>#DIV/0!</v>
      </c>
      <c r="AM126" s="109"/>
      <c r="AN126" s="223"/>
      <c r="AP126" s="223"/>
      <c r="AQ126" s="220"/>
      <c r="AR126" s="24"/>
      <c r="AS126" s="223"/>
      <c r="AT126" s="220"/>
      <c r="AV126" s="43"/>
      <c r="AW126" s="43"/>
      <c r="AX126" s="43"/>
      <c r="AY126" s="43"/>
      <c r="AZ126" s="25"/>
      <c r="BA126" s="223"/>
      <c r="BB126" s="220"/>
      <c r="BC126" s="24"/>
      <c r="BD126" s="223"/>
      <c r="BE126" s="220"/>
      <c r="BG126" s="43"/>
      <c r="BH126" s="43"/>
      <c r="BI126" s="43"/>
      <c r="BJ126" s="43"/>
      <c r="BL126" s="223"/>
      <c r="BM126" s="220"/>
      <c r="BN126" s="24"/>
      <c r="BO126" s="223"/>
      <c r="BP126" s="220"/>
      <c r="BR126" s="220"/>
      <c r="BS126" s="220"/>
      <c r="BT126" s="221"/>
      <c r="BU126" s="51"/>
      <c r="BV126" s="220"/>
      <c r="BW126" s="220"/>
      <c r="BX126" s="221"/>
      <c r="BY126" s="51"/>
      <c r="BZ126" s="221"/>
    </row>
    <row r="127" spans="1:78" ht="16" hidden="1" customHeight="1" x14ac:dyDescent="0.2">
      <c r="A127" s="222"/>
      <c r="B127" s="222"/>
      <c r="C127" s="222"/>
      <c r="D127" s="20" t="s">
        <v>504</v>
      </c>
      <c r="E127" s="224"/>
      <c r="G127" s="20"/>
      <c r="K127" s="20"/>
      <c r="L127" s="20"/>
      <c r="P127" s="20"/>
      <c r="Q127" s="20"/>
      <c r="U127" s="20"/>
      <c r="V127" s="20"/>
      <c r="Z127" s="20"/>
      <c r="AA127" s="20"/>
      <c r="AE127" s="20"/>
      <c r="AG127" s="21" t="e">
        <f t="shared" si="45"/>
        <v>#DIV/0!</v>
      </c>
      <c r="AH127" s="22" t="e">
        <f t="shared" si="46"/>
        <v>#DIV/0!</v>
      </c>
      <c r="AI127" s="22" t="e">
        <f t="shared" si="47"/>
        <v>#DIV/0!</v>
      </c>
      <c r="AJ127" s="22" t="e">
        <f t="shared" si="48"/>
        <v>#DIV/0!</v>
      </c>
      <c r="AK127" s="22" t="e">
        <f t="shared" si="49"/>
        <v>#DIV/0!</v>
      </c>
      <c r="AM127" s="109"/>
      <c r="AN127" s="223"/>
      <c r="AP127" s="223"/>
      <c r="AQ127" s="220"/>
      <c r="AR127" s="24"/>
      <c r="AS127" s="223"/>
      <c r="AT127" s="220"/>
      <c r="AV127" s="43"/>
      <c r="AW127" s="43"/>
      <c r="AX127" s="43"/>
      <c r="AY127" s="43"/>
      <c r="AZ127" s="25"/>
      <c r="BA127" s="223"/>
      <c r="BB127" s="220"/>
      <c r="BC127" s="24"/>
      <c r="BD127" s="223"/>
      <c r="BE127" s="220"/>
      <c r="BG127" s="43"/>
      <c r="BH127" s="43"/>
      <c r="BI127" s="43"/>
      <c r="BJ127" s="43"/>
      <c r="BL127" s="223"/>
      <c r="BM127" s="220"/>
      <c r="BN127" s="24"/>
      <c r="BO127" s="223"/>
      <c r="BP127" s="220"/>
      <c r="BR127" s="220"/>
      <c r="BS127" s="220"/>
      <c r="BT127" s="221"/>
      <c r="BU127" s="51"/>
      <c r="BV127" s="220"/>
      <c r="BW127" s="220"/>
      <c r="BX127" s="221"/>
      <c r="BY127" s="51"/>
      <c r="BZ127" s="221"/>
    </row>
    <row r="128" spans="1:78" ht="16" hidden="1" customHeight="1" x14ac:dyDescent="0.2">
      <c r="A128" s="222"/>
      <c r="B128" s="222"/>
      <c r="C128" s="222"/>
      <c r="D128" s="20" t="s">
        <v>505</v>
      </c>
      <c r="E128" s="224"/>
      <c r="G128" s="20"/>
      <c r="K128" s="20"/>
      <c r="L128" s="20"/>
      <c r="P128" s="20"/>
      <c r="Q128" s="20"/>
      <c r="U128" s="20"/>
      <c r="V128" s="20"/>
      <c r="Z128" s="20"/>
      <c r="AA128" s="20"/>
      <c r="AE128" s="20"/>
      <c r="AG128" s="21" t="e">
        <f t="shared" si="45"/>
        <v>#DIV/0!</v>
      </c>
      <c r="AH128" s="22" t="e">
        <f t="shared" si="46"/>
        <v>#DIV/0!</v>
      </c>
      <c r="AI128" s="22" t="e">
        <f t="shared" si="47"/>
        <v>#DIV/0!</v>
      </c>
      <c r="AJ128" s="22" t="e">
        <f t="shared" si="48"/>
        <v>#DIV/0!</v>
      </c>
      <c r="AK128" s="22" t="e">
        <f t="shared" si="49"/>
        <v>#DIV/0!</v>
      </c>
      <c r="AM128" s="109"/>
      <c r="AN128" s="223"/>
      <c r="AP128" s="223"/>
      <c r="AQ128" s="220"/>
      <c r="AR128" s="24"/>
      <c r="AS128" s="223"/>
      <c r="AT128" s="220"/>
      <c r="AV128" s="43"/>
      <c r="AW128" s="43"/>
      <c r="AX128" s="43"/>
      <c r="AY128" s="43"/>
      <c r="AZ128" s="25"/>
      <c r="BA128" s="223"/>
      <c r="BB128" s="220"/>
      <c r="BC128" s="24"/>
      <c r="BD128" s="223"/>
      <c r="BE128" s="220"/>
      <c r="BG128" s="43"/>
      <c r="BH128" s="43"/>
      <c r="BI128" s="43"/>
      <c r="BJ128" s="43"/>
      <c r="BL128" s="223"/>
      <c r="BM128" s="220"/>
      <c r="BN128" s="24"/>
      <c r="BO128" s="223"/>
      <c r="BP128" s="220"/>
      <c r="BR128" s="220"/>
      <c r="BS128" s="220"/>
      <c r="BT128" s="221"/>
      <c r="BU128" s="51"/>
      <c r="BV128" s="220"/>
      <c r="BW128" s="220"/>
      <c r="BX128" s="221"/>
      <c r="BY128" s="51"/>
      <c r="BZ128" s="221"/>
    </row>
    <row r="129" spans="1:78" ht="16" hidden="1" customHeight="1" x14ac:dyDescent="0.2">
      <c r="A129" s="222"/>
      <c r="B129" s="222"/>
      <c r="C129" s="222"/>
      <c r="E129" s="224"/>
      <c r="AG129" s="21" t="e">
        <f t="shared" si="45"/>
        <v>#DIV/0!</v>
      </c>
      <c r="AH129" s="22" t="e">
        <f t="shared" si="46"/>
        <v>#DIV/0!</v>
      </c>
      <c r="AI129" s="22" t="e">
        <f t="shared" si="47"/>
        <v>#DIV/0!</v>
      </c>
      <c r="AJ129" s="22" t="e">
        <f t="shared" si="48"/>
        <v>#DIV/0!</v>
      </c>
      <c r="AK129" s="22" t="e">
        <f t="shared" si="49"/>
        <v>#DIV/0!</v>
      </c>
      <c r="AM129" s="109"/>
      <c r="AN129" s="223"/>
      <c r="AP129" s="223"/>
      <c r="AQ129" s="220"/>
      <c r="AR129" s="24"/>
      <c r="AS129" s="223"/>
      <c r="AT129" s="220"/>
      <c r="AV129" s="43"/>
      <c r="AW129" s="43"/>
      <c r="AX129" s="43"/>
      <c r="AY129" s="43"/>
      <c r="AZ129" s="25"/>
      <c r="BA129" s="223"/>
      <c r="BB129" s="220"/>
      <c r="BC129" s="24"/>
      <c r="BD129" s="223"/>
      <c r="BE129" s="220"/>
      <c r="BG129" s="43"/>
      <c r="BH129" s="43"/>
      <c r="BI129" s="43"/>
      <c r="BJ129" s="43"/>
      <c r="BL129" s="223"/>
      <c r="BM129" s="220"/>
      <c r="BN129" s="24"/>
      <c r="BO129" s="223"/>
      <c r="BP129" s="220"/>
      <c r="BR129" s="220"/>
      <c r="BS129" s="220"/>
      <c r="BT129" s="221"/>
      <c r="BU129" s="51"/>
      <c r="BV129" s="220"/>
      <c r="BW129" s="220"/>
      <c r="BX129" s="221"/>
      <c r="BY129" s="51"/>
      <c r="BZ129" s="221"/>
    </row>
    <row r="130" spans="1:78" ht="16" hidden="1" customHeight="1" x14ac:dyDescent="0.2">
      <c r="A130" s="222"/>
      <c r="B130" s="222"/>
      <c r="C130" s="222"/>
      <c r="E130" s="224"/>
      <c r="AG130" s="21" t="e">
        <f t="shared" si="45"/>
        <v>#DIV/0!</v>
      </c>
      <c r="AH130" s="22" t="e">
        <f t="shared" si="46"/>
        <v>#DIV/0!</v>
      </c>
      <c r="AI130" s="22" t="e">
        <f t="shared" si="47"/>
        <v>#DIV/0!</v>
      </c>
      <c r="AJ130" s="22" t="e">
        <f t="shared" si="48"/>
        <v>#DIV/0!</v>
      </c>
      <c r="AK130" s="22" t="e">
        <f t="shared" si="49"/>
        <v>#DIV/0!</v>
      </c>
      <c r="AM130" s="109"/>
      <c r="AN130" s="223"/>
      <c r="AP130" s="223"/>
      <c r="AQ130" s="220"/>
      <c r="AR130" s="24"/>
      <c r="AS130" s="223"/>
      <c r="AT130" s="220"/>
      <c r="AV130" s="43"/>
      <c r="AW130" s="43"/>
      <c r="AX130" s="43"/>
      <c r="AY130" s="43"/>
      <c r="AZ130" s="25"/>
      <c r="BA130" s="223"/>
      <c r="BB130" s="220"/>
      <c r="BC130" s="24"/>
      <c r="BD130" s="223"/>
      <c r="BE130" s="220"/>
      <c r="BG130" s="43"/>
      <c r="BH130" s="43"/>
      <c r="BI130" s="43"/>
      <c r="BJ130" s="43"/>
      <c r="BL130" s="223"/>
      <c r="BM130" s="220"/>
      <c r="BN130" s="24"/>
      <c r="BO130" s="223"/>
      <c r="BP130" s="220"/>
      <c r="BR130" s="220"/>
      <c r="BS130" s="220"/>
      <c r="BT130" s="221"/>
      <c r="BU130" s="51"/>
      <c r="BV130" s="220"/>
      <c r="BW130" s="220"/>
      <c r="BX130" s="221"/>
      <c r="BY130" s="51"/>
      <c r="BZ130" s="221"/>
    </row>
    <row r="131" spans="1:78" ht="16" hidden="1" customHeight="1" x14ac:dyDescent="0.2">
      <c r="A131" s="222"/>
      <c r="B131" s="222"/>
      <c r="C131" s="222"/>
      <c r="E131" s="224"/>
      <c r="AG131" s="21" t="e">
        <f t="shared" si="45"/>
        <v>#DIV/0!</v>
      </c>
      <c r="AH131" s="22" t="e">
        <f t="shared" si="46"/>
        <v>#DIV/0!</v>
      </c>
      <c r="AI131" s="22" t="e">
        <f t="shared" si="47"/>
        <v>#DIV/0!</v>
      </c>
      <c r="AJ131" s="22" t="e">
        <f t="shared" si="48"/>
        <v>#DIV/0!</v>
      </c>
      <c r="AK131" s="22" t="e">
        <f t="shared" si="49"/>
        <v>#DIV/0!</v>
      </c>
      <c r="AM131" s="109"/>
      <c r="AN131" s="223"/>
      <c r="AP131" s="223"/>
      <c r="AQ131" s="220"/>
      <c r="AR131" s="24"/>
      <c r="AS131" s="223"/>
      <c r="AT131" s="220"/>
      <c r="AV131" s="43"/>
      <c r="AW131" s="43"/>
      <c r="AX131" s="43"/>
      <c r="AY131" s="43"/>
      <c r="AZ131" s="25"/>
      <c r="BA131" s="223"/>
      <c r="BB131" s="220"/>
      <c r="BC131" s="24"/>
      <c r="BD131" s="223"/>
      <c r="BE131" s="220"/>
      <c r="BG131" s="43"/>
      <c r="BH131" s="43"/>
      <c r="BI131" s="43"/>
      <c r="BJ131" s="43"/>
      <c r="BL131" s="223"/>
      <c r="BM131" s="220"/>
      <c r="BN131" s="24"/>
      <c r="BO131" s="223"/>
      <c r="BP131" s="220"/>
      <c r="BR131" s="220"/>
      <c r="BS131" s="220"/>
      <c r="BT131" s="221"/>
      <c r="BU131" s="51"/>
      <c r="BV131" s="220"/>
      <c r="BW131" s="220"/>
      <c r="BX131" s="221"/>
      <c r="BY131" s="51"/>
      <c r="BZ131" s="221"/>
    </row>
    <row r="132" spans="1:78" ht="16" hidden="1" customHeight="1" x14ac:dyDescent="0.2">
      <c r="A132" s="222"/>
      <c r="B132" s="222"/>
      <c r="C132" s="222">
        <v>0</v>
      </c>
      <c r="D132" s="20" t="s">
        <v>506</v>
      </c>
      <c r="E132" s="224"/>
      <c r="G132" s="20"/>
      <c r="K132" s="20"/>
      <c r="L132" s="20"/>
      <c r="P132" s="20"/>
      <c r="Q132" s="20"/>
      <c r="U132" s="20"/>
      <c r="V132" s="20"/>
      <c r="Z132" s="20"/>
      <c r="AA132" s="20"/>
      <c r="AE132" s="20"/>
      <c r="AG132" s="21" t="e">
        <f t="shared" si="45"/>
        <v>#DIV/0!</v>
      </c>
      <c r="AH132" s="22" t="e">
        <f t="shared" si="46"/>
        <v>#DIV/0!</v>
      </c>
      <c r="AI132" s="22" t="e">
        <f t="shared" si="47"/>
        <v>#DIV/0!</v>
      </c>
      <c r="AJ132" s="22" t="e">
        <f t="shared" si="48"/>
        <v>#DIV/0!</v>
      </c>
      <c r="AK132" s="22" t="e">
        <f t="shared" si="49"/>
        <v>#DIV/0!</v>
      </c>
      <c r="AM132" s="109"/>
      <c r="AN132" s="223"/>
      <c r="AP132" s="223"/>
      <c r="AQ132" s="220"/>
      <c r="AR132" s="24"/>
      <c r="AS132" s="223"/>
      <c r="AT132" s="220"/>
      <c r="AV132" s="43"/>
      <c r="AW132" s="43"/>
      <c r="AX132" s="43"/>
      <c r="AY132" s="43"/>
      <c r="AZ132" s="25"/>
      <c r="BA132" s="223"/>
      <c r="BB132" s="220"/>
      <c r="BC132" s="24"/>
      <c r="BD132" s="223"/>
      <c r="BE132" s="220"/>
      <c r="BG132" s="43"/>
      <c r="BH132" s="43"/>
      <c r="BI132" s="43"/>
      <c r="BJ132" s="43"/>
      <c r="BL132" s="223"/>
      <c r="BM132" s="220"/>
      <c r="BN132" s="24"/>
      <c r="BO132" s="223"/>
      <c r="BP132" s="220"/>
      <c r="BR132" s="220"/>
      <c r="BS132" s="220"/>
      <c r="BT132" s="221"/>
      <c r="BU132" s="51"/>
      <c r="BV132" s="220"/>
      <c r="BW132" s="220"/>
      <c r="BX132" s="221"/>
      <c r="BY132" s="51"/>
      <c r="BZ132" s="221"/>
    </row>
    <row r="133" spans="1:78" ht="16" hidden="1" customHeight="1" x14ac:dyDescent="0.2">
      <c r="A133" s="222"/>
      <c r="B133" s="222"/>
      <c r="C133" s="222"/>
      <c r="D133" s="20" t="s">
        <v>507</v>
      </c>
      <c r="E133" s="224"/>
      <c r="G133" s="20"/>
      <c r="K133" s="20"/>
      <c r="L133" s="20"/>
      <c r="P133" s="20"/>
      <c r="Q133" s="20"/>
      <c r="U133" s="20"/>
      <c r="V133" s="20"/>
      <c r="Z133" s="20"/>
      <c r="AA133" s="20"/>
      <c r="AE133" s="20"/>
      <c r="AG133" s="21" t="e">
        <f t="shared" si="45"/>
        <v>#DIV/0!</v>
      </c>
      <c r="AH133" s="22" t="e">
        <f t="shared" si="46"/>
        <v>#DIV/0!</v>
      </c>
      <c r="AI133" s="22" t="e">
        <f t="shared" si="47"/>
        <v>#DIV/0!</v>
      </c>
      <c r="AJ133" s="22" t="e">
        <f t="shared" si="48"/>
        <v>#DIV/0!</v>
      </c>
      <c r="AK133" s="22" t="e">
        <f t="shared" si="49"/>
        <v>#DIV/0!</v>
      </c>
      <c r="AM133" s="109"/>
      <c r="AN133" s="223"/>
      <c r="AP133" s="223"/>
      <c r="AQ133" s="220"/>
      <c r="AR133" s="24"/>
      <c r="AS133" s="223"/>
      <c r="AT133" s="220"/>
      <c r="AV133" s="43"/>
      <c r="AW133" s="43"/>
      <c r="AX133" s="43"/>
      <c r="AY133" s="43"/>
      <c r="AZ133" s="25"/>
      <c r="BA133" s="223"/>
      <c r="BB133" s="220"/>
      <c r="BC133" s="24"/>
      <c r="BD133" s="223"/>
      <c r="BE133" s="220"/>
      <c r="BG133" s="43"/>
      <c r="BH133" s="43"/>
      <c r="BI133" s="43"/>
      <c r="BJ133" s="43"/>
      <c r="BL133" s="223"/>
      <c r="BM133" s="220"/>
      <c r="BN133" s="24"/>
      <c r="BO133" s="223"/>
      <c r="BP133" s="220"/>
      <c r="BR133" s="220"/>
      <c r="BS133" s="220"/>
      <c r="BT133" s="221"/>
      <c r="BU133" s="51"/>
      <c r="BV133" s="220"/>
      <c r="BW133" s="220"/>
      <c r="BX133" s="221"/>
      <c r="BY133" s="51"/>
      <c r="BZ133" s="221"/>
    </row>
    <row r="134" spans="1:78" ht="16" hidden="1" customHeight="1" x14ac:dyDescent="0.2">
      <c r="A134" s="222"/>
      <c r="B134" s="222"/>
      <c r="C134" s="222"/>
      <c r="D134" s="20" t="s">
        <v>508</v>
      </c>
      <c r="E134" s="224"/>
      <c r="G134" s="20"/>
      <c r="K134" s="20"/>
      <c r="L134" s="20"/>
      <c r="P134" s="20"/>
      <c r="Q134" s="20"/>
      <c r="U134" s="20"/>
      <c r="V134" s="20"/>
      <c r="Z134" s="20"/>
      <c r="AA134" s="20"/>
      <c r="AE134" s="20"/>
      <c r="AG134" s="21" t="e">
        <f t="shared" si="45"/>
        <v>#DIV/0!</v>
      </c>
      <c r="AH134" s="22" t="e">
        <f t="shared" si="46"/>
        <v>#DIV/0!</v>
      </c>
      <c r="AI134" s="22" t="e">
        <f t="shared" si="47"/>
        <v>#DIV/0!</v>
      </c>
      <c r="AJ134" s="22" t="e">
        <f t="shared" si="48"/>
        <v>#DIV/0!</v>
      </c>
      <c r="AK134" s="22" t="e">
        <f t="shared" si="49"/>
        <v>#DIV/0!</v>
      </c>
      <c r="AM134" s="109"/>
      <c r="AN134" s="223"/>
      <c r="AP134" s="223"/>
      <c r="AQ134" s="220"/>
      <c r="AR134" s="24"/>
      <c r="AS134" s="223"/>
      <c r="AT134" s="220"/>
      <c r="AV134" s="43"/>
      <c r="AW134" s="43"/>
      <c r="AX134" s="43"/>
      <c r="AY134" s="43"/>
      <c r="AZ134" s="25"/>
      <c r="BA134" s="223"/>
      <c r="BB134" s="220"/>
      <c r="BC134" s="24"/>
      <c r="BD134" s="223"/>
      <c r="BE134" s="220"/>
      <c r="BG134" s="43"/>
      <c r="BH134" s="43"/>
      <c r="BI134" s="43"/>
      <c r="BJ134" s="43"/>
      <c r="BL134" s="223"/>
      <c r="BM134" s="220"/>
      <c r="BN134" s="24"/>
      <c r="BO134" s="223"/>
      <c r="BP134" s="220"/>
      <c r="BR134" s="220"/>
      <c r="BS134" s="220"/>
      <c r="BT134" s="221"/>
      <c r="BU134" s="51"/>
      <c r="BV134" s="220"/>
      <c r="BW134" s="220"/>
      <c r="BX134" s="221"/>
      <c r="BY134" s="51"/>
      <c r="BZ134" s="221"/>
    </row>
    <row r="135" spans="1:78" ht="16" hidden="1" customHeight="1" x14ac:dyDescent="0.2">
      <c r="A135" s="222"/>
      <c r="B135" s="222"/>
      <c r="C135" s="222"/>
      <c r="D135" s="20" t="s">
        <v>509</v>
      </c>
      <c r="E135" s="224"/>
      <c r="G135" s="20"/>
      <c r="K135" s="20"/>
      <c r="L135" s="20"/>
      <c r="P135" s="20"/>
      <c r="Q135" s="20"/>
      <c r="U135" s="20"/>
      <c r="V135" s="20"/>
      <c r="Z135" s="20"/>
      <c r="AA135" s="20"/>
      <c r="AE135" s="20"/>
      <c r="AG135" s="21" t="e">
        <f t="shared" si="45"/>
        <v>#DIV/0!</v>
      </c>
      <c r="AH135" s="22" t="e">
        <f t="shared" si="46"/>
        <v>#DIV/0!</v>
      </c>
      <c r="AI135" s="22" t="e">
        <f t="shared" si="47"/>
        <v>#DIV/0!</v>
      </c>
      <c r="AJ135" s="22" t="e">
        <f t="shared" si="48"/>
        <v>#DIV/0!</v>
      </c>
      <c r="AK135" s="22" t="e">
        <f t="shared" si="49"/>
        <v>#DIV/0!</v>
      </c>
      <c r="AM135" s="109"/>
      <c r="AN135" s="223"/>
      <c r="AP135" s="223"/>
      <c r="AQ135" s="220"/>
      <c r="AR135" s="24"/>
      <c r="AS135" s="223"/>
      <c r="AT135" s="220"/>
      <c r="AV135" s="43"/>
      <c r="AW135" s="43"/>
      <c r="AX135" s="43"/>
      <c r="AY135" s="43"/>
      <c r="AZ135" s="25"/>
      <c r="BA135" s="223"/>
      <c r="BB135" s="220"/>
      <c r="BC135" s="24"/>
      <c r="BD135" s="223"/>
      <c r="BE135" s="220"/>
      <c r="BG135" s="43"/>
      <c r="BH135" s="43"/>
      <c r="BI135" s="43"/>
      <c r="BJ135" s="43"/>
      <c r="BL135" s="223"/>
      <c r="BM135" s="220"/>
      <c r="BN135" s="24"/>
      <c r="BO135" s="223"/>
      <c r="BP135" s="220"/>
      <c r="BR135" s="220"/>
      <c r="BS135" s="220"/>
      <c r="BT135" s="221"/>
      <c r="BU135" s="51"/>
      <c r="BV135" s="220"/>
      <c r="BW135" s="220"/>
      <c r="BX135" s="221"/>
      <c r="BY135" s="51"/>
      <c r="BZ135" s="221"/>
    </row>
    <row r="136" spans="1:78" ht="16" hidden="1" customHeight="1" x14ac:dyDescent="0.2">
      <c r="A136" s="222"/>
      <c r="B136" s="222"/>
      <c r="C136" s="222"/>
      <c r="D136" s="20" t="s">
        <v>510</v>
      </c>
      <c r="E136" s="224"/>
      <c r="G136" s="20"/>
      <c r="K136" s="20"/>
      <c r="L136" s="20"/>
      <c r="P136" s="20"/>
      <c r="Q136" s="20"/>
      <c r="U136" s="20"/>
      <c r="V136" s="20"/>
      <c r="Z136" s="20"/>
      <c r="AA136" s="20"/>
      <c r="AE136" s="20"/>
      <c r="AG136" s="21" t="e">
        <f t="shared" si="45"/>
        <v>#DIV/0!</v>
      </c>
      <c r="AH136" s="22" t="e">
        <f t="shared" si="46"/>
        <v>#DIV/0!</v>
      </c>
      <c r="AI136" s="22" t="e">
        <f t="shared" si="47"/>
        <v>#DIV/0!</v>
      </c>
      <c r="AJ136" s="22" t="e">
        <f t="shared" si="48"/>
        <v>#DIV/0!</v>
      </c>
      <c r="AK136" s="22" t="e">
        <f t="shared" si="49"/>
        <v>#DIV/0!</v>
      </c>
      <c r="AM136" s="109"/>
      <c r="AN136" s="223"/>
      <c r="AP136" s="223"/>
      <c r="AQ136" s="220"/>
      <c r="AR136" s="24"/>
      <c r="AS136" s="223"/>
      <c r="AT136" s="220"/>
      <c r="AV136" s="43"/>
      <c r="AW136" s="43"/>
      <c r="AX136" s="43"/>
      <c r="AY136" s="43"/>
      <c r="AZ136" s="25"/>
      <c r="BA136" s="223"/>
      <c r="BB136" s="220"/>
      <c r="BC136" s="24"/>
      <c r="BD136" s="223"/>
      <c r="BE136" s="220"/>
      <c r="BG136" s="43"/>
      <c r="BH136" s="43"/>
      <c r="BI136" s="43"/>
      <c r="BJ136" s="43"/>
      <c r="BL136" s="223"/>
      <c r="BM136" s="220"/>
      <c r="BN136" s="24"/>
      <c r="BO136" s="223"/>
      <c r="BP136" s="220"/>
      <c r="BR136" s="220"/>
      <c r="BS136" s="220"/>
      <c r="BT136" s="221"/>
      <c r="BU136" s="51"/>
      <c r="BV136" s="220"/>
      <c r="BW136" s="220"/>
      <c r="BX136" s="221"/>
      <c r="BY136" s="51"/>
      <c r="BZ136" s="221"/>
    </row>
    <row r="137" spans="1:78" ht="16" hidden="1" customHeight="1" x14ac:dyDescent="0.2">
      <c r="A137" s="222"/>
      <c r="B137" s="222"/>
      <c r="C137" s="222"/>
      <c r="E137" s="224"/>
      <c r="AG137" s="21" t="e">
        <f t="shared" si="45"/>
        <v>#DIV/0!</v>
      </c>
      <c r="AH137" s="22" t="e">
        <f t="shared" si="46"/>
        <v>#DIV/0!</v>
      </c>
      <c r="AI137" s="22" t="e">
        <f t="shared" si="47"/>
        <v>#DIV/0!</v>
      </c>
      <c r="AJ137" s="22" t="e">
        <f t="shared" si="48"/>
        <v>#DIV/0!</v>
      </c>
      <c r="AK137" s="22" t="e">
        <f t="shared" si="49"/>
        <v>#DIV/0!</v>
      </c>
      <c r="AM137" s="109"/>
      <c r="AN137" s="223"/>
      <c r="AP137" s="223"/>
      <c r="AQ137" s="220"/>
      <c r="AR137" s="24"/>
      <c r="AS137" s="223"/>
      <c r="AT137" s="220"/>
      <c r="AV137" s="43"/>
      <c r="AW137" s="43"/>
      <c r="AX137" s="43"/>
      <c r="AY137" s="43"/>
      <c r="AZ137" s="25"/>
      <c r="BA137" s="223"/>
      <c r="BB137" s="220"/>
      <c r="BC137" s="24"/>
      <c r="BD137" s="223"/>
      <c r="BE137" s="220"/>
      <c r="BG137" s="43"/>
      <c r="BH137" s="43"/>
      <c r="BI137" s="43"/>
      <c r="BJ137" s="43"/>
      <c r="BL137" s="223"/>
      <c r="BM137" s="220"/>
      <c r="BN137" s="24"/>
      <c r="BO137" s="223"/>
      <c r="BP137" s="220"/>
      <c r="BR137" s="220"/>
      <c r="BS137" s="220"/>
      <c r="BT137" s="221"/>
      <c r="BU137" s="51"/>
      <c r="BV137" s="220"/>
      <c r="BW137" s="220"/>
      <c r="BX137" s="221"/>
      <c r="BY137" s="51"/>
      <c r="BZ137" s="221"/>
    </row>
    <row r="138" spans="1:78" ht="16" hidden="1" customHeight="1" x14ac:dyDescent="0.2">
      <c r="A138" s="222"/>
      <c r="B138" s="222"/>
      <c r="C138" s="222"/>
      <c r="E138" s="224"/>
      <c r="AG138" s="21" t="e">
        <f t="shared" si="45"/>
        <v>#DIV/0!</v>
      </c>
      <c r="AH138" s="22" t="e">
        <f t="shared" si="46"/>
        <v>#DIV/0!</v>
      </c>
      <c r="AI138" s="22" t="e">
        <f t="shared" si="47"/>
        <v>#DIV/0!</v>
      </c>
      <c r="AJ138" s="22" t="e">
        <f t="shared" si="48"/>
        <v>#DIV/0!</v>
      </c>
      <c r="AK138" s="22" t="e">
        <f t="shared" si="49"/>
        <v>#DIV/0!</v>
      </c>
      <c r="AM138" s="109"/>
      <c r="AN138" s="223"/>
      <c r="AP138" s="223"/>
      <c r="AQ138" s="220"/>
      <c r="AR138" s="24"/>
      <c r="AS138" s="223"/>
      <c r="AT138" s="220"/>
      <c r="AV138" s="43"/>
      <c r="AW138" s="43"/>
      <c r="AX138" s="43"/>
      <c r="AY138" s="43"/>
      <c r="AZ138" s="25"/>
      <c r="BA138" s="223"/>
      <c r="BB138" s="220"/>
      <c r="BC138" s="24"/>
      <c r="BD138" s="223"/>
      <c r="BE138" s="220"/>
      <c r="BG138" s="43"/>
      <c r="BH138" s="43"/>
      <c r="BI138" s="43"/>
      <c r="BJ138" s="43"/>
      <c r="BL138" s="223"/>
      <c r="BM138" s="220"/>
      <c r="BN138" s="24"/>
      <c r="BO138" s="223"/>
      <c r="BP138" s="220"/>
      <c r="BR138" s="220"/>
      <c r="BS138" s="220"/>
      <c r="BT138" s="221"/>
      <c r="BU138" s="51"/>
      <c r="BV138" s="220"/>
      <c r="BW138" s="220"/>
      <c r="BX138" s="221"/>
      <c r="BY138" s="51"/>
      <c r="BZ138" s="221"/>
    </row>
    <row r="139" spans="1:78" ht="16" hidden="1" customHeight="1" x14ac:dyDescent="0.2">
      <c r="A139" s="222"/>
      <c r="B139" s="222"/>
      <c r="C139" s="222"/>
      <c r="E139" s="224"/>
      <c r="AG139" s="21" t="e">
        <f t="shared" si="45"/>
        <v>#DIV/0!</v>
      </c>
      <c r="AH139" s="22" t="e">
        <f t="shared" si="46"/>
        <v>#DIV/0!</v>
      </c>
      <c r="AI139" s="22" t="e">
        <f t="shared" si="47"/>
        <v>#DIV/0!</v>
      </c>
      <c r="AJ139" s="22" t="e">
        <f t="shared" si="48"/>
        <v>#DIV/0!</v>
      </c>
      <c r="AK139" s="22" t="e">
        <f t="shared" si="49"/>
        <v>#DIV/0!</v>
      </c>
      <c r="AM139" s="109"/>
      <c r="AN139" s="223"/>
      <c r="AP139" s="223"/>
      <c r="AQ139" s="220"/>
      <c r="AR139" s="24"/>
      <c r="AS139" s="223"/>
      <c r="AT139" s="220"/>
      <c r="AV139" s="43"/>
      <c r="AW139" s="43"/>
      <c r="AX139" s="43"/>
      <c r="AY139" s="43"/>
      <c r="AZ139" s="25"/>
      <c r="BA139" s="223"/>
      <c r="BB139" s="220"/>
      <c r="BC139" s="24"/>
      <c r="BD139" s="223"/>
      <c r="BE139" s="220"/>
      <c r="BG139" s="43"/>
      <c r="BH139" s="43"/>
      <c r="BI139" s="43"/>
      <c r="BJ139" s="43"/>
      <c r="BL139" s="223"/>
      <c r="BM139" s="220"/>
      <c r="BN139" s="24"/>
      <c r="BO139" s="223"/>
      <c r="BP139" s="220"/>
      <c r="BR139" s="220"/>
      <c r="BS139" s="220"/>
      <c r="BT139" s="221"/>
      <c r="BU139" s="51"/>
      <c r="BV139" s="220"/>
      <c r="BW139" s="220"/>
      <c r="BX139" s="221"/>
      <c r="BY139" s="51"/>
      <c r="BZ139" s="221"/>
    </row>
    <row r="140" spans="1:78" ht="16" hidden="1" customHeight="1" x14ac:dyDescent="0.2">
      <c r="A140" s="114"/>
      <c r="B140" s="114"/>
      <c r="C140" s="114"/>
      <c r="G140" s="20"/>
      <c r="K140" s="20"/>
      <c r="L140" s="20"/>
      <c r="P140" s="20"/>
      <c r="Q140" s="20"/>
      <c r="U140" s="20"/>
      <c r="V140" s="20"/>
      <c r="Z140" s="20"/>
      <c r="AA140" s="20"/>
      <c r="AE140" s="20"/>
    </row>
    <row r="141" spans="1:78" ht="16" hidden="1" customHeight="1" x14ac:dyDescent="0.2">
      <c r="A141" s="222">
        <v>12</v>
      </c>
      <c r="B141" s="222">
        <v>1</v>
      </c>
      <c r="C141" s="222">
        <v>1</v>
      </c>
      <c r="D141" s="20" t="s">
        <v>511</v>
      </c>
      <c r="E141" s="224">
        <v>2038081</v>
      </c>
      <c r="G141" s="20"/>
      <c r="K141" s="20"/>
      <c r="L141" s="20"/>
      <c r="P141" s="20"/>
      <c r="Q141" s="20"/>
      <c r="U141" s="20"/>
      <c r="V141" s="20"/>
      <c r="Z141" s="20"/>
      <c r="AA141" s="20"/>
      <c r="AE141" s="20"/>
      <c r="AG141" s="21" t="e">
        <f t="shared" ref="AG141:AG156" si="50">AVERAGE(G141:K141)</f>
        <v>#DIV/0!</v>
      </c>
      <c r="AH141" s="22" t="e">
        <f t="shared" ref="AH141:AH156" si="51">AVERAGE(L141:P141)</f>
        <v>#DIV/0!</v>
      </c>
      <c r="AI141" s="22" t="e">
        <f t="shared" ref="AI141:AI156" si="52">AVERAGE(V141:Z141)</f>
        <v>#DIV/0!</v>
      </c>
      <c r="AJ141" s="22" t="e">
        <f t="shared" ref="AJ141:AJ156" si="53">AVERAGE(Q141:U141)</f>
        <v>#DIV/0!</v>
      </c>
      <c r="AK141" s="22" t="e">
        <f t="shared" ref="AK141:AK156" si="54">AVERAGE(AA141:AE141)</f>
        <v>#DIV/0!</v>
      </c>
      <c r="AM141" s="109"/>
      <c r="AN141" s="223"/>
      <c r="AP141" s="223"/>
      <c r="AQ141" s="220"/>
      <c r="AR141" s="24"/>
      <c r="AS141" s="223"/>
      <c r="AT141" s="220"/>
      <c r="AV141" s="43"/>
      <c r="AW141" s="43"/>
      <c r="AX141" s="43"/>
      <c r="AY141" s="43"/>
      <c r="AZ141" s="25"/>
      <c r="BA141" s="223"/>
      <c r="BB141" s="220"/>
      <c r="BC141" s="24"/>
      <c r="BD141" s="223"/>
      <c r="BE141" s="220"/>
      <c r="BG141" s="43"/>
      <c r="BH141" s="43"/>
      <c r="BI141" s="43"/>
      <c r="BJ141" s="43"/>
      <c r="BL141" s="223"/>
      <c r="BM141" s="220"/>
      <c r="BN141" s="24"/>
      <c r="BO141" s="223"/>
      <c r="BP141" s="220"/>
      <c r="BR141" s="220"/>
      <c r="BS141" s="220"/>
      <c r="BT141" s="221"/>
      <c r="BU141" s="51"/>
      <c r="BV141" s="220"/>
      <c r="BW141" s="220"/>
      <c r="BX141" s="221"/>
      <c r="BY141" s="51"/>
      <c r="BZ141" s="221"/>
    </row>
    <row r="142" spans="1:78" ht="16" hidden="1" customHeight="1" x14ac:dyDescent="0.2">
      <c r="A142" s="222"/>
      <c r="B142" s="222"/>
      <c r="C142" s="222"/>
      <c r="D142" s="20" t="s">
        <v>512</v>
      </c>
      <c r="E142" s="224"/>
      <c r="G142" s="20"/>
      <c r="K142" s="20"/>
      <c r="L142" s="20"/>
      <c r="P142" s="20"/>
      <c r="Q142" s="20"/>
      <c r="U142" s="20"/>
      <c r="V142" s="20"/>
      <c r="Z142" s="20"/>
      <c r="AA142" s="20"/>
      <c r="AE142" s="20"/>
      <c r="AG142" s="21" t="e">
        <f t="shared" si="50"/>
        <v>#DIV/0!</v>
      </c>
      <c r="AH142" s="22" t="e">
        <f t="shared" si="51"/>
        <v>#DIV/0!</v>
      </c>
      <c r="AI142" s="22" t="e">
        <f t="shared" si="52"/>
        <v>#DIV/0!</v>
      </c>
      <c r="AJ142" s="22" t="e">
        <f t="shared" si="53"/>
        <v>#DIV/0!</v>
      </c>
      <c r="AK142" s="22" t="e">
        <f t="shared" si="54"/>
        <v>#DIV/0!</v>
      </c>
      <c r="AM142" s="109"/>
      <c r="AN142" s="223"/>
      <c r="AP142" s="223"/>
      <c r="AQ142" s="220"/>
      <c r="AR142" s="24"/>
      <c r="AS142" s="223"/>
      <c r="AT142" s="220"/>
      <c r="AV142" s="43"/>
      <c r="AW142" s="43"/>
      <c r="AX142" s="43"/>
      <c r="AY142" s="43"/>
      <c r="AZ142" s="25"/>
      <c r="BA142" s="223"/>
      <c r="BB142" s="220"/>
      <c r="BC142" s="24"/>
      <c r="BD142" s="223"/>
      <c r="BE142" s="220"/>
      <c r="BG142" s="43"/>
      <c r="BH142" s="43"/>
      <c r="BI142" s="43"/>
      <c r="BJ142" s="43"/>
      <c r="BL142" s="223"/>
      <c r="BM142" s="220"/>
      <c r="BN142" s="24"/>
      <c r="BO142" s="223"/>
      <c r="BP142" s="220"/>
      <c r="BR142" s="220"/>
      <c r="BS142" s="220"/>
      <c r="BT142" s="221"/>
      <c r="BU142" s="51"/>
      <c r="BV142" s="220"/>
      <c r="BW142" s="220"/>
      <c r="BX142" s="221"/>
      <c r="BY142" s="51"/>
      <c r="BZ142" s="221"/>
    </row>
    <row r="143" spans="1:78" ht="16" hidden="1" customHeight="1" x14ac:dyDescent="0.2">
      <c r="A143" s="222"/>
      <c r="B143" s="222"/>
      <c r="C143" s="222"/>
      <c r="D143" s="20" t="s">
        <v>513</v>
      </c>
      <c r="E143" s="224"/>
      <c r="G143" s="20"/>
      <c r="K143" s="20"/>
      <c r="L143" s="20"/>
      <c r="P143" s="20"/>
      <c r="Q143" s="20"/>
      <c r="U143" s="20"/>
      <c r="V143" s="20"/>
      <c r="Z143" s="20"/>
      <c r="AA143" s="20"/>
      <c r="AE143" s="20"/>
      <c r="AG143" s="21" t="e">
        <f t="shared" si="50"/>
        <v>#DIV/0!</v>
      </c>
      <c r="AH143" s="22" t="e">
        <f t="shared" si="51"/>
        <v>#DIV/0!</v>
      </c>
      <c r="AI143" s="22" t="e">
        <f t="shared" si="52"/>
        <v>#DIV/0!</v>
      </c>
      <c r="AJ143" s="22" t="e">
        <f t="shared" si="53"/>
        <v>#DIV/0!</v>
      </c>
      <c r="AK143" s="22" t="e">
        <f t="shared" si="54"/>
        <v>#DIV/0!</v>
      </c>
      <c r="AM143" s="109"/>
      <c r="AN143" s="223"/>
      <c r="AP143" s="223"/>
      <c r="AQ143" s="220"/>
      <c r="AR143" s="24"/>
      <c r="AS143" s="223"/>
      <c r="AT143" s="220"/>
      <c r="AV143" s="43"/>
      <c r="AW143" s="43"/>
      <c r="AX143" s="43"/>
      <c r="AY143" s="43"/>
      <c r="AZ143" s="25"/>
      <c r="BA143" s="223"/>
      <c r="BB143" s="220"/>
      <c r="BC143" s="24"/>
      <c r="BD143" s="223"/>
      <c r="BE143" s="220"/>
      <c r="BG143" s="43"/>
      <c r="BH143" s="43"/>
      <c r="BI143" s="43"/>
      <c r="BJ143" s="43"/>
      <c r="BL143" s="223"/>
      <c r="BM143" s="220"/>
      <c r="BN143" s="24"/>
      <c r="BO143" s="223"/>
      <c r="BP143" s="220"/>
      <c r="BR143" s="220"/>
      <c r="BS143" s="220"/>
      <c r="BT143" s="221"/>
      <c r="BU143" s="51"/>
      <c r="BV143" s="220"/>
      <c r="BW143" s="220"/>
      <c r="BX143" s="221"/>
      <c r="BY143" s="51"/>
      <c r="BZ143" s="221"/>
    </row>
    <row r="144" spans="1:78" ht="16" hidden="1" customHeight="1" x14ac:dyDescent="0.2">
      <c r="A144" s="222"/>
      <c r="B144" s="222"/>
      <c r="C144" s="222"/>
      <c r="D144" s="20" t="s">
        <v>514</v>
      </c>
      <c r="E144" s="224"/>
      <c r="G144" s="20"/>
      <c r="K144" s="20"/>
      <c r="L144" s="20"/>
      <c r="P144" s="20"/>
      <c r="Q144" s="20"/>
      <c r="U144" s="20"/>
      <c r="V144" s="20"/>
      <c r="Z144" s="20"/>
      <c r="AA144" s="20"/>
      <c r="AE144" s="20"/>
      <c r="AG144" s="21" t="e">
        <f t="shared" si="50"/>
        <v>#DIV/0!</v>
      </c>
      <c r="AH144" s="22" t="e">
        <f t="shared" si="51"/>
        <v>#DIV/0!</v>
      </c>
      <c r="AI144" s="22" t="e">
        <f t="shared" si="52"/>
        <v>#DIV/0!</v>
      </c>
      <c r="AJ144" s="22" t="e">
        <f t="shared" si="53"/>
        <v>#DIV/0!</v>
      </c>
      <c r="AK144" s="22" t="e">
        <f t="shared" si="54"/>
        <v>#DIV/0!</v>
      </c>
      <c r="AM144" s="109"/>
      <c r="AN144" s="223"/>
      <c r="AP144" s="223"/>
      <c r="AQ144" s="220"/>
      <c r="AR144" s="24"/>
      <c r="AS144" s="223"/>
      <c r="AT144" s="220"/>
      <c r="AV144" s="43"/>
      <c r="AW144" s="43"/>
      <c r="AX144" s="43"/>
      <c r="AY144" s="43"/>
      <c r="AZ144" s="25"/>
      <c r="BA144" s="223"/>
      <c r="BB144" s="220"/>
      <c r="BC144" s="24"/>
      <c r="BD144" s="223"/>
      <c r="BE144" s="220"/>
      <c r="BG144" s="43"/>
      <c r="BH144" s="43"/>
      <c r="BI144" s="43"/>
      <c r="BJ144" s="43"/>
      <c r="BL144" s="223"/>
      <c r="BM144" s="220"/>
      <c r="BN144" s="24"/>
      <c r="BO144" s="223"/>
      <c r="BP144" s="220"/>
      <c r="BR144" s="220"/>
      <c r="BS144" s="220"/>
      <c r="BT144" s="221"/>
      <c r="BU144" s="51"/>
      <c r="BV144" s="220"/>
      <c r="BW144" s="220"/>
      <c r="BX144" s="221"/>
      <c r="BY144" s="51"/>
      <c r="BZ144" s="221"/>
    </row>
    <row r="145" spans="1:78" ht="16" hidden="1" customHeight="1" x14ac:dyDescent="0.2">
      <c r="A145" s="222"/>
      <c r="B145" s="222"/>
      <c r="C145" s="222"/>
      <c r="D145" s="20" t="s">
        <v>515</v>
      </c>
      <c r="E145" s="224"/>
      <c r="G145" s="20"/>
      <c r="K145" s="20"/>
      <c r="L145" s="20"/>
      <c r="P145" s="20"/>
      <c r="Q145" s="20"/>
      <c r="U145" s="20"/>
      <c r="V145" s="20"/>
      <c r="Z145" s="20"/>
      <c r="AA145" s="20"/>
      <c r="AE145" s="20"/>
      <c r="AG145" s="21" t="e">
        <f t="shared" si="50"/>
        <v>#DIV/0!</v>
      </c>
      <c r="AH145" s="22" t="e">
        <f t="shared" si="51"/>
        <v>#DIV/0!</v>
      </c>
      <c r="AI145" s="22" t="e">
        <f t="shared" si="52"/>
        <v>#DIV/0!</v>
      </c>
      <c r="AJ145" s="22" t="e">
        <f t="shared" si="53"/>
        <v>#DIV/0!</v>
      </c>
      <c r="AK145" s="22" t="e">
        <f t="shared" si="54"/>
        <v>#DIV/0!</v>
      </c>
      <c r="AM145" s="109"/>
      <c r="AN145" s="223"/>
      <c r="AP145" s="223"/>
      <c r="AQ145" s="220"/>
      <c r="AR145" s="24"/>
      <c r="AS145" s="223"/>
      <c r="AT145" s="220"/>
      <c r="AV145" s="43"/>
      <c r="AW145" s="43"/>
      <c r="AX145" s="43"/>
      <c r="AY145" s="43"/>
      <c r="AZ145" s="25"/>
      <c r="BA145" s="223"/>
      <c r="BB145" s="220"/>
      <c r="BC145" s="24"/>
      <c r="BD145" s="223"/>
      <c r="BE145" s="220"/>
      <c r="BG145" s="43"/>
      <c r="BH145" s="43"/>
      <c r="BI145" s="43"/>
      <c r="BJ145" s="43"/>
      <c r="BL145" s="223"/>
      <c r="BM145" s="220"/>
      <c r="BN145" s="24"/>
      <c r="BO145" s="223"/>
      <c r="BP145" s="220"/>
      <c r="BR145" s="220"/>
      <c r="BS145" s="220"/>
      <c r="BT145" s="221"/>
      <c r="BU145" s="51"/>
      <c r="BV145" s="220"/>
      <c r="BW145" s="220"/>
      <c r="BX145" s="221"/>
      <c r="BY145" s="51"/>
      <c r="BZ145" s="221"/>
    </row>
    <row r="146" spans="1:78" ht="16" hidden="1" customHeight="1" x14ac:dyDescent="0.2">
      <c r="A146" s="222"/>
      <c r="B146" s="222"/>
      <c r="C146" s="222"/>
      <c r="E146" s="224"/>
      <c r="AG146" s="21" t="e">
        <f t="shared" si="50"/>
        <v>#DIV/0!</v>
      </c>
      <c r="AH146" s="22" t="e">
        <f t="shared" si="51"/>
        <v>#DIV/0!</v>
      </c>
      <c r="AI146" s="22" t="e">
        <f t="shared" si="52"/>
        <v>#DIV/0!</v>
      </c>
      <c r="AJ146" s="22" t="e">
        <f t="shared" si="53"/>
        <v>#DIV/0!</v>
      </c>
      <c r="AK146" s="22" t="e">
        <f t="shared" si="54"/>
        <v>#DIV/0!</v>
      </c>
      <c r="AM146" s="109"/>
      <c r="AN146" s="223"/>
      <c r="AP146" s="223"/>
      <c r="AQ146" s="220"/>
      <c r="AR146" s="24"/>
      <c r="AS146" s="223"/>
      <c r="AT146" s="220"/>
      <c r="AV146" s="43"/>
      <c r="AW146" s="43"/>
      <c r="AX146" s="43"/>
      <c r="AY146" s="43"/>
      <c r="AZ146" s="25"/>
      <c r="BA146" s="223"/>
      <c r="BB146" s="220"/>
      <c r="BC146" s="24"/>
      <c r="BD146" s="223"/>
      <c r="BE146" s="220"/>
      <c r="BG146" s="43"/>
      <c r="BH146" s="43"/>
      <c r="BI146" s="43"/>
      <c r="BJ146" s="43"/>
      <c r="BL146" s="223"/>
      <c r="BM146" s="220"/>
      <c r="BN146" s="24"/>
      <c r="BO146" s="223"/>
      <c r="BP146" s="220"/>
      <c r="BR146" s="220"/>
      <c r="BS146" s="220"/>
      <c r="BT146" s="221"/>
      <c r="BU146" s="51"/>
      <c r="BV146" s="220"/>
      <c r="BW146" s="220"/>
      <c r="BX146" s="221"/>
      <c r="BY146" s="51"/>
      <c r="BZ146" s="221"/>
    </row>
    <row r="147" spans="1:78" ht="16" hidden="1" customHeight="1" x14ac:dyDescent="0.2">
      <c r="A147" s="222"/>
      <c r="B147" s="222"/>
      <c r="C147" s="222"/>
      <c r="E147" s="224"/>
      <c r="AG147" s="21" t="e">
        <f t="shared" si="50"/>
        <v>#DIV/0!</v>
      </c>
      <c r="AH147" s="22" t="e">
        <f t="shared" si="51"/>
        <v>#DIV/0!</v>
      </c>
      <c r="AI147" s="22" t="e">
        <f t="shared" si="52"/>
        <v>#DIV/0!</v>
      </c>
      <c r="AJ147" s="22" t="e">
        <f t="shared" si="53"/>
        <v>#DIV/0!</v>
      </c>
      <c r="AK147" s="22" t="e">
        <f t="shared" si="54"/>
        <v>#DIV/0!</v>
      </c>
      <c r="AM147" s="109"/>
      <c r="AN147" s="223"/>
      <c r="AP147" s="223"/>
      <c r="AQ147" s="220"/>
      <c r="AR147" s="24"/>
      <c r="AS147" s="223"/>
      <c r="AT147" s="220"/>
      <c r="AV147" s="43"/>
      <c r="AW147" s="43"/>
      <c r="AX147" s="43"/>
      <c r="AY147" s="43"/>
      <c r="AZ147" s="25"/>
      <c r="BA147" s="223"/>
      <c r="BB147" s="220"/>
      <c r="BC147" s="24"/>
      <c r="BD147" s="223"/>
      <c r="BE147" s="220"/>
      <c r="BG147" s="43"/>
      <c r="BH147" s="43"/>
      <c r="BI147" s="43"/>
      <c r="BJ147" s="43"/>
      <c r="BL147" s="223"/>
      <c r="BM147" s="220"/>
      <c r="BN147" s="24"/>
      <c r="BO147" s="223"/>
      <c r="BP147" s="220"/>
      <c r="BR147" s="220"/>
      <c r="BS147" s="220"/>
      <c r="BT147" s="221"/>
      <c r="BU147" s="51"/>
      <c r="BV147" s="220"/>
      <c r="BW147" s="220"/>
      <c r="BX147" s="221"/>
      <c r="BY147" s="51"/>
      <c r="BZ147" s="221"/>
    </row>
    <row r="148" spans="1:78" ht="16" hidden="1" customHeight="1" x14ac:dyDescent="0.2">
      <c r="A148" s="222"/>
      <c r="B148" s="222"/>
      <c r="C148" s="222"/>
      <c r="E148" s="224"/>
      <c r="AG148" s="21" t="e">
        <f t="shared" si="50"/>
        <v>#DIV/0!</v>
      </c>
      <c r="AH148" s="22" t="e">
        <f t="shared" si="51"/>
        <v>#DIV/0!</v>
      </c>
      <c r="AI148" s="22" t="e">
        <f t="shared" si="52"/>
        <v>#DIV/0!</v>
      </c>
      <c r="AJ148" s="22" t="e">
        <f t="shared" si="53"/>
        <v>#DIV/0!</v>
      </c>
      <c r="AK148" s="22" t="e">
        <f t="shared" si="54"/>
        <v>#DIV/0!</v>
      </c>
      <c r="AM148" s="109"/>
      <c r="AN148" s="223"/>
      <c r="AP148" s="223"/>
      <c r="AQ148" s="220"/>
      <c r="AR148" s="24"/>
      <c r="AS148" s="223"/>
      <c r="AT148" s="220"/>
      <c r="AV148" s="43"/>
      <c r="AW148" s="43"/>
      <c r="AX148" s="43"/>
      <c r="AY148" s="43"/>
      <c r="AZ148" s="25"/>
      <c r="BA148" s="223"/>
      <c r="BB148" s="220"/>
      <c r="BC148" s="24"/>
      <c r="BD148" s="223"/>
      <c r="BE148" s="220"/>
      <c r="BG148" s="43"/>
      <c r="BH148" s="43"/>
      <c r="BI148" s="43"/>
      <c r="BJ148" s="43"/>
      <c r="BL148" s="223"/>
      <c r="BM148" s="220"/>
      <c r="BN148" s="24"/>
      <c r="BO148" s="223"/>
      <c r="BP148" s="220"/>
      <c r="BR148" s="220"/>
      <c r="BS148" s="220"/>
      <c r="BT148" s="221"/>
      <c r="BU148" s="51"/>
      <c r="BV148" s="220"/>
      <c r="BW148" s="220"/>
      <c r="BX148" s="221"/>
      <c r="BY148" s="51"/>
      <c r="BZ148" s="221"/>
    </row>
    <row r="149" spans="1:78" ht="16" hidden="1" customHeight="1" x14ac:dyDescent="0.2">
      <c r="A149" s="222"/>
      <c r="B149" s="222"/>
      <c r="C149" s="222">
        <v>0</v>
      </c>
      <c r="D149" s="20" t="s">
        <v>516</v>
      </c>
      <c r="E149" s="224"/>
      <c r="G149" s="20"/>
      <c r="K149" s="20"/>
      <c r="L149" s="20"/>
      <c r="P149" s="20"/>
      <c r="Q149" s="20"/>
      <c r="U149" s="20"/>
      <c r="V149" s="20"/>
      <c r="Z149" s="20"/>
      <c r="AA149" s="20"/>
      <c r="AE149" s="20"/>
      <c r="AG149" s="21" t="e">
        <f t="shared" si="50"/>
        <v>#DIV/0!</v>
      </c>
      <c r="AH149" s="22" t="e">
        <f t="shared" si="51"/>
        <v>#DIV/0!</v>
      </c>
      <c r="AI149" s="22" t="e">
        <f t="shared" si="52"/>
        <v>#DIV/0!</v>
      </c>
      <c r="AJ149" s="22" t="e">
        <f t="shared" si="53"/>
        <v>#DIV/0!</v>
      </c>
      <c r="AK149" s="22" t="e">
        <f t="shared" si="54"/>
        <v>#DIV/0!</v>
      </c>
      <c r="AM149" s="109"/>
      <c r="AN149" s="223"/>
      <c r="AP149" s="223"/>
      <c r="AQ149" s="220"/>
      <c r="AR149" s="24"/>
      <c r="AS149" s="223"/>
      <c r="AT149" s="220"/>
      <c r="AV149" s="43"/>
      <c r="AW149" s="43"/>
      <c r="AX149" s="43"/>
      <c r="AY149" s="43"/>
      <c r="AZ149" s="25"/>
      <c r="BA149" s="223"/>
      <c r="BB149" s="220"/>
      <c r="BC149" s="24"/>
      <c r="BD149" s="223"/>
      <c r="BE149" s="220"/>
      <c r="BG149" s="43"/>
      <c r="BH149" s="43"/>
      <c r="BI149" s="43"/>
      <c r="BJ149" s="43"/>
      <c r="BL149" s="223"/>
      <c r="BM149" s="220"/>
      <c r="BN149" s="24"/>
      <c r="BO149" s="223"/>
      <c r="BP149" s="220"/>
      <c r="BR149" s="220"/>
      <c r="BS149" s="220"/>
      <c r="BT149" s="221"/>
      <c r="BU149" s="51"/>
      <c r="BV149" s="220"/>
      <c r="BW149" s="220"/>
      <c r="BX149" s="221"/>
      <c r="BY149" s="51"/>
      <c r="BZ149" s="221"/>
    </row>
    <row r="150" spans="1:78" ht="16" hidden="1" customHeight="1" x14ac:dyDescent="0.2">
      <c r="A150" s="222"/>
      <c r="B150" s="222"/>
      <c r="C150" s="222"/>
      <c r="D150" s="20" t="s">
        <v>517</v>
      </c>
      <c r="E150" s="224"/>
      <c r="G150" s="20"/>
      <c r="K150" s="20"/>
      <c r="L150" s="20"/>
      <c r="P150" s="20"/>
      <c r="Q150" s="20"/>
      <c r="U150" s="20"/>
      <c r="V150" s="20"/>
      <c r="Z150" s="20"/>
      <c r="AA150" s="20"/>
      <c r="AE150" s="20"/>
      <c r="AG150" s="21" t="e">
        <f t="shared" si="50"/>
        <v>#DIV/0!</v>
      </c>
      <c r="AH150" s="22" t="e">
        <f t="shared" si="51"/>
        <v>#DIV/0!</v>
      </c>
      <c r="AI150" s="22" t="e">
        <f t="shared" si="52"/>
        <v>#DIV/0!</v>
      </c>
      <c r="AJ150" s="22" t="e">
        <f t="shared" si="53"/>
        <v>#DIV/0!</v>
      </c>
      <c r="AK150" s="22" t="e">
        <f t="shared" si="54"/>
        <v>#DIV/0!</v>
      </c>
      <c r="AM150" s="109"/>
      <c r="AN150" s="223"/>
      <c r="AP150" s="223"/>
      <c r="AQ150" s="220"/>
      <c r="AR150" s="24"/>
      <c r="AS150" s="223"/>
      <c r="AT150" s="220"/>
      <c r="AV150" s="43"/>
      <c r="AW150" s="43"/>
      <c r="AX150" s="43"/>
      <c r="AY150" s="43"/>
      <c r="AZ150" s="25"/>
      <c r="BA150" s="223"/>
      <c r="BB150" s="220"/>
      <c r="BC150" s="24"/>
      <c r="BD150" s="223"/>
      <c r="BE150" s="220"/>
      <c r="BG150" s="43"/>
      <c r="BH150" s="43"/>
      <c r="BI150" s="43"/>
      <c r="BJ150" s="43"/>
      <c r="BL150" s="223"/>
      <c r="BM150" s="220"/>
      <c r="BN150" s="24"/>
      <c r="BO150" s="223"/>
      <c r="BP150" s="220"/>
      <c r="BR150" s="220"/>
      <c r="BS150" s="220"/>
      <c r="BT150" s="221"/>
      <c r="BU150" s="51"/>
      <c r="BV150" s="220"/>
      <c r="BW150" s="220"/>
      <c r="BX150" s="221"/>
      <c r="BY150" s="51"/>
      <c r="BZ150" s="221"/>
    </row>
    <row r="151" spans="1:78" ht="16" hidden="1" customHeight="1" x14ac:dyDescent="0.2">
      <c r="A151" s="222"/>
      <c r="B151" s="222"/>
      <c r="C151" s="222"/>
      <c r="D151" s="20" t="s">
        <v>518</v>
      </c>
      <c r="E151" s="224"/>
      <c r="G151" s="20"/>
      <c r="K151" s="20"/>
      <c r="L151" s="20"/>
      <c r="P151" s="20"/>
      <c r="Q151" s="20"/>
      <c r="U151" s="20"/>
      <c r="V151" s="20"/>
      <c r="Z151" s="20"/>
      <c r="AA151" s="20"/>
      <c r="AE151" s="20"/>
      <c r="AG151" s="21" t="e">
        <f t="shared" si="50"/>
        <v>#DIV/0!</v>
      </c>
      <c r="AH151" s="22" t="e">
        <f t="shared" si="51"/>
        <v>#DIV/0!</v>
      </c>
      <c r="AI151" s="22" t="e">
        <f t="shared" si="52"/>
        <v>#DIV/0!</v>
      </c>
      <c r="AJ151" s="22" t="e">
        <f t="shared" si="53"/>
        <v>#DIV/0!</v>
      </c>
      <c r="AK151" s="22" t="e">
        <f t="shared" si="54"/>
        <v>#DIV/0!</v>
      </c>
      <c r="AM151" s="109"/>
      <c r="AN151" s="223"/>
      <c r="AP151" s="223"/>
      <c r="AQ151" s="220"/>
      <c r="AR151" s="24"/>
      <c r="AS151" s="223"/>
      <c r="AT151" s="220"/>
      <c r="AV151" s="43"/>
      <c r="AW151" s="43"/>
      <c r="AX151" s="43"/>
      <c r="AY151" s="43"/>
      <c r="AZ151" s="25"/>
      <c r="BA151" s="223"/>
      <c r="BB151" s="220"/>
      <c r="BC151" s="24"/>
      <c r="BD151" s="223"/>
      <c r="BE151" s="220"/>
      <c r="BG151" s="43"/>
      <c r="BH151" s="43"/>
      <c r="BI151" s="43"/>
      <c r="BJ151" s="43"/>
      <c r="BL151" s="223"/>
      <c r="BM151" s="220"/>
      <c r="BN151" s="24"/>
      <c r="BO151" s="223"/>
      <c r="BP151" s="220"/>
      <c r="BR151" s="220"/>
      <c r="BS151" s="220"/>
      <c r="BT151" s="221"/>
      <c r="BU151" s="51"/>
      <c r="BV151" s="220"/>
      <c r="BW151" s="220"/>
      <c r="BX151" s="221"/>
      <c r="BY151" s="51"/>
      <c r="BZ151" s="221"/>
    </row>
    <row r="152" spans="1:78" ht="16" hidden="1" customHeight="1" x14ac:dyDescent="0.2">
      <c r="A152" s="222"/>
      <c r="B152" s="222"/>
      <c r="C152" s="222"/>
      <c r="D152" s="20" t="s">
        <v>519</v>
      </c>
      <c r="E152" s="224"/>
      <c r="G152" s="20"/>
      <c r="K152" s="20"/>
      <c r="L152" s="20"/>
      <c r="P152" s="20"/>
      <c r="Q152" s="20"/>
      <c r="U152" s="20"/>
      <c r="V152" s="20"/>
      <c r="Z152" s="20"/>
      <c r="AA152" s="20"/>
      <c r="AE152" s="20"/>
      <c r="AG152" s="21" t="e">
        <f t="shared" si="50"/>
        <v>#DIV/0!</v>
      </c>
      <c r="AH152" s="22" t="e">
        <f t="shared" si="51"/>
        <v>#DIV/0!</v>
      </c>
      <c r="AI152" s="22" t="e">
        <f t="shared" si="52"/>
        <v>#DIV/0!</v>
      </c>
      <c r="AJ152" s="22" t="e">
        <f t="shared" si="53"/>
        <v>#DIV/0!</v>
      </c>
      <c r="AK152" s="22" t="e">
        <f t="shared" si="54"/>
        <v>#DIV/0!</v>
      </c>
      <c r="AM152" s="109"/>
      <c r="AN152" s="223"/>
      <c r="AP152" s="223"/>
      <c r="AQ152" s="220"/>
      <c r="AR152" s="24"/>
      <c r="AS152" s="223"/>
      <c r="AT152" s="220"/>
      <c r="AV152" s="43"/>
      <c r="AW152" s="43"/>
      <c r="AX152" s="43"/>
      <c r="AY152" s="43"/>
      <c r="AZ152" s="25"/>
      <c r="BA152" s="223"/>
      <c r="BB152" s="220"/>
      <c r="BC152" s="24"/>
      <c r="BD152" s="223"/>
      <c r="BE152" s="220"/>
      <c r="BG152" s="43"/>
      <c r="BH152" s="43"/>
      <c r="BI152" s="43"/>
      <c r="BJ152" s="43"/>
      <c r="BL152" s="223"/>
      <c r="BM152" s="220"/>
      <c r="BN152" s="24"/>
      <c r="BO152" s="223"/>
      <c r="BP152" s="220"/>
      <c r="BR152" s="220"/>
      <c r="BS152" s="220"/>
      <c r="BT152" s="221"/>
      <c r="BU152" s="51"/>
      <c r="BV152" s="220"/>
      <c r="BW152" s="220"/>
      <c r="BX152" s="221"/>
      <c r="BY152" s="51"/>
      <c r="BZ152" s="221"/>
    </row>
    <row r="153" spans="1:78" ht="16" hidden="1" customHeight="1" x14ac:dyDescent="0.2">
      <c r="A153" s="222"/>
      <c r="B153" s="222"/>
      <c r="C153" s="222"/>
      <c r="D153" s="20" t="s">
        <v>520</v>
      </c>
      <c r="E153" s="224"/>
      <c r="G153" s="20"/>
      <c r="K153" s="20"/>
      <c r="L153" s="20"/>
      <c r="P153" s="20"/>
      <c r="Q153" s="20"/>
      <c r="U153" s="20"/>
      <c r="V153" s="20"/>
      <c r="Z153" s="20"/>
      <c r="AA153" s="20"/>
      <c r="AE153" s="20"/>
      <c r="AG153" s="21" t="e">
        <f>AVERAGE(G153:K153)</f>
        <v>#DIV/0!</v>
      </c>
      <c r="AH153" s="22" t="e">
        <f>AVERAGE(L153:P153)</f>
        <v>#DIV/0!</v>
      </c>
      <c r="AI153" s="22" t="e">
        <f>AVERAGE(V153:Z153)</f>
        <v>#DIV/0!</v>
      </c>
      <c r="AJ153" s="22" t="e">
        <f>AVERAGE(Q153:U153)</f>
        <v>#DIV/0!</v>
      </c>
      <c r="AK153" s="22" t="e">
        <f>AVERAGE(AA153:AE153)</f>
        <v>#DIV/0!</v>
      </c>
      <c r="AM153" s="109"/>
      <c r="AN153" s="223"/>
      <c r="AP153" s="223"/>
      <c r="AQ153" s="220"/>
      <c r="AR153" s="24"/>
      <c r="AS153" s="223"/>
      <c r="AT153" s="220"/>
      <c r="AV153" s="43"/>
      <c r="AW153" s="43"/>
      <c r="AX153" s="43"/>
      <c r="AY153" s="43"/>
      <c r="AZ153" s="25"/>
      <c r="BA153" s="223"/>
      <c r="BB153" s="220"/>
      <c r="BC153" s="24"/>
      <c r="BD153" s="223"/>
      <c r="BE153" s="220"/>
      <c r="BG153" s="43"/>
      <c r="BH153" s="43"/>
      <c r="BI153" s="43"/>
      <c r="BJ153" s="43"/>
      <c r="BL153" s="223"/>
      <c r="BM153" s="220"/>
      <c r="BN153" s="24"/>
      <c r="BO153" s="223"/>
      <c r="BP153" s="220"/>
      <c r="BR153" s="220"/>
      <c r="BS153" s="220"/>
      <c r="BT153" s="221"/>
      <c r="BU153" s="51"/>
      <c r="BV153" s="220"/>
      <c r="BW153" s="220"/>
      <c r="BX153" s="221"/>
      <c r="BY153" s="51"/>
      <c r="BZ153" s="221"/>
    </row>
    <row r="154" spans="1:78" ht="16" hidden="1" customHeight="1" x14ac:dyDescent="0.2">
      <c r="A154" s="222"/>
      <c r="B154" s="222"/>
      <c r="C154" s="222"/>
      <c r="E154" s="224"/>
      <c r="AG154" s="21" t="e">
        <f t="shared" si="50"/>
        <v>#DIV/0!</v>
      </c>
      <c r="AH154" s="22" t="e">
        <f t="shared" si="51"/>
        <v>#DIV/0!</v>
      </c>
      <c r="AI154" s="22" t="e">
        <f t="shared" si="52"/>
        <v>#DIV/0!</v>
      </c>
      <c r="AJ154" s="22" t="e">
        <f t="shared" si="53"/>
        <v>#DIV/0!</v>
      </c>
      <c r="AK154" s="22" t="e">
        <f t="shared" si="54"/>
        <v>#DIV/0!</v>
      </c>
      <c r="AM154" s="109"/>
      <c r="AN154" s="223"/>
      <c r="AP154" s="223"/>
      <c r="AQ154" s="220"/>
      <c r="AR154" s="24"/>
      <c r="AS154" s="223"/>
      <c r="AT154" s="220"/>
      <c r="AV154" s="43"/>
      <c r="AW154" s="43"/>
      <c r="AX154" s="43"/>
      <c r="AY154" s="43"/>
      <c r="AZ154" s="25"/>
      <c r="BA154" s="223"/>
      <c r="BB154" s="220"/>
      <c r="BC154" s="24"/>
      <c r="BD154" s="223"/>
      <c r="BE154" s="220"/>
      <c r="BG154" s="43"/>
      <c r="BH154" s="43"/>
      <c r="BI154" s="43"/>
      <c r="BJ154" s="43"/>
      <c r="BL154" s="223"/>
      <c r="BM154" s="220"/>
      <c r="BN154" s="24"/>
      <c r="BO154" s="223"/>
      <c r="BP154" s="220"/>
      <c r="BR154" s="220"/>
      <c r="BS154" s="220"/>
      <c r="BT154" s="221"/>
      <c r="BU154" s="51"/>
      <c r="BV154" s="220"/>
      <c r="BW154" s="220"/>
      <c r="BX154" s="221"/>
      <c r="BY154" s="51"/>
      <c r="BZ154" s="221"/>
    </row>
    <row r="155" spans="1:78" ht="16" hidden="1" customHeight="1" x14ac:dyDescent="0.2">
      <c r="A155" s="222"/>
      <c r="B155" s="222"/>
      <c r="C155" s="222"/>
      <c r="E155" s="224"/>
      <c r="AG155" s="21" t="e">
        <f t="shared" si="50"/>
        <v>#DIV/0!</v>
      </c>
      <c r="AH155" s="22" t="e">
        <f t="shared" si="51"/>
        <v>#DIV/0!</v>
      </c>
      <c r="AI155" s="22" t="e">
        <f t="shared" si="52"/>
        <v>#DIV/0!</v>
      </c>
      <c r="AJ155" s="22" t="e">
        <f t="shared" si="53"/>
        <v>#DIV/0!</v>
      </c>
      <c r="AK155" s="22" t="e">
        <f t="shared" si="54"/>
        <v>#DIV/0!</v>
      </c>
      <c r="AM155" s="109"/>
      <c r="AN155" s="223"/>
      <c r="AP155" s="223"/>
      <c r="AQ155" s="220"/>
      <c r="AR155" s="24"/>
      <c r="AS155" s="223"/>
      <c r="AT155" s="220"/>
      <c r="AV155" s="43"/>
      <c r="AW155" s="43"/>
      <c r="AX155" s="43"/>
      <c r="AY155" s="43"/>
      <c r="AZ155" s="25"/>
      <c r="BA155" s="223"/>
      <c r="BB155" s="220"/>
      <c r="BC155" s="24"/>
      <c r="BD155" s="223"/>
      <c r="BE155" s="220"/>
      <c r="BG155" s="43"/>
      <c r="BH155" s="43"/>
      <c r="BI155" s="43"/>
      <c r="BJ155" s="43"/>
      <c r="BL155" s="223"/>
      <c r="BM155" s="220"/>
      <c r="BN155" s="24"/>
      <c r="BO155" s="223"/>
      <c r="BP155" s="220"/>
      <c r="BR155" s="220"/>
      <c r="BS155" s="220"/>
      <c r="BT155" s="221"/>
      <c r="BU155" s="51"/>
      <c r="BV155" s="220"/>
      <c r="BW155" s="220"/>
      <c r="BX155" s="221"/>
      <c r="BY155" s="51"/>
      <c r="BZ155" s="221"/>
    </row>
    <row r="156" spans="1:78" ht="16" hidden="1" customHeight="1" x14ac:dyDescent="0.2">
      <c r="A156" s="222"/>
      <c r="B156" s="222"/>
      <c r="C156" s="222"/>
      <c r="E156" s="224"/>
      <c r="AG156" s="21" t="e">
        <f t="shared" si="50"/>
        <v>#DIV/0!</v>
      </c>
      <c r="AH156" s="22" t="e">
        <f t="shared" si="51"/>
        <v>#DIV/0!</v>
      </c>
      <c r="AI156" s="22" t="e">
        <f t="shared" si="52"/>
        <v>#DIV/0!</v>
      </c>
      <c r="AJ156" s="22" t="e">
        <f t="shared" si="53"/>
        <v>#DIV/0!</v>
      </c>
      <c r="AK156" s="22" t="e">
        <f t="shared" si="54"/>
        <v>#DIV/0!</v>
      </c>
      <c r="AM156" s="109"/>
      <c r="AN156" s="223"/>
      <c r="AP156" s="223"/>
      <c r="AQ156" s="220"/>
      <c r="AR156" s="24"/>
      <c r="AS156" s="223"/>
      <c r="AT156" s="220"/>
      <c r="AV156" s="43"/>
      <c r="AW156" s="43"/>
      <c r="AX156" s="43"/>
      <c r="AY156" s="43"/>
      <c r="AZ156" s="25"/>
      <c r="BA156" s="223"/>
      <c r="BB156" s="220"/>
      <c r="BC156" s="24"/>
      <c r="BD156" s="223"/>
      <c r="BE156" s="220"/>
      <c r="BG156" s="43"/>
      <c r="BH156" s="43"/>
      <c r="BI156" s="43"/>
      <c r="BJ156" s="43"/>
      <c r="BL156" s="223"/>
      <c r="BM156" s="220"/>
      <c r="BN156" s="24"/>
      <c r="BO156" s="223"/>
      <c r="BP156" s="220"/>
      <c r="BR156" s="220"/>
      <c r="BS156" s="220"/>
      <c r="BT156" s="221"/>
      <c r="BU156" s="51"/>
      <c r="BV156" s="220"/>
      <c r="BW156" s="220"/>
      <c r="BX156" s="221"/>
      <c r="BY156" s="51"/>
      <c r="BZ156" s="221"/>
    </row>
    <row r="158" spans="1:78" ht="16" customHeight="1" x14ac:dyDescent="0.2">
      <c r="A158" s="222">
        <v>13</v>
      </c>
      <c r="B158" s="222">
        <v>1</v>
      </c>
      <c r="C158" s="222">
        <v>1</v>
      </c>
      <c r="D158" s="20" t="s">
        <v>521</v>
      </c>
      <c r="E158" s="224">
        <v>1644865</v>
      </c>
      <c r="G158">
        <v>221</v>
      </c>
      <c r="H158">
        <v>58</v>
      </c>
      <c r="I158">
        <v>208</v>
      </c>
      <c r="J158">
        <v>585</v>
      </c>
      <c r="K158">
        <v>45</v>
      </c>
      <c r="L158">
        <v>0.97499999999999998</v>
      </c>
      <c r="M158">
        <v>0.91100000000000003</v>
      </c>
      <c r="N158">
        <v>0.97499999999999998</v>
      </c>
      <c r="O158">
        <v>0.99099999999999999</v>
      </c>
      <c r="P158">
        <v>0.89</v>
      </c>
      <c r="Q158">
        <v>0.755</v>
      </c>
      <c r="R158">
        <v>0.747</v>
      </c>
      <c r="S158">
        <v>0.74</v>
      </c>
      <c r="T158">
        <v>0.76300000000000001</v>
      </c>
      <c r="U158">
        <v>0.75</v>
      </c>
      <c r="V158">
        <v>0.40899999999999997</v>
      </c>
      <c r="W158">
        <v>0.754</v>
      </c>
      <c r="X158">
        <v>0.40600000000000003</v>
      </c>
      <c r="Y158">
        <v>0.248</v>
      </c>
      <c r="Z158">
        <v>0.82799999999999996</v>
      </c>
      <c r="AA158">
        <v>1.242</v>
      </c>
      <c r="AB158">
        <v>1.2450000000000001</v>
      </c>
      <c r="AC158">
        <v>1.254</v>
      </c>
      <c r="AD158">
        <v>1.2230000000000001</v>
      </c>
      <c r="AE158">
        <v>1.288</v>
      </c>
      <c r="AG158" s="21">
        <f t="shared" ref="AG158:AG173" si="55">AVERAGE(G158:K158)</f>
        <v>223.4</v>
      </c>
      <c r="AH158" s="22">
        <f t="shared" ref="AH158:AH173" si="56">AVERAGE(L158:P158)</f>
        <v>0.94840000000000002</v>
      </c>
      <c r="AI158" s="22">
        <f t="shared" ref="AI158:AI173" si="57">AVERAGE(V158:Z158)</f>
        <v>0.52900000000000003</v>
      </c>
      <c r="AJ158" s="22">
        <f t="shared" ref="AJ158:AJ173" si="58">AVERAGE(Q158:U158)</f>
        <v>0.751</v>
      </c>
      <c r="AK158" s="22">
        <f t="shared" ref="AK158:AK173" si="59">AVERAGE(AA158:AE158)</f>
        <v>1.2504000000000002</v>
      </c>
      <c r="AM158" s="109">
        <f t="shared" ref="AM158:AM173" si="60">((AK158-AI158)*(1000/AG158))/AJ158</f>
        <v>4.2998472940287327</v>
      </c>
      <c r="AN158" s="223" cm="1">
        <f t="array" ref="AN158">MIN(IF(ISERROR(AM158:AM165),1E+307,AM158:AM165))</f>
        <v>1.0035549915908846</v>
      </c>
      <c r="AP158" s="223" cm="1">
        <f t="array" ref="AP158">MAX(IF(ISERROR(AJ158:AJ165),-1E+307,AJ158:AJ165))</f>
        <v>0.77939999999999998</v>
      </c>
      <c r="AQ158" s="220">
        <f>AP166-AP158</f>
        <v>-0.12159999999999993</v>
      </c>
      <c r="AR158" s="24"/>
      <c r="AS158" s="223" cm="1">
        <f t="array" ref="AS158">MIN(IF(ISERROR(AK158:AK165),1E+307,AK158:AK165))</f>
        <v>1.1932</v>
      </c>
      <c r="AT158" s="220">
        <f>AS158-AS166</f>
        <v>-0.18999999999999972</v>
      </c>
      <c r="AV158" s="43">
        <v>0.80400000000000005</v>
      </c>
      <c r="AW158" s="43">
        <v>1.306</v>
      </c>
      <c r="AX158" s="43">
        <v>0.81200000000000006</v>
      </c>
      <c r="AY158" s="43">
        <v>1.429</v>
      </c>
      <c r="AZ158" s="25"/>
      <c r="BA158" s="223" cm="1">
        <f t="array" ref="BA158">INDEX(AV158:AV165, MATCH(MIN(IF(ISERROR($AK158:$AK165), 1000, $AK158:$AK165)), $AK158:$AK165, 0))</f>
        <v>0.80900000000000005</v>
      </c>
      <c r="BB158" s="220">
        <f>BA166-BA158</f>
        <v>-0.10300000000000009</v>
      </c>
      <c r="BC158" s="24"/>
      <c r="BD158" s="223" cm="1">
        <f t="array" ref="BD158">INDEX(AW158:AW165, MATCH(MIN(IF(ISERROR($AK158:$AK165), 1000, $AK158:$AK165)), $AK158:$AK165, 0))</f>
        <v>1.28</v>
      </c>
      <c r="BE158" s="220">
        <f>BD158-BD166</f>
        <v>-0.27299999999999991</v>
      </c>
      <c r="BG158" s="43">
        <v>0.73199999999999998</v>
      </c>
      <c r="BH158" s="43">
        <v>1.5269999999999999</v>
      </c>
      <c r="BI158" s="43">
        <v>0.78300000000000003</v>
      </c>
      <c r="BJ158" s="43">
        <v>1.54</v>
      </c>
      <c r="BL158" s="223" cm="1">
        <f t="array" ref="BL158">INDEX(BG158:BG165, MATCH(MIN(IF(ISERROR($AK158:$AK165), 1000, $AK158:$AK165)), $AK158:$AK165, 0))</f>
        <v>0.73799999999999999</v>
      </c>
      <c r="BM158" s="220">
        <f>BL166-BL158</f>
        <v>-7.5999999999999956E-2</v>
      </c>
      <c r="BN158" s="24"/>
      <c r="BO158" s="223" cm="1">
        <f t="array" ref="BO158">INDEX(BH158:BH165, MATCH(MIN(IF(ISERROR($AK158:$AK165), 1000, $AK158:$AK165)), $AK158:$AK165, 0))</f>
        <v>1.51</v>
      </c>
      <c r="BP158" s="220">
        <f>BO158-BO166</f>
        <v>-0.18100000000000005</v>
      </c>
      <c r="BR158" s="220">
        <f>BA158-BB158</f>
        <v>0.91200000000000014</v>
      </c>
      <c r="BS158" s="220">
        <f>BD158+BE158</f>
        <v>1.0070000000000001</v>
      </c>
      <c r="BT158" s="221">
        <f>BS158-BR158</f>
        <v>9.4999999999999973E-2</v>
      </c>
      <c r="BU158" s="51"/>
      <c r="BV158" s="220">
        <f>BL158-BM158</f>
        <v>0.81399999999999995</v>
      </c>
      <c r="BW158" s="220">
        <f>BO158+BP158</f>
        <v>1.329</v>
      </c>
      <c r="BX158" s="221">
        <f>BW158-BV158</f>
        <v>0.51500000000000001</v>
      </c>
      <c r="BY158" s="51"/>
      <c r="BZ158" s="221">
        <f>AVERAGE(BT158, BX158)</f>
        <v>0.30499999999999999</v>
      </c>
    </row>
    <row r="159" spans="1:78" ht="16" customHeight="1" x14ac:dyDescent="0.2">
      <c r="A159" s="222"/>
      <c r="B159" s="222"/>
      <c r="C159" s="222"/>
      <c r="D159" s="20" t="s">
        <v>522</v>
      </c>
      <c r="E159" s="224"/>
      <c r="G159">
        <v>343</v>
      </c>
      <c r="H159">
        <v>284</v>
      </c>
      <c r="I159">
        <v>285</v>
      </c>
      <c r="J159">
        <v>306</v>
      </c>
      <c r="K159">
        <v>481</v>
      </c>
      <c r="L159">
        <v>0.94299999999999995</v>
      </c>
      <c r="M159">
        <v>0.93200000000000005</v>
      </c>
      <c r="N159">
        <v>0.93400000000000005</v>
      </c>
      <c r="O159">
        <v>0.93799999999999994</v>
      </c>
      <c r="P159">
        <v>0.95799999999999996</v>
      </c>
      <c r="Q159">
        <v>0.78</v>
      </c>
      <c r="R159">
        <v>0.78</v>
      </c>
      <c r="S159">
        <v>0.76200000000000001</v>
      </c>
      <c r="T159">
        <v>0.77</v>
      </c>
      <c r="U159">
        <v>0.78800000000000003</v>
      </c>
      <c r="V159">
        <v>0.61</v>
      </c>
      <c r="W159">
        <v>0.66500000000000004</v>
      </c>
      <c r="X159">
        <v>0.65600000000000003</v>
      </c>
      <c r="Y159">
        <v>0.63300000000000001</v>
      </c>
      <c r="Z159">
        <v>0.51800000000000002</v>
      </c>
      <c r="AA159">
        <v>1.171</v>
      </c>
      <c r="AB159">
        <v>1.17</v>
      </c>
      <c r="AC159">
        <v>1.206</v>
      </c>
      <c r="AD159">
        <v>1.2150000000000001</v>
      </c>
      <c r="AE159">
        <v>1.204</v>
      </c>
      <c r="AG159" s="21">
        <f t="shared" si="55"/>
        <v>339.8</v>
      </c>
      <c r="AH159" s="22">
        <f t="shared" si="56"/>
        <v>0.94100000000000006</v>
      </c>
      <c r="AI159" s="22">
        <f t="shared" si="57"/>
        <v>0.61639999999999995</v>
      </c>
      <c r="AJ159" s="22">
        <f t="shared" si="58"/>
        <v>0.77600000000000002</v>
      </c>
      <c r="AK159" s="22">
        <f t="shared" si="59"/>
        <v>1.1932</v>
      </c>
      <c r="AM159" s="109">
        <f t="shared" si="60"/>
        <v>2.1874601797297379</v>
      </c>
      <c r="AN159" s="223"/>
      <c r="AP159" s="223"/>
      <c r="AQ159" s="220"/>
      <c r="AR159" s="24"/>
      <c r="AS159" s="223"/>
      <c r="AT159" s="220"/>
      <c r="AV159" s="43">
        <v>0.80900000000000005</v>
      </c>
      <c r="AW159" s="43">
        <v>1.28</v>
      </c>
      <c r="AX159" s="43">
        <v>0.81299999999999994</v>
      </c>
      <c r="AY159" s="43">
        <v>1.4059999999999999</v>
      </c>
      <c r="AZ159" s="25"/>
      <c r="BA159" s="223"/>
      <c r="BB159" s="220"/>
      <c r="BC159" s="24"/>
      <c r="BD159" s="223"/>
      <c r="BE159" s="220"/>
      <c r="BG159" s="43">
        <v>0.73799999999999999</v>
      </c>
      <c r="BH159" s="43">
        <v>1.51</v>
      </c>
      <c r="BI159" s="43">
        <v>0.78200000000000003</v>
      </c>
      <c r="BJ159" s="43">
        <v>1.522</v>
      </c>
      <c r="BL159" s="223"/>
      <c r="BM159" s="220"/>
      <c r="BN159" s="24"/>
      <c r="BO159" s="223"/>
      <c r="BP159" s="220"/>
      <c r="BR159" s="220"/>
      <c r="BS159" s="220"/>
      <c r="BT159" s="221"/>
      <c r="BU159" s="51"/>
      <c r="BV159" s="220"/>
      <c r="BW159" s="220"/>
      <c r="BX159" s="221"/>
      <c r="BY159" s="51"/>
      <c r="BZ159" s="221"/>
    </row>
    <row r="160" spans="1:78" ht="16" customHeight="1" x14ac:dyDescent="0.2">
      <c r="A160" s="222"/>
      <c r="B160" s="222"/>
      <c r="C160" s="222"/>
      <c r="D160" s="20" t="s">
        <v>523</v>
      </c>
      <c r="E160" s="224"/>
      <c r="G160">
        <v>634</v>
      </c>
      <c r="H160">
        <v>384</v>
      </c>
      <c r="I160">
        <v>296</v>
      </c>
      <c r="J160">
        <v>592</v>
      </c>
      <c r="K160">
        <v>358</v>
      </c>
      <c r="L160">
        <v>0.93600000000000005</v>
      </c>
      <c r="M160">
        <v>0.89800000000000002</v>
      </c>
      <c r="N160">
        <v>0.879</v>
      </c>
      <c r="O160">
        <v>0.93300000000000005</v>
      </c>
      <c r="P160">
        <v>0.89100000000000001</v>
      </c>
      <c r="Q160">
        <v>0.78600000000000003</v>
      </c>
      <c r="R160">
        <v>0.78200000000000003</v>
      </c>
      <c r="S160">
        <v>0.76700000000000002</v>
      </c>
      <c r="T160">
        <v>0.77500000000000002</v>
      </c>
      <c r="U160">
        <v>0.78700000000000003</v>
      </c>
      <c r="V160">
        <v>0.64500000000000002</v>
      </c>
      <c r="W160">
        <v>0.80500000000000005</v>
      </c>
      <c r="X160">
        <v>0.875</v>
      </c>
      <c r="Y160">
        <v>0.65900000000000003</v>
      </c>
      <c r="Z160">
        <v>0.82599999999999996</v>
      </c>
      <c r="AA160">
        <v>1.1719999999999999</v>
      </c>
      <c r="AB160">
        <v>1.1659999999999999</v>
      </c>
      <c r="AC160">
        <v>1.2230000000000001</v>
      </c>
      <c r="AD160">
        <v>1.325</v>
      </c>
      <c r="AE160">
        <v>1.206</v>
      </c>
      <c r="AG160" s="21">
        <f t="shared" si="55"/>
        <v>452.8</v>
      </c>
      <c r="AH160" s="22">
        <f t="shared" si="56"/>
        <v>0.90739999999999998</v>
      </c>
      <c r="AI160" s="22">
        <f t="shared" si="57"/>
        <v>0.76200000000000001</v>
      </c>
      <c r="AJ160" s="22">
        <f t="shared" si="58"/>
        <v>0.77939999999999998</v>
      </c>
      <c r="AK160" s="22">
        <f t="shared" si="59"/>
        <v>1.2184000000000001</v>
      </c>
      <c r="AM160" s="109">
        <f t="shared" si="60"/>
        <v>1.2932390685595792</v>
      </c>
      <c r="AN160" s="223"/>
      <c r="AP160" s="223"/>
      <c r="AQ160" s="220"/>
      <c r="AR160" s="24"/>
      <c r="AS160" s="223"/>
      <c r="AT160" s="220"/>
      <c r="AV160" s="43">
        <v>0.82099999999999995</v>
      </c>
      <c r="AW160" s="43">
        <v>1.2410000000000001</v>
      </c>
      <c r="AX160" s="43">
        <v>0.82899999999999996</v>
      </c>
      <c r="AY160" s="43">
        <v>1.345</v>
      </c>
      <c r="AZ160" s="25"/>
      <c r="BA160" s="223"/>
      <c r="BB160" s="220"/>
      <c r="BC160" s="24"/>
      <c r="BD160" s="223"/>
      <c r="BE160" s="220"/>
      <c r="BG160" s="43">
        <v>0.75900000000000001</v>
      </c>
      <c r="BH160" s="43">
        <v>1.458</v>
      </c>
      <c r="BI160" s="43">
        <v>0.79400000000000004</v>
      </c>
      <c r="BJ160" s="43">
        <v>1.4730000000000001</v>
      </c>
      <c r="BL160" s="223"/>
      <c r="BM160" s="220"/>
      <c r="BN160" s="24"/>
      <c r="BO160" s="223"/>
      <c r="BP160" s="220"/>
      <c r="BR160" s="220"/>
      <c r="BS160" s="220"/>
      <c r="BT160" s="221"/>
      <c r="BU160" s="51"/>
      <c r="BV160" s="220"/>
      <c r="BW160" s="220"/>
      <c r="BX160" s="221"/>
      <c r="BY160" s="51"/>
      <c r="BZ160" s="221"/>
    </row>
    <row r="161" spans="1:78" ht="16" customHeight="1" x14ac:dyDescent="0.2">
      <c r="A161" s="222"/>
      <c r="B161" s="222"/>
      <c r="C161" s="222"/>
      <c r="D161" s="20" t="s">
        <v>524</v>
      </c>
      <c r="E161" s="224"/>
      <c r="G161">
        <v>601</v>
      </c>
      <c r="H161">
        <v>613</v>
      </c>
      <c r="I161">
        <v>414</v>
      </c>
      <c r="J161">
        <v>491</v>
      </c>
      <c r="K161">
        <v>431</v>
      </c>
      <c r="L161">
        <v>0.91400000000000003</v>
      </c>
      <c r="M161">
        <v>0.91600000000000004</v>
      </c>
      <c r="N161">
        <v>0.88600000000000001</v>
      </c>
      <c r="O161">
        <v>0.89700000000000002</v>
      </c>
      <c r="P161">
        <v>0.88500000000000001</v>
      </c>
      <c r="Q161">
        <v>0.78600000000000003</v>
      </c>
      <c r="R161">
        <v>0.78300000000000003</v>
      </c>
      <c r="S161">
        <v>0.76300000000000001</v>
      </c>
      <c r="T161">
        <v>0.77500000000000002</v>
      </c>
      <c r="U161">
        <v>0.78700000000000003</v>
      </c>
      <c r="V161">
        <v>0.74199999999999999</v>
      </c>
      <c r="W161">
        <v>0.73499999999999999</v>
      </c>
      <c r="X161">
        <v>0.85199999999999998</v>
      </c>
      <c r="Y161">
        <v>0.80500000000000005</v>
      </c>
      <c r="Z161">
        <v>0.84499999999999997</v>
      </c>
      <c r="AA161">
        <v>1.1779999999999999</v>
      </c>
      <c r="AB161">
        <v>1.179</v>
      </c>
      <c r="AC161">
        <v>1.2110000000000001</v>
      </c>
      <c r="AD161">
        <v>1.206</v>
      </c>
      <c r="AE161">
        <v>1.198</v>
      </c>
      <c r="AG161" s="21">
        <f t="shared" si="55"/>
        <v>510</v>
      </c>
      <c r="AH161" s="22">
        <f t="shared" si="56"/>
        <v>0.89960000000000007</v>
      </c>
      <c r="AI161" s="22">
        <f t="shared" si="57"/>
        <v>0.79580000000000006</v>
      </c>
      <c r="AJ161" s="22">
        <f t="shared" si="58"/>
        <v>0.77879999999999994</v>
      </c>
      <c r="AK161" s="22">
        <f t="shared" si="59"/>
        <v>1.1944000000000004</v>
      </c>
      <c r="AM161" s="109">
        <f t="shared" si="60"/>
        <v>1.0035549915908846</v>
      </c>
      <c r="AN161" s="223"/>
      <c r="AP161" s="223"/>
      <c r="AQ161" s="220"/>
      <c r="AR161" s="24"/>
      <c r="AS161" s="223"/>
      <c r="AT161" s="220"/>
      <c r="AV161" s="43">
        <v>0.81499999999999995</v>
      </c>
      <c r="AW161" s="43">
        <v>1.264</v>
      </c>
      <c r="AX161" s="43">
        <v>0.81299999999999994</v>
      </c>
      <c r="AY161" s="43">
        <v>1.407</v>
      </c>
      <c r="AZ161" s="25"/>
      <c r="BA161" s="223"/>
      <c r="BB161" s="220"/>
      <c r="BC161" s="24"/>
      <c r="BD161" s="223"/>
      <c r="BE161" s="220"/>
      <c r="BG161" s="43">
        <v>0.745</v>
      </c>
      <c r="BH161" s="43">
        <v>1.4950000000000001</v>
      </c>
      <c r="BI161" s="43">
        <v>0.78800000000000003</v>
      </c>
      <c r="BJ161" s="43">
        <v>1.5</v>
      </c>
      <c r="BL161" s="223"/>
      <c r="BM161" s="220"/>
      <c r="BN161" s="24"/>
      <c r="BO161" s="223"/>
      <c r="BP161" s="220"/>
      <c r="BR161" s="220"/>
      <c r="BS161" s="220"/>
      <c r="BT161" s="221"/>
      <c r="BU161" s="51"/>
      <c r="BV161" s="220"/>
      <c r="BW161" s="220"/>
      <c r="BX161" s="221"/>
      <c r="BY161" s="51"/>
      <c r="BZ161" s="221"/>
    </row>
    <row r="162" spans="1:78" ht="16" customHeight="1" x14ac:dyDescent="0.2">
      <c r="A162" s="222"/>
      <c r="B162" s="222"/>
      <c r="C162" s="222"/>
      <c r="D162" s="20" t="s">
        <v>525</v>
      </c>
      <c r="E162" s="224"/>
      <c r="G162" s="20"/>
      <c r="K162" s="20"/>
      <c r="L162" s="20"/>
      <c r="P162" s="20"/>
      <c r="Q162" s="20"/>
      <c r="U162" s="20"/>
      <c r="V162" s="20"/>
      <c r="Z162" s="20"/>
      <c r="AA162" s="20"/>
      <c r="AE162" s="20"/>
      <c r="AG162" s="21" t="e">
        <f t="shared" si="55"/>
        <v>#DIV/0!</v>
      </c>
      <c r="AH162" s="22" t="e">
        <f t="shared" si="56"/>
        <v>#DIV/0!</v>
      </c>
      <c r="AI162" s="22" t="e">
        <f t="shared" si="57"/>
        <v>#DIV/0!</v>
      </c>
      <c r="AJ162" s="22" t="e">
        <f t="shared" si="58"/>
        <v>#DIV/0!</v>
      </c>
      <c r="AK162" s="22" t="e">
        <f t="shared" si="59"/>
        <v>#DIV/0!</v>
      </c>
      <c r="AM162" s="109" t="e">
        <f t="shared" si="60"/>
        <v>#DIV/0!</v>
      </c>
      <c r="AN162" s="223"/>
      <c r="AP162" s="223"/>
      <c r="AQ162" s="220"/>
      <c r="AR162" s="24"/>
      <c r="AS162" s="223"/>
      <c r="AT162" s="220"/>
      <c r="AV162" s="43"/>
      <c r="AW162" s="43"/>
      <c r="AX162" s="43"/>
      <c r="AY162" s="43"/>
      <c r="AZ162" s="25"/>
      <c r="BA162" s="223"/>
      <c r="BB162" s="220"/>
      <c r="BC162" s="24"/>
      <c r="BD162" s="223"/>
      <c r="BE162" s="220"/>
      <c r="BG162" s="43"/>
      <c r="BH162" s="43"/>
      <c r="BI162" s="43"/>
      <c r="BJ162" s="43"/>
      <c r="BL162" s="223"/>
      <c r="BM162" s="220"/>
      <c r="BN162" s="24"/>
      <c r="BO162" s="223"/>
      <c r="BP162" s="220"/>
      <c r="BR162" s="220"/>
      <c r="BS162" s="220"/>
      <c r="BT162" s="221"/>
      <c r="BU162" s="51"/>
      <c r="BV162" s="220"/>
      <c r="BW162" s="220"/>
      <c r="BX162" s="221"/>
      <c r="BY162" s="51"/>
      <c r="BZ162" s="221"/>
    </row>
    <row r="163" spans="1:78" ht="16" customHeight="1" x14ac:dyDescent="0.2">
      <c r="A163" s="222"/>
      <c r="B163" s="222"/>
      <c r="C163" s="222"/>
      <c r="E163" s="224"/>
      <c r="AG163" s="21" t="e">
        <f t="shared" si="55"/>
        <v>#DIV/0!</v>
      </c>
      <c r="AH163" s="22" t="e">
        <f t="shared" si="56"/>
        <v>#DIV/0!</v>
      </c>
      <c r="AI163" s="22" t="e">
        <f t="shared" si="57"/>
        <v>#DIV/0!</v>
      </c>
      <c r="AJ163" s="22" t="e">
        <f t="shared" si="58"/>
        <v>#DIV/0!</v>
      </c>
      <c r="AK163" s="22" t="e">
        <f t="shared" si="59"/>
        <v>#DIV/0!</v>
      </c>
      <c r="AM163" s="109" t="e">
        <f t="shared" si="60"/>
        <v>#DIV/0!</v>
      </c>
      <c r="AN163" s="223"/>
      <c r="AP163" s="223"/>
      <c r="AQ163" s="220"/>
      <c r="AR163" s="24"/>
      <c r="AS163" s="223"/>
      <c r="AT163" s="220"/>
      <c r="AV163" s="43"/>
      <c r="AW163" s="43"/>
      <c r="AX163" s="43"/>
      <c r="AY163" s="43"/>
      <c r="AZ163" s="25"/>
      <c r="BA163" s="223"/>
      <c r="BB163" s="220"/>
      <c r="BC163" s="24"/>
      <c r="BD163" s="223"/>
      <c r="BE163" s="220"/>
      <c r="BG163" s="43"/>
      <c r="BH163" s="43"/>
      <c r="BI163" s="43"/>
      <c r="BJ163" s="43"/>
      <c r="BL163" s="223"/>
      <c r="BM163" s="220"/>
      <c r="BN163" s="24"/>
      <c r="BO163" s="223"/>
      <c r="BP163" s="220"/>
      <c r="BR163" s="220"/>
      <c r="BS163" s="220"/>
      <c r="BT163" s="221"/>
      <c r="BU163" s="51"/>
      <c r="BV163" s="220"/>
      <c r="BW163" s="220"/>
      <c r="BX163" s="221"/>
      <c r="BY163" s="51"/>
      <c r="BZ163" s="221"/>
    </row>
    <row r="164" spans="1:78" ht="16" customHeight="1" x14ac:dyDescent="0.2">
      <c r="A164" s="222"/>
      <c r="B164" s="222"/>
      <c r="C164" s="222"/>
      <c r="E164" s="224"/>
      <c r="AG164" s="21" t="e">
        <f t="shared" si="55"/>
        <v>#DIV/0!</v>
      </c>
      <c r="AH164" s="22" t="e">
        <f t="shared" si="56"/>
        <v>#DIV/0!</v>
      </c>
      <c r="AI164" s="22" t="e">
        <f t="shared" si="57"/>
        <v>#DIV/0!</v>
      </c>
      <c r="AJ164" s="22" t="e">
        <f t="shared" si="58"/>
        <v>#DIV/0!</v>
      </c>
      <c r="AK164" s="22" t="e">
        <f t="shared" si="59"/>
        <v>#DIV/0!</v>
      </c>
      <c r="AM164" s="109" t="e">
        <f t="shared" si="60"/>
        <v>#DIV/0!</v>
      </c>
      <c r="AN164" s="223"/>
      <c r="AP164" s="223"/>
      <c r="AQ164" s="220"/>
      <c r="AR164" s="24"/>
      <c r="AS164" s="223"/>
      <c r="AT164" s="220"/>
      <c r="AV164" s="43"/>
      <c r="AW164" s="43"/>
      <c r="AX164" s="43"/>
      <c r="AY164" s="43"/>
      <c r="AZ164" s="25"/>
      <c r="BA164" s="223"/>
      <c r="BB164" s="220"/>
      <c r="BC164" s="24"/>
      <c r="BD164" s="223"/>
      <c r="BE164" s="220"/>
      <c r="BG164" s="43"/>
      <c r="BH164" s="43"/>
      <c r="BI164" s="43"/>
      <c r="BJ164" s="43"/>
      <c r="BL164" s="223"/>
      <c r="BM164" s="220"/>
      <c r="BN164" s="24"/>
      <c r="BO164" s="223"/>
      <c r="BP164" s="220"/>
      <c r="BR164" s="220"/>
      <c r="BS164" s="220"/>
      <c r="BT164" s="221"/>
      <c r="BU164" s="51"/>
      <c r="BV164" s="220"/>
      <c r="BW164" s="220"/>
      <c r="BX164" s="221"/>
      <c r="BY164" s="51"/>
      <c r="BZ164" s="221"/>
    </row>
    <row r="165" spans="1:78" ht="16" customHeight="1" x14ac:dyDescent="0.2">
      <c r="A165" s="222"/>
      <c r="B165" s="222"/>
      <c r="C165" s="222"/>
      <c r="E165" s="224"/>
      <c r="AG165" s="21" t="e">
        <f t="shared" si="55"/>
        <v>#DIV/0!</v>
      </c>
      <c r="AH165" s="22" t="e">
        <f t="shared" si="56"/>
        <v>#DIV/0!</v>
      </c>
      <c r="AI165" s="22" t="e">
        <f t="shared" si="57"/>
        <v>#DIV/0!</v>
      </c>
      <c r="AJ165" s="22" t="e">
        <f t="shared" si="58"/>
        <v>#DIV/0!</v>
      </c>
      <c r="AK165" s="22" t="e">
        <f t="shared" si="59"/>
        <v>#DIV/0!</v>
      </c>
      <c r="AM165" s="109" t="e">
        <f t="shared" si="60"/>
        <v>#DIV/0!</v>
      </c>
      <c r="AN165" s="223"/>
      <c r="AP165" s="223"/>
      <c r="AQ165" s="220"/>
      <c r="AR165" s="24"/>
      <c r="AS165" s="223"/>
      <c r="AT165" s="220"/>
      <c r="AV165" s="43"/>
      <c r="AW165" s="43"/>
      <c r="AX165" s="43"/>
      <c r="AY165" s="43"/>
      <c r="AZ165" s="25"/>
      <c r="BA165" s="223"/>
      <c r="BB165" s="220"/>
      <c r="BC165" s="24"/>
      <c r="BD165" s="223"/>
      <c r="BE165" s="220"/>
      <c r="BG165" s="43"/>
      <c r="BH165" s="43"/>
      <c r="BI165" s="43"/>
      <c r="BJ165" s="43"/>
      <c r="BL165" s="223"/>
      <c r="BM165" s="220"/>
      <c r="BN165" s="24"/>
      <c r="BO165" s="223"/>
      <c r="BP165" s="220"/>
      <c r="BR165" s="220"/>
      <c r="BS165" s="220"/>
      <c r="BT165" s="221"/>
      <c r="BU165" s="51"/>
      <c r="BV165" s="220"/>
      <c r="BW165" s="220"/>
      <c r="BX165" s="221"/>
      <c r="BY165" s="51"/>
      <c r="BZ165" s="221"/>
    </row>
    <row r="166" spans="1:78" ht="16" customHeight="1" x14ac:dyDescent="0.2">
      <c r="A166" s="222"/>
      <c r="B166" s="222"/>
      <c r="C166" s="222">
        <v>0</v>
      </c>
      <c r="D166" s="20" t="s">
        <v>526</v>
      </c>
      <c r="E166" s="224"/>
      <c r="G166">
        <v>166</v>
      </c>
      <c r="H166">
        <v>162</v>
      </c>
      <c r="I166">
        <v>183</v>
      </c>
      <c r="J166">
        <v>107</v>
      </c>
      <c r="K166">
        <v>110</v>
      </c>
      <c r="L166">
        <v>0.80300000000000005</v>
      </c>
      <c r="M166">
        <v>0.79500000000000004</v>
      </c>
      <c r="N166">
        <v>0.82</v>
      </c>
      <c r="O166">
        <v>0.75900000000000001</v>
      </c>
      <c r="P166">
        <v>0.76</v>
      </c>
      <c r="Q166">
        <v>0.64400000000000002</v>
      </c>
      <c r="R166">
        <v>0.64300000000000002</v>
      </c>
      <c r="S166">
        <v>0.64200000000000002</v>
      </c>
      <c r="T166">
        <v>0.64500000000000002</v>
      </c>
      <c r="U166">
        <v>0.66200000000000003</v>
      </c>
      <c r="V166">
        <v>1.0920000000000001</v>
      </c>
      <c r="W166">
        <v>1.111</v>
      </c>
      <c r="X166">
        <v>1.052</v>
      </c>
      <c r="Y166">
        <v>1.19</v>
      </c>
      <c r="Z166">
        <v>1.181</v>
      </c>
      <c r="AA166">
        <v>1.421</v>
      </c>
      <c r="AB166">
        <v>1.4019999999999999</v>
      </c>
      <c r="AC166">
        <v>1.454</v>
      </c>
      <c r="AD166">
        <v>1.429</v>
      </c>
      <c r="AE166">
        <v>1.429</v>
      </c>
      <c r="AG166" s="21">
        <f t="shared" si="55"/>
        <v>145.6</v>
      </c>
      <c r="AH166" s="22">
        <f t="shared" si="56"/>
        <v>0.7874000000000001</v>
      </c>
      <c r="AI166" s="22">
        <f t="shared" si="57"/>
        <v>1.1252</v>
      </c>
      <c r="AJ166" s="22">
        <f t="shared" si="58"/>
        <v>0.6472</v>
      </c>
      <c r="AK166" s="22">
        <f t="shared" si="59"/>
        <v>1.427</v>
      </c>
      <c r="AM166" s="109">
        <f t="shared" si="60"/>
        <v>3.2027228025373895</v>
      </c>
      <c r="AN166" s="223" cm="1">
        <f t="array" ref="AN166">MIN(IF(ISERROR(AM166:AM173),1E+307,AM166:AM173))</f>
        <v>0.72686358728817513</v>
      </c>
      <c r="AP166" s="223" cm="1">
        <f t="array" ref="AP166">MAX(IF(ISERROR(AJ166:AJ173),-1E+307,AJ166:AJ173))</f>
        <v>0.65780000000000005</v>
      </c>
      <c r="AQ166" s="220"/>
      <c r="AR166" s="24"/>
      <c r="AS166" s="223" cm="1">
        <f t="array" ref="AS166">MIN(IF(ISERROR(AK166:AK173),1E+307,AK166:AK173))</f>
        <v>1.3831999999999998</v>
      </c>
      <c r="AT166" s="220"/>
      <c r="AV166" s="43">
        <v>0.72</v>
      </c>
      <c r="AW166" s="43">
        <v>1.5149999999999999</v>
      </c>
      <c r="AX166" s="43">
        <v>0.75800000000000001</v>
      </c>
      <c r="AY166" s="43">
        <v>1.581</v>
      </c>
      <c r="AZ166" s="25"/>
      <c r="BA166" s="223" cm="1">
        <f t="array" ref="BA166">INDEX(AV166:AV173, MATCH(MIN(IF(ISERROR($AK166:$AK173), 1000, $AK166:$AK173)), $AK166:$AK173, 0))</f>
        <v>0.70599999999999996</v>
      </c>
      <c r="BB166" s="220"/>
      <c r="BC166" s="24"/>
      <c r="BD166" s="223" cm="1">
        <f t="array" ref="BD166">INDEX(AW166:AW173, MATCH(MIN(IF(ISERROR($AK166:$AK173), 1000, $AK166:$AK173)), $AK166:$AK173, 0))</f>
        <v>1.5529999999999999</v>
      </c>
      <c r="BE166" s="220"/>
      <c r="BG166" s="43">
        <v>0.67800000000000005</v>
      </c>
      <c r="BH166" s="43">
        <v>1.65</v>
      </c>
      <c r="BI166" s="43">
        <v>0.75900000000000001</v>
      </c>
      <c r="BJ166" s="43">
        <v>1.585</v>
      </c>
      <c r="BL166" s="223" cm="1">
        <f t="array" ref="BL166">INDEX(BG166:BG173, MATCH(MIN(IF(ISERROR($AK166:$AK173), 1000, $AK166:$AK173)), $AK166:$AK173, 0))</f>
        <v>0.66200000000000003</v>
      </c>
      <c r="BM166" s="220"/>
      <c r="BN166" s="24"/>
      <c r="BO166" s="223" cm="1">
        <f t="array" ref="BO166">INDEX(BH166:BH173, MATCH(MIN(IF(ISERROR($AK166:$AK173), 1000, $AK166:$AK173)), $AK166:$AK173, 0))</f>
        <v>1.6910000000000001</v>
      </c>
      <c r="BP166" s="220"/>
      <c r="BR166" s="220"/>
      <c r="BS166" s="220"/>
      <c r="BT166" s="221"/>
      <c r="BU166" s="51"/>
      <c r="BV166" s="220"/>
      <c r="BW166" s="220"/>
      <c r="BX166" s="221"/>
      <c r="BY166" s="51"/>
      <c r="BZ166" s="221"/>
    </row>
    <row r="167" spans="1:78" ht="16" customHeight="1" x14ac:dyDescent="0.2">
      <c r="A167" s="222"/>
      <c r="B167" s="222"/>
      <c r="C167" s="222"/>
      <c r="D167" s="20" t="s">
        <v>527</v>
      </c>
      <c r="E167" s="224"/>
      <c r="G167">
        <v>264</v>
      </c>
      <c r="H167">
        <v>304</v>
      </c>
      <c r="I167">
        <v>295</v>
      </c>
      <c r="J167">
        <v>269</v>
      </c>
      <c r="K167">
        <v>312</v>
      </c>
      <c r="L167">
        <v>0.74399999999999999</v>
      </c>
      <c r="M167">
        <v>0.75700000000000001</v>
      </c>
      <c r="N167">
        <v>0.76400000000000001</v>
      </c>
      <c r="O167">
        <v>0.73899999999999999</v>
      </c>
      <c r="P167">
        <v>0.76100000000000001</v>
      </c>
      <c r="Q167">
        <v>0.65400000000000003</v>
      </c>
      <c r="R167">
        <v>0.65100000000000002</v>
      </c>
      <c r="S167">
        <v>0.66100000000000003</v>
      </c>
      <c r="T167">
        <v>0.65300000000000002</v>
      </c>
      <c r="U167">
        <v>0.67</v>
      </c>
      <c r="V167">
        <v>1.224</v>
      </c>
      <c r="W167">
        <v>1.196</v>
      </c>
      <c r="X167">
        <v>1.1830000000000001</v>
      </c>
      <c r="Y167">
        <v>1.23</v>
      </c>
      <c r="Z167">
        <v>1.1779999999999999</v>
      </c>
      <c r="AA167">
        <v>1.3759999999999999</v>
      </c>
      <c r="AB167">
        <v>1.375</v>
      </c>
      <c r="AC167">
        <v>1.359</v>
      </c>
      <c r="AD167">
        <v>1.3919999999999999</v>
      </c>
      <c r="AE167">
        <v>1.4139999999999999</v>
      </c>
      <c r="AG167" s="21">
        <f t="shared" si="55"/>
        <v>288.8</v>
      </c>
      <c r="AH167" s="22">
        <f t="shared" si="56"/>
        <v>0.75299999999999989</v>
      </c>
      <c r="AI167" s="22">
        <f t="shared" si="57"/>
        <v>1.2021999999999999</v>
      </c>
      <c r="AJ167" s="22">
        <f t="shared" si="58"/>
        <v>0.65780000000000005</v>
      </c>
      <c r="AK167" s="22">
        <f t="shared" si="59"/>
        <v>1.3831999999999998</v>
      </c>
      <c r="AM167" s="109">
        <f t="shared" si="60"/>
        <v>0.95276877765134926</v>
      </c>
      <c r="AN167" s="223"/>
      <c r="AP167" s="223"/>
      <c r="AQ167" s="220"/>
      <c r="AR167" s="24"/>
      <c r="AS167" s="223"/>
      <c r="AT167" s="220"/>
      <c r="AV167" s="43">
        <v>0.70599999999999996</v>
      </c>
      <c r="AW167" s="43">
        <v>1.5529999999999999</v>
      </c>
      <c r="AX167" s="43">
        <v>0.73599999999999999</v>
      </c>
      <c r="AY167" s="43">
        <v>1.6439999999999999</v>
      </c>
      <c r="AZ167" s="25"/>
      <c r="BA167" s="223"/>
      <c r="BB167" s="220"/>
      <c r="BC167" s="24"/>
      <c r="BD167" s="223"/>
      <c r="BE167" s="220"/>
      <c r="BG167" s="43">
        <v>0.66200000000000003</v>
      </c>
      <c r="BH167" s="43">
        <v>1.6910000000000001</v>
      </c>
      <c r="BI167" s="43">
        <v>0.73099999999999998</v>
      </c>
      <c r="BJ167" s="43">
        <v>1.671</v>
      </c>
      <c r="BL167" s="223"/>
      <c r="BM167" s="220"/>
      <c r="BN167" s="24"/>
      <c r="BO167" s="223"/>
      <c r="BP167" s="220"/>
      <c r="BR167" s="220"/>
      <c r="BS167" s="220"/>
      <c r="BT167" s="221"/>
      <c r="BU167" s="51"/>
      <c r="BV167" s="220"/>
      <c r="BW167" s="220"/>
      <c r="BX167" s="221"/>
      <c r="BY167" s="51"/>
      <c r="BZ167" s="221"/>
    </row>
    <row r="168" spans="1:78" ht="16" customHeight="1" x14ac:dyDescent="0.2">
      <c r="A168" s="222"/>
      <c r="B168" s="222"/>
      <c r="C168" s="222"/>
      <c r="D168" s="20" t="s">
        <v>528</v>
      </c>
      <c r="E168" s="224"/>
      <c r="G168">
        <v>390</v>
      </c>
      <c r="H168">
        <v>350</v>
      </c>
      <c r="I168">
        <v>457</v>
      </c>
      <c r="J168">
        <v>375</v>
      </c>
      <c r="K168">
        <v>466</v>
      </c>
      <c r="L168">
        <v>0.73899999999999999</v>
      </c>
      <c r="M168">
        <v>0.72199999999999998</v>
      </c>
      <c r="N168">
        <v>0.78100000000000003</v>
      </c>
      <c r="O168">
        <v>0.73699999999999999</v>
      </c>
      <c r="P168">
        <v>0.77100000000000002</v>
      </c>
      <c r="Q168">
        <v>0.64800000000000002</v>
      </c>
      <c r="R168">
        <v>0.64600000000000002</v>
      </c>
      <c r="S168">
        <v>0.65900000000000003</v>
      </c>
      <c r="T168">
        <v>0.64800000000000002</v>
      </c>
      <c r="U168">
        <v>0.66700000000000004</v>
      </c>
      <c r="V168">
        <v>1.232</v>
      </c>
      <c r="W168">
        <v>1.2669999999999999</v>
      </c>
      <c r="X168">
        <v>1.145</v>
      </c>
      <c r="Y168">
        <v>1.2330000000000001</v>
      </c>
      <c r="Z168">
        <v>1.155</v>
      </c>
      <c r="AA168">
        <v>1.419</v>
      </c>
      <c r="AB168">
        <v>1.39</v>
      </c>
      <c r="AC168">
        <v>1.4</v>
      </c>
      <c r="AD168">
        <v>1.4119999999999999</v>
      </c>
      <c r="AE168">
        <v>1.4139999999999999</v>
      </c>
      <c r="AG168" s="21">
        <f t="shared" si="55"/>
        <v>407.6</v>
      </c>
      <c r="AH168" s="22">
        <f t="shared" si="56"/>
        <v>0.75</v>
      </c>
      <c r="AI168" s="22">
        <f t="shared" si="57"/>
        <v>1.2063999999999999</v>
      </c>
      <c r="AJ168" s="22">
        <f t="shared" si="58"/>
        <v>0.65359999999999996</v>
      </c>
      <c r="AK168" s="22">
        <f t="shared" si="59"/>
        <v>1.4069999999999998</v>
      </c>
      <c r="AM168" s="109">
        <f t="shared" si="60"/>
        <v>0.75298219989117376</v>
      </c>
      <c r="AN168" s="223"/>
      <c r="AP168" s="223"/>
      <c r="AQ168" s="220"/>
      <c r="AR168" s="24"/>
      <c r="AS168" s="223"/>
      <c r="AT168" s="220"/>
      <c r="AV168" s="43">
        <v>0.69899999999999995</v>
      </c>
      <c r="AW168" s="43">
        <v>1.5569999999999999</v>
      </c>
      <c r="AX168" s="43">
        <v>0.747</v>
      </c>
      <c r="AY168" s="43">
        <v>1.6120000000000001</v>
      </c>
      <c r="AZ168" s="25"/>
      <c r="BA168" s="223"/>
      <c r="BB168" s="220"/>
      <c r="BC168" s="24"/>
      <c r="BD168" s="223"/>
      <c r="BE168" s="220"/>
      <c r="BG168" s="43">
        <v>0.64600000000000002</v>
      </c>
      <c r="BH168" s="43">
        <v>1.722</v>
      </c>
      <c r="BI168" s="43">
        <v>0.71</v>
      </c>
      <c r="BJ168" s="43">
        <v>1.698</v>
      </c>
      <c r="BL168" s="223"/>
      <c r="BM168" s="220"/>
      <c r="BN168" s="24"/>
      <c r="BO168" s="223"/>
      <c r="BP168" s="220"/>
      <c r="BR168" s="220"/>
      <c r="BS168" s="220"/>
      <c r="BT168" s="221"/>
      <c r="BU168" s="51"/>
      <c r="BV168" s="220"/>
      <c r="BW168" s="220"/>
      <c r="BX168" s="221"/>
      <c r="BY168" s="51"/>
      <c r="BZ168" s="221"/>
    </row>
    <row r="169" spans="1:78" ht="16" customHeight="1" x14ac:dyDescent="0.2">
      <c r="A169" s="222"/>
      <c r="B169" s="222"/>
      <c r="C169" s="222"/>
      <c r="D169" s="20" t="s">
        <v>529</v>
      </c>
      <c r="E169" s="224"/>
      <c r="G169">
        <v>428</v>
      </c>
      <c r="H169">
        <v>392</v>
      </c>
      <c r="I169">
        <v>450</v>
      </c>
      <c r="J169">
        <v>401</v>
      </c>
      <c r="K169">
        <v>433</v>
      </c>
      <c r="L169">
        <v>0.752</v>
      </c>
      <c r="M169">
        <v>0.72799999999999998</v>
      </c>
      <c r="N169">
        <v>0.76</v>
      </c>
      <c r="O169">
        <v>0.73799999999999999</v>
      </c>
      <c r="P169">
        <v>0.746</v>
      </c>
      <c r="Q169">
        <v>0.64800000000000002</v>
      </c>
      <c r="R169">
        <v>0.64200000000000002</v>
      </c>
      <c r="S169">
        <v>0.64900000000000002</v>
      </c>
      <c r="T169">
        <v>0.64</v>
      </c>
      <c r="U169">
        <v>0.66100000000000003</v>
      </c>
      <c r="V169">
        <v>1.2070000000000001</v>
      </c>
      <c r="W169">
        <v>1.256</v>
      </c>
      <c r="X169">
        <v>1.1930000000000001</v>
      </c>
      <c r="Y169">
        <v>1.2310000000000001</v>
      </c>
      <c r="Z169">
        <v>1.208</v>
      </c>
      <c r="AA169">
        <v>1.4239999999999999</v>
      </c>
      <c r="AB169">
        <v>1.427</v>
      </c>
      <c r="AC169">
        <v>1.385</v>
      </c>
      <c r="AD169">
        <v>1.4179999999999999</v>
      </c>
      <c r="AE169">
        <v>1.4319999999999999</v>
      </c>
      <c r="AG169" s="21">
        <f t="shared" si="55"/>
        <v>420.8</v>
      </c>
      <c r="AH169" s="22">
        <f t="shared" si="56"/>
        <v>0.74480000000000002</v>
      </c>
      <c r="AI169" s="22">
        <f t="shared" si="57"/>
        <v>1.2190000000000001</v>
      </c>
      <c r="AJ169" s="22">
        <f t="shared" si="58"/>
        <v>0.64800000000000002</v>
      </c>
      <c r="AK169" s="22">
        <f t="shared" si="59"/>
        <v>1.4172</v>
      </c>
      <c r="AM169" s="109">
        <f t="shared" si="60"/>
        <v>0.72686358728817513</v>
      </c>
      <c r="AN169" s="223"/>
      <c r="AP169" s="223"/>
      <c r="AQ169" s="220"/>
      <c r="AR169" s="24"/>
      <c r="AS169" s="223"/>
      <c r="AT169" s="220"/>
      <c r="AV169" s="43">
        <v>0.69299999999999995</v>
      </c>
      <c r="AW169" s="43">
        <v>1.5669999999999999</v>
      </c>
      <c r="AX169" s="43">
        <v>0.745</v>
      </c>
      <c r="AY169" s="43">
        <v>1.623</v>
      </c>
      <c r="AZ169" s="25"/>
      <c r="BA169" s="223"/>
      <c r="BB169" s="220"/>
      <c r="BC169" s="24"/>
      <c r="BD169" s="223"/>
      <c r="BE169" s="220"/>
      <c r="BG169" s="43">
        <v>0.64200000000000002</v>
      </c>
      <c r="BH169" s="43">
        <v>1.718</v>
      </c>
      <c r="BI169" s="43">
        <v>0.71299999999999997</v>
      </c>
      <c r="BJ169" s="43">
        <v>1.7010000000000001</v>
      </c>
      <c r="BL169" s="223"/>
      <c r="BM169" s="220"/>
      <c r="BN169" s="24"/>
      <c r="BO169" s="223"/>
      <c r="BP169" s="220"/>
      <c r="BR169" s="220"/>
      <c r="BS169" s="220"/>
      <c r="BT169" s="221"/>
      <c r="BU169" s="51"/>
      <c r="BV169" s="220"/>
      <c r="BW169" s="220"/>
      <c r="BX169" s="221"/>
      <c r="BY169" s="51"/>
      <c r="BZ169" s="221"/>
    </row>
    <row r="170" spans="1:78" ht="16" customHeight="1" x14ac:dyDescent="0.2">
      <c r="A170" s="222"/>
      <c r="B170" s="222"/>
      <c r="C170" s="222"/>
      <c r="D170" s="20" t="s">
        <v>530</v>
      </c>
      <c r="E170" s="224"/>
      <c r="G170" s="20"/>
      <c r="K170" s="20"/>
      <c r="L170" s="20"/>
      <c r="P170" s="20"/>
      <c r="Q170" s="20"/>
      <c r="U170" s="20"/>
      <c r="V170" s="20"/>
      <c r="Z170" s="20"/>
      <c r="AA170" s="20"/>
      <c r="AE170" s="20"/>
      <c r="AG170" s="21" t="e">
        <f t="shared" si="55"/>
        <v>#DIV/0!</v>
      </c>
      <c r="AH170" s="22" t="e">
        <f t="shared" si="56"/>
        <v>#DIV/0!</v>
      </c>
      <c r="AI170" s="22" t="e">
        <f t="shared" si="57"/>
        <v>#DIV/0!</v>
      </c>
      <c r="AJ170" s="22" t="e">
        <f t="shared" si="58"/>
        <v>#DIV/0!</v>
      </c>
      <c r="AK170" s="22" t="e">
        <f t="shared" si="59"/>
        <v>#DIV/0!</v>
      </c>
      <c r="AM170" s="109" t="e">
        <f t="shared" si="60"/>
        <v>#DIV/0!</v>
      </c>
      <c r="AN170" s="223"/>
      <c r="AP170" s="223"/>
      <c r="AQ170" s="220"/>
      <c r="AR170" s="24"/>
      <c r="AS170" s="223"/>
      <c r="AT170" s="220"/>
      <c r="AV170" s="43"/>
      <c r="AW170" s="43"/>
      <c r="AX170" s="43"/>
      <c r="AY170" s="43"/>
      <c r="AZ170" s="25"/>
      <c r="BA170" s="223"/>
      <c r="BB170" s="220"/>
      <c r="BC170" s="24"/>
      <c r="BD170" s="223"/>
      <c r="BE170" s="220"/>
      <c r="BG170" s="43"/>
      <c r="BH170" s="43"/>
      <c r="BI170" s="43"/>
      <c r="BJ170" s="43"/>
      <c r="BL170" s="223"/>
      <c r="BM170" s="220"/>
      <c r="BN170" s="24"/>
      <c r="BO170" s="223"/>
      <c r="BP170" s="220"/>
      <c r="BR170" s="220"/>
      <c r="BS170" s="220"/>
      <c r="BT170" s="221"/>
      <c r="BU170" s="51"/>
      <c r="BV170" s="220"/>
      <c r="BW170" s="220"/>
      <c r="BX170" s="221"/>
      <c r="BY170" s="51"/>
      <c r="BZ170" s="221"/>
    </row>
    <row r="171" spans="1:78" ht="16" customHeight="1" x14ac:dyDescent="0.2">
      <c r="A171" s="222"/>
      <c r="B171" s="222"/>
      <c r="C171" s="222"/>
      <c r="E171" s="224"/>
      <c r="AG171" s="21" t="e">
        <f t="shared" si="55"/>
        <v>#DIV/0!</v>
      </c>
      <c r="AH171" s="22" t="e">
        <f t="shared" si="56"/>
        <v>#DIV/0!</v>
      </c>
      <c r="AI171" s="22" t="e">
        <f t="shared" si="57"/>
        <v>#DIV/0!</v>
      </c>
      <c r="AJ171" s="22" t="e">
        <f t="shared" si="58"/>
        <v>#DIV/0!</v>
      </c>
      <c r="AK171" s="22" t="e">
        <f t="shared" si="59"/>
        <v>#DIV/0!</v>
      </c>
      <c r="AM171" s="109" t="e">
        <f t="shared" si="60"/>
        <v>#DIV/0!</v>
      </c>
      <c r="AN171" s="223"/>
      <c r="AP171" s="223"/>
      <c r="AQ171" s="220"/>
      <c r="AR171" s="24"/>
      <c r="AS171" s="223"/>
      <c r="AT171" s="220"/>
      <c r="AV171" s="43"/>
      <c r="AW171" s="43"/>
      <c r="AX171" s="43"/>
      <c r="AY171" s="43"/>
      <c r="AZ171" s="25"/>
      <c r="BA171" s="223"/>
      <c r="BB171" s="220"/>
      <c r="BC171" s="24"/>
      <c r="BD171" s="223"/>
      <c r="BE171" s="220"/>
      <c r="BG171" s="43"/>
      <c r="BH171" s="43"/>
      <c r="BI171" s="43"/>
      <c r="BJ171" s="43"/>
      <c r="BL171" s="223"/>
      <c r="BM171" s="220"/>
      <c r="BN171" s="24"/>
      <c r="BO171" s="223"/>
      <c r="BP171" s="220"/>
      <c r="BR171" s="220"/>
      <c r="BS171" s="220"/>
      <c r="BT171" s="221"/>
      <c r="BU171" s="51"/>
      <c r="BV171" s="220"/>
      <c r="BW171" s="220"/>
      <c r="BX171" s="221"/>
      <c r="BY171" s="51"/>
      <c r="BZ171" s="221"/>
    </row>
    <row r="172" spans="1:78" ht="16" customHeight="1" x14ac:dyDescent="0.2">
      <c r="A172" s="222"/>
      <c r="B172" s="222"/>
      <c r="C172" s="222"/>
      <c r="E172" s="224"/>
      <c r="AG172" s="21" t="e">
        <f t="shared" si="55"/>
        <v>#DIV/0!</v>
      </c>
      <c r="AH172" s="22" t="e">
        <f t="shared" si="56"/>
        <v>#DIV/0!</v>
      </c>
      <c r="AI172" s="22" t="e">
        <f t="shared" si="57"/>
        <v>#DIV/0!</v>
      </c>
      <c r="AJ172" s="22" t="e">
        <f t="shared" si="58"/>
        <v>#DIV/0!</v>
      </c>
      <c r="AK172" s="22" t="e">
        <f t="shared" si="59"/>
        <v>#DIV/0!</v>
      </c>
      <c r="AM172" s="109" t="e">
        <f t="shared" si="60"/>
        <v>#DIV/0!</v>
      </c>
      <c r="AN172" s="223"/>
      <c r="AP172" s="223"/>
      <c r="AQ172" s="220"/>
      <c r="AR172" s="24"/>
      <c r="AS172" s="223"/>
      <c r="AT172" s="220"/>
      <c r="AV172" s="43"/>
      <c r="AW172" s="43"/>
      <c r="AX172" s="43"/>
      <c r="AY172" s="43"/>
      <c r="AZ172" s="25"/>
      <c r="BA172" s="223"/>
      <c r="BB172" s="220"/>
      <c r="BC172" s="24"/>
      <c r="BD172" s="223"/>
      <c r="BE172" s="220"/>
      <c r="BG172" s="43"/>
      <c r="BH172" s="43"/>
      <c r="BI172" s="43"/>
      <c r="BJ172" s="43"/>
      <c r="BL172" s="223"/>
      <c r="BM172" s="220"/>
      <c r="BN172" s="24"/>
      <c r="BO172" s="223"/>
      <c r="BP172" s="220"/>
      <c r="BR172" s="220"/>
      <c r="BS172" s="220"/>
      <c r="BT172" s="221"/>
      <c r="BU172" s="51"/>
      <c r="BV172" s="220"/>
      <c r="BW172" s="220"/>
      <c r="BX172" s="221"/>
      <c r="BY172" s="51"/>
      <c r="BZ172" s="221"/>
    </row>
    <row r="173" spans="1:78" ht="16" customHeight="1" x14ac:dyDescent="0.2">
      <c r="A173" s="222"/>
      <c r="B173" s="222"/>
      <c r="C173" s="222"/>
      <c r="E173" s="224"/>
      <c r="AG173" s="21" t="e">
        <f t="shared" si="55"/>
        <v>#DIV/0!</v>
      </c>
      <c r="AH173" s="22" t="e">
        <f t="shared" si="56"/>
        <v>#DIV/0!</v>
      </c>
      <c r="AI173" s="22" t="e">
        <f t="shared" si="57"/>
        <v>#DIV/0!</v>
      </c>
      <c r="AJ173" s="22" t="e">
        <f t="shared" si="58"/>
        <v>#DIV/0!</v>
      </c>
      <c r="AK173" s="22" t="e">
        <f t="shared" si="59"/>
        <v>#DIV/0!</v>
      </c>
      <c r="AM173" s="109" t="e">
        <f t="shared" si="60"/>
        <v>#DIV/0!</v>
      </c>
      <c r="AN173" s="223"/>
      <c r="AP173" s="223"/>
      <c r="AQ173" s="220"/>
      <c r="AR173" s="24"/>
      <c r="AS173" s="223"/>
      <c r="AT173" s="220"/>
      <c r="AV173" s="43"/>
      <c r="AW173" s="43"/>
      <c r="AX173" s="43"/>
      <c r="AY173" s="43"/>
      <c r="AZ173" s="25"/>
      <c r="BA173" s="223"/>
      <c r="BB173" s="220"/>
      <c r="BC173" s="24"/>
      <c r="BD173" s="223"/>
      <c r="BE173" s="220"/>
      <c r="BG173" s="43"/>
      <c r="BH173" s="43"/>
      <c r="BI173" s="43"/>
      <c r="BJ173" s="43"/>
      <c r="BL173" s="223"/>
      <c r="BM173" s="220"/>
      <c r="BN173" s="24"/>
      <c r="BO173" s="223"/>
      <c r="BP173" s="220"/>
      <c r="BR173" s="220"/>
      <c r="BS173" s="220"/>
      <c r="BT173" s="221"/>
      <c r="BU173" s="51"/>
      <c r="BV173" s="220"/>
      <c r="BW173" s="220"/>
      <c r="BX173" s="221"/>
      <c r="BY173" s="51"/>
      <c r="BZ173" s="221"/>
    </row>
    <row r="174" spans="1:78" ht="16" customHeight="1" x14ac:dyDescent="0.2">
      <c r="G174" s="20"/>
      <c r="K174" s="20"/>
      <c r="L174" s="20"/>
      <c r="P174" s="20"/>
      <c r="Q174" s="20"/>
      <c r="U174" s="20"/>
      <c r="V174" s="20"/>
      <c r="Z174" s="20"/>
      <c r="AA174" s="20"/>
      <c r="AE174" s="20"/>
    </row>
    <row r="175" spans="1:78" ht="16" customHeight="1" x14ac:dyDescent="0.2">
      <c r="A175" s="222">
        <v>18</v>
      </c>
      <c r="B175" s="222">
        <v>1</v>
      </c>
      <c r="C175" s="222">
        <v>1</v>
      </c>
      <c r="D175" s="20" t="s">
        <v>531</v>
      </c>
      <c r="E175" s="224">
        <v>1032129</v>
      </c>
      <c r="G175">
        <v>103</v>
      </c>
      <c r="H175">
        <v>76</v>
      </c>
      <c r="I175">
        <v>60</v>
      </c>
      <c r="J175">
        <v>104</v>
      </c>
      <c r="K175">
        <v>132</v>
      </c>
      <c r="L175">
        <v>0.91600000000000004</v>
      </c>
      <c r="M175">
        <v>0.89500000000000002</v>
      </c>
      <c r="N175">
        <v>0.879</v>
      </c>
      <c r="O175">
        <v>0.92100000000000004</v>
      </c>
      <c r="P175">
        <v>0.93500000000000005</v>
      </c>
      <c r="Q175">
        <v>0.745</v>
      </c>
      <c r="R175">
        <v>0.747</v>
      </c>
      <c r="S175">
        <v>0.72499999999999998</v>
      </c>
      <c r="T175">
        <v>0.74099999999999999</v>
      </c>
      <c r="U175">
        <v>0.76200000000000001</v>
      </c>
      <c r="V175">
        <v>0.73499999999999999</v>
      </c>
      <c r="W175">
        <v>0.81799999999999995</v>
      </c>
      <c r="X175">
        <v>0.875</v>
      </c>
      <c r="Y175">
        <v>0.71099999999999997</v>
      </c>
      <c r="Z175">
        <v>0.64300000000000002</v>
      </c>
      <c r="AA175">
        <v>1.238</v>
      </c>
      <c r="AB175">
        <v>1.23</v>
      </c>
      <c r="AC175">
        <v>1.282</v>
      </c>
      <c r="AD175">
        <v>1.266</v>
      </c>
      <c r="AE175">
        <v>1.298</v>
      </c>
      <c r="AG175" s="21">
        <f t="shared" ref="AG175:AG190" si="61">AVERAGE(G175:K175)</f>
        <v>95</v>
      </c>
      <c r="AH175" s="22">
        <f t="shared" ref="AH175:AH190" si="62">AVERAGE(L175:P175)</f>
        <v>0.9091999999999999</v>
      </c>
      <c r="AI175" s="22">
        <f t="shared" ref="AI175:AI190" si="63">AVERAGE(V175:Z175)</f>
        <v>0.75639999999999996</v>
      </c>
      <c r="AJ175" s="22">
        <f t="shared" ref="AJ175:AJ190" si="64">AVERAGE(Q175:U175)</f>
        <v>0.74399999999999999</v>
      </c>
      <c r="AK175" s="22">
        <f t="shared" ref="AK175:AK190" si="65">AVERAGE(AA175:AE175)</f>
        <v>1.2627999999999999</v>
      </c>
      <c r="AM175" s="109">
        <f t="shared" ref="AM175:AM190" si="66">((AK175-AI175)*(1000/AG175))/AJ175</f>
        <v>7.1646859083191847</v>
      </c>
      <c r="AN175" s="223" cm="1">
        <f t="array" ref="AN175">MIN(IF(ISERROR(AM175:AM182),1E+307,AM175:AM182))</f>
        <v>1.0105033426154306</v>
      </c>
      <c r="AP175" s="223" cm="1">
        <f t="array" ref="AP175">MAX(IF(ISERROR(AJ175:AJ182),-1E+307,AJ175:AJ182))</f>
        <v>0.77400000000000002</v>
      </c>
      <c r="AQ175" s="220">
        <f>AP183-AP175</f>
        <v>-0.12200000000000011</v>
      </c>
      <c r="AR175" s="24"/>
      <c r="AS175" s="223" cm="1">
        <f t="array" ref="AS175">MIN(IF(ISERROR(AK175:AK182),1E+307,AK175:AK182))</f>
        <v>1.1852</v>
      </c>
      <c r="AT175" s="220">
        <f>AS175-AS183</f>
        <v>-0.22099999999999986</v>
      </c>
      <c r="AV175" s="43">
        <v>0.78900000000000003</v>
      </c>
      <c r="AW175" s="43">
        <v>1.3380000000000001</v>
      </c>
      <c r="AX175" s="43">
        <v>0.78300000000000003</v>
      </c>
      <c r="AY175" s="43">
        <v>1.498</v>
      </c>
      <c r="AZ175" s="25"/>
      <c r="BA175" s="223" cm="1">
        <f t="array" ref="BA175">INDEX(AV175:AV182, MATCH(MIN(IF(ISERROR($AK175:$AK182), 1000, $AK175:$AK182)), $AK175:$AK182, 0))</f>
        <v>0.80300000000000005</v>
      </c>
      <c r="BB175" s="220">
        <f>BA183-BA175</f>
        <v>-0.1090000000000001</v>
      </c>
      <c r="BC175" s="24"/>
      <c r="BD175" s="223" cm="1">
        <f t="array" ref="BD175">INDEX(AW175:AW182, MATCH(MIN(IF(ISERROR($AK175:$AK182), 1000, $AK175:$AK182)), $AK175:$AK182, 0))</f>
        <v>1.302</v>
      </c>
      <c r="BE175" s="220">
        <f>BD175-BD183</f>
        <v>-0.27099999999999991</v>
      </c>
      <c r="BG175" s="43">
        <v>0.73299999999999998</v>
      </c>
      <c r="BH175" s="43">
        <v>1.5269999999999999</v>
      </c>
      <c r="BI175" s="43">
        <v>0.77200000000000002</v>
      </c>
      <c r="BJ175" s="43">
        <v>1.556</v>
      </c>
      <c r="BL175" s="223" cm="1">
        <f t="array" ref="BL175">INDEX(BG175:BG182, MATCH(MIN(IF(ISERROR($AK175:$AK182), 1000, $AK175:$AK182)), $AK175:$AK182, 0))</f>
        <v>0.72699999999999998</v>
      </c>
      <c r="BM175" s="220">
        <f>BL183-BL175</f>
        <v>-7.1999999999999953E-2</v>
      </c>
      <c r="BN175" s="24"/>
      <c r="BO175" s="223" cm="1">
        <f t="array" ref="BO175">INDEX(BH175:BH182, MATCH(MIN(IF(ISERROR($AK175:$AK182), 1000, $AK175:$AK182)), $AK175:$AK182, 0))</f>
        <v>1.5349999999999999</v>
      </c>
      <c r="BP175" s="220">
        <f>BO175-BO183</f>
        <v>-0.17100000000000004</v>
      </c>
      <c r="BR175" s="220">
        <f>BA175-BB175</f>
        <v>0.91200000000000014</v>
      </c>
      <c r="BS175" s="220">
        <f>BD175+BE175</f>
        <v>1.0310000000000001</v>
      </c>
      <c r="BT175" s="221">
        <f>BS175-BR175</f>
        <v>0.11899999999999999</v>
      </c>
      <c r="BU175" s="51"/>
      <c r="BV175" s="220">
        <f>BL175-BM175</f>
        <v>0.79899999999999993</v>
      </c>
      <c r="BW175" s="220">
        <f>BO175+BP175</f>
        <v>1.3639999999999999</v>
      </c>
      <c r="BX175" s="221">
        <f>BW175-BV175</f>
        <v>0.56499999999999995</v>
      </c>
      <c r="BY175" s="51"/>
      <c r="BZ175" s="221">
        <f>AVERAGE(BT175, BX175)</f>
        <v>0.34199999999999997</v>
      </c>
    </row>
    <row r="176" spans="1:78" ht="16" customHeight="1" x14ac:dyDescent="0.2">
      <c r="A176" s="222"/>
      <c r="B176" s="222"/>
      <c r="C176" s="222"/>
      <c r="D176" s="20" t="s">
        <v>532</v>
      </c>
      <c r="E176" s="224"/>
      <c r="G176">
        <v>270</v>
      </c>
      <c r="H176">
        <v>222</v>
      </c>
      <c r="I176">
        <v>164</v>
      </c>
      <c r="J176">
        <v>186</v>
      </c>
      <c r="K176">
        <v>194</v>
      </c>
      <c r="L176">
        <v>0.91600000000000004</v>
      </c>
      <c r="M176">
        <v>0.9</v>
      </c>
      <c r="N176">
        <v>0.88</v>
      </c>
      <c r="O176">
        <v>0.88900000000000001</v>
      </c>
      <c r="P176">
        <v>0.88600000000000001</v>
      </c>
      <c r="Q176">
        <v>0.77400000000000002</v>
      </c>
      <c r="R176">
        <v>0.77200000000000002</v>
      </c>
      <c r="S176">
        <v>0.752</v>
      </c>
      <c r="T176">
        <v>0.75900000000000001</v>
      </c>
      <c r="U176">
        <v>0.78</v>
      </c>
      <c r="V176">
        <v>0.73499999999999999</v>
      </c>
      <c r="W176">
        <v>0.79800000000000004</v>
      </c>
      <c r="X176">
        <v>0.872</v>
      </c>
      <c r="Y176">
        <v>0.83399999999999996</v>
      </c>
      <c r="Z176">
        <v>0.84199999999999997</v>
      </c>
      <c r="AA176">
        <v>1.234</v>
      </c>
      <c r="AB176">
        <v>1.19</v>
      </c>
      <c r="AC176">
        <v>1.2150000000000001</v>
      </c>
      <c r="AD176">
        <v>1.254</v>
      </c>
      <c r="AE176">
        <v>1.1870000000000001</v>
      </c>
      <c r="AG176" s="21">
        <f t="shared" si="61"/>
        <v>207.2</v>
      </c>
      <c r="AH176" s="22">
        <f t="shared" si="62"/>
        <v>0.89419999999999999</v>
      </c>
      <c r="AI176" s="22">
        <f t="shared" si="63"/>
        <v>0.81619999999999993</v>
      </c>
      <c r="AJ176" s="22">
        <f t="shared" si="64"/>
        <v>0.76739999999999997</v>
      </c>
      <c r="AK176" s="22">
        <f t="shared" si="65"/>
        <v>1.2160000000000002</v>
      </c>
      <c r="AM176" s="109">
        <f t="shared" si="66"/>
        <v>2.5143819123490765</v>
      </c>
      <c r="AN176" s="223"/>
      <c r="AP176" s="223"/>
      <c r="AQ176" s="220"/>
      <c r="AR176" s="24"/>
      <c r="AS176" s="223"/>
      <c r="AT176" s="220"/>
      <c r="AV176" s="43">
        <v>0.80800000000000005</v>
      </c>
      <c r="AW176" s="43">
        <v>1.2929999999999999</v>
      </c>
      <c r="AX176" s="43">
        <v>0.79800000000000004</v>
      </c>
      <c r="AY176" s="43">
        <v>1.462</v>
      </c>
      <c r="AZ176" s="25"/>
      <c r="BA176" s="223"/>
      <c r="BB176" s="220"/>
      <c r="BC176" s="24"/>
      <c r="BD176" s="223"/>
      <c r="BE176" s="220"/>
      <c r="BG176" s="43">
        <v>0.73599999999999999</v>
      </c>
      <c r="BH176" s="43">
        <v>1.5169999999999999</v>
      </c>
      <c r="BI176" s="43">
        <v>0.76700000000000002</v>
      </c>
      <c r="BJ176" s="43">
        <v>1.556</v>
      </c>
      <c r="BL176" s="223"/>
      <c r="BM176" s="220"/>
      <c r="BN176" s="24"/>
      <c r="BO176" s="223"/>
      <c r="BP176" s="220"/>
      <c r="BR176" s="220"/>
      <c r="BS176" s="220"/>
      <c r="BT176" s="221"/>
      <c r="BU176" s="51"/>
      <c r="BV176" s="220"/>
      <c r="BW176" s="220"/>
      <c r="BX176" s="221"/>
      <c r="BY176" s="51"/>
      <c r="BZ176" s="221"/>
    </row>
    <row r="177" spans="1:78" ht="16" customHeight="1" x14ac:dyDescent="0.2">
      <c r="A177" s="222"/>
      <c r="B177" s="222"/>
      <c r="C177" s="222"/>
      <c r="D177" s="20" t="s">
        <v>533</v>
      </c>
      <c r="E177" s="224"/>
      <c r="G177">
        <v>306</v>
      </c>
      <c r="H177">
        <v>412</v>
      </c>
      <c r="I177">
        <v>301</v>
      </c>
      <c r="J177">
        <v>390</v>
      </c>
      <c r="K177">
        <v>346</v>
      </c>
      <c r="L177">
        <v>0.872</v>
      </c>
      <c r="M177">
        <v>0.90100000000000002</v>
      </c>
      <c r="N177">
        <v>0.874</v>
      </c>
      <c r="O177">
        <v>0.89700000000000002</v>
      </c>
      <c r="P177">
        <v>0.88100000000000001</v>
      </c>
      <c r="Q177">
        <v>0.77300000000000002</v>
      </c>
      <c r="R177">
        <v>0.78100000000000003</v>
      </c>
      <c r="S177">
        <v>0.75900000000000001</v>
      </c>
      <c r="T177">
        <v>0.76900000000000002</v>
      </c>
      <c r="U177">
        <v>0.78800000000000003</v>
      </c>
      <c r="V177">
        <v>0.89400000000000002</v>
      </c>
      <c r="W177">
        <v>0.79600000000000004</v>
      </c>
      <c r="X177">
        <v>0.89</v>
      </c>
      <c r="Y177">
        <v>0.80500000000000005</v>
      </c>
      <c r="Z177">
        <v>0.85899999999999999</v>
      </c>
      <c r="AA177">
        <v>1.1819999999999999</v>
      </c>
      <c r="AB177">
        <v>1.18</v>
      </c>
      <c r="AC177">
        <v>1.226</v>
      </c>
      <c r="AD177">
        <v>1.26</v>
      </c>
      <c r="AE177">
        <v>1.1659999999999999</v>
      </c>
      <c r="AG177" s="21">
        <f t="shared" si="61"/>
        <v>351</v>
      </c>
      <c r="AH177" s="22">
        <f t="shared" si="62"/>
        <v>0.88500000000000012</v>
      </c>
      <c r="AI177" s="22">
        <f t="shared" si="63"/>
        <v>0.8488</v>
      </c>
      <c r="AJ177" s="22">
        <f t="shared" si="64"/>
        <v>0.77400000000000002</v>
      </c>
      <c r="AK177" s="22">
        <f t="shared" si="65"/>
        <v>1.2027999999999999</v>
      </c>
      <c r="AM177" s="109">
        <f t="shared" si="66"/>
        <v>1.3030323107842481</v>
      </c>
      <c r="AN177" s="223"/>
      <c r="AP177" s="223"/>
      <c r="AQ177" s="220"/>
      <c r="AR177" s="24"/>
      <c r="AS177" s="223"/>
      <c r="AT177" s="220"/>
      <c r="AV177" s="43">
        <v>0.79900000000000004</v>
      </c>
      <c r="AW177" s="43">
        <v>1.3149999999999999</v>
      </c>
      <c r="AX177" s="43">
        <v>0.80200000000000005</v>
      </c>
      <c r="AY177" s="43">
        <v>1.444</v>
      </c>
      <c r="AZ177" s="25"/>
      <c r="BA177" s="223"/>
      <c r="BB177" s="220"/>
      <c r="BC177" s="24"/>
      <c r="BD177" s="223"/>
      <c r="BE177" s="220"/>
      <c r="BG177" s="43">
        <v>0.73899999999999999</v>
      </c>
      <c r="BH177" s="43">
        <v>1.5069999999999999</v>
      </c>
      <c r="BI177" s="43">
        <v>0.77700000000000002</v>
      </c>
      <c r="BJ177" s="43">
        <v>1.5189999999999999</v>
      </c>
      <c r="BL177" s="223"/>
      <c r="BM177" s="220"/>
      <c r="BN177" s="24"/>
      <c r="BO177" s="223"/>
      <c r="BP177" s="220"/>
      <c r="BR177" s="220"/>
      <c r="BS177" s="220"/>
      <c r="BT177" s="221"/>
      <c r="BU177" s="51"/>
      <c r="BV177" s="220"/>
      <c r="BW177" s="220"/>
      <c r="BX177" s="221"/>
      <c r="BY177" s="51"/>
      <c r="BZ177" s="221"/>
    </row>
    <row r="178" spans="1:78" ht="16" customHeight="1" x14ac:dyDescent="0.2">
      <c r="A178" s="222"/>
      <c r="B178" s="222"/>
      <c r="C178" s="222"/>
      <c r="D178" s="20" t="s">
        <v>534</v>
      </c>
      <c r="E178" s="224"/>
      <c r="G178">
        <v>443</v>
      </c>
      <c r="H178">
        <v>475</v>
      </c>
      <c r="I178">
        <v>379</v>
      </c>
      <c r="J178">
        <v>447</v>
      </c>
      <c r="K178">
        <v>451</v>
      </c>
      <c r="L178">
        <v>0.88600000000000001</v>
      </c>
      <c r="M178">
        <v>0.89600000000000002</v>
      </c>
      <c r="N178">
        <v>0.877</v>
      </c>
      <c r="O178">
        <v>0.88900000000000001</v>
      </c>
      <c r="P178">
        <v>0.88900000000000001</v>
      </c>
      <c r="Q178">
        <v>0.77600000000000002</v>
      </c>
      <c r="R178">
        <v>0.78</v>
      </c>
      <c r="S178">
        <v>0.755</v>
      </c>
      <c r="T178">
        <v>0.76600000000000001</v>
      </c>
      <c r="U178">
        <v>0.78900000000000003</v>
      </c>
      <c r="V178">
        <v>0.84899999999999998</v>
      </c>
      <c r="W178">
        <v>0.81399999999999995</v>
      </c>
      <c r="X178">
        <v>0.88100000000000001</v>
      </c>
      <c r="Y178">
        <v>0.83499999999999996</v>
      </c>
      <c r="Z178">
        <v>0.83199999999999996</v>
      </c>
      <c r="AA178">
        <v>1.159</v>
      </c>
      <c r="AB178">
        <v>1.1479999999999999</v>
      </c>
      <c r="AC178">
        <v>1.256</v>
      </c>
      <c r="AD178">
        <v>1.1950000000000001</v>
      </c>
      <c r="AE178">
        <v>1.1679999999999999</v>
      </c>
      <c r="AG178" s="21">
        <f t="shared" si="61"/>
        <v>439</v>
      </c>
      <c r="AH178" s="22">
        <f t="shared" si="62"/>
        <v>0.88740000000000008</v>
      </c>
      <c r="AI178" s="22">
        <f t="shared" si="63"/>
        <v>0.84219999999999984</v>
      </c>
      <c r="AJ178" s="22">
        <f t="shared" si="64"/>
        <v>0.7732</v>
      </c>
      <c r="AK178" s="22">
        <f t="shared" si="65"/>
        <v>1.1852</v>
      </c>
      <c r="AM178" s="109">
        <f t="shared" si="66"/>
        <v>1.0105033426154306</v>
      </c>
      <c r="AN178" s="223"/>
      <c r="AP178" s="223"/>
      <c r="AQ178" s="220"/>
      <c r="AR178" s="24"/>
      <c r="AS178" s="223"/>
      <c r="AT178" s="220"/>
      <c r="AV178" s="43">
        <v>0.80300000000000005</v>
      </c>
      <c r="AW178" s="43">
        <v>1.302</v>
      </c>
      <c r="AX178" s="43">
        <v>0.8</v>
      </c>
      <c r="AY178" s="43">
        <v>1.4490000000000001</v>
      </c>
      <c r="AZ178" s="25"/>
      <c r="BA178" s="223"/>
      <c r="BB178" s="220"/>
      <c r="BC178" s="24"/>
      <c r="BD178" s="223"/>
      <c r="BE178" s="220"/>
      <c r="BG178" s="43">
        <v>0.72699999999999998</v>
      </c>
      <c r="BH178" s="43">
        <v>1.5349999999999999</v>
      </c>
      <c r="BI178" s="43">
        <v>0.77</v>
      </c>
      <c r="BJ178" s="43">
        <v>1.5329999999999999</v>
      </c>
      <c r="BL178" s="223"/>
      <c r="BM178" s="220"/>
      <c r="BN178" s="24"/>
      <c r="BO178" s="223"/>
      <c r="BP178" s="220"/>
      <c r="BR178" s="220"/>
      <c r="BS178" s="220"/>
      <c r="BT178" s="221"/>
      <c r="BU178" s="51"/>
      <c r="BV178" s="220"/>
      <c r="BW178" s="220"/>
      <c r="BX178" s="221"/>
      <c r="BY178" s="51"/>
      <c r="BZ178" s="221"/>
    </row>
    <row r="179" spans="1:78" ht="16" customHeight="1" x14ac:dyDescent="0.2">
      <c r="A179" s="222"/>
      <c r="B179" s="222"/>
      <c r="C179" s="222"/>
      <c r="D179" s="20" t="s">
        <v>535</v>
      </c>
      <c r="E179" s="224"/>
      <c r="G179" s="20"/>
      <c r="K179" s="20"/>
      <c r="L179" s="20"/>
      <c r="P179" s="20"/>
      <c r="Q179" s="20"/>
      <c r="U179" s="20"/>
      <c r="V179" s="20"/>
      <c r="Z179" s="20"/>
      <c r="AA179" s="20"/>
      <c r="AE179" s="20"/>
      <c r="AG179" s="21" t="e">
        <f t="shared" si="61"/>
        <v>#DIV/0!</v>
      </c>
      <c r="AH179" s="22" t="e">
        <f t="shared" si="62"/>
        <v>#DIV/0!</v>
      </c>
      <c r="AI179" s="22" t="e">
        <f t="shared" si="63"/>
        <v>#DIV/0!</v>
      </c>
      <c r="AJ179" s="22" t="e">
        <f t="shared" si="64"/>
        <v>#DIV/0!</v>
      </c>
      <c r="AK179" s="22" t="e">
        <f t="shared" si="65"/>
        <v>#DIV/0!</v>
      </c>
      <c r="AM179" s="109" t="e">
        <f t="shared" si="66"/>
        <v>#DIV/0!</v>
      </c>
      <c r="AN179" s="223"/>
      <c r="AP179" s="223"/>
      <c r="AQ179" s="220"/>
      <c r="AR179" s="24"/>
      <c r="AS179" s="223"/>
      <c r="AT179" s="220"/>
      <c r="AV179" s="43"/>
      <c r="AW179" s="43"/>
      <c r="AX179" s="43"/>
      <c r="AY179" s="43"/>
      <c r="AZ179" s="25"/>
      <c r="BA179" s="223"/>
      <c r="BB179" s="220"/>
      <c r="BC179" s="24"/>
      <c r="BD179" s="223"/>
      <c r="BE179" s="220"/>
      <c r="BG179" s="43"/>
      <c r="BH179" s="43"/>
      <c r="BI179" s="43"/>
      <c r="BJ179" s="43"/>
      <c r="BL179" s="223"/>
      <c r="BM179" s="220"/>
      <c r="BN179" s="24"/>
      <c r="BO179" s="223"/>
      <c r="BP179" s="220"/>
      <c r="BR179" s="220"/>
      <c r="BS179" s="220"/>
      <c r="BT179" s="221"/>
      <c r="BU179" s="51"/>
      <c r="BV179" s="220"/>
      <c r="BW179" s="220"/>
      <c r="BX179" s="221"/>
      <c r="BY179" s="51"/>
      <c r="BZ179" s="221"/>
    </row>
    <row r="180" spans="1:78" ht="16" customHeight="1" x14ac:dyDescent="0.2">
      <c r="A180" s="222"/>
      <c r="B180" s="222"/>
      <c r="C180" s="222"/>
      <c r="E180" s="224"/>
      <c r="AG180" s="21" t="e">
        <f t="shared" si="61"/>
        <v>#DIV/0!</v>
      </c>
      <c r="AH180" s="22" t="e">
        <f t="shared" si="62"/>
        <v>#DIV/0!</v>
      </c>
      <c r="AI180" s="22" t="e">
        <f t="shared" si="63"/>
        <v>#DIV/0!</v>
      </c>
      <c r="AJ180" s="22" t="e">
        <f t="shared" si="64"/>
        <v>#DIV/0!</v>
      </c>
      <c r="AK180" s="22" t="e">
        <f t="shared" si="65"/>
        <v>#DIV/0!</v>
      </c>
      <c r="AM180" s="109" t="e">
        <f t="shared" si="66"/>
        <v>#DIV/0!</v>
      </c>
      <c r="AN180" s="223"/>
      <c r="AP180" s="223"/>
      <c r="AQ180" s="220"/>
      <c r="AR180" s="24"/>
      <c r="AS180" s="223"/>
      <c r="AT180" s="220"/>
      <c r="AV180" s="43"/>
      <c r="AW180" s="43"/>
      <c r="AX180" s="43"/>
      <c r="AY180" s="43"/>
      <c r="AZ180" s="25"/>
      <c r="BA180" s="223"/>
      <c r="BB180" s="220"/>
      <c r="BC180" s="24"/>
      <c r="BD180" s="223"/>
      <c r="BE180" s="220"/>
      <c r="BG180" s="43"/>
      <c r="BH180" s="43"/>
      <c r="BI180" s="43"/>
      <c r="BJ180" s="43"/>
      <c r="BL180" s="223"/>
      <c r="BM180" s="220"/>
      <c r="BN180" s="24"/>
      <c r="BO180" s="223"/>
      <c r="BP180" s="220"/>
      <c r="BR180" s="220"/>
      <c r="BS180" s="220"/>
      <c r="BT180" s="221"/>
      <c r="BU180" s="51"/>
      <c r="BV180" s="220"/>
      <c r="BW180" s="220"/>
      <c r="BX180" s="221"/>
      <c r="BY180" s="51"/>
      <c r="BZ180" s="221"/>
    </row>
    <row r="181" spans="1:78" ht="16" customHeight="1" x14ac:dyDescent="0.2">
      <c r="A181" s="222"/>
      <c r="B181" s="222"/>
      <c r="C181" s="222"/>
      <c r="E181" s="224"/>
      <c r="AG181" s="21" t="e">
        <f t="shared" si="61"/>
        <v>#DIV/0!</v>
      </c>
      <c r="AH181" s="22" t="e">
        <f t="shared" si="62"/>
        <v>#DIV/0!</v>
      </c>
      <c r="AI181" s="22" t="e">
        <f t="shared" si="63"/>
        <v>#DIV/0!</v>
      </c>
      <c r="AJ181" s="22" t="e">
        <f t="shared" si="64"/>
        <v>#DIV/0!</v>
      </c>
      <c r="AK181" s="22" t="e">
        <f t="shared" si="65"/>
        <v>#DIV/0!</v>
      </c>
      <c r="AM181" s="109" t="e">
        <f t="shared" si="66"/>
        <v>#DIV/0!</v>
      </c>
      <c r="AN181" s="223"/>
      <c r="AP181" s="223"/>
      <c r="AQ181" s="220"/>
      <c r="AR181" s="24"/>
      <c r="AS181" s="223"/>
      <c r="AT181" s="220"/>
      <c r="AV181" s="43"/>
      <c r="AW181" s="43"/>
      <c r="AX181" s="43"/>
      <c r="AY181" s="43"/>
      <c r="AZ181" s="25"/>
      <c r="BA181" s="223"/>
      <c r="BB181" s="220"/>
      <c r="BC181" s="24"/>
      <c r="BD181" s="223"/>
      <c r="BE181" s="220"/>
      <c r="BG181" s="43"/>
      <c r="BH181" s="43"/>
      <c r="BI181" s="43"/>
      <c r="BJ181" s="43"/>
      <c r="BL181" s="223"/>
      <c r="BM181" s="220"/>
      <c r="BN181" s="24"/>
      <c r="BO181" s="223"/>
      <c r="BP181" s="220"/>
      <c r="BR181" s="220"/>
      <c r="BS181" s="220"/>
      <c r="BT181" s="221"/>
      <c r="BU181" s="51"/>
      <c r="BV181" s="220"/>
      <c r="BW181" s="220"/>
      <c r="BX181" s="221"/>
      <c r="BY181" s="51"/>
      <c r="BZ181" s="221"/>
    </row>
    <row r="182" spans="1:78" ht="16" customHeight="1" x14ac:dyDescent="0.2">
      <c r="A182" s="222"/>
      <c r="B182" s="222"/>
      <c r="C182" s="222"/>
      <c r="E182" s="224"/>
      <c r="AG182" s="21" t="e">
        <f t="shared" si="61"/>
        <v>#DIV/0!</v>
      </c>
      <c r="AH182" s="22" t="e">
        <f t="shared" si="62"/>
        <v>#DIV/0!</v>
      </c>
      <c r="AI182" s="22" t="e">
        <f t="shared" si="63"/>
        <v>#DIV/0!</v>
      </c>
      <c r="AJ182" s="22" t="e">
        <f t="shared" si="64"/>
        <v>#DIV/0!</v>
      </c>
      <c r="AK182" s="22" t="e">
        <f t="shared" si="65"/>
        <v>#DIV/0!</v>
      </c>
      <c r="AM182" s="109" t="e">
        <f t="shared" si="66"/>
        <v>#DIV/0!</v>
      </c>
      <c r="AN182" s="223"/>
      <c r="AP182" s="223"/>
      <c r="AQ182" s="220"/>
      <c r="AR182" s="24"/>
      <c r="AS182" s="223"/>
      <c r="AT182" s="220"/>
      <c r="AV182" s="43"/>
      <c r="AW182" s="43"/>
      <c r="AX182" s="43"/>
      <c r="AY182" s="43"/>
      <c r="AZ182" s="25"/>
      <c r="BA182" s="223"/>
      <c r="BB182" s="220"/>
      <c r="BC182" s="24"/>
      <c r="BD182" s="223"/>
      <c r="BE182" s="220"/>
      <c r="BG182" s="43"/>
      <c r="BH182" s="43"/>
      <c r="BI182" s="43"/>
      <c r="BJ182" s="43"/>
      <c r="BL182" s="223"/>
      <c r="BM182" s="220"/>
      <c r="BN182" s="24"/>
      <c r="BO182" s="223"/>
      <c r="BP182" s="220"/>
      <c r="BR182" s="220"/>
      <c r="BS182" s="220"/>
      <c r="BT182" s="221"/>
      <c r="BU182" s="51"/>
      <c r="BV182" s="220"/>
      <c r="BW182" s="220"/>
      <c r="BX182" s="221"/>
      <c r="BY182" s="51"/>
      <c r="BZ182" s="221"/>
    </row>
    <row r="183" spans="1:78" ht="16" customHeight="1" x14ac:dyDescent="0.2">
      <c r="A183" s="222"/>
      <c r="B183" s="222"/>
      <c r="C183" s="222">
        <v>0</v>
      </c>
      <c r="D183" s="20" t="s">
        <v>536</v>
      </c>
      <c r="E183" s="224"/>
      <c r="G183">
        <v>143</v>
      </c>
      <c r="H183">
        <v>192</v>
      </c>
      <c r="I183">
        <v>220</v>
      </c>
      <c r="J183">
        <v>99</v>
      </c>
      <c r="K183">
        <v>108</v>
      </c>
      <c r="L183">
        <v>0.75700000000000001</v>
      </c>
      <c r="M183">
        <v>0.79700000000000004</v>
      </c>
      <c r="N183">
        <v>0.81599999999999995</v>
      </c>
      <c r="O183">
        <v>0.72899999999999998</v>
      </c>
      <c r="P183">
        <v>0.72699999999999998</v>
      </c>
      <c r="Q183">
        <v>0.63900000000000001</v>
      </c>
      <c r="R183">
        <v>0.629</v>
      </c>
      <c r="S183">
        <v>0.63900000000000001</v>
      </c>
      <c r="T183">
        <v>0.63600000000000001</v>
      </c>
      <c r="U183">
        <v>0.65900000000000003</v>
      </c>
      <c r="V183">
        <v>1.196</v>
      </c>
      <c r="W183">
        <v>1.1080000000000001</v>
      </c>
      <c r="X183">
        <v>1.0609999999999999</v>
      </c>
      <c r="Y183">
        <v>1.25</v>
      </c>
      <c r="Z183">
        <v>1.248</v>
      </c>
      <c r="AA183">
        <v>1.5489999999999999</v>
      </c>
      <c r="AB183">
        <v>1.5309999999999999</v>
      </c>
      <c r="AC183">
        <v>1.492</v>
      </c>
      <c r="AD183">
        <v>1.417</v>
      </c>
      <c r="AE183">
        <v>1.415</v>
      </c>
      <c r="AG183" s="21">
        <f t="shared" si="61"/>
        <v>152.4</v>
      </c>
      <c r="AH183" s="22">
        <f t="shared" si="62"/>
        <v>0.76519999999999999</v>
      </c>
      <c r="AI183" s="22">
        <f t="shared" si="63"/>
        <v>1.1726000000000001</v>
      </c>
      <c r="AJ183" s="22">
        <f t="shared" si="64"/>
        <v>0.64039999999999997</v>
      </c>
      <c r="AK183" s="22">
        <f t="shared" si="65"/>
        <v>1.4807999999999999</v>
      </c>
      <c r="AM183" s="109">
        <f t="shared" si="66"/>
        <v>3.1578852456060091</v>
      </c>
      <c r="AN183" s="223" cm="1">
        <f t="array" ref="AN183">MIN(IF(ISERROR(AM183:AM190),1E+307,AM183:AM190))</f>
        <v>0.90490237831385467</v>
      </c>
      <c r="AP183" s="223" cm="1">
        <f t="array" ref="AP183">MAX(IF(ISERROR(AJ183:AJ190),-1E+307,AJ183:AJ190))</f>
        <v>0.65199999999999991</v>
      </c>
      <c r="AQ183" s="220"/>
      <c r="AR183" s="24"/>
      <c r="AS183" s="223" cm="1">
        <f t="array" ref="AS183">MIN(IF(ISERROR(AK183:AK190),1E+307,AK183:AK190))</f>
        <v>1.4061999999999999</v>
      </c>
      <c r="AT183" s="220"/>
      <c r="AV183" s="43">
        <v>0.70599999999999996</v>
      </c>
      <c r="AW183" s="43">
        <v>1.546</v>
      </c>
      <c r="AX183" s="43">
        <v>0.76800000000000002</v>
      </c>
      <c r="AY183" s="43">
        <v>1.5940000000000001</v>
      </c>
      <c r="AZ183" s="25"/>
      <c r="BA183" s="223" cm="1">
        <f t="array" ref="BA183">INDEX(AV183:AV190, MATCH(MIN(IF(ISERROR($AK183:$AK190), 1000, $AK183:$AK190)), $AK183:$AK190, 0))</f>
        <v>0.69399999999999995</v>
      </c>
      <c r="BB183" s="220"/>
      <c r="BC183" s="24"/>
      <c r="BD183" s="223" cm="1">
        <f t="array" ref="BD183">INDEX(AW183:AW190, MATCH(MIN(IF(ISERROR($AK183:$AK190), 1000, $AK183:$AK190)), $AK183:$AK190, 0))</f>
        <v>1.573</v>
      </c>
      <c r="BE183" s="220"/>
      <c r="BG183" s="43">
        <v>0.66100000000000003</v>
      </c>
      <c r="BH183" s="43">
        <v>1.677</v>
      </c>
      <c r="BI183" s="43">
        <v>0.74299999999999999</v>
      </c>
      <c r="BJ183" s="43">
        <v>1.6359999999999999</v>
      </c>
      <c r="BL183" s="223" cm="1">
        <f t="array" ref="BL183">INDEX(BG183:BG190, MATCH(MIN(IF(ISERROR($AK183:$AK190), 1000, $AK183:$AK190)), $AK183:$AK190, 0))</f>
        <v>0.65500000000000003</v>
      </c>
      <c r="BM183" s="220"/>
      <c r="BN183" s="24"/>
      <c r="BO183" s="223" cm="1">
        <f t="array" ref="BO183">INDEX(BH183:BH190, MATCH(MIN(IF(ISERROR($AK183:$AK190), 1000, $AK183:$AK190)), $AK183:$AK190, 0))</f>
        <v>1.706</v>
      </c>
      <c r="BP183" s="220"/>
      <c r="BR183" s="220"/>
      <c r="BS183" s="220"/>
      <c r="BT183" s="221"/>
      <c r="BU183" s="51"/>
      <c r="BV183" s="220"/>
      <c r="BW183" s="220"/>
      <c r="BX183" s="221"/>
      <c r="BY183" s="51"/>
      <c r="BZ183" s="221"/>
    </row>
    <row r="184" spans="1:78" ht="16" customHeight="1" x14ac:dyDescent="0.2">
      <c r="A184" s="222"/>
      <c r="B184" s="222"/>
      <c r="C184" s="222"/>
      <c r="D184" s="20" t="s">
        <v>537</v>
      </c>
      <c r="E184" s="224"/>
      <c r="G184">
        <v>267</v>
      </c>
      <c r="H184">
        <v>245</v>
      </c>
      <c r="I184">
        <v>266</v>
      </c>
      <c r="J184">
        <v>295</v>
      </c>
      <c r="K184">
        <v>297</v>
      </c>
      <c r="L184">
        <v>0.76600000000000001</v>
      </c>
      <c r="M184">
        <v>0.751</v>
      </c>
      <c r="N184">
        <v>0.76</v>
      </c>
      <c r="O184">
        <v>0.78200000000000003</v>
      </c>
      <c r="P184">
        <v>0.77100000000000002</v>
      </c>
      <c r="Q184">
        <v>0.64700000000000002</v>
      </c>
      <c r="R184">
        <v>0.65200000000000002</v>
      </c>
      <c r="S184">
        <v>0.65</v>
      </c>
      <c r="T184">
        <v>0.64500000000000002</v>
      </c>
      <c r="U184">
        <v>0.66600000000000004</v>
      </c>
      <c r="V184">
        <v>1.177</v>
      </c>
      <c r="W184">
        <v>1.21</v>
      </c>
      <c r="X184">
        <v>1.1930000000000001</v>
      </c>
      <c r="Y184">
        <v>1.1379999999999999</v>
      </c>
      <c r="Z184">
        <v>1.157</v>
      </c>
      <c r="AA184">
        <v>1.401</v>
      </c>
      <c r="AB184">
        <v>1.395</v>
      </c>
      <c r="AC184">
        <v>1.38</v>
      </c>
      <c r="AD184">
        <v>1.4410000000000001</v>
      </c>
      <c r="AE184">
        <v>1.4139999999999999</v>
      </c>
      <c r="AG184" s="21">
        <f t="shared" si="61"/>
        <v>274</v>
      </c>
      <c r="AH184" s="22">
        <f t="shared" si="62"/>
        <v>0.76600000000000001</v>
      </c>
      <c r="AI184" s="22">
        <f t="shared" si="63"/>
        <v>1.175</v>
      </c>
      <c r="AJ184" s="22">
        <f t="shared" si="64"/>
        <v>0.65199999999999991</v>
      </c>
      <c r="AK184" s="22">
        <f t="shared" si="65"/>
        <v>1.4061999999999999</v>
      </c>
      <c r="AM184" s="109">
        <f t="shared" si="66"/>
        <v>1.2941650620214045</v>
      </c>
      <c r="AN184" s="223"/>
      <c r="AP184" s="223"/>
      <c r="AQ184" s="220"/>
      <c r="AR184" s="24"/>
      <c r="AS184" s="223"/>
      <c r="AT184" s="220"/>
      <c r="AV184" s="43">
        <v>0.69399999999999995</v>
      </c>
      <c r="AW184" s="43">
        <v>1.573</v>
      </c>
      <c r="AX184" s="43">
        <v>0.755</v>
      </c>
      <c r="AY184" s="43">
        <v>1.605</v>
      </c>
      <c r="AZ184" s="25"/>
      <c r="BA184" s="223"/>
      <c r="BB184" s="220"/>
      <c r="BC184" s="24"/>
      <c r="BD184" s="223"/>
      <c r="BE184" s="220"/>
      <c r="BG184" s="43">
        <v>0.65500000000000003</v>
      </c>
      <c r="BH184" s="43">
        <v>1.706</v>
      </c>
      <c r="BI184" s="43">
        <v>0.748</v>
      </c>
      <c r="BJ184" s="43">
        <v>1.6359999999999999</v>
      </c>
      <c r="BL184" s="223"/>
      <c r="BM184" s="220"/>
      <c r="BN184" s="24"/>
      <c r="BO184" s="223"/>
      <c r="BP184" s="220"/>
      <c r="BR184" s="220"/>
      <c r="BS184" s="220"/>
      <c r="BT184" s="221"/>
      <c r="BU184" s="51"/>
      <c r="BV184" s="220"/>
      <c r="BW184" s="220"/>
      <c r="BX184" s="221"/>
      <c r="BY184" s="51"/>
      <c r="BZ184" s="221"/>
    </row>
    <row r="185" spans="1:78" ht="16" customHeight="1" x14ac:dyDescent="0.2">
      <c r="A185" s="222"/>
      <c r="B185" s="222"/>
      <c r="C185" s="222"/>
      <c r="D185" s="20" t="s">
        <v>538</v>
      </c>
      <c r="E185" s="224"/>
      <c r="G185">
        <v>311</v>
      </c>
      <c r="H185">
        <v>307</v>
      </c>
      <c r="I185">
        <v>290</v>
      </c>
      <c r="J185">
        <v>328</v>
      </c>
      <c r="K185">
        <v>423</v>
      </c>
      <c r="L185">
        <v>0.73199999999999998</v>
      </c>
      <c r="M185">
        <v>0.72799999999999998</v>
      </c>
      <c r="N185">
        <v>0.72</v>
      </c>
      <c r="O185">
        <v>0.74199999999999999</v>
      </c>
      <c r="P185">
        <v>0.79</v>
      </c>
      <c r="Q185">
        <v>0.64200000000000002</v>
      </c>
      <c r="R185">
        <v>0.64700000000000002</v>
      </c>
      <c r="S185">
        <v>0.64400000000000002</v>
      </c>
      <c r="T185">
        <v>0.64400000000000002</v>
      </c>
      <c r="U185">
        <v>0.66700000000000004</v>
      </c>
      <c r="V185">
        <v>1.2470000000000001</v>
      </c>
      <c r="W185">
        <v>1.2549999999999999</v>
      </c>
      <c r="X185">
        <v>1.272</v>
      </c>
      <c r="Y185">
        <v>1.224</v>
      </c>
      <c r="Z185">
        <v>1.113</v>
      </c>
      <c r="AA185">
        <v>1.44</v>
      </c>
      <c r="AB185">
        <v>1.3879999999999999</v>
      </c>
      <c r="AC185">
        <v>1.3859999999999999</v>
      </c>
      <c r="AD185">
        <v>1.4390000000000001</v>
      </c>
      <c r="AE185">
        <v>1.4319999999999999</v>
      </c>
      <c r="AG185" s="21">
        <f t="shared" si="61"/>
        <v>331.8</v>
      </c>
      <c r="AH185" s="22">
        <f t="shared" si="62"/>
        <v>0.74239999999999995</v>
      </c>
      <c r="AI185" s="22">
        <f t="shared" si="63"/>
        <v>1.2222000000000002</v>
      </c>
      <c r="AJ185" s="22">
        <f t="shared" si="64"/>
        <v>0.64880000000000015</v>
      </c>
      <c r="AK185" s="22">
        <f t="shared" si="65"/>
        <v>1.4169999999999998</v>
      </c>
      <c r="AM185" s="109">
        <f t="shared" si="66"/>
        <v>0.90490237831385467</v>
      </c>
      <c r="AN185" s="223"/>
      <c r="AP185" s="223"/>
      <c r="AQ185" s="220"/>
      <c r="AR185" s="24"/>
      <c r="AS185" s="223"/>
      <c r="AT185" s="220"/>
      <c r="AV185" s="43">
        <v>0.69099999999999995</v>
      </c>
      <c r="AW185" s="43">
        <v>1.569</v>
      </c>
      <c r="AX185" s="43">
        <v>0.76100000000000001</v>
      </c>
      <c r="AY185" s="43">
        <v>1.5860000000000001</v>
      </c>
      <c r="AZ185" s="25"/>
      <c r="BA185" s="223"/>
      <c r="BB185" s="220"/>
      <c r="BC185" s="24"/>
      <c r="BD185" s="223"/>
      <c r="BE185" s="220"/>
      <c r="BG185" s="43">
        <v>0.65100000000000002</v>
      </c>
      <c r="BH185" s="43">
        <v>1.6990000000000001</v>
      </c>
      <c r="BI185" s="43">
        <v>0.746</v>
      </c>
      <c r="BJ185" s="43">
        <v>1.6259999999999999</v>
      </c>
      <c r="BL185" s="223"/>
      <c r="BM185" s="220"/>
      <c r="BN185" s="24"/>
      <c r="BO185" s="223"/>
      <c r="BP185" s="220"/>
      <c r="BR185" s="220"/>
      <c r="BS185" s="220"/>
      <c r="BT185" s="221"/>
      <c r="BU185" s="51"/>
      <c r="BV185" s="220"/>
      <c r="BW185" s="220"/>
      <c r="BX185" s="221"/>
      <c r="BY185" s="51"/>
      <c r="BZ185" s="221"/>
    </row>
    <row r="186" spans="1:78" ht="16" customHeight="1" x14ac:dyDescent="0.2">
      <c r="A186" s="222"/>
      <c r="B186" s="222"/>
      <c r="C186" s="222"/>
      <c r="D186" s="20" t="s">
        <v>539</v>
      </c>
      <c r="E186" s="224"/>
      <c r="G186">
        <v>357</v>
      </c>
      <c r="H186">
        <v>350</v>
      </c>
      <c r="I186">
        <v>347</v>
      </c>
      <c r="J186">
        <v>408</v>
      </c>
      <c r="K186">
        <v>387</v>
      </c>
      <c r="L186">
        <v>0.745</v>
      </c>
      <c r="M186">
        <v>0.73299999999999998</v>
      </c>
      <c r="N186">
        <v>0.73799999999999999</v>
      </c>
      <c r="O186">
        <v>0.77</v>
      </c>
      <c r="P186">
        <v>0.74399999999999999</v>
      </c>
      <c r="Q186">
        <v>0.63600000000000001</v>
      </c>
      <c r="R186">
        <v>0.63900000000000001</v>
      </c>
      <c r="S186">
        <v>0.63800000000000001</v>
      </c>
      <c r="T186">
        <v>0.63400000000000001</v>
      </c>
      <c r="U186">
        <v>0.66</v>
      </c>
      <c r="V186">
        <v>1.222</v>
      </c>
      <c r="W186">
        <v>1.246</v>
      </c>
      <c r="X186">
        <v>1.238</v>
      </c>
      <c r="Y186">
        <v>1.165</v>
      </c>
      <c r="Z186">
        <v>1.212</v>
      </c>
      <c r="AA186">
        <v>1.4379999999999999</v>
      </c>
      <c r="AB186">
        <v>1.407</v>
      </c>
      <c r="AC186">
        <v>1.4770000000000001</v>
      </c>
      <c r="AD186">
        <v>1.4490000000000001</v>
      </c>
      <c r="AE186">
        <v>1.4259999999999999</v>
      </c>
      <c r="AG186" s="21">
        <f t="shared" si="61"/>
        <v>369.8</v>
      </c>
      <c r="AH186" s="22">
        <f t="shared" si="62"/>
        <v>0.74600000000000011</v>
      </c>
      <c r="AI186" s="22">
        <f t="shared" si="63"/>
        <v>1.2166000000000001</v>
      </c>
      <c r="AJ186" s="22">
        <f t="shared" si="64"/>
        <v>0.64139999999999997</v>
      </c>
      <c r="AK186" s="22">
        <f t="shared" si="65"/>
        <v>1.4394</v>
      </c>
      <c r="AM186" s="109">
        <f t="shared" si="66"/>
        <v>0.93933244661699455</v>
      </c>
      <c r="AN186" s="223"/>
      <c r="AP186" s="223"/>
      <c r="AQ186" s="220"/>
      <c r="AR186" s="24"/>
      <c r="AS186" s="223"/>
      <c r="AT186" s="220"/>
      <c r="AV186" s="43">
        <v>0.69</v>
      </c>
      <c r="AW186" s="43">
        <v>1.57</v>
      </c>
      <c r="AX186" s="43">
        <v>0.76200000000000001</v>
      </c>
      <c r="AY186" s="43">
        <v>1.5780000000000001</v>
      </c>
      <c r="AZ186" s="25"/>
      <c r="BA186" s="223"/>
      <c r="BB186" s="220"/>
      <c r="BC186" s="24"/>
      <c r="BD186" s="223"/>
      <c r="BE186" s="220"/>
      <c r="BG186" s="43">
        <v>0.65100000000000002</v>
      </c>
      <c r="BH186" s="43">
        <v>1.6990000000000001</v>
      </c>
      <c r="BI186" s="43">
        <v>0.749</v>
      </c>
      <c r="BJ186" s="43">
        <v>1.617</v>
      </c>
      <c r="BL186" s="223"/>
      <c r="BM186" s="220"/>
      <c r="BN186" s="24"/>
      <c r="BO186" s="223"/>
      <c r="BP186" s="220"/>
      <c r="BR186" s="220"/>
      <c r="BS186" s="220"/>
      <c r="BT186" s="221"/>
      <c r="BU186" s="51"/>
      <c r="BV186" s="220"/>
      <c r="BW186" s="220"/>
      <c r="BX186" s="221"/>
      <c r="BY186" s="51"/>
      <c r="BZ186" s="221"/>
    </row>
    <row r="187" spans="1:78" ht="16" customHeight="1" x14ac:dyDescent="0.2">
      <c r="A187" s="222"/>
      <c r="B187" s="222"/>
      <c r="C187" s="222"/>
      <c r="D187" s="20" t="s">
        <v>540</v>
      </c>
      <c r="E187" s="224"/>
      <c r="G187" s="20"/>
      <c r="K187" s="20"/>
      <c r="L187" s="20"/>
      <c r="P187" s="20"/>
      <c r="Q187" s="20"/>
      <c r="U187" s="20"/>
      <c r="V187" s="20"/>
      <c r="Z187" s="20"/>
      <c r="AA187" s="20"/>
      <c r="AE187" s="20"/>
      <c r="AG187" s="21" t="e">
        <f t="shared" si="61"/>
        <v>#DIV/0!</v>
      </c>
      <c r="AH187" s="22" t="e">
        <f t="shared" si="62"/>
        <v>#DIV/0!</v>
      </c>
      <c r="AI187" s="22" t="e">
        <f t="shared" si="63"/>
        <v>#DIV/0!</v>
      </c>
      <c r="AJ187" s="22" t="e">
        <f t="shared" si="64"/>
        <v>#DIV/0!</v>
      </c>
      <c r="AK187" s="22" t="e">
        <f t="shared" si="65"/>
        <v>#DIV/0!</v>
      </c>
      <c r="AM187" s="109" t="e">
        <f t="shared" si="66"/>
        <v>#DIV/0!</v>
      </c>
      <c r="AN187" s="223"/>
      <c r="AP187" s="223"/>
      <c r="AQ187" s="220"/>
      <c r="AR187" s="24"/>
      <c r="AS187" s="223"/>
      <c r="AT187" s="220"/>
      <c r="AV187" s="43"/>
      <c r="AW187" s="43"/>
      <c r="AX187" s="43"/>
      <c r="AY187" s="43"/>
      <c r="AZ187" s="25"/>
      <c r="BA187" s="223"/>
      <c r="BB187" s="220"/>
      <c r="BC187" s="24"/>
      <c r="BD187" s="223"/>
      <c r="BE187" s="220"/>
      <c r="BG187" s="43"/>
      <c r="BH187" s="43"/>
      <c r="BI187" s="43"/>
      <c r="BJ187" s="43"/>
      <c r="BL187" s="223"/>
      <c r="BM187" s="220"/>
      <c r="BN187" s="24"/>
      <c r="BO187" s="223"/>
      <c r="BP187" s="220"/>
      <c r="BR187" s="220"/>
      <c r="BS187" s="220"/>
      <c r="BT187" s="221"/>
      <c r="BU187" s="51"/>
      <c r="BV187" s="220"/>
      <c r="BW187" s="220"/>
      <c r="BX187" s="221"/>
      <c r="BY187" s="51"/>
      <c r="BZ187" s="221"/>
    </row>
    <row r="188" spans="1:78" ht="16" customHeight="1" x14ac:dyDescent="0.2">
      <c r="A188" s="222"/>
      <c r="B188" s="222"/>
      <c r="C188" s="222"/>
      <c r="E188" s="224"/>
      <c r="AG188" s="21" t="e">
        <f t="shared" si="61"/>
        <v>#DIV/0!</v>
      </c>
      <c r="AH188" s="22" t="e">
        <f t="shared" si="62"/>
        <v>#DIV/0!</v>
      </c>
      <c r="AI188" s="22" t="e">
        <f t="shared" si="63"/>
        <v>#DIV/0!</v>
      </c>
      <c r="AJ188" s="22" t="e">
        <f t="shared" si="64"/>
        <v>#DIV/0!</v>
      </c>
      <c r="AK188" s="22" t="e">
        <f t="shared" si="65"/>
        <v>#DIV/0!</v>
      </c>
      <c r="AM188" s="109" t="e">
        <f t="shared" si="66"/>
        <v>#DIV/0!</v>
      </c>
      <c r="AN188" s="223"/>
      <c r="AP188" s="223"/>
      <c r="AQ188" s="220"/>
      <c r="AR188" s="24"/>
      <c r="AS188" s="223"/>
      <c r="AT188" s="220"/>
      <c r="AV188" s="43"/>
      <c r="AW188" s="43"/>
      <c r="AX188" s="43"/>
      <c r="AY188" s="43"/>
      <c r="AZ188" s="25"/>
      <c r="BA188" s="223"/>
      <c r="BB188" s="220"/>
      <c r="BC188" s="24"/>
      <c r="BD188" s="223"/>
      <c r="BE188" s="220"/>
      <c r="BG188" s="43"/>
      <c r="BH188" s="43"/>
      <c r="BI188" s="43"/>
      <c r="BJ188" s="43"/>
      <c r="BL188" s="223"/>
      <c r="BM188" s="220"/>
      <c r="BN188" s="24"/>
      <c r="BO188" s="223"/>
      <c r="BP188" s="220"/>
      <c r="BR188" s="220"/>
      <c r="BS188" s="220"/>
      <c r="BT188" s="221"/>
      <c r="BU188" s="51"/>
      <c r="BV188" s="220"/>
      <c r="BW188" s="220"/>
      <c r="BX188" s="221"/>
      <c r="BY188" s="51"/>
      <c r="BZ188" s="221"/>
    </row>
    <row r="189" spans="1:78" ht="16" customHeight="1" x14ac:dyDescent="0.2">
      <c r="A189" s="222"/>
      <c r="B189" s="222"/>
      <c r="C189" s="222"/>
      <c r="E189" s="224"/>
      <c r="AG189" s="21" t="e">
        <f t="shared" si="61"/>
        <v>#DIV/0!</v>
      </c>
      <c r="AH189" s="22" t="e">
        <f t="shared" si="62"/>
        <v>#DIV/0!</v>
      </c>
      <c r="AI189" s="22" t="e">
        <f t="shared" si="63"/>
        <v>#DIV/0!</v>
      </c>
      <c r="AJ189" s="22" t="e">
        <f t="shared" si="64"/>
        <v>#DIV/0!</v>
      </c>
      <c r="AK189" s="22" t="e">
        <f t="shared" si="65"/>
        <v>#DIV/0!</v>
      </c>
      <c r="AM189" s="109" t="e">
        <f t="shared" si="66"/>
        <v>#DIV/0!</v>
      </c>
      <c r="AN189" s="223"/>
      <c r="AP189" s="223"/>
      <c r="AQ189" s="220"/>
      <c r="AR189" s="24"/>
      <c r="AS189" s="223"/>
      <c r="AT189" s="220"/>
      <c r="AV189" s="43"/>
      <c r="AW189" s="43"/>
      <c r="AX189" s="43"/>
      <c r="AY189" s="43"/>
      <c r="AZ189" s="25"/>
      <c r="BA189" s="223"/>
      <c r="BB189" s="220"/>
      <c r="BC189" s="24"/>
      <c r="BD189" s="223"/>
      <c r="BE189" s="220"/>
      <c r="BG189" s="43"/>
      <c r="BH189" s="43"/>
      <c r="BI189" s="43"/>
      <c r="BJ189" s="43"/>
      <c r="BL189" s="223"/>
      <c r="BM189" s="220"/>
      <c r="BN189" s="24"/>
      <c r="BO189" s="223"/>
      <c r="BP189" s="220"/>
      <c r="BR189" s="220"/>
      <c r="BS189" s="220"/>
      <c r="BT189" s="221"/>
      <c r="BU189" s="51"/>
      <c r="BV189" s="220"/>
      <c r="BW189" s="220"/>
      <c r="BX189" s="221"/>
      <c r="BY189" s="51"/>
      <c r="BZ189" s="221"/>
    </row>
    <row r="190" spans="1:78" ht="16" customHeight="1" x14ac:dyDescent="0.2">
      <c r="A190" s="222"/>
      <c r="B190" s="222"/>
      <c r="C190" s="222"/>
      <c r="E190" s="224"/>
      <c r="AG190" s="21" t="e">
        <f t="shared" si="61"/>
        <v>#DIV/0!</v>
      </c>
      <c r="AH190" s="22" t="e">
        <f t="shared" si="62"/>
        <v>#DIV/0!</v>
      </c>
      <c r="AI190" s="22" t="e">
        <f t="shared" si="63"/>
        <v>#DIV/0!</v>
      </c>
      <c r="AJ190" s="22" t="e">
        <f t="shared" si="64"/>
        <v>#DIV/0!</v>
      </c>
      <c r="AK190" s="22" t="e">
        <f t="shared" si="65"/>
        <v>#DIV/0!</v>
      </c>
      <c r="AM190" s="109" t="e">
        <f t="shared" si="66"/>
        <v>#DIV/0!</v>
      </c>
      <c r="AN190" s="223"/>
      <c r="AP190" s="223"/>
      <c r="AQ190" s="220"/>
      <c r="AR190" s="24"/>
      <c r="AS190" s="223"/>
      <c r="AT190" s="220"/>
      <c r="AV190" s="43"/>
      <c r="AW190" s="43"/>
      <c r="AX190" s="43"/>
      <c r="AY190" s="43"/>
      <c r="AZ190" s="25"/>
      <c r="BA190" s="223"/>
      <c r="BB190" s="220"/>
      <c r="BC190" s="24"/>
      <c r="BD190" s="223"/>
      <c r="BE190" s="220"/>
      <c r="BG190" s="43"/>
      <c r="BH190" s="43"/>
      <c r="BI190" s="43"/>
      <c r="BJ190" s="43"/>
      <c r="BL190" s="223"/>
      <c r="BM190" s="220"/>
      <c r="BN190" s="24"/>
      <c r="BO190" s="223"/>
      <c r="BP190" s="220"/>
      <c r="BR190" s="220"/>
      <c r="BS190" s="220"/>
      <c r="BT190" s="221"/>
      <c r="BU190" s="51"/>
      <c r="BV190" s="220"/>
      <c r="BW190" s="220"/>
      <c r="BX190" s="221"/>
      <c r="BY190" s="51"/>
      <c r="BZ190" s="221"/>
    </row>
  </sheetData>
  <mergeCells count="375">
    <mergeCell ref="BS175:BS190"/>
    <mergeCell ref="BT175:BT190"/>
    <mergeCell ref="BV175:BV190"/>
    <mergeCell ref="BW175:BW190"/>
    <mergeCell ref="BX175:BX190"/>
    <mergeCell ref="BZ175:BZ190"/>
    <mergeCell ref="BE175:BE190"/>
    <mergeCell ref="BL175:BL182"/>
    <mergeCell ref="BM175:BM190"/>
    <mergeCell ref="BO175:BO182"/>
    <mergeCell ref="BP175:BP190"/>
    <mergeCell ref="BR175:BR190"/>
    <mergeCell ref="BL183:BL190"/>
    <mergeCell ref="BO183:BO190"/>
    <mergeCell ref="AQ175:AQ190"/>
    <mergeCell ref="AS175:AS182"/>
    <mergeCell ref="AT175:AT190"/>
    <mergeCell ref="BA175:BA182"/>
    <mergeCell ref="BB175:BB190"/>
    <mergeCell ref="BD175:BD182"/>
    <mergeCell ref="AS183:AS190"/>
    <mergeCell ref="BA183:BA190"/>
    <mergeCell ref="BD183:BD190"/>
    <mergeCell ref="A175:A190"/>
    <mergeCell ref="B175:B190"/>
    <mergeCell ref="C175:C182"/>
    <mergeCell ref="E175:E190"/>
    <mergeCell ref="AN175:AN182"/>
    <mergeCell ref="AP175:AP182"/>
    <mergeCell ref="C183:C190"/>
    <mergeCell ref="AN183:AN190"/>
    <mergeCell ref="AP183:AP190"/>
    <mergeCell ref="BS158:BS173"/>
    <mergeCell ref="BT158:BT173"/>
    <mergeCell ref="BV158:BV173"/>
    <mergeCell ref="BW158:BW173"/>
    <mergeCell ref="BX158:BX173"/>
    <mergeCell ref="BZ158:BZ173"/>
    <mergeCell ref="BE158:BE173"/>
    <mergeCell ref="BL158:BL165"/>
    <mergeCell ref="BM158:BM173"/>
    <mergeCell ref="BO158:BO165"/>
    <mergeCell ref="BP158:BP173"/>
    <mergeCell ref="BR158:BR173"/>
    <mergeCell ref="BL166:BL173"/>
    <mergeCell ref="BO166:BO173"/>
    <mergeCell ref="AQ158:AQ173"/>
    <mergeCell ref="AS158:AS165"/>
    <mergeCell ref="AT158:AT173"/>
    <mergeCell ref="BA158:BA165"/>
    <mergeCell ref="BB158:BB173"/>
    <mergeCell ref="BD158:BD165"/>
    <mergeCell ref="AS166:AS173"/>
    <mergeCell ref="BA166:BA173"/>
    <mergeCell ref="BD166:BD173"/>
    <mergeCell ref="A158:A173"/>
    <mergeCell ref="B158:B173"/>
    <mergeCell ref="C158:C165"/>
    <mergeCell ref="E158:E173"/>
    <mergeCell ref="AN158:AN165"/>
    <mergeCell ref="AP158:AP165"/>
    <mergeCell ref="C166:C173"/>
    <mergeCell ref="AN166:AN173"/>
    <mergeCell ref="AP166:AP173"/>
    <mergeCell ref="BS141:BS156"/>
    <mergeCell ref="BT141:BT156"/>
    <mergeCell ref="BV141:BV156"/>
    <mergeCell ref="BW141:BW156"/>
    <mergeCell ref="BX141:BX156"/>
    <mergeCell ref="BZ141:BZ156"/>
    <mergeCell ref="BE141:BE156"/>
    <mergeCell ref="BL141:BL148"/>
    <mergeCell ref="BM141:BM156"/>
    <mergeCell ref="BO141:BO148"/>
    <mergeCell ref="BP141:BP156"/>
    <mergeCell ref="BR141:BR156"/>
    <mergeCell ref="BL149:BL156"/>
    <mergeCell ref="BO149:BO156"/>
    <mergeCell ref="AQ141:AQ156"/>
    <mergeCell ref="AS141:AS148"/>
    <mergeCell ref="AT141:AT156"/>
    <mergeCell ref="BA141:BA148"/>
    <mergeCell ref="BB141:BB156"/>
    <mergeCell ref="BD141:BD148"/>
    <mergeCell ref="AS149:AS156"/>
    <mergeCell ref="BA149:BA156"/>
    <mergeCell ref="BD149:BD156"/>
    <mergeCell ref="A141:A156"/>
    <mergeCell ref="B141:B156"/>
    <mergeCell ref="C141:C148"/>
    <mergeCell ref="E141:E156"/>
    <mergeCell ref="AN141:AN148"/>
    <mergeCell ref="AP141:AP148"/>
    <mergeCell ref="C149:C156"/>
    <mergeCell ref="AN149:AN156"/>
    <mergeCell ref="AP149:AP156"/>
    <mergeCell ref="BS124:BS139"/>
    <mergeCell ref="BT124:BT139"/>
    <mergeCell ref="BV124:BV139"/>
    <mergeCell ref="BW124:BW139"/>
    <mergeCell ref="BX124:BX139"/>
    <mergeCell ref="BZ124:BZ139"/>
    <mergeCell ref="BE124:BE139"/>
    <mergeCell ref="BL124:BL131"/>
    <mergeCell ref="BM124:BM139"/>
    <mergeCell ref="BO124:BO131"/>
    <mergeCell ref="BP124:BP139"/>
    <mergeCell ref="BR124:BR139"/>
    <mergeCell ref="BL132:BL139"/>
    <mergeCell ref="BO132:BO139"/>
    <mergeCell ref="AQ124:AQ139"/>
    <mergeCell ref="AS124:AS131"/>
    <mergeCell ref="AT124:AT139"/>
    <mergeCell ref="BA124:BA131"/>
    <mergeCell ref="BB124:BB139"/>
    <mergeCell ref="BD124:BD131"/>
    <mergeCell ref="AS132:AS139"/>
    <mergeCell ref="BA132:BA139"/>
    <mergeCell ref="BD132:BD139"/>
    <mergeCell ref="A124:A139"/>
    <mergeCell ref="B124:B139"/>
    <mergeCell ref="C124:C131"/>
    <mergeCell ref="E124:E139"/>
    <mergeCell ref="AN124:AN131"/>
    <mergeCell ref="AP124:AP131"/>
    <mergeCell ref="C132:C139"/>
    <mergeCell ref="AN132:AN139"/>
    <mergeCell ref="AP132:AP139"/>
    <mergeCell ref="BS107:BS122"/>
    <mergeCell ref="BT107:BT122"/>
    <mergeCell ref="BV107:BV122"/>
    <mergeCell ref="BW107:BW122"/>
    <mergeCell ref="BX107:BX122"/>
    <mergeCell ref="BZ107:BZ122"/>
    <mergeCell ref="BE107:BE122"/>
    <mergeCell ref="BL107:BL114"/>
    <mergeCell ref="BM107:BM122"/>
    <mergeCell ref="BO107:BO114"/>
    <mergeCell ref="BP107:BP122"/>
    <mergeCell ref="BR107:BR122"/>
    <mergeCell ref="BL115:BL122"/>
    <mergeCell ref="BO115:BO122"/>
    <mergeCell ref="AQ107:AQ122"/>
    <mergeCell ref="AS107:AS114"/>
    <mergeCell ref="AT107:AT122"/>
    <mergeCell ref="BA107:BA114"/>
    <mergeCell ref="BB107:BB122"/>
    <mergeCell ref="BD107:BD114"/>
    <mergeCell ref="AS115:AS122"/>
    <mergeCell ref="BA115:BA122"/>
    <mergeCell ref="BD115:BD122"/>
    <mergeCell ref="A107:A122"/>
    <mergeCell ref="B107:B122"/>
    <mergeCell ref="C107:C114"/>
    <mergeCell ref="E107:E122"/>
    <mergeCell ref="AN107:AN114"/>
    <mergeCell ref="AP107:AP114"/>
    <mergeCell ref="C115:C122"/>
    <mergeCell ref="AN115:AN122"/>
    <mergeCell ref="AP115:AP122"/>
    <mergeCell ref="BS90:BS105"/>
    <mergeCell ref="BT90:BT105"/>
    <mergeCell ref="BV90:BV105"/>
    <mergeCell ref="BW90:BW105"/>
    <mergeCell ref="BX90:BX105"/>
    <mergeCell ref="BZ90:BZ105"/>
    <mergeCell ref="BE90:BE105"/>
    <mergeCell ref="BL90:BL97"/>
    <mergeCell ref="BM90:BM105"/>
    <mergeCell ref="BO90:BO97"/>
    <mergeCell ref="BP90:BP105"/>
    <mergeCell ref="BR90:BR105"/>
    <mergeCell ref="BL98:BL105"/>
    <mergeCell ref="BO98:BO105"/>
    <mergeCell ref="AQ90:AQ105"/>
    <mergeCell ref="AS90:AS97"/>
    <mergeCell ref="AT90:AT105"/>
    <mergeCell ref="BA90:BA97"/>
    <mergeCell ref="BB90:BB105"/>
    <mergeCell ref="BD90:BD97"/>
    <mergeCell ref="AS98:AS105"/>
    <mergeCell ref="BA98:BA105"/>
    <mergeCell ref="BD98:BD105"/>
    <mergeCell ref="A90:A105"/>
    <mergeCell ref="B90:B105"/>
    <mergeCell ref="C90:C97"/>
    <mergeCell ref="E90:E105"/>
    <mergeCell ref="AN90:AN97"/>
    <mergeCell ref="AP90:AP97"/>
    <mergeCell ref="C98:C105"/>
    <mergeCell ref="AN98:AN105"/>
    <mergeCell ref="AP98:AP105"/>
    <mergeCell ref="BS73:BS88"/>
    <mergeCell ref="BT73:BT88"/>
    <mergeCell ref="BV73:BV88"/>
    <mergeCell ref="BW73:BW88"/>
    <mergeCell ref="BX73:BX88"/>
    <mergeCell ref="BZ73:BZ88"/>
    <mergeCell ref="BE73:BE88"/>
    <mergeCell ref="BL73:BL80"/>
    <mergeCell ref="BM73:BM88"/>
    <mergeCell ref="BO73:BO80"/>
    <mergeCell ref="BP73:BP88"/>
    <mergeCell ref="BR73:BR88"/>
    <mergeCell ref="BL81:BL88"/>
    <mergeCell ref="BO81:BO88"/>
    <mergeCell ref="AQ73:AQ88"/>
    <mergeCell ref="AS73:AS80"/>
    <mergeCell ref="AT73:AT88"/>
    <mergeCell ref="BA73:BA80"/>
    <mergeCell ref="BB73:BB88"/>
    <mergeCell ref="BD73:BD80"/>
    <mergeCell ref="AS81:AS88"/>
    <mergeCell ref="BA81:BA88"/>
    <mergeCell ref="BD81:BD88"/>
    <mergeCell ref="A73:A88"/>
    <mergeCell ref="B73:B88"/>
    <mergeCell ref="C73:C80"/>
    <mergeCell ref="E73:E88"/>
    <mergeCell ref="AN73:AN80"/>
    <mergeCell ref="AP73:AP80"/>
    <mergeCell ref="C81:C88"/>
    <mergeCell ref="AN81:AN88"/>
    <mergeCell ref="AP81:AP88"/>
    <mergeCell ref="BS56:BS71"/>
    <mergeCell ref="BT56:BT71"/>
    <mergeCell ref="BV56:BV71"/>
    <mergeCell ref="BW56:BW71"/>
    <mergeCell ref="BX56:BX71"/>
    <mergeCell ref="BZ56:BZ71"/>
    <mergeCell ref="BE56:BE71"/>
    <mergeCell ref="BL56:BL63"/>
    <mergeCell ref="BM56:BM71"/>
    <mergeCell ref="BO56:BO63"/>
    <mergeCell ref="BP56:BP71"/>
    <mergeCell ref="BR56:BR71"/>
    <mergeCell ref="BL64:BL71"/>
    <mergeCell ref="BO64:BO71"/>
    <mergeCell ref="AQ56:AQ71"/>
    <mergeCell ref="AS56:AS63"/>
    <mergeCell ref="AT56:AT71"/>
    <mergeCell ref="BA56:BA63"/>
    <mergeCell ref="BB56:BB71"/>
    <mergeCell ref="BD56:BD63"/>
    <mergeCell ref="AS64:AS71"/>
    <mergeCell ref="BA64:BA71"/>
    <mergeCell ref="BD64:BD71"/>
    <mergeCell ref="A56:A71"/>
    <mergeCell ref="B56:B71"/>
    <mergeCell ref="C56:C63"/>
    <mergeCell ref="E56:E71"/>
    <mergeCell ref="AN56:AN63"/>
    <mergeCell ref="AP56:AP63"/>
    <mergeCell ref="C64:C71"/>
    <mergeCell ref="AN64:AN71"/>
    <mergeCell ref="AP64:AP71"/>
    <mergeCell ref="BS39:BS54"/>
    <mergeCell ref="BT39:BT54"/>
    <mergeCell ref="BV39:BV54"/>
    <mergeCell ref="BW39:BW54"/>
    <mergeCell ref="BX39:BX54"/>
    <mergeCell ref="BZ39:BZ54"/>
    <mergeCell ref="BE39:BE54"/>
    <mergeCell ref="BL39:BL46"/>
    <mergeCell ref="BM39:BM54"/>
    <mergeCell ref="BO39:BO46"/>
    <mergeCell ref="BP39:BP54"/>
    <mergeCell ref="BR39:BR54"/>
    <mergeCell ref="BL47:BL54"/>
    <mergeCell ref="BO47:BO54"/>
    <mergeCell ref="AQ39:AQ54"/>
    <mergeCell ref="AS39:AS46"/>
    <mergeCell ref="AT39:AT54"/>
    <mergeCell ref="BA39:BA46"/>
    <mergeCell ref="BB39:BB54"/>
    <mergeCell ref="BD39:BD46"/>
    <mergeCell ref="AS47:AS54"/>
    <mergeCell ref="BA47:BA54"/>
    <mergeCell ref="BD47:BD54"/>
    <mergeCell ref="A39:A54"/>
    <mergeCell ref="B39:B54"/>
    <mergeCell ref="C39:C46"/>
    <mergeCell ref="E39:E54"/>
    <mergeCell ref="AN39:AN46"/>
    <mergeCell ref="AP39:AP46"/>
    <mergeCell ref="C47:C54"/>
    <mergeCell ref="AN47:AN54"/>
    <mergeCell ref="AP47:AP54"/>
    <mergeCell ref="BS22:BS37"/>
    <mergeCell ref="BT22:BT37"/>
    <mergeCell ref="BV22:BV37"/>
    <mergeCell ref="BW22:BW37"/>
    <mergeCell ref="BX22:BX37"/>
    <mergeCell ref="BZ22:BZ37"/>
    <mergeCell ref="BE22:BE37"/>
    <mergeCell ref="BL22:BL29"/>
    <mergeCell ref="BM22:BM37"/>
    <mergeCell ref="BO22:BO29"/>
    <mergeCell ref="BP22:BP37"/>
    <mergeCell ref="BR22:BR37"/>
    <mergeCell ref="BL30:BL37"/>
    <mergeCell ref="BO30:BO37"/>
    <mergeCell ref="AQ22:AQ37"/>
    <mergeCell ref="AS22:AS29"/>
    <mergeCell ref="AT22:AT37"/>
    <mergeCell ref="BA22:BA29"/>
    <mergeCell ref="BB22:BB37"/>
    <mergeCell ref="BD22:BD29"/>
    <mergeCell ref="AS30:AS37"/>
    <mergeCell ref="BA30:BA37"/>
    <mergeCell ref="BD30:BD37"/>
    <mergeCell ref="A22:A37"/>
    <mergeCell ref="B22:B37"/>
    <mergeCell ref="C22:C29"/>
    <mergeCell ref="E22:E37"/>
    <mergeCell ref="AN22:AN29"/>
    <mergeCell ref="AP22:AP29"/>
    <mergeCell ref="C30:C37"/>
    <mergeCell ref="AN30:AN37"/>
    <mergeCell ref="AP30:AP37"/>
    <mergeCell ref="BZ5:BZ20"/>
    <mergeCell ref="C13:C20"/>
    <mergeCell ref="AN13:AN20"/>
    <mergeCell ref="AP13:AP20"/>
    <mergeCell ref="AS13:AS20"/>
    <mergeCell ref="BA13:BA20"/>
    <mergeCell ref="BD13:BD20"/>
    <mergeCell ref="BL13:BL20"/>
    <mergeCell ref="BO5:BO12"/>
    <mergeCell ref="BP5:BP20"/>
    <mergeCell ref="BR5:BR20"/>
    <mergeCell ref="BS5:BS20"/>
    <mergeCell ref="BT5:BT20"/>
    <mergeCell ref="BV5:BV20"/>
    <mergeCell ref="BO13:BO20"/>
    <mergeCell ref="BA5:BA12"/>
    <mergeCell ref="BB5:BB20"/>
    <mergeCell ref="BD5:BD12"/>
    <mergeCell ref="BE5:BE20"/>
    <mergeCell ref="BL5:BL12"/>
    <mergeCell ref="BM5:BM20"/>
    <mergeCell ref="BR3:BT3"/>
    <mergeCell ref="AJ2:AJ3"/>
    <mergeCell ref="AK2:AK3"/>
    <mergeCell ref="AM2:AN2"/>
    <mergeCell ref="AV2:AW2"/>
    <mergeCell ref="AX2:AY2"/>
    <mergeCell ref="BG2:BH2"/>
    <mergeCell ref="BV3:BX3"/>
    <mergeCell ref="A5:A20"/>
    <mergeCell ref="B5:B20"/>
    <mergeCell ref="C5:C12"/>
    <mergeCell ref="E5:E20"/>
    <mergeCell ref="AN5:AN12"/>
    <mergeCell ref="AP5:AP12"/>
    <mergeCell ref="AQ5:AQ20"/>
    <mergeCell ref="AS5:AS12"/>
    <mergeCell ref="AT5:AT20"/>
    <mergeCell ref="BW5:BW20"/>
    <mergeCell ref="BX5:BX20"/>
    <mergeCell ref="AV1:BE1"/>
    <mergeCell ref="BG1:BP1"/>
    <mergeCell ref="G2:K2"/>
    <mergeCell ref="L2:P2"/>
    <mergeCell ref="Q2:U2"/>
    <mergeCell ref="V2:Z2"/>
    <mergeCell ref="AA2:AE2"/>
    <mergeCell ref="AG2:AG3"/>
    <mergeCell ref="AH2:AH3"/>
    <mergeCell ref="AI2:AI3"/>
    <mergeCell ref="BI2:BJ2"/>
    <mergeCell ref="BA3:BB3"/>
    <mergeCell ref="BD3:BE3"/>
    <mergeCell ref="BL3:BM3"/>
    <mergeCell ref="BO3:BP3"/>
  </mergeCells>
  <conditionalFormatting sqref="A1:A1048576">
    <cfRule type="colorScale" priority="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:B1048576">
    <cfRule type="colorScale" priority="20">
      <colorScale>
        <cfvo type="min"/>
        <cfvo type="max"/>
        <color rgb="FFFCFCFF"/>
        <color rgb="FF63BE7B"/>
      </colorScale>
    </cfRule>
  </conditionalFormatting>
  <conditionalFormatting sqref="C1:C1048576">
    <cfRule type="colorScale" priority="65">
      <colorScale>
        <cfvo type="min"/>
        <cfvo type="max"/>
        <color rgb="FFFFEF9C"/>
        <color rgb="FF63BE7B"/>
      </colorScale>
    </cfRule>
  </conditionalFormatting>
  <conditionalFormatting sqref="E1:E5 E140:E141 E72:E73 E55:E56 E191:E1048576 E38:E39 E21:E22 E123:E124 E106:E107 E89:E90 E174:E175 E157:E158">
    <cfRule type="colorScale" priority="126">
      <colorScale>
        <cfvo type="num" val="0"/>
        <cfvo type="percentile" val="50"/>
        <cfvo type="num" val="3000000"/>
        <color rgb="FF63BE7B"/>
        <color rgb="FFFFEB84"/>
        <color rgb="FFF8696B"/>
      </colorScale>
    </cfRule>
  </conditionalFormatting>
  <conditionalFormatting sqref="G2">
    <cfRule type="dataBar" priority="98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{BCC7E79C-9B64-0E43-A900-FE8BF7D2DEA7}</x14:id>
        </ext>
      </extLst>
    </cfRule>
  </conditionalFormatting>
  <conditionalFormatting sqref="L2">
    <cfRule type="dataBar" priority="9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{E69811C0-3941-0247-B096-51AA14DF16AA}</x14:id>
        </ext>
      </extLst>
    </cfRule>
  </conditionalFormatting>
  <conditionalFormatting sqref="Q2">
    <cfRule type="dataBar" priority="96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{B0B11808-2083-3442-AA91-C971B8CB741A}</x14:id>
        </ext>
      </extLst>
    </cfRule>
  </conditionalFormatting>
  <conditionalFormatting sqref="V2">
    <cfRule type="dataBar" priority="95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{36577144-B904-D04C-BAC2-037EF590029F}</x14:id>
        </ext>
      </extLst>
    </cfRule>
  </conditionalFormatting>
  <conditionalFormatting sqref="AA2">
    <cfRule type="dataBar" priority="94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{3C8EFBC8-C299-5140-8988-91D2CA9C29EC}</x14:id>
        </ext>
      </extLst>
    </cfRule>
  </conditionalFormatting>
  <conditionalFormatting sqref="AG1:AG1048576">
    <cfRule type="dataBar" priority="107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{1D09192C-AB89-5248-AB83-F6878D4379DE}</x14:id>
        </ext>
      </extLst>
    </cfRule>
  </conditionalFormatting>
  <conditionalFormatting sqref="AH1:AH1048576">
    <cfRule type="dataBar" priority="11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{B91D6772-FA5E-DA4E-A7F5-DB4A80F45595}</x14:id>
        </ext>
      </extLst>
    </cfRule>
  </conditionalFormatting>
  <conditionalFormatting sqref="AI1:AI1048576">
    <cfRule type="dataBar" priority="110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{789CF593-ADE9-9A4D-B797-CC512B544BA3}</x14:id>
        </ext>
      </extLst>
    </cfRule>
  </conditionalFormatting>
  <conditionalFormatting sqref="AJ1:AJ1048576">
    <cfRule type="dataBar" priority="109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{7EAFF3E3-7536-6549-8111-16A39F6E54EE}</x14:id>
        </ext>
      </extLst>
    </cfRule>
  </conditionalFormatting>
  <conditionalFormatting sqref="AK1:AK1048576">
    <cfRule type="dataBar" priority="108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{4C5B57D0-63FC-0C4C-9AD5-4D3D9044A7EE}</x14:id>
        </ext>
      </extLst>
    </cfRule>
  </conditionalFormatting>
  <conditionalFormatting sqref="AM191:AN1048576 AM157:AN157 AM1:AN4 AM21:AN21 AM5:AM20 AM72:AN72 AM56:AM71 AM141:AM156 AM140:AN140 AM55:AN55 AM38:AN38 AM89:AN89 AM123:AN123 AM124:AM139 AM22:AM37 AM106:AN106 AM174:AN174 AM39:AM54 AM73:AM88 AM90:AM105 AM107:AM122 AM158:AM173 AM175:AM190">
    <cfRule type="colorScale" priority="12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N1:AN1048576">
    <cfRule type="colorScale" priority="9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P1:AP1048576">
    <cfRule type="colorScale" priority="9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P191:AP1048576 AP1:AP4 AP157 AP21 AP72 AP140 AP55 AP38 AP89 AP123 AP106 AP174">
    <cfRule type="colorScale" priority="12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Q1:AQ1048576">
    <cfRule type="colorScale" priority="9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Q191:AQ1048576 AQ1:AQ4 AQ157 AQ21 AQ72 AQ140 AQ55 AQ38 AQ89 AQ123 AQ106 AQ174">
    <cfRule type="colorScale" priority="11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R1:AR2">
    <cfRule type="colorScale" priority="10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S1:AS1048576">
    <cfRule type="colorScale" priority="9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S191:AS1048576 AS1:AS4 AS157 AS21 AS72 AS140 AS55 AS38 AS89 AS123 AS106 AS174">
    <cfRule type="colorScale" priority="12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T1:AT1048576">
    <cfRule type="colorScale" priority="8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T191:AT1048576 AT1:AT4 AT157 AT21 AT72 AT140 AT55 AT38 AT89 AT123 AT106 AT174">
    <cfRule type="colorScale" priority="11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V1:AV1048576">
    <cfRule type="colorScale" priority="6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W1:AW1048576">
    <cfRule type="colorScale" priority="6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X1:AX1048576">
    <cfRule type="colorScale" priority="6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Y1:AY1048576">
    <cfRule type="colorScale" priority="6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2:AZ3 BE2 BC3 BB2:BC2">
    <cfRule type="colorScale" priority="10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5:AZ12">
    <cfRule type="colorScale" priority="12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13:AZ20">
    <cfRule type="colorScale" priority="9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22:AZ29">
    <cfRule type="colorScale" priority="3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30:AZ37">
    <cfRule type="colorScale" priority="3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39:AZ46">
    <cfRule type="colorScale" priority="6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47:AZ54">
    <cfRule type="colorScale" priority="6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56:AZ63">
    <cfRule type="colorScale" priority="7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64:AZ71">
    <cfRule type="colorScale" priority="7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73:AZ80">
    <cfRule type="colorScale" priority="6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81:AZ88">
    <cfRule type="colorScale" priority="6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90:AZ97">
    <cfRule type="colorScale" priority="2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98:AZ105">
    <cfRule type="colorScale" priority="2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107:AZ114">
    <cfRule type="colorScale" priority="3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115:AZ122">
    <cfRule type="colorScale" priority="3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124:AZ131">
    <cfRule type="colorScale" priority="3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132:AZ139">
    <cfRule type="colorScale" priority="3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141:AZ148">
    <cfRule type="colorScale" priority="7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149:AZ156">
    <cfRule type="colorScale" priority="7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158:AZ165">
    <cfRule type="colorScale" priority="1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166:AZ173">
    <cfRule type="colorScale" priority="1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175:AZ182">
    <cfRule type="colorScale" priority="7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183:AZ190">
    <cfRule type="colorScale" priority="7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A1:BA1048576">
    <cfRule type="colorScale" priority="4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B1:BB1048576">
    <cfRule type="colorScale" priority="7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B191:BB1048576 BB1:BB4 BB157 BB21 BB72 BB140 BB55 BB38 BB89 BB123 BB106 BB174">
    <cfRule type="colorScale" priority="12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D1:BD1048576">
    <cfRule type="colorScale" priority="4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E1:BE1048576">
    <cfRule type="colorScale" priority="7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E191:BE1048576 BE1:BE4 BE157 BE21 BE72 BE140 BE55 BE38 BE89 BE123 BE106 BE174">
    <cfRule type="colorScale" priority="12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G1:BG1048576">
    <cfRule type="colorScale" priority="6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H1:BH1048576">
    <cfRule type="colorScale" priority="5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I1:BI1048576">
    <cfRule type="colorScale" priority="5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J1:BJ1048576">
    <cfRule type="colorScale" priority="5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L1:BL1048576">
    <cfRule type="colorScale" priority="3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L191:BL1048576 BL1:BL4 BL157 BL21 BL72 BL140 BL55 BL38 BL89 BL123 BL106 BL174">
    <cfRule type="colorScale" priority="1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L191:BL1048576 BL1:BL4 BL157 BL55 BL21 BL72 BL140 BL38 BL89 BL123 BL106 BL174">
    <cfRule type="colorScale" priority="8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M5:BM20">
    <cfRule type="colorScale" priority="5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M22:BM37">
    <cfRule type="colorScale" priority="2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M39:BM54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M56:BM71">
    <cfRule type="colorScale" priority="5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M73:BM88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M90:BM105">
    <cfRule type="colorScale" priority="1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M107:BM122">
    <cfRule type="colorScale" priority="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M124:BM139">
    <cfRule type="colorScale" priority="2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M141:BM156">
    <cfRule type="colorScale" priority="4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M158:BM173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M175:BM190"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M191:BM1048576 BM1:BM4 BM157 BM21 BM72 BM140 BM55 BM38 BM89 BM123 BM106 BM174">
    <cfRule type="colorScale" priority="12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M191:BM1048576 BM1:BM4 BM157 BM55 BM21 BM72 BM140 BM38 BM89 BM123 BM106 BM174">
    <cfRule type="colorScale" priority="7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N3">
    <cfRule type="colorScale" priority="10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O1:BO1048576">
    <cfRule type="colorScale" priority="3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O191:BO1048576 BO1:BO4 BO157 BO21 BO72 BO140 BO55 BO38 BO89 BO123 BO106 BO174">
    <cfRule type="colorScale" priority="11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O191:BO1048576 BO1:BO4 BO157 BO55 BO21 BO72 BO140 BO38 BO89 BO123 BO106 BO174">
    <cfRule type="colorScale" priority="8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P5:BP20">
    <cfRule type="colorScale" priority="5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P22:BP37">
    <cfRule type="colorScale" priority="2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P39:BP54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P56:BP71">
    <cfRule type="colorScale" priority="4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P73:BP88">
    <cfRule type="colorScale" priority="1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P90:BP105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P107:BP122">
    <cfRule type="colorScale" priority="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P124:BP139">
    <cfRule type="colorScale" priority="2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P141:BP156">
    <cfRule type="colorScale" priority="4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P158:BP173">
    <cfRule type="colorScale" priority="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P175:BP190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P191:BP1048576 BP1:BP4 BP157 BP21 BP72 BP140 BP55 BP38 BP89 BP123 BP106 BP174">
    <cfRule type="colorScale" priority="11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P191:BP1048576 BP1:BP4 BP157 BP55 BP21 BP72 BP140 BP38 BP89 BP123 BP106 BP174">
    <cfRule type="colorScale" priority="7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R1:BR1048576">
    <cfRule type="colorScale" priority="8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R191:BR1048576 BR1:BR4 BR157 BR21 BR72 BR140 BR55 BR38 BR89 BR123 BR106 BR174">
    <cfRule type="colorScale" priority="1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S1:BS1048576">
    <cfRule type="colorScale" priority="8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S191:BS1048576 BS1:BS2 BS157 BS4 BS21 BS72 BS140 BS55 BS38 BS89 BS123 BS106 BS174">
    <cfRule type="colorScale" priority="11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T1:BT1048576">
    <cfRule type="colorScale" priority="8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T191:BT1048576 BT1:BT2 BT157 BT4 BT21 BT72 BT140 BT55 BT38 BT89 BT123 BT106 BT174">
    <cfRule type="colorScale" priority="11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V1:BV1048576">
    <cfRule type="colorScale" priority="8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V3:BV4">
    <cfRule type="colorScale" priority="10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W1:BW1048576">
    <cfRule type="colorScale" priority="8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W4">
    <cfRule type="colorScale" priority="10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X1:BX1048576">
    <cfRule type="colorScale" priority="8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X4">
    <cfRule type="colorScale" priority="10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Z1:BZ1048576">
    <cfRule type="colorScale" priority="8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Z3">
    <cfRule type="colorScale" priority="10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CC7E79C-9B64-0E43-A900-FE8BF7D2DEA7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G2</xm:sqref>
        </x14:conditionalFormatting>
        <x14:conditionalFormatting xmlns:xm="http://schemas.microsoft.com/office/excel/2006/main">
          <x14:cfRule type="dataBar" id="{E69811C0-3941-0247-B096-51AA14DF16AA}">
            <x14:dataBar minLength="0" maxLength="100" border="1" negativeBarBorderColorSameAsPositive="0">
              <x14:cfvo type="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L2</xm:sqref>
        </x14:conditionalFormatting>
        <x14:conditionalFormatting xmlns:xm="http://schemas.microsoft.com/office/excel/2006/main">
          <x14:cfRule type="dataBar" id="{B0B11808-2083-3442-AA91-C971B8CB741A}">
            <x14:dataBar minLength="0" maxLength="100" border="1" negativeBarBorderColorSameAsPositive="0">
              <x14:cfvo type="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Q2</xm:sqref>
        </x14:conditionalFormatting>
        <x14:conditionalFormatting xmlns:xm="http://schemas.microsoft.com/office/excel/2006/main">
          <x14:cfRule type="dataBar" id="{36577144-B904-D04C-BAC2-037EF590029F}">
            <x14:dataBar minLength="0" maxLength="100" border="1" negativeBarBorderColorSameAsPositive="0">
              <x14:cfvo type="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V2</xm:sqref>
        </x14:conditionalFormatting>
        <x14:conditionalFormatting xmlns:xm="http://schemas.microsoft.com/office/excel/2006/main">
          <x14:cfRule type="dataBar" id="{3C8EFBC8-C299-5140-8988-91D2CA9C29EC}">
            <x14:dataBar minLength="0" maxLength="100" border="1" negativeBarBorderColorSameAsPositive="0">
              <x14:cfvo type="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AA2</xm:sqref>
        </x14:conditionalFormatting>
        <x14:conditionalFormatting xmlns:xm="http://schemas.microsoft.com/office/excel/2006/main">
          <x14:cfRule type="dataBar" id="{1D09192C-AB89-5248-AB83-F6878D4379DE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AG1:AG1048576</xm:sqref>
        </x14:conditionalFormatting>
        <x14:conditionalFormatting xmlns:xm="http://schemas.microsoft.com/office/excel/2006/main">
          <x14:cfRule type="dataBar" id="{B91D6772-FA5E-DA4E-A7F5-DB4A80F45595}">
            <x14:dataBar minLength="0" maxLength="100" border="1" negativeBarBorderColorSameAsPositive="0">
              <x14:cfvo type="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AH1:AH1048576</xm:sqref>
        </x14:conditionalFormatting>
        <x14:conditionalFormatting xmlns:xm="http://schemas.microsoft.com/office/excel/2006/main">
          <x14:cfRule type="dataBar" id="{789CF593-ADE9-9A4D-B797-CC512B544BA3}">
            <x14:dataBar minLength="0" maxLength="100" border="1" negativeBarBorderColorSameAsPositive="0">
              <x14:cfvo type="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AI1:AI1048576</xm:sqref>
        </x14:conditionalFormatting>
        <x14:conditionalFormatting xmlns:xm="http://schemas.microsoft.com/office/excel/2006/main">
          <x14:cfRule type="dataBar" id="{7EAFF3E3-7536-6549-8111-16A39F6E54EE}">
            <x14:dataBar minLength="0" maxLength="100" border="1" negativeBarBorderColorSameAsPositive="0">
              <x14:cfvo type="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AJ1:AJ1048576</xm:sqref>
        </x14:conditionalFormatting>
        <x14:conditionalFormatting xmlns:xm="http://schemas.microsoft.com/office/excel/2006/main">
          <x14:cfRule type="dataBar" id="{4C5B57D0-63FC-0C4C-9AD5-4D3D9044A7EE}">
            <x14:dataBar minLength="0" maxLength="100" border="1" negativeBarBorderColorSameAsPositive="0">
              <x14:cfvo type="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AK1:AK1048576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13F7B-7DC8-8B45-9B4E-E2B9B5EE7048}">
  <dimension ref="A1:BZ224"/>
  <sheetViews>
    <sheetView zoomScale="120" zoomScaleNormal="120" workbookViewId="0">
      <pane xSplit="5" ySplit="4" topLeftCell="F5" activePane="bottomRight" state="frozen"/>
      <selection pane="topRight" activeCell="F1" sqref="F1"/>
      <selection pane="bottomLeft" activeCell="A5" sqref="A5"/>
      <selection pane="bottomRight" activeCell="X235" sqref="X235"/>
    </sheetView>
  </sheetViews>
  <sheetFormatPr baseColWidth="10" defaultRowHeight="16" customHeight="1" x14ac:dyDescent="0.2"/>
  <cols>
    <col min="1" max="3" width="4.33203125" style="20" customWidth="1"/>
    <col min="4" max="4" width="24.33203125" style="20" customWidth="1"/>
    <col min="5" max="5" width="10" style="112" customWidth="1"/>
    <col min="6" max="6" width="2.83203125" style="20" customWidth="1"/>
    <col min="7" max="7" width="6.5" style="110" customWidth="1"/>
    <col min="8" max="10" width="6.5" style="20" customWidth="1"/>
    <col min="11" max="11" width="6.5" style="111" customWidth="1"/>
    <col min="12" max="12" width="6.5" style="110" customWidth="1"/>
    <col min="13" max="15" width="6.5" style="20" customWidth="1"/>
    <col min="16" max="16" width="6.5" style="111" customWidth="1"/>
    <col min="17" max="17" width="6.5" style="110" customWidth="1"/>
    <col min="18" max="20" width="6.5" style="20" customWidth="1"/>
    <col min="21" max="21" width="6.5" style="111" customWidth="1"/>
    <col min="22" max="22" width="6.5" style="110" customWidth="1"/>
    <col min="23" max="25" width="6.5" style="20" customWidth="1"/>
    <col min="26" max="26" width="6.5" style="111" customWidth="1"/>
    <col min="27" max="27" width="6.5" style="110" customWidth="1"/>
    <col min="28" max="30" width="6.5" style="20" customWidth="1"/>
    <col min="31" max="31" width="6.5" style="111" customWidth="1"/>
    <col min="32" max="32" width="3" style="20" customWidth="1"/>
    <col min="33" max="37" width="9.6640625" style="20" customWidth="1"/>
    <col min="38" max="38" width="3.6640625" style="20" customWidth="1"/>
    <col min="39" max="40" width="8" style="20" customWidth="1"/>
    <col min="41" max="41" width="3.6640625" style="20" customWidth="1"/>
    <col min="42" max="42" width="8" style="20" customWidth="1"/>
    <col min="43" max="43" width="3.5" style="20" customWidth="1"/>
    <col min="44" max="44" width="2.6640625" style="20" customWidth="1"/>
    <col min="45" max="45" width="8" style="20" customWidth="1"/>
    <col min="46" max="46" width="4" style="20" customWidth="1"/>
    <col min="47" max="47" width="5.33203125" style="20" customWidth="1"/>
    <col min="48" max="51" width="7.5" style="119" customWidth="1"/>
    <col min="52" max="52" width="3.5" style="20" customWidth="1"/>
    <col min="53" max="53" width="8" style="20" customWidth="1"/>
    <col min="54" max="55" width="3.5" style="20" customWidth="1"/>
    <col min="56" max="56" width="8" style="20" customWidth="1"/>
    <col min="57" max="57" width="3.5" style="20" customWidth="1"/>
    <col min="58" max="58" width="3.83203125" style="20" customWidth="1"/>
    <col min="59" max="62" width="7.5" style="119" customWidth="1"/>
    <col min="63" max="63" width="3.33203125" style="20" customWidth="1"/>
    <col min="64" max="64" width="8.6640625" style="20" customWidth="1"/>
    <col min="65" max="65" width="3.5" style="20" customWidth="1"/>
    <col min="66" max="66" width="2.33203125" style="20" customWidth="1"/>
    <col min="67" max="67" width="8.6640625" style="20" customWidth="1"/>
    <col min="68" max="68" width="3.33203125" style="20" customWidth="1"/>
    <col min="69" max="69" width="2.1640625" style="20" customWidth="1"/>
    <col min="70" max="71" width="4.83203125" style="113" customWidth="1"/>
    <col min="72" max="72" width="10.83203125" style="114"/>
    <col min="73" max="73" width="2" style="20" customWidth="1"/>
    <col min="74" max="75" width="4.83203125" style="115" customWidth="1"/>
    <col min="76" max="76" width="10.83203125" style="20" customWidth="1"/>
    <col min="77" max="77" width="3.33203125" style="20" customWidth="1"/>
    <col min="78" max="78" width="10.83203125" style="20" customWidth="1"/>
    <col min="79" max="16384" width="10.83203125" style="20"/>
  </cols>
  <sheetData>
    <row r="1" spans="1:78" ht="16" customHeight="1" x14ac:dyDescent="0.2">
      <c r="G1" s="20"/>
      <c r="K1" s="20"/>
      <c r="L1" s="20"/>
      <c r="P1" s="20"/>
      <c r="Q1" s="20"/>
      <c r="U1" s="20"/>
      <c r="V1" s="20"/>
      <c r="Z1" s="20"/>
      <c r="AA1" s="20"/>
      <c r="AE1" s="20"/>
      <c r="AM1" s="109"/>
      <c r="AV1" s="241" t="s">
        <v>0</v>
      </c>
      <c r="AW1" s="241"/>
      <c r="AX1" s="241"/>
      <c r="AY1" s="241"/>
      <c r="AZ1" s="241"/>
      <c r="BA1" s="241"/>
      <c r="BB1" s="241"/>
      <c r="BC1" s="241"/>
      <c r="BD1" s="241"/>
      <c r="BE1" s="241"/>
      <c r="BG1" s="241" t="s">
        <v>1</v>
      </c>
      <c r="BH1" s="241"/>
      <c r="BI1" s="241"/>
      <c r="BJ1" s="241"/>
      <c r="BK1" s="241"/>
      <c r="BL1" s="241"/>
      <c r="BM1" s="241"/>
      <c r="BN1" s="241"/>
      <c r="BO1" s="241"/>
      <c r="BP1" s="241"/>
    </row>
    <row r="2" spans="1:78" ht="16" customHeight="1" x14ac:dyDescent="0.2">
      <c r="E2" s="116" t="s">
        <v>247</v>
      </c>
      <c r="G2" s="242" t="s">
        <v>2</v>
      </c>
      <c r="H2" s="243"/>
      <c r="I2" s="243"/>
      <c r="J2" s="243"/>
      <c r="K2" s="244"/>
      <c r="L2" s="245" t="s">
        <v>3</v>
      </c>
      <c r="M2" s="246"/>
      <c r="N2" s="246"/>
      <c r="O2" s="246"/>
      <c r="P2" s="247"/>
      <c r="Q2" s="248" t="s">
        <v>4</v>
      </c>
      <c r="R2" s="249"/>
      <c r="S2" s="249"/>
      <c r="T2" s="249"/>
      <c r="U2" s="250"/>
      <c r="V2" s="251" t="s">
        <v>5</v>
      </c>
      <c r="W2" s="252"/>
      <c r="X2" s="252"/>
      <c r="Y2" s="252"/>
      <c r="Z2" s="253"/>
      <c r="AA2" s="254" t="s">
        <v>6</v>
      </c>
      <c r="AB2" s="255"/>
      <c r="AC2" s="255"/>
      <c r="AD2" s="255"/>
      <c r="AE2" s="256"/>
      <c r="AG2" s="257" t="s">
        <v>2</v>
      </c>
      <c r="AH2" s="258" t="s">
        <v>3</v>
      </c>
      <c r="AI2" s="259" t="s">
        <v>5</v>
      </c>
      <c r="AJ2" s="263" t="s">
        <v>4</v>
      </c>
      <c r="AK2" s="264" t="s">
        <v>6</v>
      </c>
      <c r="AM2" s="265" t="s">
        <v>7</v>
      </c>
      <c r="AN2" s="265"/>
      <c r="AP2" s="117" t="s">
        <v>8</v>
      </c>
      <c r="AQ2" s="117"/>
      <c r="AS2" s="118" t="s">
        <v>9</v>
      </c>
      <c r="AT2" s="118"/>
      <c r="AV2" s="260" t="s">
        <v>83</v>
      </c>
      <c r="AW2" s="260"/>
      <c r="AX2" s="260" t="s">
        <v>648</v>
      </c>
      <c r="AY2" s="260"/>
      <c r="AZ2" s="120"/>
      <c r="BA2" s="120"/>
      <c r="BB2" s="120"/>
      <c r="BC2" s="120"/>
      <c r="BD2" s="120"/>
      <c r="BE2" s="120"/>
      <c r="BG2" s="260" t="s">
        <v>83</v>
      </c>
      <c r="BH2" s="260"/>
      <c r="BI2" s="260" t="s">
        <v>648</v>
      </c>
      <c r="BJ2" s="260"/>
    </row>
    <row r="3" spans="1:78" ht="16" customHeight="1" x14ac:dyDescent="0.2">
      <c r="D3" s="108"/>
      <c r="AG3" s="257"/>
      <c r="AH3" s="258"/>
      <c r="AI3" s="259"/>
      <c r="AJ3" s="263"/>
      <c r="AK3" s="264"/>
      <c r="AV3" s="119" t="s">
        <v>10</v>
      </c>
      <c r="AW3" s="119" t="s">
        <v>11</v>
      </c>
      <c r="AX3" s="119" t="s">
        <v>10</v>
      </c>
      <c r="AY3" s="119" t="s">
        <v>11</v>
      </c>
      <c r="BA3" s="261" t="s">
        <v>10</v>
      </c>
      <c r="BB3" s="261"/>
      <c r="BD3" s="261" t="s">
        <v>11</v>
      </c>
      <c r="BE3" s="261"/>
      <c r="BG3" s="119" t="s">
        <v>10</v>
      </c>
      <c r="BH3" s="119" t="s">
        <v>11</v>
      </c>
      <c r="BI3" s="119" t="s">
        <v>10</v>
      </c>
      <c r="BJ3" s="119" t="s">
        <v>11</v>
      </c>
      <c r="BL3" s="261" t="s">
        <v>10</v>
      </c>
      <c r="BM3" s="261"/>
      <c r="BO3" s="261" t="s">
        <v>11</v>
      </c>
      <c r="BP3" s="261"/>
      <c r="BR3" s="262" t="s">
        <v>84</v>
      </c>
      <c r="BS3" s="262"/>
      <c r="BT3" s="262"/>
      <c r="BV3" s="266" t="s">
        <v>85</v>
      </c>
      <c r="BW3" s="266"/>
      <c r="BX3" s="266"/>
      <c r="BZ3" s="121" t="s">
        <v>240</v>
      </c>
    </row>
    <row r="4" spans="1:78" ht="16" customHeight="1" x14ac:dyDescent="0.2">
      <c r="A4" s="20" t="s">
        <v>248</v>
      </c>
      <c r="B4" s="20" t="s">
        <v>268</v>
      </c>
      <c r="C4" s="20" t="s">
        <v>249</v>
      </c>
      <c r="BV4" s="113"/>
      <c r="BW4" s="113"/>
      <c r="BX4" s="114"/>
    </row>
    <row r="5" spans="1:78" ht="16" customHeight="1" x14ac:dyDescent="0.2">
      <c r="A5" s="222">
        <v>8</v>
      </c>
      <c r="B5" s="222">
        <v>0</v>
      </c>
      <c r="C5" s="222">
        <v>1</v>
      </c>
      <c r="D5" s="20" t="s">
        <v>541</v>
      </c>
      <c r="E5" s="224">
        <v>987329</v>
      </c>
      <c r="G5">
        <v>485</v>
      </c>
      <c r="H5">
        <v>383</v>
      </c>
      <c r="I5">
        <v>341</v>
      </c>
      <c r="J5">
        <v>420</v>
      </c>
      <c r="K5">
        <v>259</v>
      </c>
      <c r="L5">
        <v>0.88900000000000001</v>
      </c>
      <c r="M5">
        <v>0.86099999999999999</v>
      </c>
      <c r="N5">
        <v>0.85399999999999998</v>
      </c>
      <c r="O5">
        <v>0.88100000000000001</v>
      </c>
      <c r="P5">
        <v>0.80800000000000005</v>
      </c>
      <c r="Q5">
        <v>0.71399999999999997</v>
      </c>
      <c r="R5">
        <v>0.72199999999999998</v>
      </c>
      <c r="S5">
        <v>0.71799999999999997</v>
      </c>
      <c r="T5">
        <v>0.71299999999999997</v>
      </c>
      <c r="U5">
        <v>0.72299999999999998</v>
      </c>
      <c r="V5">
        <v>0.83599999999999997</v>
      </c>
      <c r="W5">
        <v>0.93200000000000005</v>
      </c>
      <c r="X5">
        <v>0.95099999999999996</v>
      </c>
      <c r="Y5">
        <v>0.86599999999999999</v>
      </c>
      <c r="Z5">
        <v>1.0760000000000001</v>
      </c>
      <c r="AA5">
        <v>1.3029999999999999</v>
      </c>
      <c r="AB5">
        <v>1.3149999999999999</v>
      </c>
      <c r="AC5">
        <v>1.31</v>
      </c>
      <c r="AD5">
        <v>1.339</v>
      </c>
      <c r="AE5">
        <v>1.2889999999999999</v>
      </c>
      <c r="AG5" s="21">
        <f t="shared" ref="AG5:AG20" si="0">AVERAGE(G5:K5)</f>
        <v>377.6</v>
      </c>
      <c r="AH5" s="22">
        <f t="shared" ref="AH5:AH20" si="1">AVERAGE(L5:P5)</f>
        <v>0.85860000000000003</v>
      </c>
      <c r="AI5" s="22">
        <f t="shared" ref="AI5:AI20" si="2">AVERAGE(V5:Z5)</f>
        <v>0.93219999999999992</v>
      </c>
      <c r="AJ5" s="22">
        <f t="shared" ref="AJ5:AJ20" si="3">AVERAGE(Q5:U5)</f>
        <v>0.71799999999999997</v>
      </c>
      <c r="AK5" s="22">
        <f t="shared" ref="AK5:AK20" si="4">AVERAGE(AA5:AE5)</f>
        <v>1.3111999999999999</v>
      </c>
      <c r="AM5" s="109">
        <f t="shared" ref="AM5:AM20" si="5">((AK5-AI5)*(1000/AG5))/AJ5</f>
        <v>1.3979214862376659</v>
      </c>
      <c r="AN5" s="223" cm="1">
        <f t="array" ref="AN5">MIN(IF(ISERROR(AM5:AM12),1E+307,AM5:AM12))</f>
        <v>0.9724304353818739</v>
      </c>
      <c r="AP5" s="223" cm="1">
        <f t="array" ref="AP5">MAX(IF(ISERROR(AJ5:AJ12),-1E+307,AJ5:AJ12))</f>
        <v>0.72839999999999994</v>
      </c>
      <c r="AQ5" s="220">
        <f>AP13-AP5</f>
        <v>-6.9799999999999862E-2</v>
      </c>
      <c r="AR5" s="24"/>
      <c r="AS5" s="223" cm="1">
        <f t="array" ref="AS5">MIN(IF(ISERROR(AK5:AK12),1E+307,AK5:AK12))</f>
        <v>1.2829999999999999</v>
      </c>
      <c r="AT5" s="220">
        <f>AS5-AS13</f>
        <v>-0.11340000000000039</v>
      </c>
      <c r="AV5" s="43">
        <v>0.78900000000000003</v>
      </c>
      <c r="AW5" s="43">
        <v>1.363</v>
      </c>
      <c r="AX5" s="43">
        <v>0.79100000000000004</v>
      </c>
      <c r="AY5" s="43">
        <v>1.4950000000000001</v>
      </c>
      <c r="AZ5" s="25"/>
      <c r="BA5" s="223" cm="1">
        <f t="array" ref="BA5">INDEX(AV5:AV12, MATCH(MIN(IF(ISERROR($AK5:$AK12), 1000, $AK5:$AK12)), $AK5:$AK12, 0))</f>
        <v>0.79600000000000004</v>
      </c>
      <c r="BB5" s="220">
        <f>BA13-BA5</f>
        <v>-0.1070000000000001</v>
      </c>
      <c r="BC5" s="24"/>
      <c r="BD5" s="223" cm="1">
        <f t="array" ref="BD5">INDEX(AW5:AW12, MATCH(MIN(IF(ISERROR($AK5:$AK12), 1000, $AK5:$AK12)), $AK5:$AK12, 0))</f>
        <v>1.3540000000000001</v>
      </c>
      <c r="BE5" s="220">
        <f>BD5-BD13</f>
        <v>-0.22699999999999987</v>
      </c>
      <c r="BG5" s="43">
        <v>0.74399999999999999</v>
      </c>
      <c r="BH5" s="43">
        <v>1.51</v>
      </c>
      <c r="BI5" s="43">
        <v>0.79500000000000004</v>
      </c>
      <c r="BJ5" s="43">
        <v>1.506</v>
      </c>
      <c r="BL5" s="223" cm="1">
        <f t="array" ref="BL5">INDEX(BG5:BG12, MATCH(MIN(IF(ISERROR($AK5:$AK12), 1000, $AK5:$AK12)), $AK5:$AK12, 0))</f>
        <v>0.72</v>
      </c>
      <c r="BM5" s="220">
        <f>BL13-BL5</f>
        <v>-7.999999999999996E-2</v>
      </c>
      <c r="BN5" s="24"/>
      <c r="BO5" s="223" cm="1">
        <f t="array" ref="BO5">INDEX(BH5:BH12, MATCH(MIN(IF(ISERROR($AK5:$AK12), 1000, $AK5:$AK12)), $AK5:$AK12, 0))</f>
        <v>1.5720000000000001</v>
      </c>
      <c r="BP5" s="220">
        <f>BO5-BO13</f>
        <v>-0.14700000000000002</v>
      </c>
      <c r="BR5" s="220">
        <f>BA5-BB5</f>
        <v>0.90300000000000014</v>
      </c>
      <c r="BS5" s="220">
        <f>BD5+BE5</f>
        <v>1.1270000000000002</v>
      </c>
      <c r="BT5" s="221">
        <f>BS5-BR5</f>
        <v>0.22400000000000009</v>
      </c>
      <c r="BU5" s="51"/>
      <c r="BV5" s="220">
        <f>BL5-BM5</f>
        <v>0.79999999999999993</v>
      </c>
      <c r="BW5" s="220">
        <f>BO5+BP5</f>
        <v>1.425</v>
      </c>
      <c r="BX5" s="221">
        <f>BW5-BV5</f>
        <v>0.62500000000000011</v>
      </c>
      <c r="BY5" s="51"/>
      <c r="BZ5" s="221">
        <f>AVERAGE(BT5, BX5)</f>
        <v>0.4245000000000001</v>
      </c>
    </row>
    <row r="6" spans="1:78" ht="16" customHeight="1" x14ac:dyDescent="0.2">
      <c r="A6" s="222"/>
      <c r="B6" s="222"/>
      <c r="C6" s="222"/>
      <c r="D6" s="20" t="s">
        <v>542</v>
      </c>
      <c r="E6" s="224"/>
      <c r="G6">
        <v>533</v>
      </c>
      <c r="H6">
        <v>352</v>
      </c>
      <c r="I6">
        <v>365</v>
      </c>
      <c r="J6">
        <v>429</v>
      </c>
      <c r="K6">
        <v>424</v>
      </c>
      <c r="L6">
        <v>0.89400000000000002</v>
      </c>
      <c r="M6">
        <v>0.83799999999999997</v>
      </c>
      <c r="N6">
        <v>0.84399999999999997</v>
      </c>
      <c r="O6">
        <v>0.871</v>
      </c>
      <c r="P6">
        <v>0.86499999999999999</v>
      </c>
      <c r="Q6">
        <v>0.72099999999999997</v>
      </c>
      <c r="R6">
        <v>0.72499999999999998</v>
      </c>
      <c r="S6">
        <v>0.72099999999999997</v>
      </c>
      <c r="T6">
        <v>0.71199999999999997</v>
      </c>
      <c r="U6">
        <v>0.73199999999999998</v>
      </c>
      <c r="V6">
        <v>0.82</v>
      </c>
      <c r="W6">
        <v>1</v>
      </c>
      <c r="X6">
        <v>0.98</v>
      </c>
      <c r="Y6">
        <v>0.89800000000000002</v>
      </c>
      <c r="Z6">
        <v>0.91600000000000004</v>
      </c>
      <c r="AA6">
        <v>1.3520000000000001</v>
      </c>
      <c r="AB6">
        <v>1.2669999999999999</v>
      </c>
      <c r="AC6">
        <v>1.2889999999999999</v>
      </c>
      <c r="AD6">
        <v>1.2989999999999999</v>
      </c>
      <c r="AE6">
        <v>1.2649999999999999</v>
      </c>
      <c r="AG6" s="21">
        <f t="shared" si="0"/>
        <v>420.6</v>
      </c>
      <c r="AH6" s="22">
        <f t="shared" si="1"/>
        <v>0.86240000000000006</v>
      </c>
      <c r="AI6" s="22">
        <f t="shared" si="2"/>
        <v>0.92279999999999995</v>
      </c>
      <c r="AJ6" s="22">
        <f t="shared" si="3"/>
        <v>0.72219999999999995</v>
      </c>
      <c r="AK6" s="22">
        <f t="shared" si="4"/>
        <v>1.2943999999999998</v>
      </c>
      <c r="AM6" s="109">
        <f t="shared" si="5"/>
        <v>1.2233450044924015</v>
      </c>
      <c r="AN6" s="223"/>
      <c r="AP6" s="223"/>
      <c r="AQ6" s="220"/>
      <c r="AR6" s="24"/>
      <c r="AS6" s="223"/>
      <c r="AT6" s="220"/>
      <c r="AV6" s="43">
        <v>0.79</v>
      </c>
      <c r="AW6" s="43">
        <v>1.357</v>
      </c>
      <c r="AX6" s="43">
        <v>0.80400000000000005</v>
      </c>
      <c r="AY6" s="43">
        <v>1.4570000000000001</v>
      </c>
      <c r="AZ6" s="25"/>
      <c r="BA6" s="223"/>
      <c r="BB6" s="220"/>
      <c r="BC6" s="24"/>
      <c r="BD6" s="223"/>
      <c r="BE6" s="220"/>
      <c r="BG6" s="43">
        <v>0.73599999999999999</v>
      </c>
      <c r="BH6" s="43">
        <v>1.5309999999999999</v>
      </c>
      <c r="BI6" s="43">
        <v>0.79400000000000004</v>
      </c>
      <c r="BJ6" s="43">
        <v>1.506</v>
      </c>
      <c r="BL6" s="223"/>
      <c r="BM6" s="220"/>
      <c r="BN6" s="24"/>
      <c r="BO6" s="223"/>
      <c r="BP6" s="220"/>
      <c r="BR6" s="220"/>
      <c r="BS6" s="220"/>
      <c r="BT6" s="221"/>
      <c r="BU6" s="51"/>
      <c r="BV6" s="220"/>
      <c r="BW6" s="220"/>
      <c r="BX6" s="221"/>
      <c r="BY6" s="51"/>
      <c r="BZ6" s="221"/>
    </row>
    <row r="7" spans="1:78" s="63" customFormat="1" ht="16" customHeight="1" x14ac:dyDescent="0.2">
      <c r="A7" s="222"/>
      <c r="B7" s="222"/>
      <c r="C7" s="222"/>
      <c r="D7" s="63" t="s">
        <v>543</v>
      </c>
      <c r="E7" s="224"/>
      <c r="G7" s="63">
        <v>491</v>
      </c>
      <c r="H7" s="63">
        <v>435</v>
      </c>
      <c r="I7" s="63">
        <v>510</v>
      </c>
      <c r="J7" s="63">
        <v>488</v>
      </c>
      <c r="K7" s="63">
        <v>486</v>
      </c>
      <c r="L7" s="63">
        <v>0.86799999999999999</v>
      </c>
      <c r="M7" s="63">
        <v>0.85199999999999998</v>
      </c>
      <c r="N7" s="63">
        <v>0.87</v>
      </c>
      <c r="O7" s="63">
        <v>0.85899999999999999</v>
      </c>
      <c r="P7" s="63">
        <v>0.86199999999999999</v>
      </c>
      <c r="Q7" s="63">
        <v>0.72799999999999998</v>
      </c>
      <c r="R7" s="63">
        <v>0.72499999999999998</v>
      </c>
      <c r="S7" s="63">
        <v>0.73</v>
      </c>
      <c r="T7" s="63">
        <v>0.71599999999999997</v>
      </c>
      <c r="U7" s="63">
        <v>0.73899999999999999</v>
      </c>
      <c r="V7" s="63">
        <v>0.90700000000000003</v>
      </c>
      <c r="W7" s="63">
        <v>0.95899999999999996</v>
      </c>
      <c r="X7" s="63">
        <v>0.90200000000000002</v>
      </c>
      <c r="Y7" s="63">
        <v>0.93500000000000005</v>
      </c>
      <c r="Z7" s="63">
        <v>0.92600000000000005</v>
      </c>
      <c r="AA7" s="63">
        <v>1.2849999999999999</v>
      </c>
      <c r="AB7" s="63">
        <v>1.2689999999999999</v>
      </c>
      <c r="AC7" s="63">
        <v>1.29</v>
      </c>
      <c r="AD7" s="63">
        <v>1.306</v>
      </c>
      <c r="AE7" s="63">
        <v>1.2649999999999999</v>
      </c>
      <c r="AG7" s="102">
        <f t="shared" si="0"/>
        <v>482</v>
      </c>
      <c r="AH7" s="103">
        <f t="shared" si="1"/>
        <v>0.86219999999999997</v>
      </c>
      <c r="AI7" s="103">
        <f t="shared" si="2"/>
        <v>0.92580000000000007</v>
      </c>
      <c r="AJ7" s="103">
        <f t="shared" si="3"/>
        <v>0.72760000000000002</v>
      </c>
      <c r="AK7" s="103">
        <f t="shared" si="4"/>
        <v>1.2829999999999999</v>
      </c>
      <c r="AM7" s="18">
        <f t="shared" si="5"/>
        <v>1.0185250662098317</v>
      </c>
      <c r="AN7" s="223"/>
      <c r="AP7" s="223"/>
      <c r="AQ7" s="220"/>
      <c r="AR7" s="104"/>
      <c r="AS7" s="223"/>
      <c r="AT7" s="220"/>
      <c r="AV7" s="105">
        <v>0.79600000000000004</v>
      </c>
      <c r="AW7" s="105">
        <v>1.3540000000000001</v>
      </c>
      <c r="AX7" s="105">
        <v>0.80700000000000005</v>
      </c>
      <c r="AY7" s="105">
        <v>1.4490000000000001</v>
      </c>
      <c r="AZ7" s="106"/>
      <c r="BA7" s="223"/>
      <c r="BB7" s="220"/>
      <c r="BC7" s="104"/>
      <c r="BD7" s="223"/>
      <c r="BE7" s="220"/>
      <c r="BG7" s="105">
        <v>0.72</v>
      </c>
      <c r="BH7" s="105">
        <v>1.5720000000000001</v>
      </c>
      <c r="BI7" s="105">
        <v>0.76300000000000001</v>
      </c>
      <c r="BJ7" s="105">
        <v>1.571</v>
      </c>
      <c r="BL7" s="223"/>
      <c r="BM7" s="220"/>
      <c r="BN7" s="104"/>
      <c r="BO7" s="223"/>
      <c r="BP7" s="220"/>
      <c r="BR7" s="220"/>
      <c r="BS7" s="220"/>
      <c r="BT7" s="221"/>
      <c r="BU7" s="107"/>
      <c r="BV7" s="220"/>
      <c r="BW7" s="220"/>
      <c r="BX7" s="221"/>
      <c r="BY7" s="107"/>
      <c r="BZ7" s="221"/>
    </row>
    <row r="8" spans="1:78" ht="16" customHeight="1" x14ac:dyDescent="0.2">
      <c r="A8" s="222"/>
      <c r="B8" s="222"/>
      <c r="C8" s="222"/>
      <c r="D8" s="20" t="s">
        <v>544</v>
      </c>
      <c r="E8" s="224"/>
      <c r="G8">
        <v>593</v>
      </c>
      <c r="H8">
        <v>560</v>
      </c>
      <c r="I8">
        <v>507</v>
      </c>
      <c r="J8">
        <v>636</v>
      </c>
      <c r="K8">
        <v>481</v>
      </c>
      <c r="L8">
        <v>0.876</v>
      </c>
      <c r="M8">
        <v>0.873</v>
      </c>
      <c r="N8">
        <v>0.85899999999999999</v>
      </c>
      <c r="O8">
        <v>0.88600000000000001</v>
      </c>
      <c r="P8">
        <v>0.85599999999999998</v>
      </c>
      <c r="Q8">
        <v>0.73</v>
      </c>
      <c r="R8">
        <v>0.72899999999999998</v>
      </c>
      <c r="S8">
        <v>0.73099999999999998</v>
      </c>
      <c r="T8">
        <v>0.71699999999999997</v>
      </c>
      <c r="U8">
        <v>0.73499999999999999</v>
      </c>
      <c r="V8">
        <v>0.88200000000000001</v>
      </c>
      <c r="W8">
        <v>0.89300000000000002</v>
      </c>
      <c r="X8">
        <v>0.93600000000000005</v>
      </c>
      <c r="Y8">
        <v>0.84599999999999997</v>
      </c>
      <c r="Z8">
        <v>0.94499999999999995</v>
      </c>
      <c r="AA8">
        <v>1.294</v>
      </c>
      <c r="AB8">
        <v>1.2909999999999999</v>
      </c>
      <c r="AC8">
        <v>1.276</v>
      </c>
      <c r="AD8">
        <v>1.3160000000000001</v>
      </c>
      <c r="AE8">
        <v>1.292</v>
      </c>
      <c r="AG8" s="21">
        <f t="shared" si="0"/>
        <v>555.4</v>
      </c>
      <c r="AH8" s="22">
        <f t="shared" si="1"/>
        <v>0.87000000000000011</v>
      </c>
      <c r="AI8" s="22">
        <f t="shared" si="2"/>
        <v>0.90039999999999998</v>
      </c>
      <c r="AJ8" s="22">
        <f t="shared" si="3"/>
        <v>0.72839999999999994</v>
      </c>
      <c r="AK8" s="22">
        <f t="shared" si="4"/>
        <v>1.2937999999999998</v>
      </c>
      <c r="AM8" s="109">
        <f t="shared" si="5"/>
        <v>0.9724304353818739</v>
      </c>
      <c r="AN8" s="223"/>
      <c r="AP8" s="223"/>
      <c r="AQ8" s="220"/>
      <c r="AR8" s="24"/>
      <c r="AS8" s="223"/>
      <c r="AT8" s="220"/>
      <c r="AV8" s="43">
        <v>0.78400000000000003</v>
      </c>
      <c r="AW8" s="43">
        <v>1.371</v>
      </c>
      <c r="AX8" s="43">
        <v>0.80100000000000005</v>
      </c>
      <c r="AY8" s="43">
        <v>1.452</v>
      </c>
      <c r="AZ8" s="25"/>
      <c r="BA8" s="223"/>
      <c r="BB8" s="220"/>
      <c r="BC8" s="24"/>
      <c r="BD8" s="223"/>
      <c r="BE8" s="220"/>
      <c r="BG8" s="43">
        <v>0.72099999999999997</v>
      </c>
      <c r="BH8" s="43">
        <v>1.5649999999999999</v>
      </c>
      <c r="BI8" s="43">
        <v>0.77400000000000002</v>
      </c>
      <c r="BJ8" s="43">
        <v>1.544</v>
      </c>
      <c r="BL8" s="223"/>
      <c r="BM8" s="220"/>
      <c r="BN8" s="24"/>
      <c r="BO8" s="223"/>
      <c r="BP8" s="220"/>
      <c r="BR8" s="220"/>
      <c r="BS8" s="220"/>
      <c r="BT8" s="221"/>
      <c r="BU8" s="51"/>
      <c r="BV8" s="220"/>
      <c r="BW8" s="220"/>
      <c r="BX8" s="221"/>
      <c r="BY8" s="51"/>
      <c r="BZ8" s="221"/>
    </row>
    <row r="9" spans="1:78" ht="16" customHeight="1" x14ac:dyDescent="0.2">
      <c r="A9" s="222"/>
      <c r="B9" s="222"/>
      <c r="C9" s="222"/>
      <c r="D9" s="20" t="s">
        <v>545</v>
      </c>
      <c r="E9" s="224"/>
      <c r="G9" s="20"/>
      <c r="K9" s="20"/>
      <c r="L9" s="20"/>
      <c r="P9" s="20"/>
      <c r="Q9" s="20"/>
      <c r="U9" s="20"/>
      <c r="V9" s="20"/>
      <c r="Z9" s="20"/>
      <c r="AA9" s="20"/>
      <c r="AE9" s="20"/>
      <c r="AG9" s="21" t="e">
        <f t="shared" si="0"/>
        <v>#DIV/0!</v>
      </c>
      <c r="AH9" s="22" t="e">
        <f t="shared" si="1"/>
        <v>#DIV/0!</v>
      </c>
      <c r="AI9" s="22" t="e">
        <f t="shared" si="2"/>
        <v>#DIV/0!</v>
      </c>
      <c r="AJ9" s="22" t="e">
        <f t="shared" si="3"/>
        <v>#DIV/0!</v>
      </c>
      <c r="AK9" s="22" t="e">
        <f t="shared" si="4"/>
        <v>#DIV/0!</v>
      </c>
      <c r="AM9" s="109" t="e">
        <f t="shared" si="5"/>
        <v>#DIV/0!</v>
      </c>
      <c r="AN9" s="223"/>
      <c r="AP9" s="223"/>
      <c r="AQ9" s="220"/>
      <c r="AR9" s="24"/>
      <c r="AS9" s="223"/>
      <c r="AT9" s="220"/>
      <c r="AV9" s="43"/>
      <c r="AW9" s="43"/>
      <c r="AX9" s="43"/>
      <c r="AY9" s="43"/>
      <c r="AZ9" s="25"/>
      <c r="BA9" s="223"/>
      <c r="BB9" s="220"/>
      <c r="BC9" s="24"/>
      <c r="BD9" s="223"/>
      <c r="BE9" s="220"/>
      <c r="BG9" s="43"/>
      <c r="BH9" s="43"/>
      <c r="BI9" s="43"/>
      <c r="BJ9" s="43"/>
      <c r="BL9" s="223"/>
      <c r="BM9" s="220"/>
      <c r="BN9" s="24"/>
      <c r="BO9" s="223"/>
      <c r="BP9" s="220"/>
      <c r="BR9" s="220"/>
      <c r="BS9" s="220"/>
      <c r="BT9" s="221"/>
      <c r="BU9" s="51"/>
      <c r="BV9" s="220"/>
      <c r="BW9" s="220"/>
      <c r="BX9" s="221"/>
      <c r="BY9" s="51"/>
      <c r="BZ9" s="221"/>
    </row>
    <row r="10" spans="1:78" ht="16" customHeight="1" x14ac:dyDescent="0.2">
      <c r="A10" s="222"/>
      <c r="B10" s="222"/>
      <c r="C10" s="222"/>
      <c r="E10" s="224"/>
      <c r="AG10" s="21" t="e">
        <f t="shared" si="0"/>
        <v>#DIV/0!</v>
      </c>
      <c r="AH10" s="22" t="e">
        <f t="shared" si="1"/>
        <v>#DIV/0!</v>
      </c>
      <c r="AI10" s="22" t="e">
        <f t="shared" si="2"/>
        <v>#DIV/0!</v>
      </c>
      <c r="AJ10" s="22" t="e">
        <f t="shared" si="3"/>
        <v>#DIV/0!</v>
      </c>
      <c r="AK10" s="22" t="e">
        <f t="shared" si="4"/>
        <v>#DIV/0!</v>
      </c>
      <c r="AM10" s="109" t="e">
        <f t="shared" si="5"/>
        <v>#DIV/0!</v>
      </c>
      <c r="AN10" s="223"/>
      <c r="AP10" s="223"/>
      <c r="AQ10" s="220"/>
      <c r="AR10" s="24"/>
      <c r="AS10" s="223"/>
      <c r="AT10" s="220"/>
      <c r="AV10" s="43"/>
      <c r="AW10" s="43"/>
      <c r="AX10" s="43"/>
      <c r="AY10" s="43"/>
      <c r="AZ10" s="25"/>
      <c r="BA10" s="223"/>
      <c r="BB10" s="220"/>
      <c r="BC10" s="24"/>
      <c r="BD10" s="223"/>
      <c r="BE10" s="220"/>
      <c r="BG10" s="43"/>
      <c r="BH10" s="43"/>
      <c r="BI10" s="43"/>
      <c r="BJ10" s="43"/>
      <c r="BL10" s="223"/>
      <c r="BM10" s="220"/>
      <c r="BN10" s="24"/>
      <c r="BO10" s="223"/>
      <c r="BP10" s="220"/>
      <c r="BR10" s="220"/>
      <c r="BS10" s="220"/>
      <c r="BT10" s="221"/>
      <c r="BU10" s="51"/>
      <c r="BV10" s="220"/>
      <c r="BW10" s="220"/>
      <c r="BX10" s="221"/>
      <c r="BY10" s="51"/>
      <c r="BZ10" s="221"/>
    </row>
    <row r="11" spans="1:78" ht="16" customHeight="1" x14ac:dyDescent="0.2">
      <c r="A11" s="222"/>
      <c r="B11" s="222"/>
      <c r="C11" s="222"/>
      <c r="E11" s="224"/>
      <c r="AG11" s="21" t="e">
        <f t="shared" si="0"/>
        <v>#DIV/0!</v>
      </c>
      <c r="AH11" s="22" t="e">
        <f t="shared" si="1"/>
        <v>#DIV/0!</v>
      </c>
      <c r="AI11" s="22" t="e">
        <f t="shared" si="2"/>
        <v>#DIV/0!</v>
      </c>
      <c r="AJ11" s="22" t="e">
        <f t="shared" si="3"/>
        <v>#DIV/0!</v>
      </c>
      <c r="AK11" s="22" t="e">
        <f t="shared" si="4"/>
        <v>#DIV/0!</v>
      </c>
      <c r="AM11" s="109" t="e">
        <f t="shared" si="5"/>
        <v>#DIV/0!</v>
      </c>
      <c r="AN11" s="223"/>
      <c r="AP11" s="223"/>
      <c r="AQ11" s="220"/>
      <c r="AR11" s="24"/>
      <c r="AS11" s="223"/>
      <c r="AT11" s="220"/>
      <c r="AV11" s="43"/>
      <c r="AW11" s="43"/>
      <c r="AX11" s="43"/>
      <c r="AY11" s="43"/>
      <c r="AZ11" s="25"/>
      <c r="BA11" s="223"/>
      <c r="BB11" s="220"/>
      <c r="BC11" s="24"/>
      <c r="BD11" s="223"/>
      <c r="BE11" s="220"/>
      <c r="BG11" s="43"/>
      <c r="BH11" s="43"/>
      <c r="BI11" s="43"/>
      <c r="BJ11" s="43"/>
      <c r="BL11" s="223"/>
      <c r="BM11" s="220"/>
      <c r="BN11" s="24"/>
      <c r="BO11" s="223"/>
      <c r="BP11" s="220"/>
      <c r="BR11" s="220"/>
      <c r="BS11" s="220"/>
      <c r="BT11" s="221"/>
      <c r="BU11" s="51"/>
      <c r="BV11" s="220"/>
      <c r="BW11" s="220"/>
      <c r="BX11" s="221"/>
      <c r="BY11" s="51"/>
      <c r="BZ11" s="221"/>
    </row>
    <row r="12" spans="1:78" ht="16" customHeight="1" x14ac:dyDescent="0.2">
      <c r="A12" s="222"/>
      <c r="B12" s="222"/>
      <c r="C12" s="222"/>
      <c r="E12" s="224"/>
      <c r="AG12" s="21" t="e">
        <f t="shared" si="0"/>
        <v>#DIV/0!</v>
      </c>
      <c r="AH12" s="22" t="e">
        <f t="shared" si="1"/>
        <v>#DIV/0!</v>
      </c>
      <c r="AI12" s="22" t="e">
        <f t="shared" si="2"/>
        <v>#DIV/0!</v>
      </c>
      <c r="AJ12" s="22" t="e">
        <f t="shared" si="3"/>
        <v>#DIV/0!</v>
      </c>
      <c r="AK12" s="22" t="e">
        <f t="shared" si="4"/>
        <v>#DIV/0!</v>
      </c>
      <c r="AM12" s="109" t="e">
        <f t="shared" si="5"/>
        <v>#DIV/0!</v>
      </c>
      <c r="AN12" s="223"/>
      <c r="AP12" s="223"/>
      <c r="AQ12" s="220"/>
      <c r="AR12" s="24"/>
      <c r="AS12" s="223"/>
      <c r="AT12" s="220"/>
      <c r="AV12" s="43"/>
      <c r="AW12" s="43"/>
      <c r="AX12" s="43"/>
      <c r="AY12" s="43"/>
      <c r="AZ12" s="25"/>
      <c r="BA12" s="223"/>
      <c r="BB12" s="220"/>
      <c r="BC12" s="24"/>
      <c r="BD12" s="223"/>
      <c r="BE12" s="220"/>
      <c r="BG12" s="43"/>
      <c r="BH12" s="43"/>
      <c r="BI12" s="43"/>
      <c r="BJ12" s="43"/>
      <c r="BL12" s="223"/>
      <c r="BM12" s="220"/>
      <c r="BN12" s="24"/>
      <c r="BO12" s="223"/>
      <c r="BP12" s="220"/>
      <c r="BR12" s="220"/>
      <c r="BS12" s="220"/>
      <c r="BT12" s="221"/>
      <c r="BU12" s="51"/>
      <c r="BV12" s="220"/>
      <c r="BW12" s="220"/>
      <c r="BX12" s="221"/>
      <c r="BY12" s="51"/>
      <c r="BZ12" s="221"/>
    </row>
    <row r="13" spans="1:78" ht="16" customHeight="1" x14ac:dyDescent="0.2">
      <c r="A13" s="222"/>
      <c r="B13" s="222"/>
      <c r="C13" s="222">
        <v>0</v>
      </c>
      <c r="D13" s="20" t="s">
        <v>546</v>
      </c>
      <c r="E13" s="224"/>
      <c r="G13">
        <v>481</v>
      </c>
      <c r="H13">
        <v>443</v>
      </c>
      <c r="I13">
        <v>418</v>
      </c>
      <c r="J13">
        <v>559</v>
      </c>
      <c r="K13">
        <v>394</v>
      </c>
      <c r="L13">
        <v>0.77100000000000002</v>
      </c>
      <c r="M13">
        <v>0.75800000000000001</v>
      </c>
      <c r="N13">
        <v>0.75900000000000001</v>
      </c>
      <c r="O13">
        <v>0.79100000000000004</v>
      </c>
      <c r="P13">
        <v>0.752</v>
      </c>
      <c r="Q13">
        <v>0.64400000000000002</v>
      </c>
      <c r="R13">
        <v>0.65900000000000003</v>
      </c>
      <c r="S13">
        <v>0.65300000000000002</v>
      </c>
      <c r="T13">
        <v>0.64</v>
      </c>
      <c r="U13">
        <v>0.66300000000000003</v>
      </c>
      <c r="V13">
        <v>1.1639999999999999</v>
      </c>
      <c r="W13">
        <v>1.1950000000000001</v>
      </c>
      <c r="X13">
        <v>1.1890000000000001</v>
      </c>
      <c r="Y13">
        <v>1.119</v>
      </c>
      <c r="Z13">
        <v>1.2030000000000001</v>
      </c>
      <c r="AA13">
        <v>1.4139999999999999</v>
      </c>
      <c r="AB13">
        <v>1.4330000000000001</v>
      </c>
      <c r="AC13">
        <v>1.395</v>
      </c>
      <c r="AD13">
        <v>1.4370000000000001</v>
      </c>
      <c r="AE13">
        <v>1.379</v>
      </c>
      <c r="AG13" s="21">
        <f t="shared" si="0"/>
        <v>459</v>
      </c>
      <c r="AH13" s="22">
        <f t="shared" si="1"/>
        <v>0.76619999999999988</v>
      </c>
      <c r="AI13" s="22">
        <f t="shared" si="2"/>
        <v>1.1739999999999999</v>
      </c>
      <c r="AJ13" s="22">
        <f t="shared" si="3"/>
        <v>0.65180000000000005</v>
      </c>
      <c r="AK13" s="22">
        <f t="shared" si="4"/>
        <v>1.4116</v>
      </c>
      <c r="AM13" s="109">
        <f t="shared" si="5"/>
        <v>0.79418082053318417</v>
      </c>
      <c r="AN13" s="223" cm="1">
        <f t="array" ref="AN13">MIN(IF(ISERROR(AM13:AM20),1E+307,AM13:AM20))</f>
        <v>0.51791019456128151</v>
      </c>
      <c r="AP13" s="223" cm="1">
        <f t="array" ref="AP13">MAX(IF(ISERROR(AJ13:AJ20),-1E+307,AJ13:AJ20))</f>
        <v>0.65860000000000007</v>
      </c>
      <c r="AQ13" s="220"/>
      <c r="AR13" s="24"/>
      <c r="AS13" s="223" cm="1">
        <f t="array" ref="AS13">MIN(IF(ISERROR(AK13:AK20),1E+307,AK13:AK20))</f>
        <v>1.3964000000000003</v>
      </c>
      <c r="AT13" s="220"/>
      <c r="AV13" s="43">
        <v>0.68500000000000005</v>
      </c>
      <c r="AW13" s="43">
        <v>1.587</v>
      </c>
      <c r="AX13" s="43">
        <v>0.71599999999999997</v>
      </c>
      <c r="AY13" s="43">
        <v>1.6839999999999999</v>
      </c>
      <c r="AZ13" s="25"/>
      <c r="BA13" s="223" cm="1">
        <f t="array" ref="BA13">INDEX(AV13:AV20, MATCH(MIN(IF(ISERROR($AK13:$AK20), 1000, $AK13:$AK20)), $AK13:$AK20, 0))</f>
        <v>0.68899999999999995</v>
      </c>
      <c r="BB13" s="220"/>
      <c r="BC13" s="24"/>
      <c r="BD13" s="223" cm="1">
        <f t="array" ref="BD13">INDEX(AW13:AW20, MATCH(MIN(IF(ISERROR($AK13:$AK20), 1000, $AK13:$AK20)), $AK13:$AK20, 0))</f>
        <v>1.581</v>
      </c>
      <c r="BE13" s="220"/>
      <c r="BG13" s="43">
        <v>0.629</v>
      </c>
      <c r="BH13" s="43">
        <v>1.74</v>
      </c>
      <c r="BI13" s="43">
        <v>0.71799999999999997</v>
      </c>
      <c r="BJ13" s="43">
        <v>1.675</v>
      </c>
      <c r="BL13" s="223" cm="1">
        <f t="array" ref="BL13">INDEX(BG13:BG20, MATCH(MIN(IF(ISERROR($AK13:$AK20), 1000, $AK13:$AK20)), $AK13:$AK20, 0))</f>
        <v>0.64</v>
      </c>
      <c r="BM13" s="220"/>
      <c r="BN13" s="24"/>
      <c r="BO13" s="223" cm="1">
        <f t="array" ref="BO13">INDEX(BH13:BH20, MATCH(MIN(IF(ISERROR($AK13:$AK20), 1000, $AK13:$AK20)), $AK13:$AK20, 0))</f>
        <v>1.7190000000000001</v>
      </c>
      <c r="BP13" s="220"/>
      <c r="BR13" s="220"/>
      <c r="BS13" s="220"/>
      <c r="BT13" s="221"/>
      <c r="BU13" s="51"/>
      <c r="BV13" s="220"/>
      <c r="BW13" s="220"/>
      <c r="BX13" s="221"/>
      <c r="BY13" s="51"/>
      <c r="BZ13" s="221"/>
    </row>
    <row r="14" spans="1:78" s="63" customFormat="1" ht="16" customHeight="1" x14ac:dyDescent="0.2">
      <c r="A14" s="222"/>
      <c r="B14" s="222"/>
      <c r="C14" s="222"/>
      <c r="D14" s="63" t="s">
        <v>547</v>
      </c>
      <c r="E14" s="224"/>
      <c r="G14" s="63">
        <v>596</v>
      </c>
      <c r="H14" s="63">
        <v>391</v>
      </c>
      <c r="I14" s="63">
        <v>352</v>
      </c>
      <c r="J14" s="63">
        <v>593</v>
      </c>
      <c r="K14" s="63">
        <v>627</v>
      </c>
      <c r="L14" s="63">
        <v>0.77600000000000002</v>
      </c>
      <c r="M14" s="63">
        <v>0.72899999999999998</v>
      </c>
      <c r="N14" s="63">
        <v>0.71799999999999997</v>
      </c>
      <c r="O14" s="63">
        <v>0.78</v>
      </c>
      <c r="P14" s="63">
        <v>0.78100000000000003</v>
      </c>
      <c r="Q14" s="63">
        <v>0.65500000000000003</v>
      </c>
      <c r="R14" s="63">
        <v>0.65700000000000003</v>
      </c>
      <c r="S14" s="63">
        <v>0.65</v>
      </c>
      <c r="T14" s="63">
        <v>0.64600000000000002</v>
      </c>
      <c r="U14" s="63">
        <v>0.67300000000000004</v>
      </c>
      <c r="V14" s="63">
        <v>1.1519999999999999</v>
      </c>
      <c r="W14" s="63">
        <v>1.2549999999999999</v>
      </c>
      <c r="X14" s="63">
        <v>1.2709999999999999</v>
      </c>
      <c r="Y14" s="63">
        <v>1.143</v>
      </c>
      <c r="Z14" s="63">
        <v>1.1399999999999999</v>
      </c>
      <c r="AA14" s="63">
        <v>1.401</v>
      </c>
      <c r="AB14" s="63">
        <v>1.3720000000000001</v>
      </c>
      <c r="AC14" s="63">
        <v>1.415</v>
      </c>
      <c r="AD14" s="63">
        <v>1.415</v>
      </c>
      <c r="AE14" s="63">
        <v>1.379</v>
      </c>
      <c r="AG14" s="102">
        <f t="shared" si="0"/>
        <v>511.8</v>
      </c>
      <c r="AH14" s="103">
        <f t="shared" si="1"/>
        <v>0.75680000000000003</v>
      </c>
      <c r="AI14" s="103">
        <f t="shared" si="2"/>
        <v>1.1921999999999999</v>
      </c>
      <c r="AJ14" s="103">
        <f t="shared" si="3"/>
        <v>0.65620000000000001</v>
      </c>
      <c r="AK14" s="103">
        <f t="shared" si="4"/>
        <v>1.3964000000000003</v>
      </c>
      <c r="AM14" s="18">
        <f t="shared" si="5"/>
        <v>0.60802191118020799</v>
      </c>
      <c r="AN14" s="223"/>
      <c r="AP14" s="223"/>
      <c r="AQ14" s="220"/>
      <c r="AR14" s="104"/>
      <c r="AS14" s="223"/>
      <c r="AT14" s="220"/>
      <c r="AV14" s="105">
        <v>0.68899999999999995</v>
      </c>
      <c r="AW14" s="105">
        <v>1.581</v>
      </c>
      <c r="AX14" s="105">
        <v>0.72399999999999998</v>
      </c>
      <c r="AY14" s="105">
        <v>1.669</v>
      </c>
      <c r="AZ14" s="106"/>
      <c r="BA14" s="223"/>
      <c r="BB14" s="220"/>
      <c r="BC14" s="104"/>
      <c r="BD14" s="223"/>
      <c r="BE14" s="220"/>
      <c r="BG14" s="105">
        <v>0.64</v>
      </c>
      <c r="BH14" s="105">
        <v>1.7190000000000001</v>
      </c>
      <c r="BI14" s="105">
        <v>0.73299999999999998</v>
      </c>
      <c r="BJ14" s="105">
        <v>1.639</v>
      </c>
      <c r="BL14" s="223"/>
      <c r="BM14" s="220"/>
      <c r="BN14" s="104"/>
      <c r="BO14" s="223"/>
      <c r="BP14" s="220"/>
      <c r="BR14" s="220"/>
      <c r="BS14" s="220"/>
      <c r="BT14" s="221"/>
      <c r="BU14" s="107"/>
      <c r="BV14" s="220"/>
      <c r="BW14" s="220"/>
      <c r="BX14" s="221"/>
      <c r="BY14" s="107"/>
      <c r="BZ14" s="221"/>
    </row>
    <row r="15" spans="1:78" ht="16" customHeight="1" x14ac:dyDescent="0.2">
      <c r="A15" s="222"/>
      <c r="B15" s="222"/>
      <c r="C15" s="222"/>
      <c r="D15" s="20" t="s">
        <v>548</v>
      </c>
      <c r="E15" s="224"/>
      <c r="G15">
        <v>804</v>
      </c>
      <c r="H15">
        <v>482</v>
      </c>
      <c r="I15">
        <v>583</v>
      </c>
      <c r="J15">
        <v>670</v>
      </c>
      <c r="K15">
        <v>794</v>
      </c>
      <c r="L15">
        <v>0.79400000000000004</v>
      </c>
      <c r="M15">
        <v>0.72899999999999998</v>
      </c>
      <c r="N15">
        <v>0.76400000000000001</v>
      </c>
      <c r="O15">
        <v>0.78100000000000003</v>
      </c>
      <c r="P15">
        <v>0.80600000000000005</v>
      </c>
      <c r="Q15">
        <v>0.66</v>
      </c>
      <c r="R15">
        <v>0.66200000000000003</v>
      </c>
      <c r="S15">
        <v>0.65700000000000003</v>
      </c>
      <c r="T15">
        <v>0.64400000000000002</v>
      </c>
      <c r="U15">
        <v>0.67</v>
      </c>
      <c r="V15">
        <v>1.111</v>
      </c>
      <c r="W15">
        <v>1.2549999999999999</v>
      </c>
      <c r="X15">
        <v>1.18</v>
      </c>
      <c r="Y15">
        <v>1.1419999999999999</v>
      </c>
      <c r="Z15">
        <v>1.08</v>
      </c>
      <c r="AA15">
        <v>1.399</v>
      </c>
      <c r="AB15">
        <v>1.3660000000000001</v>
      </c>
      <c r="AC15">
        <v>1.397</v>
      </c>
      <c r="AD15">
        <v>1.4470000000000001</v>
      </c>
      <c r="AE15">
        <v>1.3939999999999999</v>
      </c>
      <c r="AG15" s="21">
        <f t="shared" si="0"/>
        <v>666.6</v>
      </c>
      <c r="AH15" s="22">
        <f t="shared" si="1"/>
        <v>0.77480000000000004</v>
      </c>
      <c r="AI15" s="22">
        <f t="shared" si="2"/>
        <v>1.1535999999999997</v>
      </c>
      <c r="AJ15" s="22">
        <f t="shared" si="3"/>
        <v>0.65860000000000007</v>
      </c>
      <c r="AK15" s="22">
        <f t="shared" si="4"/>
        <v>1.4006000000000001</v>
      </c>
      <c r="AM15" s="109">
        <f t="shared" si="5"/>
        <v>0.56261320028146222</v>
      </c>
      <c r="AN15" s="223"/>
      <c r="AP15" s="223"/>
      <c r="AQ15" s="220"/>
      <c r="AR15" s="24"/>
      <c r="AS15" s="223"/>
      <c r="AT15" s="220"/>
      <c r="AV15" s="43">
        <v>0.68799999999999994</v>
      </c>
      <c r="AW15" s="43">
        <v>1.58</v>
      </c>
      <c r="AX15" s="43">
        <v>0.71699999999999997</v>
      </c>
      <c r="AY15" s="43">
        <v>1.6659999999999999</v>
      </c>
      <c r="AZ15" s="25"/>
      <c r="BA15" s="223"/>
      <c r="BB15" s="220"/>
      <c r="BC15" s="24"/>
      <c r="BD15" s="223"/>
      <c r="BE15" s="220"/>
      <c r="BG15" s="43">
        <v>0.64200000000000002</v>
      </c>
      <c r="BH15" s="43">
        <v>1.7310000000000001</v>
      </c>
      <c r="BI15" s="43">
        <v>0.72699999999999998</v>
      </c>
      <c r="BJ15" s="43">
        <v>1.655</v>
      </c>
      <c r="BL15" s="223"/>
      <c r="BM15" s="220"/>
      <c r="BN15" s="24"/>
      <c r="BO15" s="223"/>
      <c r="BP15" s="220"/>
      <c r="BR15" s="220"/>
      <c r="BS15" s="220"/>
      <c r="BT15" s="221"/>
      <c r="BU15" s="51"/>
      <c r="BV15" s="220"/>
      <c r="BW15" s="220"/>
      <c r="BX15" s="221"/>
      <c r="BY15" s="51"/>
      <c r="BZ15" s="221"/>
    </row>
    <row r="16" spans="1:78" ht="16" customHeight="1" x14ac:dyDescent="0.2">
      <c r="A16" s="222"/>
      <c r="B16" s="222"/>
      <c r="C16" s="222"/>
      <c r="D16" s="20" t="s">
        <v>549</v>
      </c>
      <c r="E16" s="224"/>
      <c r="G16">
        <v>685</v>
      </c>
      <c r="H16">
        <v>514</v>
      </c>
      <c r="I16">
        <v>823</v>
      </c>
      <c r="J16">
        <v>476</v>
      </c>
      <c r="K16">
        <v>723</v>
      </c>
      <c r="L16">
        <v>0.76900000000000002</v>
      </c>
      <c r="M16">
        <v>0.73199999999999998</v>
      </c>
      <c r="N16">
        <v>0.80100000000000005</v>
      </c>
      <c r="O16">
        <v>0.72799999999999998</v>
      </c>
      <c r="P16">
        <v>0.78200000000000003</v>
      </c>
      <c r="Q16">
        <v>0.65200000000000002</v>
      </c>
      <c r="R16">
        <v>0.66400000000000003</v>
      </c>
      <c r="S16">
        <v>0.65900000000000003</v>
      </c>
      <c r="T16">
        <v>0.63800000000000001</v>
      </c>
      <c r="U16">
        <v>0.67200000000000004</v>
      </c>
      <c r="V16">
        <v>1.167</v>
      </c>
      <c r="W16">
        <v>1.248</v>
      </c>
      <c r="X16">
        <v>1.0940000000000001</v>
      </c>
      <c r="Y16">
        <v>1.252</v>
      </c>
      <c r="Z16">
        <v>1.1379999999999999</v>
      </c>
      <c r="AA16">
        <v>1.4059999999999999</v>
      </c>
      <c r="AB16">
        <v>1.367</v>
      </c>
      <c r="AC16">
        <v>1.413</v>
      </c>
      <c r="AD16">
        <v>1.429</v>
      </c>
      <c r="AE16">
        <v>1.38</v>
      </c>
      <c r="AG16" s="21">
        <f t="shared" si="0"/>
        <v>644.20000000000005</v>
      </c>
      <c r="AH16" s="22">
        <f t="shared" si="1"/>
        <v>0.76240000000000008</v>
      </c>
      <c r="AI16" s="22">
        <f t="shared" si="2"/>
        <v>1.1798</v>
      </c>
      <c r="AJ16" s="22">
        <f t="shared" si="3"/>
        <v>0.65700000000000003</v>
      </c>
      <c r="AK16" s="22">
        <f t="shared" si="4"/>
        <v>1.399</v>
      </c>
      <c r="AM16" s="109">
        <f t="shared" si="5"/>
        <v>0.51791019456128151</v>
      </c>
      <c r="AN16" s="223"/>
      <c r="AP16" s="223"/>
      <c r="AQ16" s="220"/>
      <c r="AR16" s="24"/>
      <c r="AS16" s="223"/>
      <c r="AT16" s="220"/>
      <c r="AV16" s="43">
        <v>0.70899999999999996</v>
      </c>
      <c r="AW16" s="43">
        <v>1.548</v>
      </c>
      <c r="AX16" s="43">
        <v>0.74299999999999999</v>
      </c>
      <c r="AY16" s="43">
        <v>1.627</v>
      </c>
      <c r="AZ16" s="25"/>
      <c r="BA16" s="223"/>
      <c r="BB16" s="220"/>
      <c r="BC16" s="24"/>
      <c r="BD16" s="223"/>
      <c r="BE16" s="220"/>
      <c r="BG16" s="43">
        <v>0.65200000000000002</v>
      </c>
      <c r="BH16" s="43">
        <v>1.704</v>
      </c>
      <c r="BI16" s="43">
        <v>0.74199999999999999</v>
      </c>
      <c r="BJ16" s="43">
        <v>1.623</v>
      </c>
      <c r="BL16" s="223"/>
      <c r="BM16" s="220"/>
      <c r="BN16" s="24"/>
      <c r="BO16" s="223"/>
      <c r="BP16" s="220"/>
      <c r="BR16" s="220"/>
      <c r="BS16" s="220"/>
      <c r="BT16" s="221"/>
      <c r="BU16" s="51"/>
      <c r="BV16" s="220"/>
      <c r="BW16" s="220"/>
      <c r="BX16" s="221"/>
      <c r="BY16" s="51"/>
      <c r="BZ16" s="221"/>
    </row>
    <row r="17" spans="1:78" ht="16" customHeight="1" x14ac:dyDescent="0.2">
      <c r="A17" s="222"/>
      <c r="B17" s="222"/>
      <c r="C17" s="222"/>
      <c r="D17" s="20" t="s">
        <v>550</v>
      </c>
      <c r="E17" s="224"/>
      <c r="G17" s="20"/>
      <c r="K17" s="20"/>
      <c r="L17" s="20"/>
      <c r="P17" s="20"/>
      <c r="Q17" s="20"/>
      <c r="U17" s="20"/>
      <c r="V17" s="20"/>
      <c r="Z17" s="20"/>
      <c r="AA17" s="20"/>
      <c r="AE17" s="20"/>
      <c r="AG17" s="21" t="e">
        <f t="shared" si="0"/>
        <v>#DIV/0!</v>
      </c>
      <c r="AH17" s="22" t="e">
        <f t="shared" si="1"/>
        <v>#DIV/0!</v>
      </c>
      <c r="AI17" s="22" t="e">
        <f t="shared" si="2"/>
        <v>#DIV/0!</v>
      </c>
      <c r="AJ17" s="22" t="e">
        <f t="shared" si="3"/>
        <v>#DIV/0!</v>
      </c>
      <c r="AK17" s="22" t="e">
        <f t="shared" si="4"/>
        <v>#DIV/0!</v>
      </c>
      <c r="AM17" s="109" t="e">
        <f t="shared" si="5"/>
        <v>#DIV/0!</v>
      </c>
      <c r="AN17" s="223"/>
      <c r="AP17" s="223"/>
      <c r="AQ17" s="220"/>
      <c r="AR17" s="24"/>
      <c r="AS17" s="223"/>
      <c r="AT17" s="220"/>
      <c r="AV17" s="43"/>
      <c r="AW17" s="43"/>
      <c r="AX17" s="43"/>
      <c r="AY17" s="43"/>
      <c r="AZ17" s="25"/>
      <c r="BA17" s="223"/>
      <c r="BB17" s="220"/>
      <c r="BC17" s="24"/>
      <c r="BD17" s="223"/>
      <c r="BE17" s="220"/>
      <c r="BG17" s="43"/>
      <c r="BH17" s="43"/>
      <c r="BI17" s="43"/>
      <c r="BJ17" s="43"/>
      <c r="BL17" s="223"/>
      <c r="BM17" s="220"/>
      <c r="BN17" s="24"/>
      <c r="BO17" s="223"/>
      <c r="BP17" s="220"/>
      <c r="BR17" s="220"/>
      <c r="BS17" s="220"/>
      <c r="BT17" s="221"/>
      <c r="BU17" s="51"/>
      <c r="BV17" s="220"/>
      <c r="BW17" s="220"/>
      <c r="BX17" s="221"/>
      <c r="BY17" s="51"/>
      <c r="BZ17" s="221"/>
    </row>
    <row r="18" spans="1:78" ht="16" customHeight="1" x14ac:dyDescent="0.2">
      <c r="A18" s="222"/>
      <c r="B18" s="222"/>
      <c r="C18" s="222"/>
      <c r="E18" s="224"/>
      <c r="AG18" s="21" t="e">
        <f t="shared" si="0"/>
        <v>#DIV/0!</v>
      </c>
      <c r="AH18" s="22" t="e">
        <f t="shared" si="1"/>
        <v>#DIV/0!</v>
      </c>
      <c r="AI18" s="22" t="e">
        <f t="shared" si="2"/>
        <v>#DIV/0!</v>
      </c>
      <c r="AJ18" s="22" t="e">
        <f t="shared" si="3"/>
        <v>#DIV/0!</v>
      </c>
      <c r="AK18" s="22" t="e">
        <f t="shared" si="4"/>
        <v>#DIV/0!</v>
      </c>
      <c r="AM18" s="109" t="e">
        <f t="shared" si="5"/>
        <v>#DIV/0!</v>
      </c>
      <c r="AN18" s="223"/>
      <c r="AP18" s="223"/>
      <c r="AQ18" s="220"/>
      <c r="AR18" s="24"/>
      <c r="AS18" s="223"/>
      <c r="AT18" s="220"/>
      <c r="AV18" s="43"/>
      <c r="AW18" s="43"/>
      <c r="AX18" s="43"/>
      <c r="AY18" s="43"/>
      <c r="AZ18" s="25"/>
      <c r="BA18" s="223"/>
      <c r="BB18" s="220"/>
      <c r="BC18" s="24"/>
      <c r="BD18" s="223"/>
      <c r="BE18" s="220"/>
      <c r="BG18" s="43"/>
      <c r="BH18" s="43"/>
      <c r="BI18" s="43"/>
      <c r="BJ18" s="43"/>
      <c r="BL18" s="223"/>
      <c r="BM18" s="220"/>
      <c r="BN18" s="24"/>
      <c r="BO18" s="223"/>
      <c r="BP18" s="220"/>
      <c r="BR18" s="220"/>
      <c r="BS18" s="220"/>
      <c r="BT18" s="221"/>
      <c r="BU18" s="51"/>
      <c r="BV18" s="220"/>
      <c r="BW18" s="220"/>
      <c r="BX18" s="221"/>
      <c r="BY18" s="51"/>
      <c r="BZ18" s="221"/>
    </row>
    <row r="19" spans="1:78" ht="16" customHeight="1" x14ac:dyDescent="0.2">
      <c r="A19" s="222"/>
      <c r="B19" s="222"/>
      <c r="C19" s="222"/>
      <c r="E19" s="224"/>
      <c r="AG19" s="21" t="e">
        <f t="shared" si="0"/>
        <v>#DIV/0!</v>
      </c>
      <c r="AH19" s="22" t="e">
        <f t="shared" si="1"/>
        <v>#DIV/0!</v>
      </c>
      <c r="AI19" s="22" t="e">
        <f t="shared" si="2"/>
        <v>#DIV/0!</v>
      </c>
      <c r="AJ19" s="22" t="e">
        <f t="shared" si="3"/>
        <v>#DIV/0!</v>
      </c>
      <c r="AK19" s="22" t="e">
        <f t="shared" si="4"/>
        <v>#DIV/0!</v>
      </c>
      <c r="AM19" s="109" t="e">
        <f t="shared" si="5"/>
        <v>#DIV/0!</v>
      </c>
      <c r="AN19" s="223"/>
      <c r="AP19" s="223"/>
      <c r="AQ19" s="220"/>
      <c r="AR19" s="24"/>
      <c r="AS19" s="223"/>
      <c r="AT19" s="220"/>
      <c r="AV19" s="43"/>
      <c r="AW19" s="43"/>
      <c r="AX19" s="43"/>
      <c r="AY19" s="43"/>
      <c r="AZ19" s="25"/>
      <c r="BA19" s="223"/>
      <c r="BB19" s="220"/>
      <c r="BC19" s="24"/>
      <c r="BD19" s="223"/>
      <c r="BE19" s="220"/>
      <c r="BG19" s="43"/>
      <c r="BH19" s="43"/>
      <c r="BI19" s="43"/>
      <c r="BJ19" s="43"/>
      <c r="BL19" s="223"/>
      <c r="BM19" s="220"/>
      <c r="BN19" s="24"/>
      <c r="BO19" s="223"/>
      <c r="BP19" s="220"/>
      <c r="BR19" s="220"/>
      <c r="BS19" s="220"/>
      <c r="BT19" s="221"/>
      <c r="BU19" s="51"/>
      <c r="BV19" s="220"/>
      <c r="BW19" s="220"/>
      <c r="BX19" s="221"/>
      <c r="BY19" s="51"/>
      <c r="BZ19" s="221"/>
    </row>
    <row r="20" spans="1:78" ht="16" customHeight="1" x14ac:dyDescent="0.2">
      <c r="A20" s="222"/>
      <c r="B20" s="222"/>
      <c r="C20" s="222"/>
      <c r="E20" s="224"/>
      <c r="AG20" s="21" t="e">
        <f t="shared" si="0"/>
        <v>#DIV/0!</v>
      </c>
      <c r="AH20" s="22" t="e">
        <f t="shared" si="1"/>
        <v>#DIV/0!</v>
      </c>
      <c r="AI20" s="22" t="e">
        <f t="shared" si="2"/>
        <v>#DIV/0!</v>
      </c>
      <c r="AJ20" s="22" t="e">
        <f t="shared" si="3"/>
        <v>#DIV/0!</v>
      </c>
      <c r="AK20" s="22" t="e">
        <f t="shared" si="4"/>
        <v>#DIV/0!</v>
      </c>
      <c r="AM20" s="109" t="e">
        <f t="shared" si="5"/>
        <v>#DIV/0!</v>
      </c>
      <c r="AN20" s="223"/>
      <c r="AP20" s="223"/>
      <c r="AQ20" s="220"/>
      <c r="AR20" s="24"/>
      <c r="AS20" s="223"/>
      <c r="AT20" s="220"/>
      <c r="AV20" s="43"/>
      <c r="AW20" s="43"/>
      <c r="AX20" s="43"/>
      <c r="AY20" s="43"/>
      <c r="AZ20" s="25"/>
      <c r="BA20" s="223"/>
      <c r="BB20" s="220"/>
      <c r="BC20" s="24"/>
      <c r="BD20" s="223"/>
      <c r="BE20" s="220"/>
      <c r="BG20" s="43"/>
      <c r="BH20" s="43"/>
      <c r="BI20" s="43"/>
      <c r="BJ20" s="43"/>
      <c r="BL20" s="223"/>
      <c r="BM20" s="220"/>
      <c r="BN20" s="24"/>
      <c r="BO20" s="223"/>
      <c r="BP20" s="220"/>
      <c r="BR20" s="220"/>
      <c r="BS20" s="220"/>
      <c r="BT20" s="221"/>
      <c r="BU20" s="51"/>
      <c r="BV20" s="220"/>
      <c r="BW20" s="220"/>
      <c r="BX20" s="221"/>
      <c r="BY20" s="51"/>
      <c r="BZ20" s="221"/>
    </row>
    <row r="21" spans="1:78" ht="16" hidden="1" customHeight="1" x14ac:dyDescent="0.2">
      <c r="A21" s="114"/>
      <c r="B21" s="114"/>
      <c r="C21" s="114"/>
    </row>
    <row r="22" spans="1:78" ht="16" hidden="1" customHeight="1" x14ac:dyDescent="0.2">
      <c r="A22" s="222">
        <v>14</v>
      </c>
      <c r="B22" s="222">
        <v>0</v>
      </c>
      <c r="C22" s="222">
        <v>1</v>
      </c>
      <c r="D22" s="20" t="s">
        <v>551</v>
      </c>
      <c r="E22" s="224">
        <v>1389505</v>
      </c>
      <c r="G22" s="20"/>
      <c r="K22" s="20"/>
      <c r="L22" s="20"/>
      <c r="P22" s="20"/>
      <c r="Q22" s="20"/>
      <c r="U22" s="20"/>
      <c r="V22" s="20"/>
      <c r="Z22" s="20"/>
      <c r="AA22" s="20"/>
      <c r="AE22" s="20"/>
      <c r="AG22" s="21" t="e">
        <f t="shared" ref="AG22:AG37" si="6">AVERAGE(G22:K22)</f>
        <v>#DIV/0!</v>
      </c>
      <c r="AH22" s="22" t="e">
        <f t="shared" ref="AH22:AH37" si="7">AVERAGE(L22:P22)</f>
        <v>#DIV/0!</v>
      </c>
      <c r="AI22" s="22" t="e">
        <f t="shared" ref="AI22:AI37" si="8">AVERAGE(V22:Z22)</f>
        <v>#DIV/0!</v>
      </c>
      <c r="AJ22" s="22" t="e">
        <f t="shared" ref="AJ22:AJ37" si="9">AVERAGE(Q22:U22)</f>
        <v>#DIV/0!</v>
      </c>
      <c r="AK22" s="22" t="e">
        <f t="shared" ref="AK22:AK37" si="10">AVERAGE(AA22:AE22)</f>
        <v>#DIV/0!</v>
      </c>
      <c r="AM22" s="109"/>
      <c r="AN22" s="223"/>
      <c r="AP22" s="223"/>
      <c r="AQ22" s="220"/>
      <c r="AR22" s="24"/>
      <c r="AS22" s="223"/>
      <c r="AT22" s="220"/>
      <c r="AV22" s="43"/>
      <c r="AW22" s="43"/>
      <c r="AX22" s="43"/>
      <c r="AY22" s="43"/>
      <c r="AZ22" s="25"/>
      <c r="BA22" s="223"/>
      <c r="BB22" s="220"/>
      <c r="BC22" s="24"/>
      <c r="BD22" s="223"/>
      <c r="BE22" s="220"/>
      <c r="BG22" s="43"/>
      <c r="BH22" s="43"/>
      <c r="BI22" s="43"/>
      <c r="BJ22" s="43"/>
      <c r="BL22" s="223"/>
      <c r="BM22" s="220"/>
      <c r="BN22" s="24"/>
      <c r="BO22" s="223"/>
      <c r="BP22" s="220"/>
      <c r="BR22" s="220"/>
      <c r="BS22" s="220"/>
      <c r="BT22" s="221"/>
      <c r="BU22" s="51"/>
      <c r="BV22" s="220"/>
      <c r="BW22" s="220"/>
      <c r="BX22" s="221"/>
      <c r="BY22" s="51"/>
      <c r="BZ22" s="221"/>
    </row>
    <row r="23" spans="1:78" ht="16" hidden="1" customHeight="1" x14ac:dyDescent="0.2">
      <c r="A23" s="222"/>
      <c r="B23" s="222"/>
      <c r="C23" s="222"/>
      <c r="D23" s="20" t="s">
        <v>552</v>
      </c>
      <c r="E23" s="224"/>
      <c r="G23" s="20"/>
      <c r="K23" s="20"/>
      <c r="L23" s="20"/>
      <c r="P23" s="20"/>
      <c r="Q23" s="20"/>
      <c r="U23" s="20"/>
      <c r="V23" s="20"/>
      <c r="Z23" s="20"/>
      <c r="AA23" s="20"/>
      <c r="AE23" s="20"/>
      <c r="AG23" s="21" t="e">
        <f t="shared" si="6"/>
        <v>#DIV/0!</v>
      </c>
      <c r="AH23" s="22" t="e">
        <f t="shared" si="7"/>
        <v>#DIV/0!</v>
      </c>
      <c r="AI23" s="22" t="e">
        <f t="shared" si="8"/>
        <v>#DIV/0!</v>
      </c>
      <c r="AJ23" s="22" t="e">
        <f t="shared" si="9"/>
        <v>#DIV/0!</v>
      </c>
      <c r="AK23" s="22" t="e">
        <f t="shared" si="10"/>
        <v>#DIV/0!</v>
      </c>
      <c r="AM23" s="109"/>
      <c r="AN23" s="223"/>
      <c r="AP23" s="223"/>
      <c r="AQ23" s="220"/>
      <c r="AR23" s="24"/>
      <c r="AS23" s="223"/>
      <c r="AT23" s="220"/>
      <c r="AV23" s="43"/>
      <c r="AW23" s="43"/>
      <c r="AX23" s="43"/>
      <c r="AY23" s="43"/>
      <c r="AZ23" s="25"/>
      <c r="BA23" s="223"/>
      <c r="BB23" s="220"/>
      <c r="BC23" s="24"/>
      <c r="BD23" s="223"/>
      <c r="BE23" s="220"/>
      <c r="BG23" s="43"/>
      <c r="BH23" s="43"/>
      <c r="BI23" s="43"/>
      <c r="BJ23" s="43"/>
      <c r="BL23" s="223"/>
      <c r="BM23" s="220"/>
      <c r="BN23" s="24"/>
      <c r="BO23" s="223"/>
      <c r="BP23" s="220"/>
      <c r="BR23" s="220"/>
      <c r="BS23" s="220"/>
      <c r="BT23" s="221"/>
      <c r="BU23" s="51"/>
      <c r="BV23" s="220"/>
      <c r="BW23" s="220"/>
      <c r="BX23" s="221"/>
      <c r="BY23" s="51"/>
      <c r="BZ23" s="221"/>
    </row>
    <row r="24" spans="1:78" ht="16" hidden="1" customHeight="1" x14ac:dyDescent="0.2">
      <c r="A24" s="222"/>
      <c r="B24" s="222"/>
      <c r="C24" s="222"/>
      <c r="D24" s="20" t="s">
        <v>553</v>
      </c>
      <c r="E24" s="224"/>
      <c r="G24" s="20"/>
      <c r="K24" s="20"/>
      <c r="L24" s="20"/>
      <c r="P24" s="20"/>
      <c r="Q24" s="20"/>
      <c r="U24" s="20"/>
      <c r="V24" s="20"/>
      <c r="Z24" s="20"/>
      <c r="AA24" s="20"/>
      <c r="AE24" s="20"/>
      <c r="AG24" s="21" t="e">
        <f t="shared" si="6"/>
        <v>#DIV/0!</v>
      </c>
      <c r="AH24" s="22" t="e">
        <f t="shared" si="7"/>
        <v>#DIV/0!</v>
      </c>
      <c r="AI24" s="22" t="e">
        <f t="shared" si="8"/>
        <v>#DIV/0!</v>
      </c>
      <c r="AJ24" s="22" t="e">
        <f t="shared" si="9"/>
        <v>#DIV/0!</v>
      </c>
      <c r="AK24" s="22" t="e">
        <f t="shared" si="10"/>
        <v>#DIV/0!</v>
      </c>
      <c r="AM24" s="109"/>
      <c r="AN24" s="223"/>
      <c r="AP24" s="223"/>
      <c r="AQ24" s="220"/>
      <c r="AR24" s="24"/>
      <c r="AS24" s="223"/>
      <c r="AT24" s="220"/>
      <c r="AV24" s="43"/>
      <c r="AW24" s="43"/>
      <c r="AX24" s="43"/>
      <c r="AY24" s="43"/>
      <c r="AZ24" s="25"/>
      <c r="BA24" s="223"/>
      <c r="BB24" s="220"/>
      <c r="BC24" s="24"/>
      <c r="BD24" s="223"/>
      <c r="BE24" s="220"/>
      <c r="BG24" s="43"/>
      <c r="BH24" s="43"/>
      <c r="BI24" s="43"/>
      <c r="BJ24" s="43"/>
      <c r="BL24" s="223"/>
      <c r="BM24" s="220"/>
      <c r="BN24" s="24"/>
      <c r="BO24" s="223"/>
      <c r="BP24" s="220"/>
      <c r="BR24" s="220"/>
      <c r="BS24" s="220"/>
      <c r="BT24" s="221"/>
      <c r="BU24" s="51"/>
      <c r="BV24" s="220"/>
      <c r="BW24" s="220"/>
      <c r="BX24" s="221"/>
      <c r="BY24" s="51"/>
      <c r="BZ24" s="221"/>
    </row>
    <row r="25" spans="1:78" ht="16" hidden="1" customHeight="1" x14ac:dyDescent="0.2">
      <c r="A25" s="222"/>
      <c r="B25" s="222"/>
      <c r="C25" s="222"/>
      <c r="E25" s="224"/>
      <c r="G25" s="20"/>
      <c r="K25" s="20"/>
      <c r="L25" s="20"/>
      <c r="P25" s="20"/>
      <c r="Q25" s="20"/>
      <c r="U25" s="20"/>
      <c r="V25" s="20"/>
      <c r="Z25" s="20"/>
      <c r="AA25" s="20"/>
      <c r="AE25" s="20"/>
      <c r="AG25" s="21" t="e">
        <f t="shared" si="6"/>
        <v>#DIV/0!</v>
      </c>
      <c r="AH25" s="22" t="e">
        <f t="shared" si="7"/>
        <v>#DIV/0!</v>
      </c>
      <c r="AI25" s="22" t="e">
        <f t="shared" si="8"/>
        <v>#DIV/0!</v>
      </c>
      <c r="AJ25" s="22" t="e">
        <f t="shared" si="9"/>
        <v>#DIV/0!</v>
      </c>
      <c r="AK25" s="22" t="e">
        <f t="shared" si="10"/>
        <v>#DIV/0!</v>
      </c>
      <c r="AM25" s="109"/>
      <c r="AN25" s="223"/>
      <c r="AP25" s="223"/>
      <c r="AQ25" s="220"/>
      <c r="AR25" s="24"/>
      <c r="AS25" s="223"/>
      <c r="AT25" s="220"/>
      <c r="AV25" s="43"/>
      <c r="AW25" s="43"/>
      <c r="AX25" s="43"/>
      <c r="AY25" s="43"/>
      <c r="AZ25" s="25"/>
      <c r="BA25" s="223"/>
      <c r="BB25" s="220"/>
      <c r="BC25" s="24"/>
      <c r="BD25" s="223"/>
      <c r="BE25" s="220"/>
      <c r="BG25" s="43"/>
      <c r="BH25" s="43"/>
      <c r="BI25" s="43"/>
      <c r="BJ25" s="43"/>
      <c r="BL25" s="223"/>
      <c r="BM25" s="220"/>
      <c r="BN25" s="24"/>
      <c r="BO25" s="223"/>
      <c r="BP25" s="220"/>
      <c r="BR25" s="220"/>
      <c r="BS25" s="220"/>
      <c r="BT25" s="221"/>
      <c r="BU25" s="51"/>
      <c r="BV25" s="220"/>
      <c r="BW25" s="220"/>
      <c r="BX25" s="221"/>
      <c r="BY25" s="51"/>
      <c r="BZ25" s="221"/>
    </row>
    <row r="26" spans="1:78" ht="16" hidden="1" customHeight="1" x14ac:dyDescent="0.2">
      <c r="A26" s="222"/>
      <c r="B26" s="222"/>
      <c r="C26" s="222"/>
      <c r="E26" s="224"/>
      <c r="G26" s="20"/>
      <c r="K26" s="20"/>
      <c r="L26" s="20"/>
      <c r="P26" s="20"/>
      <c r="Q26" s="20"/>
      <c r="U26" s="20"/>
      <c r="V26" s="20"/>
      <c r="Z26" s="20"/>
      <c r="AA26" s="20"/>
      <c r="AE26" s="20"/>
      <c r="AG26" s="21" t="e">
        <f t="shared" si="6"/>
        <v>#DIV/0!</v>
      </c>
      <c r="AH26" s="22" t="e">
        <f t="shared" si="7"/>
        <v>#DIV/0!</v>
      </c>
      <c r="AI26" s="22" t="e">
        <f t="shared" si="8"/>
        <v>#DIV/0!</v>
      </c>
      <c r="AJ26" s="22" t="e">
        <f t="shared" si="9"/>
        <v>#DIV/0!</v>
      </c>
      <c r="AK26" s="22" t="e">
        <f t="shared" si="10"/>
        <v>#DIV/0!</v>
      </c>
      <c r="AM26" s="109"/>
      <c r="AN26" s="223"/>
      <c r="AP26" s="223"/>
      <c r="AQ26" s="220"/>
      <c r="AR26" s="24"/>
      <c r="AS26" s="223"/>
      <c r="AT26" s="220"/>
      <c r="AV26" s="43"/>
      <c r="AW26" s="43"/>
      <c r="AX26" s="43"/>
      <c r="AY26" s="43"/>
      <c r="AZ26" s="25"/>
      <c r="BA26" s="223"/>
      <c r="BB26" s="220"/>
      <c r="BC26" s="24"/>
      <c r="BD26" s="223"/>
      <c r="BE26" s="220"/>
      <c r="BG26" s="43"/>
      <c r="BH26" s="43"/>
      <c r="BI26" s="43"/>
      <c r="BJ26" s="43"/>
      <c r="BL26" s="223"/>
      <c r="BM26" s="220"/>
      <c r="BN26" s="24"/>
      <c r="BO26" s="223"/>
      <c r="BP26" s="220"/>
      <c r="BR26" s="220"/>
      <c r="BS26" s="220"/>
      <c r="BT26" s="221"/>
      <c r="BU26" s="51"/>
      <c r="BV26" s="220"/>
      <c r="BW26" s="220"/>
      <c r="BX26" s="221"/>
      <c r="BY26" s="51"/>
      <c r="BZ26" s="221"/>
    </row>
    <row r="27" spans="1:78" ht="16" hidden="1" customHeight="1" x14ac:dyDescent="0.2">
      <c r="A27" s="222"/>
      <c r="B27" s="222"/>
      <c r="C27" s="222"/>
      <c r="E27" s="224"/>
      <c r="AG27" s="21" t="e">
        <f t="shared" si="6"/>
        <v>#DIV/0!</v>
      </c>
      <c r="AH27" s="22" t="e">
        <f t="shared" si="7"/>
        <v>#DIV/0!</v>
      </c>
      <c r="AI27" s="22" t="e">
        <f t="shared" si="8"/>
        <v>#DIV/0!</v>
      </c>
      <c r="AJ27" s="22" t="e">
        <f t="shared" si="9"/>
        <v>#DIV/0!</v>
      </c>
      <c r="AK27" s="22" t="e">
        <f t="shared" si="10"/>
        <v>#DIV/0!</v>
      </c>
      <c r="AM27" s="109"/>
      <c r="AN27" s="223"/>
      <c r="AP27" s="223"/>
      <c r="AQ27" s="220"/>
      <c r="AR27" s="24"/>
      <c r="AS27" s="223"/>
      <c r="AT27" s="220"/>
      <c r="AV27" s="43"/>
      <c r="AW27" s="43"/>
      <c r="AX27" s="43"/>
      <c r="AY27" s="43"/>
      <c r="AZ27" s="25"/>
      <c r="BA27" s="223"/>
      <c r="BB27" s="220"/>
      <c r="BC27" s="24"/>
      <c r="BD27" s="223"/>
      <c r="BE27" s="220"/>
      <c r="BG27" s="43"/>
      <c r="BH27" s="43"/>
      <c r="BI27" s="43"/>
      <c r="BJ27" s="43"/>
      <c r="BL27" s="223"/>
      <c r="BM27" s="220"/>
      <c r="BN27" s="24"/>
      <c r="BO27" s="223"/>
      <c r="BP27" s="220"/>
      <c r="BR27" s="220"/>
      <c r="BS27" s="220"/>
      <c r="BT27" s="221"/>
      <c r="BU27" s="51"/>
      <c r="BV27" s="220"/>
      <c r="BW27" s="220"/>
      <c r="BX27" s="221"/>
      <c r="BY27" s="51"/>
      <c r="BZ27" s="221"/>
    </row>
    <row r="28" spans="1:78" ht="16" hidden="1" customHeight="1" x14ac:dyDescent="0.2">
      <c r="A28" s="222"/>
      <c r="B28" s="222"/>
      <c r="C28" s="222"/>
      <c r="E28" s="224"/>
      <c r="AG28" s="21" t="e">
        <f t="shared" si="6"/>
        <v>#DIV/0!</v>
      </c>
      <c r="AH28" s="22" t="e">
        <f t="shared" si="7"/>
        <v>#DIV/0!</v>
      </c>
      <c r="AI28" s="22" t="e">
        <f t="shared" si="8"/>
        <v>#DIV/0!</v>
      </c>
      <c r="AJ28" s="22" t="e">
        <f t="shared" si="9"/>
        <v>#DIV/0!</v>
      </c>
      <c r="AK28" s="22" t="e">
        <f t="shared" si="10"/>
        <v>#DIV/0!</v>
      </c>
      <c r="AM28" s="109"/>
      <c r="AN28" s="223"/>
      <c r="AP28" s="223"/>
      <c r="AQ28" s="220"/>
      <c r="AR28" s="24"/>
      <c r="AS28" s="223"/>
      <c r="AT28" s="220"/>
      <c r="AV28" s="43"/>
      <c r="AW28" s="43"/>
      <c r="AX28" s="43"/>
      <c r="AY28" s="43"/>
      <c r="AZ28" s="25"/>
      <c r="BA28" s="223"/>
      <c r="BB28" s="220"/>
      <c r="BC28" s="24"/>
      <c r="BD28" s="223"/>
      <c r="BE28" s="220"/>
      <c r="BG28" s="43"/>
      <c r="BH28" s="43"/>
      <c r="BI28" s="43"/>
      <c r="BJ28" s="43"/>
      <c r="BL28" s="223"/>
      <c r="BM28" s="220"/>
      <c r="BN28" s="24"/>
      <c r="BO28" s="223"/>
      <c r="BP28" s="220"/>
      <c r="BR28" s="220"/>
      <c r="BS28" s="220"/>
      <c r="BT28" s="221"/>
      <c r="BU28" s="51"/>
      <c r="BV28" s="220"/>
      <c r="BW28" s="220"/>
      <c r="BX28" s="221"/>
      <c r="BY28" s="51"/>
      <c r="BZ28" s="221"/>
    </row>
    <row r="29" spans="1:78" ht="16" hidden="1" customHeight="1" x14ac:dyDescent="0.2">
      <c r="A29" s="222"/>
      <c r="B29" s="222"/>
      <c r="C29" s="222"/>
      <c r="E29" s="224"/>
      <c r="AG29" s="21" t="e">
        <f t="shared" si="6"/>
        <v>#DIV/0!</v>
      </c>
      <c r="AH29" s="22" t="e">
        <f t="shared" si="7"/>
        <v>#DIV/0!</v>
      </c>
      <c r="AI29" s="22" t="e">
        <f t="shared" si="8"/>
        <v>#DIV/0!</v>
      </c>
      <c r="AJ29" s="22" t="e">
        <f t="shared" si="9"/>
        <v>#DIV/0!</v>
      </c>
      <c r="AK29" s="22" t="e">
        <f t="shared" si="10"/>
        <v>#DIV/0!</v>
      </c>
      <c r="AM29" s="109"/>
      <c r="AN29" s="223"/>
      <c r="AP29" s="223"/>
      <c r="AQ29" s="220"/>
      <c r="AR29" s="24"/>
      <c r="AS29" s="223"/>
      <c r="AT29" s="220"/>
      <c r="AV29" s="43"/>
      <c r="AW29" s="43"/>
      <c r="AX29" s="43"/>
      <c r="AY29" s="43"/>
      <c r="AZ29" s="25"/>
      <c r="BA29" s="223"/>
      <c r="BB29" s="220"/>
      <c r="BC29" s="24"/>
      <c r="BD29" s="223"/>
      <c r="BE29" s="220"/>
      <c r="BG29" s="43"/>
      <c r="BH29" s="43"/>
      <c r="BI29" s="43"/>
      <c r="BJ29" s="43"/>
      <c r="BL29" s="223"/>
      <c r="BM29" s="220"/>
      <c r="BN29" s="24"/>
      <c r="BO29" s="223"/>
      <c r="BP29" s="220"/>
      <c r="BR29" s="220"/>
      <c r="BS29" s="220"/>
      <c r="BT29" s="221"/>
      <c r="BU29" s="51"/>
      <c r="BV29" s="220"/>
      <c r="BW29" s="220"/>
      <c r="BX29" s="221"/>
      <c r="BY29" s="51"/>
      <c r="BZ29" s="221"/>
    </row>
    <row r="30" spans="1:78" ht="16" hidden="1" customHeight="1" x14ac:dyDescent="0.2">
      <c r="A30" s="222"/>
      <c r="B30" s="222"/>
      <c r="C30" s="222">
        <v>0</v>
      </c>
      <c r="D30" s="20" t="s">
        <v>554</v>
      </c>
      <c r="E30" s="224"/>
      <c r="G30" s="20"/>
      <c r="K30" s="20"/>
      <c r="L30" s="20"/>
      <c r="P30" s="20"/>
      <c r="Q30" s="20"/>
      <c r="U30" s="20"/>
      <c r="V30" s="20"/>
      <c r="Z30" s="20"/>
      <c r="AA30" s="20"/>
      <c r="AE30" s="20"/>
      <c r="AG30" s="21" t="e">
        <f t="shared" si="6"/>
        <v>#DIV/0!</v>
      </c>
      <c r="AH30" s="22" t="e">
        <f t="shared" si="7"/>
        <v>#DIV/0!</v>
      </c>
      <c r="AI30" s="22" t="e">
        <f t="shared" si="8"/>
        <v>#DIV/0!</v>
      </c>
      <c r="AJ30" s="22" t="e">
        <f t="shared" si="9"/>
        <v>#DIV/0!</v>
      </c>
      <c r="AK30" s="22" t="e">
        <f t="shared" si="10"/>
        <v>#DIV/0!</v>
      </c>
      <c r="AM30" s="109"/>
      <c r="AN30" s="223"/>
      <c r="AP30" s="223"/>
      <c r="AQ30" s="220"/>
      <c r="AR30" s="24"/>
      <c r="AS30" s="223"/>
      <c r="AT30" s="220"/>
      <c r="AV30" s="43"/>
      <c r="AW30" s="43"/>
      <c r="AX30" s="43"/>
      <c r="AY30" s="43"/>
      <c r="AZ30" s="25"/>
      <c r="BA30" s="223"/>
      <c r="BB30" s="220"/>
      <c r="BC30" s="24"/>
      <c r="BD30" s="223"/>
      <c r="BE30" s="220"/>
      <c r="BG30" s="43"/>
      <c r="BH30" s="43"/>
      <c r="BI30" s="43"/>
      <c r="BJ30" s="43"/>
      <c r="BL30" s="223"/>
      <c r="BM30" s="220"/>
      <c r="BN30" s="24"/>
      <c r="BO30" s="223"/>
      <c r="BP30" s="220"/>
      <c r="BR30" s="220"/>
      <c r="BS30" s="220"/>
      <c r="BT30" s="221"/>
      <c r="BU30" s="51"/>
      <c r="BV30" s="220"/>
      <c r="BW30" s="220"/>
      <c r="BX30" s="221"/>
      <c r="BY30" s="51"/>
      <c r="BZ30" s="221"/>
    </row>
    <row r="31" spans="1:78" ht="16" hidden="1" customHeight="1" x14ac:dyDescent="0.2">
      <c r="A31" s="222"/>
      <c r="B31" s="222"/>
      <c r="C31" s="222"/>
      <c r="D31" s="20" t="s">
        <v>555</v>
      </c>
      <c r="E31" s="224"/>
      <c r="G31" s="20"/>
      <c r="K31" s="20"/>
      <c r="L31" s="20"/>
      <c r="P31" s="20"/>
      <c r="Q31" s="20"/>
      <c r="U31" s="20"/>
      <c r="V31" s="20"/>
      <c r="Z31" s="20"/>
      <c r="AA31" s="20"/>
      <c r="AE31" s="20"/>
      <c r="AG31" s="21" t="e">
        <f t="shared" si="6"/>
        <v>#DIV/0!</v>
      </c>
      <c r="AH31" s="22" t="e">
        <f t="shared" si="7"/>
        <v>#DIV/0!</v>
      </c>
      <c r="AI31" s="22" t="e">
        <f t="shared" si="8"/>
        <v>#DIV/0!</v>
      </c>
      <c r="AJ31" s="22" t="e">
        <f t="shared" si="9"/>
        <v>#DIV/0!</v>
      </c>
      <c r="AK31" s="22" t="e">
        <f t="shared" si="10"/>
        <v>#DIV/0!</v>
      </c>
      <c r="AM31" s="109"/>
      <c r="AN31" s="223"/>
      <c r="AP31" s="223"/>
      <c r="AQ31" s="220"/>
      <c r="AR31" s="24"/>
      <c r="AS31" s="223"/>
      <c r="AT31" s="220"/>
      <c r="AV31" s="43"/>
      <c r="AW31" s="43"/>
      <c r="AX31" s="43"/>
      <c r="AY31" s="43"/>
      <c r="AZ31" s="25"/>
      <c r="BA31" s="223"/>
      <c r="BB31" s="220"/>
      <c r="BC31" s="24"/>
      <c r="BD31" s="223"/>
      <c r="BE31" s="220"/>
      <c r="BG31" s="43"/>
      <c r="BH31" s="43"/>
      <c r="BI31" s="43"/>
      <c r="BJ31" s="43"/>
      <c r="BL31" s="223"/>
      <c r="BM31" s="220"/>
      <c r="BN31" s="24"/>
      <c r="BO31" s="223"/>
      <c r="BP31" s="220"/>
      <c r="BR31" s="220"/>
      <c r="BS31" s="220"/>
      <c r="BT31" s="221"/>
      <c r="BU31" s="51"/>
      <c r="BV31" s="220"/>
      <c r="BW31" s="220"/>
      <c r="BX31" s="221"/>
      <c r="BY31" s="51"/>
      <c r="BZ31" s="221"/>
    </row>
    <row r="32" spans="1:78" ht="16" hidden="1" customHeight="1" x14ac:dyDescent="0.2">
      <c r="A32" s="222"/>
      <c r="B32" s="222"/>
      <c r="C32" s="222"/>
      <c r="D32" s="20" t="s">
        <v>556</v>
      </c>
      <c r="E32" s="224"/>
      <c r="G32" s="20"/>
      <c r="K32" s="20"/>
      <c r="L32" s="20"/>
      <c r="P32" s="20"/>
      <c r="Q32" s="20"/>
      <c r="U32" s="20"/>
      <c r="V32" s="20"/>
      <c r="Z32" s="20"/>
      <c r="AA32" s="20"/>
      <c r="AE32" s="20"/>
      <c r="AG32" s="21" t="e">
        <f t="shared" si="6"/>
        <v>#DIV/0!</v>
      </c>
      <c r="AH32" s="22" t="e">
        <f t="shared" si="7"/>
        <v>#DIV/0!</v>
      </c>
      <c r="AI32" s="22" t="e">
        <f t="shared" si="8"/>
        <v>#DIV/0!</v>
      </c>
      <c r="AJ32" s="22" t="e">
        <f t="shared" si="9"/>
        <v>#DIV/0!</v>
      </c>
      <c r="AK32" s="22" t="e">
        <f t="shared" si="10"/>
        <v>#DIV/0!</v>
      </c>
      <c r="AM32" s="109"/>
      <c r="AN32" s="223"/>
      <c r="AP32" s="223"/>
      <c r="AQ32" s="220"/>
      <c r="AR32" s="24"/>
      <c r="AS32" s="223"/>
      <c r="AT32" s="220"/>
      <c r="AV32" s="43"/>
      <c r="AW32" s="43"/>
      <c r="AX32" s="43"/>
      <c r="AY32" s="43"/>
      <c r="AZ32" s="25"/>
      <c r="BA32" s="223"/>
      <c r="BB32" s="220"/>
      <c r="BC32" s="24"/>
      <c r="BD32" s="223"/>
      <c r="BE32" s="220"/>
      <c r="BG32" s="43"/>
      <c r="BH32" s="43"/>
      <c r="BI32" s="43"/>
      <c r="BJ32" s="43"/>
      <c r="BL32" s="223"/>
      <c r="BM32" s="220"/>
      <c r="BN32" s="24"/>
      <c r="BO32" s="223"/>
      <c r="BP32" s="220"/>
      <c r="BR32" s="220"/>
      <c r="BS32" s="220"/>
      <c r="BT32" s="221"/>
      <c r="BU32" s="51"/>
      <c r="BV32" s="220"/>
      <c r="BW32" s="220"/>
      <c r="BX32" s="221"/>
      <c r="BY32" s="51"/>
      <c r="BZ32" s="221"/>
    </row>
    <row r="33" spans="1:78" ht="16" hidden="1" customHeight="1" x14ac:dyDescent="0.2">
      <c r="A33" s="222"/>
      <c r="B33" s="222"/>
      <c r="C33" s="222"/>
      <c r="E33" s="224"/>
      <c r="G33" s="20"/>
      <c r="K33" s="20"/>
      <c r="L33" s="20"/>
      <c r="P33" s="20"/>
      <c r="Q33" s="20"/>
      <c r="U33" s="20"/>
      <c r="V33" s="20"/>
      <c r="Z33" s="20"/>
      <c r="AA33" s="20"/>
      <c r="AE33" s="20"/>
      <c r="AG33" s="21" t="e">
        <f t="shared" si="6"/>
        <v>#DIV/0!</v>
      </c>
      <c r="AH33" s="22" t="e">
        <f t="shared" si="7"/>
        <v>#DIV/0!</v>
      </c>
      <c r="AI33" s="22" t="e">
        <f t="shared" si="8"/>
        <v>#DIV/0!</v>
      </c>
      <c r="AJ33" s="22" t="e">
        <f t="shared" si="9"/>
        <v>#DIV/0!</v>
      </c>
      <c r="AK33" s="22" t="e">
        <f t="shared" si="10"/>
        <v>#DIV/0!</v>
      </c>
      <c r="AM33" s="109"/>
      <c r="AN33" s="223"/>
      <c r="AP33" s="223"/>
      <c r="AQ33" s="220"/>
      <c r="AR33" s="24"/>
      <c r="AS33" s="223"/>
      <c r="AT33" s="220"/>
      <c r="AV33" s="43"/>
      <c r="AW33" s="43"/>
      <c r="AX33" s="43"/>
      <c r="AY33" s="43"/>
      <c r="AZ33" s="25"/>
      <c r="BA33" s="223"/>
      <c r="BB33" s="220"/>
      <c r="BC33" s="24"/>
      <c r="BD33" s="223"/>
      <c r="BE33" s="220"/>
      <c r="BG33" s="43"/>
      <c r="BH33" s="43"/>
      <c r="BI33" s="43"/>
      <c r="BJ33" s="43"/>
      <c r="BL33" s="223"/>
      <c r="BM33" s="220"/>
      <c r="BN33" s="24"/>
      <c r="BO33" s="223"/>
      <c r="BP33" s="220"/>
      <c r="BR33" s="220"/>
      <c r="BS33" s="220"/>
      <c r="BT33" s="221"/>
      <c r="BU33" s="51"/>
      <c r="BV33" s="220"/>
      <c r="BW33" s="220"/>
      <c r="BX33" s="221"/>
      <c r="BY33" s="51"/>
      <c r="BZ33" s="221"/>
    </row>
    <row r="34" spans="1:78" ht="16" hidden="1" customHeight="1" x14ac:dyDescent="0.2">
      <c r="A34" s="222"/>
      <c r="B34" s="222"/>
      <c r="C34" s="222"/>
      <c r="E34" s="224"/>
      <c r="G34" s="20"/>
      <c r="K34" s="20"/>
      <c r="L34" s="20"/>
      <c r="P34" s="20"/>
      <c r="Q34" s="20"/>
      <c r="U34" s="20"/>
      <c r="V34" s="20"/>
      <c r="Z34" s="20"/>
      <c r="AA34" s="20"/>
      <c r="AE34" s="20"/>
      <c r="AG34" s="21" t="e">
        <f t="shared" si="6"/>
        <v>#DIV/0!</v>
      </c>
      <c r="AH34" s="22" t="e">
        <f t="shared" si="7"/>
        <v>#DIV/0!</v>
      </c>
      <c r="AI34" s="22" t="e">
        <f t="shared" si="8"/>
        <v>#DIV/0!</v>
      </c>
      <c r="AJ34" s="22" t="e">
        <f t="shared" si="9"/>
        <v>#DIV/0!</v>
      </c>
      <c r="AK34" s="22" t="e">
        <f t="shared" si="10"/>
        <v>#DIV/0!</v>
      </c>
      <c r="AM34" s="109"/>
      <c r="AN34" s="223"/>
      <c r="AP34" s="223"/>
      <c r="AQ34" s="220"/>
      <c r="AR34" s="24"/>
      <c r="AS34" s="223"/>
      <c r="AT34" s="220"/>
      <c r="AV34" s="43"/>
      <c r="AW34" s="43"/>
      <c r="AX34" s="43"/>
      <c r="AY34" s="43"/>
      <c r="AZ34" s="25"/>
      <c r="BA34" s="223"/>
      <c r="BB34" s="220"/>
      <c r="BC34" s="24"/>
      <c r="BD34" s="223"/>
      <c r="BE34" s="220"/>
      <c r="BG34" s="43"/>
      <c r="BH34" s="43"/>
      <c r="BI34" s="43"/>
      <c r="BJ34" s="43"/>
      <c r="BL34" s="223"/>
      <c r="BM34" s="220"/>
      <c r="BN34" s="24"/>
      <c r="BO34" s="223"/>
      <c r="BP34" s="220"/>
      <c r="BR34" s="220"/>
      <c r="BS34" s="220"/>
      <c r="BT34" s="221"/>
      <c r="BU34" s="51"/>
      <c r="BV34" s="220"/>
      <c r="BW34" s="220"/>
      <c r="BX34" s="221"/>
      <c r="BY34" s="51"/>
      <c r="BZ34" s="221"/>
    </row>
    <row r="35" spans="1:78" ht="16" hidden="1" customHeight="1" x14ac:dyDescent="0.2">
      <c r="A35" s="222"/>
      <c r="B35" s="222"/>
      <c r="C35" s="222"/>
      <c r="E35" s="224"/>
      <c r="AG35" s="21" t="e">
        <f t="shared" si="6"/>
        <v>#DIV/0!</v>
      </c>
      <c r="AH35" s="22" t="e">
        <f t="shared" si="7"/>
        <v>#DIV/0!</v>
      </c>
      <c r="AI35" s="22" t="e">
        <f t="shared" si="8"/>
        <v>#DIV/0!</v>
      </c>
      <c r="AJ35" s="22" t="e">
        <f t="shared" si="9"/>
        <v>#DIV/0!</v>
      </c>
      <c r="AK35" s="22" t="e">
        <f t="shared" si="10"/>
        <v>#DIV/0!</v>
      </c>
      <c r="AM35" s="109"/>
      <c r="AN35" s="223"/>
      <c r="AP35" s="223"/>
      <c r="AQ35" s="220"/>
      <c r="AR35" s="24"/>
      <c r="AS35" s="223"/>
      <c r="AT35" s="220"/>
      <c r="AV35" s="43"/>
      <c r="AW35" s="43"/>
      <c r="AX35" s="43"/>
      <c r="AY35" s="43"/>
      <c r="AZ35" s="25"/>
      <c r="BA35" s="223"/>
      <c r="BB35" s="220"/>
      <c r="BC35" s="24"/>
      <c r="BD35" s="223"/>
      <c r="BE35" s="220"/>
      <c r="BG35" s="43"/>
      <c r="BH35" s="43"/>
      <c r="BI35" s="43"/>
      <c r="BJ35" s="43"/>
      <c r="BL35" s="223"/>
      <c r="BM35" s="220"/>
      <c r="BN35" s="24"/>
      <c r="BO35" s="223"/>
      <c r="BP35" s="220"/>
      <c r="BR35" s="220"/>
      <c r="BS35" s="220"/>
      <c r="BT35" s="221"/>
      <c r="BU35" s="51"/>
      <c r="BV35" s="220"/>
      <c r="BW35" s="220"/>
      <c r="BX35" s="221"/>
      <c r="BY35" s="51"/>
      <c r="BZ35" s="221"/>
    </row>
    <row r="36" spans="1:78" ht="16" hidden="1" customHeight="1" x14ac:dyDescent="0.2">
      <c r="A36" s="222"/>
      <c r="B36" s="222"/>
      <c r="C36" s="222"/>
      <c r="E36" s="224"/>
      <c r="AG36" s="21" t="e">
        <f t="shared" si="6"/>
        <v>#DIV/0!</v>
      </c>
      <c r="AH36" s="22" t="e">
        <f t="shared" si="7"/>
        <v>#DIV/0!</v>
      </c>
      <c r="AI36" s="22" t="e">
        <f t="shared" si="8"/>
        <v>#DIV/0!</v>
      </c>
      <c r="AJ36" s="22" t="e">
        <f t="shared" si="9"/>
        <v>#DIV/0!</v>
      </c>
      <c r="AK36" s="22" t="e">
        <f t="shared" si="10"/>
        <v>#DIV/0!</v>
      </c>
      <c r="AM36" s="109"/>
      <c r="AN36" s="223"/>
      <c r="AP36" s="223"/>
      <c r="AQ36" s="220"/>
      <c r="AR36" s="24"/>
      <c r="AS36" s="223"/>
      <c r="AT36" s="220"/>
      <c r="AV36" s="43"/>
      <c r="AW36" s="43"/>
      <c r="AX36" s="43"/>
      <c r="AY36" s="43"/>
      <c r="AZ36" s="25"/>
      <c r="BA36" s="223"/>
      <c r="BB36" s="220"/>
      <c r="BC36" s="24"/>
      <c r="BD36" s="223"/>
      <c r="BE36" s="220"/>
      <c r="BG36" s="43"/>
      <c r="BH36" s="43"/>
      <c r="BI36" s="43"/>
      <c r="BJ36" s="43"/>
      <c r="BL36" s="223"/>
      <c r="BM36" s="220"/>
      <c r="BN36" s="24"/>
      <c r="BO36" s="223"/>
      <c r="BP36" s="220"/>
      <c r="BR36" s="220"/>
      <c r="BS36" s="220"/>
      <c r="BT36" s="221"/>
      <c r="BU36" s="51"/>
      <c r="BV36" s="220"/>
      <c r="BW36" s="220"/>
      <c r="BX36" s="221"/>
      <c r="BY36" s="51"/>
      <c r="BZ36" s="221"/>
    </row>
    <row r="37" spans="1:78" ht="16" hidden="1" customHeight="1" x14ac:dyDescent="0.2">
      <c r="A37" s="222"/>
      <c r="B37" s="222"/>
      <c r="C37" s="222"/>
      <c r="E37" s="224"/>
      <c r="AG37" s="21" t="e">
        <f t="shared" si="6"/>
        <v>#DIV/0!</v>
      </c>
      <c r="AH37" s="22" t="e">
        <f t="shared" si="7"/>
        <v>#DIV/0!</v>
      </c>
      <c r="AI37" s="22" t="e">
        <f t="shared" si="8"/>
        <v>#DIV/0!</v>
      </c>
      <c r="AJ37" s="22" t="e">
        <f t="shared" si="9"/>
        <v>#DIV/0!</v>
      </c>
      <c r="AK37" s="22" t="e">
        <f t="shared" si="10"/>
        <v>#DIV/0!</v>
      </c>
      <c r="AM37" s="109"/>
      <c r="AN37" s="223"/>
      <c r="AP37" s="223"/>
      <c r="AQ37" s="220"/>
      <c r="AR37" s="24"/>
      <c r="AS37" s="223"/>
      <c r="AT37" s="220"/>
      <c r="AV37" s="43"/>
      <c r="AW37" s="43"/>
      <c r="AX37" s="43"/>
      <c r="AY37" s="43"/>
      <c r="AZ37" s="25"/>
      <c r="BA37" s="223"/>
      <c r="BB37" s="220"/>
      <c r="BC37" s="24"/>
      <c r="BD37" s="223"/>
      <c r="BE37" s="220"/>
      <c r="BG37" s="43"/>
      <c r="BH37" s="43"/>
      <c r="BI37" s="43"/>
      <c r="BJ37" s="43"/>
      <c r="BL37" s="223"/>
      <c r="BM37" s="220"/>
      <c r="BN37" s="24"/>
      <c r="BO37" s="223"/>
      <c r="BP37" s="220"/>
      <c r="BR37" s="220"/>
      <c r="BS37" s="220"/>
      <c r="BT37" s="221"/>
      <c r="BU37" s="51"/>
      <c r="BV37" s="220"/>
      <c r="BW37" s="220"/>
      <c r="BX37" s="221"/>
      <c r="BY37" s="51"/>
      <c r="BZ37" s="221"/>
    </row>
    <row r="38" spans="1:78" ht="16" hidden="1" customHeight="1" x14ac:dyDescent="0.2">
      <c r="A38" s="114"/>
      <c r="B38" s="114"/>
      <c r="C38" s="114"/>
    </row>
    <row r="39" spans="1:78" ht="16" hidden="1" customHeight="1" x14ac:dyDescent="0.2">
      <c r="A39" s="222">
        <v>9</v>
      </c>
      <c r="B39" s="222">
        <v>0</v>
      </c>
      <c r="C39" s="222">
        <v>1</v>
      </c>
      <c r="D39" s="20" t="s">
        <v>557</v>
      </c>
      <c r="E39" s="224">
        <v>757313</v>
      </c>
      <c r="AG39" s="21" t="e">
        <f t="shared" ref="AG39:AG54" si="11">AVERAGE(G39:K39)</f>
        <v>#DIV/0!</v>
      </c>
      <c r="AH39" s="22" t="e">
        <f t="shared" ref="AH39:AH54" si="12">AVERAGE(L39:P39)</f>
        <v>#DIV/0!</v>
      </c>
      <c r="AI39" s="22" t="e">
        <f t="shared" ref="AI39:AI54" si="13">AVERAGE(V39:Z39)</f>
        <v>#DIV/0!</v>
      </c>
      <c r="AJ39" s="22" t="e">
        <f t="shared" ref="AJ39:AJ54" si="14">AVERAGE(Q39:U39)</f>
        <v>#DIV/0!</v>
      </c>
      <c r="AK39" s="22" t="e">
        <f t="shared" ref="AK39:AK54" si="15">AVERAGE(AA39:AE39)</f>
        <v>#DIV/0!</v>
      </c>
      <c r="AM39" s="109"/>
      <c r="AN39" s="223"/>
      <c r="AP39" s="223"/>
      <c r="AQ39" s="220"/>
      <c r="AR39" s="24"/>
      <c r="AS39" s="223"/>
      <c r="AT39" s="220"/>
      <c r="AV39" s="43"/>
      <c r="AW39" s="43"/>
      <c r="AX39" s="43"/>
      <c r="AY39" s="43"/>
      <c r="AZ39" s="25"/>
      <c r="BA39" s="223"/>
      <c r="BB39" s="220"/>
      <c r="BC39" s="24"/>
      <c r="BD39" s="223"/>
      <c r="BE39" s="220"/>
      <c r="BG39" s="43"/>
      <c r="BH39" s="43"/>
      <c r="BI39" s="43"/>
      <c r="BJ39" s="43"/>
      <c r="BL39" s="223"/>
      <c r="BM39" s="220"/>
      <c r="BN39" s="24"/>
      <c r="BO39" s="223"/>
      <c r="BP39" s="220"/>
      <c r="BR39" s="220"/>
      <c r="BS39" s="220"/>
      <c r="BT39" s="221"/>
      <c r="BU39" s="51"/>
      <c r="BV39" s="220"/>
      <c r="BW39" s="220"/>
      <c r="BX39" s="221"/>
      <c r="BY39" s="51"/>
      <c r="BZ39" s="221"/>
    </row>
    <row r="40" spans="1:78" ht="16" hidden="1" customHeight="1" x14ac:dyDescent="0.2">
      <c r="A40" s="222"/>
      <c r="B40" s="222"/>
      <c r="C40" s="222"/>
      <c r="D40" s="20" t="s">
        <v>558</v>
      </c>
      <c r="E40" s="224"/>
      <c r="AG40" s="21" t="e">
        <f t="shared" si="11"/>
        <v>#DIV/0!</v>
      </c>
      <c r="AH40" s="22" t="e">
        <f t="shared" si="12"/>
        <v>#DIV/0!</v>
      </c>
      <c r="AI40" s="22" t="e">
        <f t="shared" si="13"/>
        <v>#DIV/0!</v>
      </c>
      <c r="AJ40" s="22" t="e">
        <f t="shared" si="14"/>
        <v>#DIV/0!</v>
      </c>
      <c r="AK40" s="22" t="e">
        <f t="shared" si="15"/>
        <v>#DIV/0!</v>
      </c>
      <c r="AM40" s="109"/>
      <c r="AN40" s="223"/>
      <c r="AP40" s="223"/>
      <c r="AQ40" s="220"/>
      <c r="AR40" s="24"/>
      <c r="AS40" s="223"/>
      <c r="AT40" s="220"/>
      <c r="AV40" s="43"/>
      <c r="AW40" s="43"/>
      <c r="AX40" s="43"/>
      <c r="AY40" s="43"/>
      <c r="AZ40" s="25"/>
      <c r="BA40" s="223"/>
      <c r="BB40" s="220"/>
      <c r="BC40" s="24"/>
      <c r="BD40" s="223"/>
      <c r="BE40" s="220"/>
      <c r="BG40" s="43"/>
      <c r="BH40" s="43"/>
      <c r="BI40" s="43"/>
      <c r="BJ40" s="43"/>
      <c r="BL40" s="223"/>
      <c r="BM40" s="220"/>
      <c r="BN40" s="24"/>
      <c r="BO40" s="223"/>
      <c r="BP40" s="220"/>
      <c r="BR40" s="220"/>
      <c r="BS40" s="220"/>
      <c r="BT40" s="221"/>
      <c r="BU40" s="51"/>
      <c r="BV40" s="220"/>
      <c r="BW40" s="220"/>
      <c r="BX40" s="221"/>
      <c r="BY40" s="51"/>
      <c r="BZ40" s="221"/>
    </row>
    <row r="41" spans="1:78" ht="16" hidden="1" customHeight="1" x14ac:dyDescent="0.2">
      <c r="A41" s="222"/>
      <c r="B41" s="222"/>
      <c r="C41" s="222"/>
      <c r="D41" s="20" t="s">
        <v>559</v>
      </c>
      <c r="E41" s="224"/>
      <c r="AG41" s="21" t="e">
        <f t="shared" si="11"/>
        <v>#DIV/0!</v>
      </c>
      <c r="AH41" s="22" t="e">
        <f t="shared" si="12"/>
        <v>#DIV/0!</v>
      </c>
      <c r="AI41" s="22" t="e">
        <f t="shared" si="13"/>
        <v>#DIV/0!</v>
      </c>
      <c r="AJ41" s="22" t="e">
        <f t="shared" si="14"/>
        <v>#DIV/0!</v>
      </c>
      <c r="AK41" s="22" t="e">
        <f t="shared" si="15"/>
        <v>#DIV/0!</v>
      </c>
      <c r="AM41" s="109"/>
      <c r="AN41" s="223"/>
      <c r="AP41" s="223"/>
      <c r="AQ41" s="220"/>
      <c r="AR41" s="24"/>
      <c r="AS41" s="223"/>
      <c r="AT41" s="220"/>
      <c r="AV41" s="43"/>
      <c r="AW41" s="43"/>
      <c r="AX41" s="43"/>
      <c r="AY41" s="43"/>
      <c r="AZ41" s="25"/>
      <c r="BA41" s="223"/>
      <c r="BB41" s="220"/>
      <c r="BC41" s="24"/>
      <c r="BD41" s="223"/>
      <c r="BE41" s="220"/>
      <c r="BG41" s="43"/>
      <c r="BH41" s="43"/>
      <c r="BI41" s="43"/>
      <c r="BJ41" s="43"/>
      <c r="BL41" s="223"/>
      <c r="BM41" s="220"/>
      <c r="BN41" s="24"/>
      <c r="BO41" s="223"/>
      <c r="BP41" s="220"/>
      <c r="BR41" s="220"/>
      <c r="BS41" s="220"/>
      <c r="BT41" s="221"/>
      <c r="BU41" s="51"/>
      <c r="BV41" s="220"/>
      <c r="BW41" s="220"/>
      <c r="BX41" s="221"/>
      <c r="BY41" s="51"/>
      <c r="BZ41" s="221"/>
    </row>
    <row r="42" spans="1:78" ht="16" hidden="1" customHeight="1" x14ac:dyDescent="0.2">
      <c r="A42" s="222"/>
      <c r="B42" s="222"/>
      <c r="C42" s="222"/>
      <c r="D42" s="20" t="s">
        <v>560</v>
      </c>
      <c r="E42" s="224"/>
      <c r="G42" s="20"/>
      <c r="K42" s="20"/>
      <c r="L42" s="20"/>
      <c r="P42" s="20"/>
      <c r="Q42" s="20"/>
      <c r="U42" s="20"/>
      <c r="V42" s="20"/>
      <c r="Z42" s="20"/>
      <c r="AA42" s="20"/>
      <c r="AE42" s="20"/>
      <c r="AG42" s="21" t="e">
        <f t="shared" si="11"/>
        <v>#DIV/0!</v>
      </c>
      <c r="AH42" s="22" t="e">
        <f t="shared" si="12"/>
        <v>#DIV/0!</v>
      </c>
      <c r="AI42" s="22" t="e">
        <f t="shared" si="13"/>
        <v>#DIV/0!</v>
      </c>
      <c r="AJ42" s="22" t="e">
        <f t="shared" si="14"/>
        <v>#DIV/0!</v>
      </c>
      <c r="AK42" s="22" t="e">
        <f t="shared" si="15"/>
        <v>#DIV/0!</v>
      </c>
      <c r="AM42" s="109"/>
      <c r="AN42" s="223"/>
      <c r="AP42" s="223"/>
      <c r="AQ42" s="220"/>
      <c r="AR42" s="24"/>
      <c r="AS42" s="223"/>
      <c r="AT42" s="220"/>
      <c r="AV42" s="43"/>
      <c r="AW42" s="43"/>
      <c r="AX42" s="43"/>
      <c r="AY42" s="43"/>
      <c r="AZ42" s="25"/>
      <c r="BA42" s="223"/>
      <c r="BB42" s="220"/>
      <c r="BC42" s="24"/>
      <c r="BD42" s="223"/>
      <c r="BE42" s="220"/>
      <c r="BG42" s="43"/>
      <c r="BH42" s="43"/>
      <c r="BI42" s="43"/>
      <c r="BJ42" s="43"/>
      <c r="BL42" s="223"/>
      <c r="BM42" s="220"/>
      <c r="BN42" s="24"/>
      <c r="BO42" s="223"/>
      <c r="BP42" s="220"/>
      <c r="BR42" s="220"/>
      <c r="BS42" s="220"/>
      <c r="BT42" s="221"/>
      <c r="BU42" s="51"/>
      <c r="BV42" s="220"/>
      <c r="BW42" s="220"/>
      <c r="BX42" s="221"/>
      <c r="BY42" s="51"/>
      <c r="BZ42" s="221"/>
    </row>
    <row r="43" spans="1:78" ht="16" hidden="1" customHeight="1" x14ac:dyDescent="0.2">
      <c r="A43" s="222"/>
      <c r="B43" s="222"/>
      <c r="C43" s="222"/>
      <c r="D43" s="20" t="s">
        <v>561</v>
      </c>
      <c r="E43" s="224"/>
      <c r="G43" s="20"/>
      <c r="K43" s="20"/>
      <c r="L43" s="20"/>
      <c r="P43" s="20"/>
      <c r="Q43" s="20"/>
      <c r="U43" s="20"/>
      <c r="V43" s="20"/>
      <c r="Z43" s="20"/>
      <c r="AA43" s="20"/>
      <c r="AE43" s="20"/>
      <c r="AG43" s="21" t="e">
        <f t="shared" si="11"/>
        <v>#DIV/0!</v>
      </c>
      <c r="AH43" s="22" t="e">
        <f t="shared" si="12"/>
        <v>#DIV/0!</v>
      </c>
      <c r="AI43" s="22" t="e">
        <f t="shared" si="13"/>
        <v>#DIV/0!</v>
      </c>
      <c r="AJ43" s="22" t="e">
        <f t="shared" si="14"/>
        <v>#DIV/0!</v>
      </c>
      <c r="AK43" s="22" t="e">
        <f t="shared" si="15"/>
        <v>#DIV/0!</v>
      </c>
      <c r="AM43" s="109"/>
      <c r="AN43" s="223"/>
      <c r="AP43" s="223"/>
      <c r="AQ43" s="220"/>
      <c r="AR43" s="24"/>
      <c r="AS43" s="223"/>
      <c r="AT43" s="220"/>
      <c r="AV43" s="43"/>
      <c r="AW43" s="43"/>
      <c r="AX43" s="43"/>
      <c r="AY43" s="43"/>
      <c r="AZ43" s="25"/>
      <c r="BA43" s="223"/>
      <c r="BB43" s="220"/>
      <c r="BC43" s="24"/>
      <c r="BD43" s="223"/>
      <c r="BE43" s="220"/>
      <c r="BG43" s="43"/>
      <c r="BH43" s="43"/>
      <c r="BI43" s="43"/>
      <c r="BJ43" s="43"/>
      <c r="BL43" s="223"/>
      <c r="BM43" s="220"/>
      <c r="BN43" s="24"/>
      <c r="BO43" s="223"/>
      <c r="BP43" s="220"/>
      <c r="BR43" s="220"/>
      <c r="BS43" s="220"/>
      <c r="BT43" s="221"/>
      <c r="BU43" s="51"/>
      <c r="BV43" s="220"/>
      <c r="BW43" s="220"/>
      <c r="BX43" s="221"/>
      <c r="BY43" s="51"/>
      <c r="BZ43" s="221"/>
    </row>
    <row r="44" spans="1:78" ht="16" hidden="1" customHeight="1" x14ac:dyDescent="0.2">
      <c r="A44" s="222"/>
      <c r="B44" s="222"/>
      <c r="C44" s="222"/>
      <c r="E44" s="224"/>
      <c r="AG44" s="21" t="e">
        <f t="shared" si="11"/>
        <v>#DIV/0!</v>
      </c>
      <c r="AH44" s="22" t="e">
        <f t="shared" si="12"/>
        <v>#DIV/0!</v>
      </c>
      <c r="AI44" s="22" t="e">
        <f t="shared" si="13"/>
        <v>#DIV/0!</v>
      </c>
      <c r="AJ44" s="22" t="e">
        <f t="shared" si="14"/>
        <v>#DIV/0!</v>
      </c>
      <c r="AK44" s="22" t="e">
        <f t="shared" si="15"/>
        <v>#DIV/0!</v>
      </c>
      <c r="AM44" s="109"/>
      <c r="AN44" s="223"/>
      <c r="AP44" s="223"/>
      <c r="AQ44" s="220"/>
      <c r="AR44" s="24"/>
      <c r="AS44" s="223"/>
      <c r="AT44" s="220"/>
      <c r="AV44" s="43"/>
      <c r="AW44" s="43"/>
      <c r="AX44" s="43"/>
      <c r="AY44" s="43"/>
      <c r="AZ44" s="25"/>
      <c r="BA44" s="223"/>
      <c r="BB44" s="220"/>
      <c r="BC44" s="24"/>
      <c r="BD44" s="223"/>
      <c r="BE44" s="220"/>
      <c r="BG44" s="43"/>
      <c r="BH44" s="43"/>
      <c r="BI44" s="43"/>
      <c r="BJ44" s="43"/>
      <c r="BL44" s="223"/>
      <c r="BM44" s="220"/>
      <c r="BN44" s="24"/>
      <c r="BO44" s="223"/>
      <c r="BP44" s="220"/>
      <c r="BR44" s="220"/>
      <c r="BS44" s="220"/>
      <c r="BT44" s="221"/>
      <c r="BU44" s="51"/>
      <c r="BV44" s="220"/>
      <c r="BW44" s="220"/>
      <c r="BX44" s="221"/>
      <c r="BY44" s="51"/>
      <c r="BZ44" s="221"/>
    </row>
    <row r="45" spans="1:78" ht="16" hidden="1" customHeight="1" x14ac:dyDescent="0.2">
      <c r="A45" s="222"/>
      <c r="B45" s="222"/>
      <c r="C45" s="222"/>
      <c r="E45" s="224"/>
      <c r="AG45" s="21" t="e">
        <f t="shared" si="11"/>
        <v>#DIV/0!</v>
      </c>
      <c r="AH45" s="22" t="e">
        <f t="shared" si="12"/>
        <v>#DIV/0!</v>
      </c>
      <c r="AI45" s="22" t="e">
        <f t="shared" si="13"/>
        <v>#DIV/0!</v>
      </c>
      <c r="AJ45" s="22" t="e">
        <f t="shared" si="14"/>
        <v>#DIV/0!</v>
      </c>
      <c r="AK45" s="22" t="e">
        <f t="shared" si="15"/>
        <v>#DIV/0!</v>
      </c>
      <c r="AM45" s="109"/>
      <c r="AN45" s="223"/>
      <c r="AP45" s="223"/>
      <c r="AQ45" s="220"/>
      <c r="AR45" s="24"/>
      <c r="AS45" s="223"/>
      <c r="AT45" s="220"/>
      <c r="AV45" s="43"/>
      <c r="AW45" s="43"/>
      <c r="AX45" s="43"/>
      <c r="AY45" s="43"/>
      <c r="AZ45" s="25"/>
      <c r="BA45" s="223"/>
      <c r="BB45" s="220"/>
      <c r="BC45" s="24"/>
      <c r="BD45" s="223"/>
      <c r="BE45" s="220"/>
      <c r="BG45" s="43"/>
      <c r="BH45" s="43"/>
      <c r="BI45" s="43"/>
      <c r="BJ45" s="43"/>
      <c r="BL45" s="223"/>
      <c r="BM45" s="220"/>
      <c r="BN45" s="24"/>
      <c r="BO45" s="223"/>
      <c r="BP45" s="220"/>
      <c r="BR45" s="220"/>
      <c r="BS45" s="220"/>
      <c r="BT45" s="221"/>
      <c r="BU45" s="51"/>
      <c r="BV45" s="220"/>
      <c r="BW45" s="220"/>
      <c r="BX45" s="221"/>
      <c r="BY45" s="51"/>
      <c r="BZ45" s="221"/>
    </row>
    <row r="46" spans="1:78" ht="16" hidden="1" customHeight="1" x14ac:dyDescent="0.2">
      <c r="A46" s="222"/>
      <c r="B46" s="222"/>
      <c r="C46" s="222"/>
      <c r="E46" s="224"/>
      <c r="AG46" s="21" t="e">
        <f t="shared" si="11"/>
        <v>#DIV/0!</v>
      </c>
      <c r="AH46" s="22" t="e">
        <f t="shared" si="12"/>
        <v>#DIV/0!</v>
      </c>
      <c r="AI46" s="22" t="e">
        <f t="shared" si="13"/>
        <v>#DIV/0!</v>
      </c>
      <c r="AJ46" s="22" t="e">
        <f t="shared" si="14"/>
        <v>#DIV/0!</v>
      </c>
      <c r="AK46" s="22" t="e">
        <f t="shared" si="15"/>
        <v>#DIV/0!</v>
      </c>
      <c r="AM46" s="109"/>
      <c r="AN46" s="223"/>
      <c r="AP46" s="223"/>
      <c r="AQ46" s="220"/>
      <c r="AR46" s="24"/>
      <c r="AS46" s="223"/>
      <c r="AT46" s="220"/>
      <c r="AV46" s="43"/>
      <c r="AW46" s="43"/>
      <c r="AX46" s="43"/>
      <c r="AY46" s="43"/>
      <c r="AZ46" s="25"/>
      <c r="BA46" s="223"/>
      <c r="BB46" s="220"/>
      <c r="BC46" s="24"/>
      <c r="BD46" s="223"/>
      <c r="BE46" s="220"/>
      <c r="BG46" s="43"/>
      <c r="BH46" s="43"/>
      <c r="BI46" s="43"/>
      <c r="BJ46" s="43"/>
      <c r="BL46" s="223"/>
      <c r="BM46" s="220"/>
      <c r="BN46" s="24"/>
      <c r="BO46" s="223"/>
      <c r="BP46" s="220"/>
      <c r="BR46" s="220"/>
      <c r="BS46" s="220"/>
      <c r="BT46" s="221"/>
      <c r="BU46" s="51"/>
      <c r="BV46" s="220"/>
      <c r="BW46" s="220"/>
      <c r="BX46" s="221"/>
      <c r="BY46" s="51"/>
      <c r="BZ46" s="221"/>
    </row>
    <row r="47" spans="1:78" ht="16" hidden="1" customHeight="1" x14ac:dyDescent="0.2">
      <c r="A47" s="222"/>
      <c r="B47" s="222"/>
      <c r="C47" s="222">
        <v>0</v>
      </c>
      <c r="D47" s="20" t="s">
        <v>562</v>
      </c>
      <c r="E47" s="224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G47" s="21" t="e">
        <f t="shared" si="11"/>
        <v>#DIV/0!</v>
      </c>
      <c r="AH47" s="22" t="e">
        <f t="shared" si="12"/>
        <v>#DIV/0!</v>
      </c>
      <c r="AI47" s="22" t="e">
        <f t="shared" si="13"/>
        <v>#DIV/0!</v>
      </c>
      <c r="AJ47" s="22" t="e">
        <f t="shared" si="14"/>
        <v>#DIV/0!</v>
      </c>
      <c r="AK47" s="22" t="e">
        <f t="shared" si="15"/>
        <v>#DIV/0!</v>
      </c>
      <c r="AM47" s="109"/>
      <c r="AN47" s="223"/>
      <c r="AP47" s="223"/>
      <c r="AQ47" s="220"/>
      <c r="AR47" s="24"/>
      <c r="AS47" s="223"/>
      <c r="AT47" s="220"/>
      <c r="AV47" s="43"/>
      <c r="AW47" s="43"/>
      <c r="AX47" s="43"/>
      <c r="AY47" s="43"/>
      <c r="AZ47" s="25"/>
      <c r="BA47" s="223"/>
      <c r="BB47" s="220"/>
      <c r="BC47" s="24"/>
      <c r="BD47" s="223"/>
      <c r="BE47" s="220"/>
      <c r="BG47" s="43"/>
      <c r="BH47" s="43"/>
      <c r="BI47" s="43"/>
      <c r="BJ47" s="43"/>
      <c r="BL47" s="223"/>
      <c r="BM47" s="220"/>
      <c r="BN47" s="24"/>
      <c r="BO47" s="223"/>
      <c r="BP47" s="220"/>
      <c r="BR47" s="220"/>
      <c r="BS47" s="220"/>
      <c r="BT47" s="221"/>
      <c r="BU47" s="51"/>
      <c r="BV47" s="220"/>
      <c r="BW47" s="220"/>
      <c r="BX47" s="221"/>
      <c r="BY47" s="51"/>
      <c r="BZ47" s="221"/>
    </row>
    <row r="48" spans="1:78" ht="16" hidden="1" customHeight="1" x14ac:dyDescent="0.2">
      <c r="A48" s="222"/>
      <c r="B48" s="222"/>
      <c r="C48" s="222"/>
      <c r="D48" s="20" t="s">
        <v>563</v>
      </c>
      <c r="E48" s="224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G48" s="21" t="e">
        <f t="shared" si="11"/>
        <v>#DIV/0!</v>
      </c>
      <c r="AH48" s="22" t="e">
        <f t="shared" si="12"/>
        <v>#DIV/0!</v>
      </c>
      <c r="AI48" s="22" t="e">
        <f t="shared" si="13"/>
        <v>#DIV/0!</v>
      </c>
      <c r="AJ48" s="22" t="e">
        <f t="shared" si="14"/>
        <v>#DIV/0!</v>
      </c>
      <c r="AK48" s="22" t="e">
        <f t="shared" si="15"/>
        <v>#DIV/0!</v>
      </c>
      <c r="AM48" s="109"/>
      <c r="AN48" s="223"/>
      <c r="AP48" s="223"/>
      <c r="AQ48" s="220"/>
      <c r="AR48" s="24"/>
      <c r="AS48" s="223"/>
      <c r="AT48" s="220"/>
      <c r="AV48" s="43"/>
      <c r="AW48" s="43"/>
      <c r="AX48" s="43"/>
      <c r="AY48" s="43"/>
      <c r="AZ48" s="25"/>
      <c r="BA48" s="223"/>
      <c r="BB48" s="220"/>
      <c r="BC48" s="24"/>
      <c r="BD48" s="223"/>
      <c r="BE48" s="220"/>
      <c r="BG48" s="43"/>
      <c r="BH48" s="43"/>
      <c r="BI48" s="43"/>
      <c r="BJ48" s="43"/>
      <c r="BL48" s="223"/>
      <c r="BM48" s="220"/>
      <c r="BN48" s="24"/>
      <c r="BO48" s="223"/>
      <c r="BP48" s="220"/>
      <c r="BR48" s="220"/>
      <c r="BS48" s="220"/>
      <c r="BT48" s="221"/>
      <c r="BU48" s="51"/>
      <c r="BV48" s="220"/>
      <c r="BW48" s="220"/>
      <c r="BX48" s="221"/>
      <c r="BY48" s="51"/>
      <c r="BZ48" s="221"/>
    </row>
    <row r="49" spans="1:78" ht="16" hidden="1" customHeight="1" x14ac:dyDescent="0.2">
      <c r="A49" s="222"/>
      <c r="B49" s="222"/>
      <c r="C49" s="222"/>
      <c r="D49" s="20" t="s">
        <v>564</v>
      </c>
      <c r="E49" s="224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G49" s="21" t="e">
        <f t="shared" si="11"/>
        <v>#DIV/0!</v>
      </c>
      <c r="AH49" s="22" t="e">
        <f t="shared" si="12"/>
        <v>#DIV/0!</v>
      </c>
      <c r="AI49" s="22" t="e">
        <f t="shared" si="13"/>
        <v>#DIV/0!</v>
      </c>
      <c r="AJ49" s="22" t="e">
        <f t="shared" si="14"/>
        <v>#DIV/0!</v>
      </c>
      <c r="AK49" s="22" t="e">
        <f t="shared" si="15"/>
        <v>#DIV/0!</v>
      </c>
      <c r="AM49" s="109"/>
      <c r="AN49" s="223"/>
      <c r="AP49" s="223"/>
      <c r="AQ49" s="220"/>
      <c r="AR49" s="24"/>
      <c r="AS49" s="223"/>
      <c r="AT49" s="220"/>
      <c r="AV49" s="43"/>
      <c r="AW49" s="43"/>
      <c r="AX49" s="43"/>
      <c r="AY49" s="43"/>
      <c r="AZ49" s="25"/>
      <c r="BA49" s="223"/>
      <c r="BB49" s="220"/>
      <c r="BC49" s="24"/>
      <c r="BD49" s="223"/>
      <c r="BE49" s="220"/>
      <c r="BG49" s="43"/>
      <c r="BH49" s="43"/>
      <c r="BI49" s="43"/>
      <c r="BJ49" s="43"/>
      <c r="BL49" s="223"/>
      <c r="BM49" s="220"/>
      <c r="BN49" s="24"/>
      <c r="BO49" s="223"/>
      <c r="BP49" s="220"/>
      <c r="BR49" s="220"/>
      <c r="BS49" s="220"/>
      <c r="BT49" s="221"/>
      <c r="BU49" s="51"/>
      <c r="BV49" s="220"/>
      <c r="BW49" s="220"/>
      <c r="BX49" s="221"/>
      <c r="BY49" s="51"/>
      <c r="BZ49" s="221"/>
    </row>
    <row r="50" spans="1:78" ht="16" hidden="1" customHeight="1" x14ac:dyDescent="0.2">
      <c r="A50" s="222"/>
      <c r="B50" s="222"/>
      <c r="C50" s="222"/>
      <c r="D50" s="20" t="s">
        <v>565</v>
      </c>
      <c r="E50" s="224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G50" s="21" t="e">
        <f t="shared" si="11"/>
        <v>#DIV/0!</v>
      </c>
      <c r="AH50" s="22" t="e">
        <f t="shared" si="12"/>
        <v>#DIV/0!</v>
      </c>
      <c r="AI50" s="22" t="e">
        <f t="shared" si="13"/>
        <v>#DIV/0!</v>
      </c>
      <c r="AJ50" s="22" t="e">
        <f t="shared" si="14"/>
        <v>#DIV/0!</v>
      </c>
      <c r="AK50" s="22" t="e">
        <f t="shared" si="15"/>
        <v>#DIV/0!</v>
      </c>
      <c r="AM50" s="109"/>
      <c r="AN50" s="223"/>
      <c r="AP50" s="223"/>
      <c r="AQ50" s="220"/>
      <c r="AR50" s="24"/>
      <c r="AS50" s="223"/>
      <c r="AT50" s="220"/>
      <c r="AV50" s="43"/>
      <c r="AW50" s="43"/>
      <c r="AX50" s="43"/>
      <c r="AY50" s="43"/>
      <c r="AZ50" s="25"/>
      <c r="BA50" s="223"/>
      <c r="BB50" s="220"/>
      <c r="BC50" s="24"/>
      <c r="BD50" s="223"/>
      <c r="BE50" s="220"/>
      <c r="BG50" s="43"/>
      <c r="BH50" s="43"/>
      <c r="BI50" s="43"/>
      <c r="BJ50" s="43"/>
      <c r="BL50" s="223"/>
      <c r="BM50" s="220"/>
      <c r="BN50" s="24"/>
      <c r="BO50" s="223"/>
      <c r="BP50" s="220"/>
      <c r="BR50" s="220"/>
      <c r="BS50" s="220"/>
      <c r="BT50" s="221"/>
      <c r="BU50" s="51"/>
      <c r="BV50" s="220"/>
      <c r="BW50" s="220"/>
      <c r="BX50" s="221"/>
      <c r="BY50" s="51"/>
      <c r="BZ50" s="221"/>
    </row>
    <row r="51" spans="1:78" ht="16" hidden="1" customHeight="1" x14ac:dyDescent="0.2">
      <c r="A51" s="222"/>
      <c r="B51" s="222"/>
      <c r="C51" s="222"/>
      <c r="D51" s="20" t="s">
        <v>566</v>
      </c>
      <c r="E51" s="224"/>
      <c r="G51" s="20"/>
      <c r="K51" s="20"/>
      <c r="L51" s="20"/>
      <c r="P51" s="20"/>
      <c r="Q51" s="20"/>
      <c r="U51" s="20"/>
      <c r="V51" s="20"/>
      <c r="Z51" s="20"/>
      <c r="AA51" s="20"/>
      <c r="AE51" s="20"/>
      <c r="AG51" s="21" t="e">
        <f t="shared" si="11"/>
        <v>#DIV/0!</v>
      </c>
      <c r="AH51" s="22" t="e">
        <f t="shared" si="12"/>
        <v>#DIV/0!</v>
      </c>
      <c r="AI51" s="22" t="e">
        <f t="shared" si="13"/>
        <v>#DIV/0!</v>
      </c>
      <c r="AJ51" s="22" t="e">
        <f t="shared" si="14"/>
        <v>#DIV/0!</v>
      </c>
      <c r="AK51" s="22" t="e">
        <f t="shared" si="15"/>
        <v>#DIV/0!</v>
      </c>
      <c r="AM51" s="109"/>
      <c r="AN51" s="223"/>
      <c r="AP51" s="223"/>
      <c r="AQ51" s="220"/>
      <c r="AR51" s="24"/>
      <c r="AS51" s="223"/>
      <c r="AT51" s="220"/>
      <c r="AV51" s="43"/>
      <c r="AW51" s="43"/>
      <c r="AX51" s="43"/>
      <c r="AY51" s="43"/>
      <c r="AZ51" s="25"/>
      <c r="BA51" s="223"/>
      <c r="BB51" s="220"/>
      <c r="BC51" s="24"/>
      <c r="BD51" s="223"/>
      <c r="BE51" s="220"/>
      <c r="BG51" s="43"/>
      <c r="BH51" s="43"/>
      <c r="BI51" s="43"/>
      <c r="BJ51" s="43"/>
      <c r="BL51" s="223"/>
      <c r="BM51" s="220"/>
      <c r="BN51" s="24"/>
      <c r="BO51" s="223"/>
      <c r="BP51" s="220"/>
      <c r="BR51" s="220"/>
      <c r="BS51" s="220"/>
      <c r="BT51" s="221"/>
      <c r="BU51" s="51"/>
      <c r="BV51" s="220"/>
      <c r="BW51" s="220"/>
      <c r="BX51" s="221"/>
      <c r="BY51" s="51"/>
      <c r="BZ51" s="221"/>
    </row>
    <row r="52" spans="1:78" ht="16" hidden="1" customHeight="1" x14ac:dyDescent="0.2">
      <c r="A52" s="222"/>
      <c r="B52" s="222"/>
      <c r="C52" s="222"/>
      <c r="E52" s="224"/>
      <c r="AG52" s="21" t="e">
        <f t="shared" si="11"/>
        <v>#DIV/0!</v>
      </c>
      <c r="AH52" s="22" t="e">
        <f t="shared" si="12"/>
        <v>#DIV/0!</v>
      </c>
      <c r="AI52" s="22" t="e">
        <f t="shared" si="13"/>
        <v>#DIV/0!</v>
      </c>
      <c r="AJ52" s="22" t="e">
        <f t="shared" si="14"/>
        <v>#DIV/0!</v>
      </c>
      <c r="AK52" s="22" t="e">
        <f t="shared" si="15"/>
        <v>#DIV/0!</v>
      </c>
      <c r="AM52" s="109"/>
      <c r="AN52" s="223"/>
      <c r="AP52" s="223"/>
      <c r="AQ52" s="220"/>
      <c r="AR52" s="24"/>
      <c r="AS52" s="223"/>
      <c r="AT52" s="220"/>
      <c r="AV52" s="43"/>
      <c r="AW52" s="43"/>
      <c r="AX52" s="43"/>
      <c r="AY52" s="43"/>
      <c r="AZ52" s="25"/>
      <c r="BA52" s="223"/>
      <c r="BB52" s="220"/>
      <c r="BC52" s="24"/>
      <c r="BD52" s="223"/>
      <c r="BE52" s="220"/>
      <c r="BG52" s="43"/>
      <c r="BH52" s="43"/>
      <c r="BI52" s="43"/>
      <c r="BJ52" s="43"/>
      <c r="BL52" s="223"/>
      <c r="BM52" s="220"/>
      <c r="BN52" s="24"/>
      <c r="BO52" s="223"/>
      <c r="BP52" s="220"/>
      <c r="BR52" s="220"/>
      <c r="BS52" s="220"/>
      <c r="BT52" s="221"/>
      <c r="BU52" s="51"/>
      <c r="BV52" s="220"/>
      <c r="BW52" s="220"/>
      <c r="BX52" s="221"/>
      <c r="BY52" s="51"/>
      <c r="BZ52" s="221"/>
    </row>
    <row r="53" spans="1:78" ht="16" hidden="1" customHeight="1" x14ac:dyDescent="0.2">
      <c r="A53" s="222"/>
      <c r="B53" s="222"/>
      <c r="C53" s="222"/>
      <c r="E53" s="224"/>
      <c r="AG53" s="21" t="e">
        <f t="shared" si="11"/>
        <v>#DIV/0!</v>
      </c>
      <c r="AH53" s="22" t="e">
        <f t="shared" si="12"/>
        <v>#DIV/0!</v>
      </c>
      <c r="AI53" s="22" t="e">
        <f t="shared" si="13"/>
        <v>#DIV/0!</v>
      </c>
      <c r="AJ53" s="22" t="e">
        <f t="shared" si="14"/>
        <v>#DIV/0!</v>
      </c>
      <c r="AK53" s="22" t="e">
        <f t="shared" si="15"/>
        <v>#DIV/0!</v>
      </c>
      <c r="AM53" s="109"/>
      <c r="AN53" s="223"/>
      <c r="AP53" s="223"/>
      <c r="AQ53" s="220"/>
      <c r="AR53" s="24"/>
      <c r="AS53" s="223"/>
      <c r="AT53" s="220"/>
      <c r="AV53" s="43"/>
      <c r="AW53" s="43"/>
      <c r="AX53" s="43"/>
      <c r="AY53" s="43"/>
      <c r="AZ53" s="25"/>
      <c r="BA53" s="223"/>
      <c r="BB53" s="220"/>
      <c r="BC53" s="24"/>
      <c r="BD53" s="223"/>
      <c r="BE53" s="220"/>
      <c r="BG53" s="43"/>
      <c r="BH53" s="43"/>
      <c r="BI53" s="43"/>
      <c r="BJ53" s="43"/>
      <c r="BL53" s="223"/>
      <c r="BM53" s="220"/>
      <c r="BN53" s="24"/>
      <c r="BO53" s="223"/>
      <c r="BP53" s="220"/>
      <c r="BR53" s="220"/>
      <c r="BS53" s="220"/>
      <c r="BT53" s="221"/>
      <c r="BU53" s="51"/>
      <c r="BV53" s="220"/>
      <c r="BW53" s="220"/>
      <c r="BX53" s="221"/>
      <c r="BY53" s="51"/>
      <c r="BZ53" s="221"/>
    </row>
    <row r="54" spans="1:78" ht="16" hidden="1" customHeight="1" x14ac:dyDescent="0.2">
      <c r="A54" s="222"/>
      <c r="B54" s="222"/>
      <c r="C54" s="222"/>
      <c r="E54" s="224"/>
      <c r="AG54" s="21" t="e">
        <f t="shared" si="11"/>
        <v>#DIV/0!</v>
      </c>
      <c r="AH54" s="22" t="e">
        <f t="shared" si="12"/>
        <v>#DIV/0!</v>
      </c>
      <c r="AI54" s="22" t="e">
        <f t="shared" si="13"/>
        <v>#DIV/0!</v>
      </c>
      <c r="AJ54" s="22" t="e">
        <f t="shared" si="14"/>
        <v>#DIV/0!</v>
      </c>
      <c r="AK54" s="22" t="e">
        <f t="shared" si="15"/>
        <v>#DIV/0!</v>
      </c>
      <c r="AM54" s="109"/>
      <c r="AN54" s="223"/>
      <c r="AP54" s="223"/>
      <c r="AQ54" s="220"/>
      <c r="AR54" s="24"/>
      <c r="AS54" s="223"/>
      <c r="AT54" s="220"/>
      <c r="AV54" s="43"/>
      <c r="AW54" s="43"/>
      <c r="AX54" s="43"/>
      <c r="AY54" s="43"/>
      <c r="AZ54" s="25"/>
      <c r="BA54" s="223"/>
      <c r="BB54" s="220"/>
      <c r="BC54" s="24"/>
      <c r="BD54" s="223"/>
      <c r="BE54" s="220"/>
      <c r="BG54" s="43"/>
      <c r="BH54" s="43"/>
      <c r="BI54" s="43"/>
      <c r="BJ54" s="43"/>
      <c r="BL54" s="223"/>
      <c r="BM54" s="220"/>
      <c r="BN54" s="24"/>
      <c r="BO54" s="223"/>
      <c r="BP54" s="220"/>
      <c r="BR54" s="220"/>
      <c r="BS54" s="220"/>
      <c r="BT54" s="221"/>
      <c r="BU54" s="51"/>
      <c r="BV54" s="220"/>
      <c r="BW54" s="220"/>
      <c r="BX54" s="221"/>
      <c r="BY54" s="51"/>
      <c r="BZ54" s="221"/>
    </row>
    <row r="55" spans="1:78" ht="16" hidden="1" customHeight="1" x14ac:dyDescent="0.2">
      <c r="A55" s="114"/>
      <c r="B55" s="114"/>
      <c r="C55" s="114"/>
    </row>
    <row r="56" spans="1:78" ht="16" hidden="1" customHeight="1" x14ac:dyDescent="0.2">
      <c r="A56" s="222">
        <v>12</v>
      </c>
      <c r="B56" s="222">
        <v>0</v>
      </c>
      <c r="C56" s="222">
        <v>1</v>
      </c>
      <c r="D56" s="20" t="s">
        <v>567</v>
      </c>
      <c r="E56" s="224">
        <v>1759553</v>
      </c>
      <c r="G56" s="20"/>
      <c r="K56" s="20"/>
      <c r="L56" s="20"/>
      <c r="P56" s="20"/>
      <c r="Q56" s="20"/>
      <c r="U56" s="20"/>
      <c r="V56" s="20"/>
      <c r="Z56" s="20"/>
      <c r="AA56" s="20"/>
      <c r="AE56" s="20"/>
      <c r="AG56" s="21" t="e">
        <f t="shared" ref="AG56:AG71" si="16">AVERAGE(G56:K56)</f>
        <v>#DIV/0!</v>
      </c>
      <c r="AH56" s="22" t="e">
        <f t="shared" ref="AH56:AH71" si="17">AVERAGE(L56:P56)</f>
        <v>#DIV/0!</v>
      </c>
      <c r="AI56" s="22" t="e">
        <f t="shared" ref="AI56:AI71" si="18">AVERAGE(V56:Z56)</f>
        <v>#DIV/0!</v>
      </c>
      <c r="AJ56" s="22" t="e">
        <f t="shared" ref="AJ56:AJ71" si="19">AVERAGE(Q56:U56)</f>
        <v>#DIV/0!</v>
      </c>
      <c r="AK56" s="22" t="e">
        <f t="shared" ref="AK56:AK71" si="20">AVERAGE(AA56:AE56)</f>
        <v>#DIV/0!</v>
      </c>
      <c r="AM56" s="109"/>
      <c r="AN56" s="223"/>
      <c r="AP56" s="223"/>
      <c r="AQ56" s="220"/>
      <c r="AR56" s="24"/>
      <c r="AS56" s="223"/>
      <c r="AT56" s="220"/>
      <c r="AV56" s="43"/>
      <c r="AW56" s="43"/>
      <c r="AX56" s="43"/>
      <c r="AY56" s="43"/>
      <c r="AZ56" s="25"/>
      <c r="BA56" s="223"/>
      <c r="BB56" s="220"/>
      <c r="BC56" s="24"/>
      <c r="BD56" s="223"/>
      <c r="BE56" s="220"/>
      <c r="BG56" s="43"/>
      <c r="BH56" s="43"/>
      <c r="BI56" s="43"/>
      <c r="BJ56" s="43"/>
      <c r="BL56" s="223"/>
      <c r="BM56" s="220"/>
      <c r="BN56" s="24"/>
      <c r="BO56" s="223"/>
      <c r="BP56" s="220"/>
      <c r="BR56" s="220"/>
      <c r="BS56" s="220"/>
      <c r="BT56" s="221"/>
      <c r="BU56" s="51"/>
      <c r="BV56" s="220"/>
      <c r="BW56" s="220"/>
      <c r="BX56" s="221"/>
      <c r="BY56" s="51"/>
      <c r="BZ56" s="221"/>
    </row>
    <row r="57" spans="1:78" ht="16" hidden="1" customHeight="1" x14ac:dyDescent="0.2">
      <c r="A57" s="222"/>
      <c r="B57" s="222"/>
      <c r="C57" s="222"/>
      <c r="D57" s="20" t="s">
        <v>568</v>
      </c>
      <c r="E57" s="224"/>
      <c r="G57" s="20"/>
      <c r="K57" s="20"/>
      <c r="L57" s="20"/>
      <c r="P57" s="20"/>
      <c r="Q57" s="20"/>
      <c r="U57" s="20"/>
      <c r="V57" s="20"/>
      <c r="Z57" s="20"/>
      <c r="AA57" s="20"/>
      <c r="AE57" s="20"/>
      <c r="AG57" s="21" t="e">
        <f t="shared" si="16"/>
        <v>#DIV/0!</v>
      </c>
      <c r="AH57" s="22" t="e">
        <f t="shared" si="17"/>
        <v>#DIV/0!</v>
      </c>
      <c r="AI57" s="22" t="e">
        <f t="shared" si="18"/>
        <v>#DIV/0!</v>
      </c>
      <c r="AJ57" s="22" t="e">
        <f t="shared" si="19"/>
        <v>#DIV/0!</v>
      </c>
      <c r="AK57" s="22" t="e">
        <f t="shared" si="20"/>
        <v>#DIV/0!</v>
      </c>
      <c r="AM57" s="109"/>
      <c r="AN57" s="223"/>
      <c r="AP57" s="223"/>
      <c r="AQ57" s="220"/>
      <c r="AR57" s="24"/>
      <c r="AS57" s="223"/>
      <c r="AT57" s="220"/>
      <c r="AV57" s="43"/>
      <c r="AW57" s="43"/>
      <c r="AX57" s="43"/>
      <c r="AY57" s="43"/>
      <c r="AZ57" s="25"/>
      <c r="BA57" s="223"/>
      <c r="BB57" s="220"/>
      <c r="BC57" s="24"/>
      <c r="BD57" s="223"/>
      <c r="BE57" s="220"/>
      <c r="BG57" s="43"/>
      <c r="BH57" s="43"/>
      <c r="BI57" s="43"/>
      <c r="BJ57" s="43"/>
      <c r="BL57" s="223"/>
      <c r="BM57" s="220"/>
      <c r="BN57" s="24"/>
      <c r="BO57" s="223"/>
      <c r="BP57" s="220"/>
      <c r="BR57" s="220"/>
      <c r="BS57" s="220"/>
      <c r="BT57" s="221"/>
      <c r="BU57" s="51"/>
      <c r="BV57" s="220"/>
      <c r="BW57" s="220"/>
      <c r="BX57" s="221"/>
      <c r="BY57" s="51"/>
      <c r="BZ57" s="221"/>
    </row>
    <row r="58" spans="1:78" ht="16" hidden="1" customHeight="1" x14ac:dyDescent="0.2">
      <c r="A58" s="222"/>
      <c r="B58" s="222"/>
      <c r="C58" s="222"/>
      <c r="D58" s="20" t="s">
        <v>569</v>
      </c>
      <c r="E58" s="224"/>
      <c r="G58" s="20"/>
      <c r="K58" s="20"/>
      <c r="L58" s="20"/>
      <c r="P58" s="20"/>
      <c r="Q58" s="20"/>
      <c r="U58" s="20"/>
      <c r="V58" s="20"/>
      <c r="Z58" s="20"/>
      <c r="AA58" s="20"/>
      <c r="AE58" s="20"/>
      <c r="AG58" s="21" t="e">
        <f t="shared" si="16"/>
        <v>#DIV/0!</v>
      </c>
      <c r="AH58" s="22" t="e">
        <f t="shared" si="17"/>
        <v>#DIV/0!</v>
      </c>
      <c r="AI58" s="22" t="e">
        <f t="shared" si="18"/>
        <v>#DIV/0!</v>
      </c>
      <c r="AJ58" s="22" t="e">
        <f t="shared" si="19"/>
        <v>#DIV/0!</v>
      </c>
      <c r="AK58" s="22" t="e">
        <f t="shared" si="20"/>
        <v>#DIV/0!</v>
      </c>
      <c r="AM58" s="109"/>
      <c r="AN58" s="223"/>
      <c r="AP58" s="223"/>
      <c r="AQ58" s="220"/>
      <c r="AR58" s="24"/>
      <c r="AS58" s="223"/>
      <c r="AT58" s="220"/>
      <c r="AV58" s="43"/>
      <c r="AW58" s="43"/>
      <c r="AX58" s="43"/>
      <c r="AY58" s="43"/>
      <c r="AZ58" s="25"/>
      <c r="BA58" s="223"/>
      <c r="BB58" s="220"/>
      <c r="BC58" s="24"/>
      <c r="BD58" s="223"/>
      <c r="BE58" s="220"/>
      <c r="BG58" s="43"/>
      <c r="BH58" s="43"/>
      <c r="BI58" s="43"/>
      <c r="BJ58" s="43"/>
      <c r="BL58" s="223"/>
      <c r="BM58" s="220"/>
      <c r="BN58" s="24"/>
      <c r="BO58" s="223"/>
      <c r="BP58" s="220"/>
      <c r="BR58" s="220"/>
      <c r="BS58" s="220"/>
      <c r="BT58" s="221"/>
      <c r="BU58" s="51"/>
      <c r="BV58" s="220"/>
      <c r="BW58" s="220"/>
      <c r="BX58" s="221"/>
      <c r="BY58" s="51"/>
      <c r="BZ58" s="221"/>
    </row>
    <row r="59" spans="1:78" ht="16" hidden="1" customHeight="1" x14ac:dyDescent="0.2">
      <c r="A59" s="222"/>
      <c r="B59" s="222"/>
      <c r="C59" s="222"/>
      <c r="D59" s="20" t="s">
        <v>570</v>
      </c>
      <c r="E59" s="224"/>
      <c r="G59" s="20"/>
      <c r="K59" s="20"/>
      <c r="L59" s="20"/>
      <c r="P59" s="20"/>
      <c r="Q59" s="20"/>
      <c r="U59" s="20"/>
      <c r="V59" s="20"/>
      <c r="Z59" s="20"/>
      <c r="AA59" s="20"/>
      <c r="AE59" s="20"/>
      <c r="AG59" s="21" t="e">
        <f t="shared" si="16"/>
        <v>#DIV/0!</v>
      </c>
      <c r="AH59" s="22" t="e">
        <f t="shared" si="17"/>
        <v>#DIV/0!</v>
      </c>
      <c r="AI59" s="22" t="e">
        <f t="shared" si="18"/>
        <v>#DIV/0!</v>
      </c>
      <c r="AJ59" s="22" t="e">
        <f t="shared" si="19"/>
        <v>#DIV/0!</v>
      </c>
      <c r="AK59" s="22" t="e">
        <f t="shared" si="20"/>
        <v>#DIV/0!</v>
      </c>
      <c r="AM59" s="109"/>
      <c r="AN59" s="223"/>
      <c r="AP59" s="223"/>
      <c r="AQ59" s="220"/>
      <c r="AR59" s="24"/>
      <c r="AS59" s="223"/>
      <c r="AT59" s="220"/>
      <c r="AV59" s="43"/>
      <c r="AW59" s="43"/>
      <c r="AX59" s="43"/>
      <c r="AY59" s="43"/>
      <c r="AZ59" s="25"/>
      <c r="BA59" s="223"/>
      <c r="BB59" s="220"/>
      <c r="BC59" s="24"/>
      <c r="BD59" s="223"/>
      <c r="BE59" s="220"/>
      <c r="BG59" s="43"/>
      <c r="BH59" s="43"/>
      <c r="BI59" s="43"/>
      <c r="BJ59" s="43"/>
      <c r="BL59" s="223"/>
      <c r="BM59" s="220"/>
      <c r="BN59" s="24"/>
      <c r="BO59" s="223"/>
      <c r="BP59" s="220"/>
      <c r="BR59" s="220"/>
      <c r="BS59" s="220"/>
      <c r="BT59" s="221"/>
      <c r="BU59" s="51"/>
      <c r="BV59" s="220"/>
      <c r="BW59" s="220"/>
      <c r="BX59" s="221"/>
      <c r="BY59" s="51"/>
      <c r="BZ59" s="221"/>
    </row>
    <row r="60" spans="1:78" ht="16" hidden="1" customHeight="1" x14ac:dyDescent="0.2">
      <c r="A60" s="222"/>
      <c r="B60" s="222"/>
      <c r="C60" s="222"/>
      <c r="D60" s="20" t="s">
        <v>571</v>
      </c>
      <c r="E60" s="224"/>
      <c r="G60" s="20"/>
      <c r="K60" s="20"/>
      <c r="L60" s="20"/>
      <c r="P60" s="20"/>
      <c r="Q60" s="20"/>
      <c r="U60" s="20"/>
      <c r="V60" s="20"/>
      <c r="Z60" s="20"/>
      <c r="AA60" s="20"/>
      <c r="AE60" s="20"/>
      <c r="AG60" s="21" t="e">
        <f t="shared" si="16"/>
        <v>#DIV/0!</v>
      </c>
      <c r="AH60" s="22" t="e">
        <f t="shared" si="17"/>
        <v>#DIV/0!</v>
      </c>
      <c r="AI60" s="22" t="e">
        <f t="shared" si="18"/>
        <v>#DIV/0!</v>
      </c>
      <c r="AJ60" s="22" t="e">
        <f t="shared" si="19"/>
        <v>#DIV/0!</v>
      </c>
      <c r="AK60" s="22" t="e">
        <f t="shared" si="20"/>
        <v>#DIV/0!</v>
      </c>
      <c r="AM60" s="109"/>
      <c r="AN60" s="223"/>
      <c r="AP60" s="223"/>
      <c r="AQ60" s="220"/>
      <c r="AR60" s="24"/>
      <c r="AS60" s="223"/>
      <c r="AT60" s="220"/>
      <c r="AV60" s="43"/>
      <c r="AW60" s="43"/>
      <c r="AX60" s="43"/>
      <c r="AY60" s="43"/>
      <c r="AZ60" s="25"/>
      <c r="BA60" s="223"/>
      <c r="BB60" s="220"/>
      <c r="BC60" s="24"/>
      <c r="BD60" s="223"/>
      <c r="BE60" s="220"/>
      <c r="BG60" s="43"/>
      <c r="BH60" s="43"/>
      <c r="BI60" s="43"/>
      <c r="BJ60" s="43"/>
      <c r="BL60" s="223"/>
      <c r="BM60" s="220"/>
      <c r="BN60" s="24"/>
      <c r="BO60" s="223"/>
      <c r="BP60" s="220"/>
      <c r="BR60" s="220"/>
      <c r="BS60" s="220"/>
      <c r="BT60" s="221"/>
      <c r="BU60" s="51"/>
      <c r="BV60" s="220"/>
      <c r="BW60" s="220"/>
      <c r="BX60" s="221"/>
      <c r="BY60" s="51"/>
      <c r="BZ60" s="221"/>
    </row>
    <row r="61" spans="1:78" ht="16" hidden="1" customHeight="1" x14ac:dyDescent="0.2">
      <c r="A61" s="222"/>
      <c r="B61" s="222"/>
      <c r="C61" s="222"/>
      <c r="E61" s="224"/>
      <c r="AG61" s="21" t="e">
        <f t="shared" si="16"/>
        <v>#DIV/0!</v>
      </c>
      <c r="AH61" s="22" t="e">
        <f t="shared" si="17"/>
        <v>#DIV/0!</v>
      </c>
      <c r="AI61" s="22" t="e">
        <f t="shared" si="18"/>
        <v>#DIV/0!</v>
      </c>
      <c r="AJ61" s="22" t="e">
        <f t="shared" si="19"/>
        <v>#DIV/0!</v>
      </c>
      <c r="AK61" s="22" t="e">
        <f t="shared" si="20"/>
        <v>#DIV/0!</v>
      </c>
      <c r="AM61" s="109"/>
      <c r="AN61" s="223"/>
      <c r="AP61" s="223"/>
      <c r="AQ61" s="220"/>
      <c r="AR61" s="24"/>
      <c r="AS61" s="223"/>
      <c r="AT61" s="220"/>
      <c r="AV61" s="43"/>
      <c r="AW61" s="43"/>
      <c r="AX61" s="43"/>
      <c r="AY61" s="43"/>
      <c r="AZ61" s="25"/>
      <c r="BA61" s="223"/>
      <c r="BB61" s="220"/>
      <c r="BC61" s="24"/>
      <c r="BD61" s="223"/>
      <c r="BE61" s="220"/>
      <c r="BG61" s="43"/>
      <c r="BH61" s="43"/>
      <c r="BI61" s="43"/>
      <c r="BJ61" s="43"/>
      <c r="BL61" s="223"/>
      <c r="BM61" s="220"/>
      <c r="BN61" s="24"/>
      <c r="BO61" s="223"/>
      <c r="BP61" s="220"/>
      <c r="BR61" s="220"/>
      <c r="BS61" s="220"/>
      <c r="BT61" s="221"/>
      <c r="BU61" s="51"/>
      <c r="BV61" s="220"/>
      <c r="BW61" s="220"/>
      <c r="BX61" s="221"/>
      <c r="BY61" s="51"/>
      <c r="BZ61" s="221"/>
    </row>
    <row r="62" spans="1:78" ht="16" hidden="1" customHeight="1" x14ac:dyDescent="0.2">
      <c r="A62" s="222"/>
      <c r="B62" s="222"/>
      <c r="C62" s="222"/>
      <c r="E62" s="224"/>
      <c r="AG62" s="21" t="e">
        <f t="shared" si="16"/>
        <v>#DIV/0!</v>
      </c>
      <c r="AH62" s="22" t="e">
        <f t="shared" si="17"/>
        <v>#DIV/0!</v>
      </c>
      <c r="AI62" s="22" t="e">
        <f t="shared" si="18"/>
        <v>#DIV/0!</v>
      </c>
      <c r="AJ62" s="22" t="e">
        <f t="shared" si="19"/>
        <v>#DIV/0!</v>
      </c>
      <c r="AK62" s="22" t="e">
        <f t="shared" si="20"/>
        <v>#DIV/0!</v>
      </c>
      <c r="AM62" s="109"/>
      <c r="AN62" s="223"/>
      <c r="AP62" s="223"/>
      <c r="AQ62" s="220"/>
      <c r="AR62" s="24"/>
      <c r="AS62" s="223"/>
      <c r="AT62" s="220"/>
      <c r="AV62" s="43"/>
      <c r="AW62" s="43"/>
      <c r="AX62" s="43"/>
      <c r="AY62" s="43"/>
      <c r="AZ62" s="25"/>
      <c r="BA62" s="223"/>
      <c r="BB62" s="220"/>
      <c r="BC62" s="24"/>
      <c r="BD62" s="223"/>
      <c r="BE62" s="220"/>
      <c r="BG62" s="43"/>
      <c r="BH62" s="43"/>
      <c r="BI62" s="43"/>
      <c r="BJ62" s="43"/>
      <c r="BL62" s="223"/>
      <c r="BM62" s="220"/>
      <c r="BN62" s="24"/>
      <c r="BO62" s="223"/>
      <c r="BP62" s="220"/>
      <c r="BR62" s="220"/>
      <c r="BS62" s="220"/>
      <c r="BT62" s="221"/>
      <c r="BU62" s="51"/>
      <c r="BV62" s="220"/>
      <c r="BW62" s="220"/>
      <c r="BX62" s="221"/>
      <c r="BY62" s="51"/>
      <c r="BZ62" s="221"/>
    </row>
    <row r="63" spans="1:78" ht="16" hidden="1" customHeight="1" x14ac:dyDescent="0.2">
      <c r="A63" s="222"/>
      <c r="B63" s="222"/>
      <c r="C63" s="222"/>
      <c r="E63" s="224"/>
      <c r="AG63" s="21" t="e">
        <f t="shared" si="16"/>
        <v>#DIV/0!</v>
      </c>
      <c r="AH63" s="22" t="e">
        <f t="shared" si="17"/>
        <v>#DIV/0!</v>
      </c>
      <c r="AI63" s="22" t="e">
        <f t="shared" si="18"/>
        <v>#DIV/0!</v>
      </c>
      <c r="AJ63" s="22" t="e">
        <f t="shared" si="19"/>
        <v>#DIV/0!</v>
      </c>
      <c r="AK63" s="22" t="e">
        <f t="shared" si="20"/>
        <v>#DIV/0!</v>
      </c>
      <c r="AM63" s="109"/>
      <c r="AN63" s="223"/>
      <c r="AP63" s="223"/>
      <c r="AQ63" s="220"/>
      <c r="AR63" s="24"/>
      <c r="AS63" s="223"/>
      <c r="AT63" s="220"/>
      <c r="AV63" s="43"/>
      <c r="AW63" s="43"/>
      <c r="AX63" s="43"/>
      <c r="AY63" s="43"/>
      <c r="AZ63" s="25"/>
      <c r="BA63" s="223"/>
      <c r="BB63" s="220"/>
      <c r="BC63" s="24"/>
      <c r="BD63" s="223"/>
      <c r="BE63" s="220"/>
      <c r="BG63" s="43"/>
      <c r="BH63" s="43"/>
      <c r="BI63" s="43"/>
      <c r="BJ63" s="43"/>
      <c r="BL63" s="223"/>
      <c r="BM63" s="220"/>
      <c r="BN63" s="24"/>
      <c r="BO63" s="223"/>
      <c r="BP63" s="220"/>
      <c r="BR63" s="220"/>
      <c r="BS63" s="220"/>
      <c r="BT63" s="221"/>
      <c r="BU63" s="51"/>
      <c r="BV63" s="220"/>
      <c r="BW63" s="220"/>
      <c r="BX63" s="221"/>
      <c r="BY63" s="51"/>
      <c r="BZ63" s="221"/>
    </row>
    <row r="64" spans="1:78" ht="16" hidden="1" customHeight="1" x14ac:dyDescent="0.2">
      <c r="A64" s="222"/>
      <c r="B64" s="222"/>
      <c r="C64" s="222">
        <v>0</v>
      </c>
      <c r="D64" s="20" t="s">
        <v>572</v>
      </c>
      <c r="E64" s="224"/>
      <c r="G64" s="20"/>
      <c r="K64" s="20"/>
      <c r="L64" s="20"/>
      <c r="P64" s="20"/>
      <c r="Q64" s="20"/>
      <c r="U64" s="20"/>
      <c r="V64" s="20"/>
      <c r="Z64" s="20"/>
      <c r="AA64" s="20"/>
      <c r="AE64" s="20"/>
      <c r="AG64" s="21" t="e">
        <f t="shared" si="16"/>
        <v>#DIV/0!</v>
      </c>
      <c r="AH64" s="22" t="e">
        <f t="shared" si="17"/>
        <v>#DIV/0!</v>
      </c>
      <c r="AI64" s="22" t="e">
        <f t="shared" si="18"/>
        <v>#DIV/0!</v>
      </c>
      <c r="AJ64" s="22" t="e">
        <f t="shared" si="19"/>
        <v>#DIV/0!</v>
      </c>
      <c r="AK64" s="22" t="e">
        <f t="shared" si="20"/>
        <v>#DIV/0!</v>
      </c>
      <c r="AM64" s="109"/>
      <c r="AN64" s="223"/>
      <c r="AP64" s="223"/>
      <c r="AQ64" s="220"/>
      <c r="AR64" s="24"/>
      <c r="AS64" s="223"/>
      <c r="AT64" s="220"/>
      <c r="AV64" s="43"/>
      <c r="AW64" s="43"/>
      <c r="AX64" s="43"/>
      <c r="AY64" s="43"/>
      <c r="AZ64" s="25"/>
      <c r="BA64" s="223"/>
      <c r="BB64" s="220"/>
      <c r="BC64" s="24"/>
      <c r="BD64" s="223"/>
      <c r="BE64" s="220"/>
      <c r="BG64" s="43"/>
      <c r="BH64" s="43"/>
      <c r="BI64" s="43"/>
      <c r="BJ64" s="43"/>
      <c r="BL64" s="223"/>
      <c r="BM64" s="220"/>
      <c r="BN64" s="24"/>
      <c r="BO64" s="223"/>
      <c r="BP64" s="220"/>
      <c r="BR64" s="220"/>
      <c r="BS64" s="220"/>
      <c r="BT64" s="221"/>
      <c r="BU64" s="51"/>
      <c r="BV64" s="220"/>
      <c r="BW64" s="220"/>
      <c r="BX64" s="221"/>
      <c r="BY64" s="51"/>
      <c r="BZ64" s="221"/>
    </row>
    <row r="65" spans="1:78" ht="16" hidden="1" customHeight="1" x14ac:dyDescent="0.2">
      <c r="A65" s="222"/>
      <c r="B65" s="222"/>
      <c r="C65" s="222"/>
      <c r="D65" s="20" t="s">
        <v>573</v>
      </c>
      <c r="E65" s="224"/>
      <c r="G65" s="20"/>
      <c r="K65" s="20"/>
      <c r="L65" s="20"/>
      <c r="P65" s="20"/>
      <c r="Q65" s="20"/>
      <c r="U65" s="20"/>
      <c r="V65" s="20"/>
      <c r="Z65" s="20"/>
      <c r="AA65" s="20"/>
      <c r="AE65" s="20"/>
      <c r="AG65" s="21" t="e">
        <f t="shared" si="16"/>
        <v>#DIV/0!</v>
      </c>
      <c r="AH65" s="22" t="e">
        <f t="shared" si="17"/>
        <v>#DIV/0!</v>
      </c>
      <c r="AI65" s="22" t="e">
        <f t="shared" si="18"/>
        <v>#DIV/0!</v>
      </c>
      <c r="AJ65" s="22" t="e">
        <f t="shared" si="19"/>
        <v>#DIV/0!</v>
      </c>
      <c r="AK65" s="22" t="e">
        <f t="shared" si="20"/>
        <v>#DIV/0!</v>
      </c>
      <c r="AM65" s="109"/>
      <c r="AN65" s="223"/>
      <c r="AP65" s="223"/>
      <c r="AQ65" s="220"/>
      <c r="AR65" s="24"/>
      <c r="AS65" s="223"/>
      <c r="AT65" s="220"/>
      <c r="AV65" s="43"/>
      <c r="AW65" s="43"/>
      <c r="AX65" s="43"/>
      <c r="AY65" s="43"/>
      <c r="AZ65" s="25"/>
      <c r="BA65" s="223"/>
      <c r="BB65" s="220"/>
      <c r="BC65" s="24"/>
      <c r="BD65" s="223"/>
      <c r="BE65" s="220"/>
      <c r="BG65" s="43"/>
      <c r="BH65" s="43"/>
      <c r="BI65" s="43"/>
      <c r="BJ65" s="43"/>
      <c r="BL65" s="223"/>
      <c r="BM65" s="220"/>
      <c r="BN65" s="24"/>
      <c r="BO65" s="223"/>
      <c r="BP65" s="220"/>
      <c r="BR65" s="220"/>
      <c r="BS65" s="220"/>
      <c r="BT65" s="221"/>
      <c r="BU65" s="51"/>
      <c r="BV65" s="220"/>
      <c r="BW65" s="220"/>
      <c r="BX65" s="221"/>
      <c r="BY65" s="51"/>
      <c r="BZ65" s="221"/>
    </row>
    <row r="66" spans="1:78" ht="16" hidden="1" customHeight="1" x14ac:dyDescent="0.2">
      <c r="A66" s="222"/>
      <c r="B66" s="222"/>
      <c r="C66" s="222"/>
      <c r="D66" s="20" t="s">
        <v>574</v>
      </c>
      <c r="E66" s="224"/>
      <c r="G66" s="20"/>
      <c r="K66" s="20"/>
      <c r="L66" s="20"/>
      <c r="P66" s="20"/>
      <c r="Q66" s="20"/>
      <c r="U66" s="20"/>
      <c r="V66" s="20"/>
      <c r="Z66" s="20"/>
      <c r="AA66" s="20"/>
      <c r="AE66" s="20"/>
      <c r="AG66" s="21" t="e">
        <f t="shared" si="16"/>
        <v>#DIV/0!</v>
      </c>
      <c r="AH66" s="22" t="e">
        <f t="shared" si="17"/>
        <v>#DIV/0!</v>
      </c>
      <c r="AI66" s="22" t="e">
        <f t="shared" si="18"/>
        <v>#DIV/0!</v>
      </c>
      <c r="AJ66" s="22" t="e">
        <f t="shared" si="19"/>
        <v>#DIV/0!</v>
      </c>
      <c r="AK66" s="22" t="e">
        <f t="shared" si="20"/>
        <v>#DIV/0!</v>
      </c>
      <c r="AM66" s="109"/>
      <c r="AN66" s="223"/>
      <c r="AP66" s="223"/>
      <c r="AQ66" s="220"/>
      <c r="AR66" s="24"/>
      <c r="AS66" s="223"/>
      <c r="AT66" s="220"/>
      <c r="AV66" s="43"/>
      <c r="AW66" s="43"/>
      <c r="AX66" s="43"/>
      <c r="AY66" s="43"/>
      <c r="AZ66" s="25"/>
      <c r="BA66" s="223"/>
      <c r="BB66" s="220"/>
      <c r="BC66" s="24"/>
      <c r="BD66" s="223"/>
      <c r="BE66" s="220"/>
      <c r="BG66" s="43"/>
      <c r="BH66" s="43"/>
      <c r="BI66" s="43"/>
      <c r="BJ66" s="43"/>
      <c r="BL66" s="223"/>
      <c r="BM66" s="220"/>
      <c r="BN66" s="24"/>
      <c r="BO66" s="223"/>
      <c r="BP66" s="220"/>
      <c r="BR66" s="220"/>
      <c r="BS66" s="220"/>
      <c r="BT66" s="221"/>
      <c r="BU66" s="51"/>
      <c r="BV66" s="220"/>
      <c r="BW66" s="220"/>
      <c r="BX66" s="221"/>
      <c r="BY66" s="51"/>
      <c r="BZ66" s="221"/>
    </row>
    <row r="67" spans="1:78" ht="16" hidden="1" customHeight="1" x14ac:dyDescent="0.2">
      <c r="A67" s="222"/>
      <c r="B67" s="222"/>
      <c r="C67" s="222"/>
      <c r="D67" s="20" t="s">
        <v>575</v>
      </c>
      <c r="E67" s="224"/>
      <c r="G67" s="20"/>
      <c r="K67" s="20"/>
      <c r="L67" s="20"/>
      <c r="P67" s="20"/>
      <c r="Q67" s="20"/>
      <c r="U67" s="20"/>
      <c r="V67" s="20"/>
      <c r="Z67" s="20"/>
      <c r="AA67" s="20"/>
      <c r="AE67" s="20"/>
      <c r="AG67" s="21" t="e">
        <f t="shared" si="16"/>
        <v>#DIV/0!</v>
      </c>
      <c r="AH67" s="22" t="e">
        <f t="shared" si="17"/>
        <v>#DIV/0!</v>
      </c>
      <c r="AI67" s="22" t="e">
        <f t="shared" si="18"/>
        <v>#DIV/0!</v>
      </c>
      <c r="AJ67" s="22" t="e">
        <f t="shared" si="19"/>
        <v>#DIV/0!</v>
      </c>
      <c r="AK67" s="22" t="e">
        <f t="shared" si="20"/>
        <v>#DIV/0!</v>
      </c>
      <c r="AM67" s="109"/>
      <c r="AN67" s="223"/>
      <c r="AP67" s="223"/>
      <c r="AQ67" s="220"/>
      <c r="AR67" s="24"/>
      <c r="AS67" s="223"/>
      <c r="AT67" s="220"/>
      <c r="AV67" s="43"/>
      <c r="AW67" s="43"/>
      <c r="AX67" s="43"/>
      <c r="AY67" s="43"/>
      <c r="AZ67" s="25"/>
      <c r="BA67" s="223"/>
      <c r="BB67" s="220"/>
      <c r="BC67" s="24"/>
      <c r="BD67" s="223"/>
      <c r="BE67" s="220"/>
      <c r="BG67" s="43"/>
      <c r="BH67" s="43"/>
      <c r="BI67" s="43"/>
      <c r="BJ67" s="43"/>
      <c r="BL67" s="223"/>
      <c r="BM67" s="220"/>
      <c r="BN67" s="24"/>
      <c r="BO67" s="223"/>
      <c r="BP67" s="220"/>
      <c r="BR67" s="220"/>
      <c r="BS67" s="220"/>
      <c r="BT67" s="221"/>
      <c r="BU67" s="51"/>
      <c r="BV67" s="220"/>
      <c r="BW67" s="220"/>
      <c r="BX67" s="221"/>
      <c r="BY67" s="51"/>
      <c r="BZ67" s="221"/>
    </row>
    <row r="68" spans="1:78" ht="16" hidden="1" customHeight="1" x14ac:dyDescent="0.2">
      <c r="A68" s="222"/>
      <c r="B68" s="222"/>
      <c r="C68" s="222"/>
      <c r="D68" s="20" t="s">
        <v>576</v>
      </c>
      <c r="E68" s="224"/>
      <c r="G68" s="20"/>
      <c r="K68" s="20"/>
      <c r="L68" s="20"/>
      <c r="P68" s="20"/>
      <c r="Q68" s="20"/>
      <c r="U68" s="20"/>
      <c r="V68" s="20"/>
      <c r="Z68" s="20"/>
      <c r="AA68" s="20"/>
      <c r="AE68" s="20"/>
      <c r="AG68" s="21" t="e">
        <f t="shared" si="16"/>
        <v>#DIV/0!</v>
      </c>
      <c r="AH68" s="22" t="e">
        <f t="shared" si="17"/>
        <v>#DIV/0!</v>
      </c>
      <c r="AI68" s="22" t="e">
        <f t="shared" si="18"/>
        <v>#DIV/0!</v>
      </c>
      <c r="AJ68" s="22" t="e">
        <f t="shared" si="19"/>
        <v>#DIV/0!</v>
      </c>
      <c r="AK68" s="22" t="e">
        <f t="shared" si="20"/>
        <v>#DIV/0!</v>
      </c>
      <c r="AM68" s="109"/>
      <c r="AN68" s="223"/>
      <c r="AP68" s="223"/>
      <c r="AQ68" s="220"/>
      <c r="AR68" s="24"/>
      <c r="AS68" s="223"/>
      <c r="AT68" s="220"/>
      <c r="AV68" s="43"/>
      <c r="AW68" s="43"/>
      <c r="AX68" s="43"/>
      <c r="AY68" s="43"/>
      <c r="AZ68" s="25"/>
      <c r="BA68" s="223"/>
      <c r="BB68" s="220"/>
      <c r="BC68" s="24"/>
      <c r="BD68" s="223"/>
      <c r="BE68" s="220"/>
      <c r="BG68" s="43"/>
      <c r="BH68" s="43"/>
      <c r="BI68" s="43"/>
      <c r="BJ68" s="43"/>
      <c r="BL68" s="223"/>
      <c r="BM68" s="220"/>
      <c r="BN68" s="24"/>
      <c r="BO68" s="223"/>
      <c r="BP68" s="220"/>
      <c r="BR68" s="220"/>
      <c r="BS68" s="220"/>
      <c r="BT68" s="221"/>
      <c r="BU68" s="51"/>
      <c r="BV68" s="220"/>
      <c r="BW68" s="220"/>
      <c r="BX68" s="221"/>
      <c r="BY68" s="51"/>
      <c r="BZ68" s="221"/>
    </row>
    <row r="69" spans="1:78" ht="16" hidden="1" customHeight="1" x14ac:dyDescent="0.2">
      <c r="A69" s="222"/>
      <c r="B69" s="222"/>
      <c r="C69" s="222"/>
      <c r="E69" s="224"/>
      <c r="AG69" s="21" t="e">
        <f t="shared" si="16"/>
        <v>#DIV/0!</v>
      </c>
      <c r="AH69" s="22" t="e">
        <f t="shared" si="17"/>
        <v>#DIV/0!</v>
      </c>
      <c r="AI69" s="22" t="e">
        <f t="shared" si="18"/>
        <v>#DIV/0!</v>
      </c>
      <c r="AJ69" s="22" t="e">
        <f t="shared" si="19"/>
        <v>#DIV/0!</v>
      </c>
      <c r="AK69" s="22" t="e">
        <f t="shared" si="20"/>
        <v>#DIV/0!</v>
      </c>
      <c r="AM69" s="109"/>
      <c r="AN69" s="223"/>
      <c r="AP69" s="223"/>
      <c r="AQ69" s="220"/>
      <c r="AR69" s="24"/>
      <c r="AS69" s="223"/>
      <c r="AT69" s="220"/>
      <c r="AV69" s="43"/>
      <c r="AW69" s="43"/>
      <c r="AX69" s="43"/>
      <c r="AY69" s="43"/>
      <c r="AZ69" s="25"/>
      <c r="BA69" s="223"/>
      <c r="BB69" s="220"/>
      <c r="BC69" s="24"/>
      <c r="BD69" s="223"/>
      <c r="BE69" s="220"/>
      <c r="BG69" s="43"/>
      <c r="BH69" s="43"/>
      <c r="BI69" s="43"/>
      <c r="BJ69" s="43"/>
      <c r="BL69" s="223"/>
      <c r="BM69" s="220"/>
      <c r="BN69" s="24"/>
      <c r="BO69" s="223"/>
      <c r="BP69" s="220"/>
      <c r="BR69" s="220"/>
      <c r="BS69" s="220"/>
      <c r="BT69" s="221"/>
      <c r="BU69" s="51"/>
      <c r="BV69" s="220"/>
      <c r="BW69" s="220"/>
      <c r="BX69" s="221"/>
      <c r="BY69" s="51"/>
      <c r="BZ69" s="221"/>
    </row>
    <row r="70" spans="1:78" ht="16" hidden="1" customHeight="1" x14ac:dyDescent="0.2">
      <c r="A70" s="222"/>
      <c r="B70" s="222"/>
      <c r="C70" s="222"/>
      <c r="E70" s="224"/>
      <c r="AG70" s="21" t="e">
        <f t="shared" si="16"/>
        <v>#DIV/0!</v>
      </c>
      <c r="AH70" s="22" t="e">
        <f t="shared" si="17"/>
        <v>#DIV/0!</v>
      </c>
      <c r="AI70" s="22" t="e">
        <f t="shared" si="18"/>
        <v>#DIV/0!</v>
      </c>
      <c r="AJ70" s="22" t="e">
        <f t="shared" si="19"/>
        <v>#DIV/0!</v>
      </c>
      <c r="AK70" s="22" t="e">
        <f t="shared" si="20"/>
        <v>#DIV/0!</v>
      </c>
      <c r="AM70" s="109"/>
      <c r="AN70" s="223"/>
      <c r="AP70" s="223"/>
      <c r="AQ70" s="220"/>
      <c r="AR70" s="24"/>
      <c r="AS70" s="223"/>
      <c r="AT70" s="220"/>
      <c r="AV70" s="43"/>
      <c r="AW70" s="43"/>
      <c r="AX70" s="43"/>
      <c r="AY70" s="43"/>
      <c r="AZ70" s="25"/>
      <c r="BA70" s="223"/>
      <c r="BB70" s="220"/>
      <c r="BC70" s="24"/>
      <c r="BD70" s="223"/>
      <c r="BE70" s="220"/>
      <c r="BG70" s="43"/>
      <c r="BH70" s="43"/>
      <c r="BI70" s="43"/>
      <c r="BJ70" s="43"/>
      <c r="BL70" s="223"/>
      <c r="BM70" s="220"/>
      <c r="BN70" s="24"/>
      <c r="BO70" s="223"/>
      <c r="BP70" s="220"/>
      <c r="BR70" s="220"/>
      <c r="BS70" s="220"/>
      <c r="BT70" s="221"/>
      <c r="BU70" s="51"/>
      <c r="BV70" s="220"/>
      <c r="BW70" s="220"/>
      <c r="BX70" s="221"/>
      <c r="BY70" s="51"/>
      <c r="BZ70" s="221"/>
    </row>
    <row r="71" spans="1:78" ht="16" hidden="1" customHeight="1" x14ac:dyDescent="0.2">
      <c r="A71" s="222"/>
      <c r="B71" s="222"/>
      <c r="C71" s="222"/>
      <c r="E71" s="224"/>
      <c r="AG71" s="21" t="e">
        <f t="shared" si="16"/>
        <v>#DIV/0!</v>
      </c>
      <c r="AH71" s="22" t="e">
        <f t="shared" si="17"/>
        <v>#DIV/0!</v>
      </c>
      <c r="AI71" s="22" t="e">
        <f t="shared" si="18"/>
        <v>#DIV/0!</v>
      </c>
      <c r="AJ71" s="22" t="e">
        <f t="shared" si="19"/>
        <v>#DIV/0!</v>
      </c>
      <c r="AK71" s="22" t="e">
        <f t="shared" si="20"/>
        <v>#DIV/0!</v>
      </c>
      <c r="AM71" s="109"/>
      <c r="AN71" s="223"/>
      <c r="AP71" s="223"/>
      <c r="AQ71" s="220"/>
      <c r="AR71" s="24"/>
      <c r="AS71" s="223"/>
      <c r="AT71" s="220"/>
      <c r="AV71" s="43"/>
      <c r="AW71" s="43"/>
      <c r="AX71" s="43"/>
      <c r="AY71" s="43"/>
      <c r="AZ71" s="25"/>
      <c r="BA71" s="223"/>
      <c r="BB71" s="220"/>
      <c r="BC71" s="24"/>
      <c r="BD71" s="223"/>
      <c r="BE71" s="220"/>
      <c r="BG71" s="43"/>
      <c r="BH71" s="43"/>
      <c r="BI71" s="43"/>
      <c r="BJ71" s="43"/>
      <c r="BL71" s="223"/>
      <c r="BM71" s="220"/>
      <c r="BN71" s="24"/>
      <c r="BO71" s="223"/>
      <c r="BP71" s="220"/>
      <c r="BR71" s="220"/>
      <c r="BS71" s="220"/>
      <c r="BT71" s="221"/>
      <c r="BU71" s="51"/>
      <c r="BV71" s="220"/>
      <c r="BW71" s="220"/>
      <c r="BX71" s="221"/>
      <c r="BY71" s="51"/>
      <c r="BZ71" s="221"/>
    </row>
    <row r="72" spans="1:78" ht="16" customHeight="1" x14ac:dyDescent="0.2">
      <c r="A72" s="114"/>
      <c r="B72" s="114"/>
      <c r="C72" s="114"/>
    </row>
    <row r="73" spans="1:78" ht="16" customHeight="1" x14ac:dyDescent="0.2">
      <c r="A73" s="222">
        <v>13</v>
      </c>
      <c r="B73" s="222">
        <v>0</v>
      </c>
      <c r="C73" s="222">
        <v>1</v>
      </c>
      <c r="D73" s="20" t="s">
        <v>577</v>
      </c>
      <c r="E73" s="224">
        <v>1366337</v>
      </c>
      <c r="G73">
        <v>184</v>
      </c>
      <c r="H73">
        <v>190</v>
      </c>
      <c r="I73">
        <v>125</v>
      </c>
      <c r="J73">
        <v>266</v>
      </c>
      <c r="K73">
        <v>238</v>
      </c>
      <c r="L73">
        <v>0.93700000000000006</v>
      </c>
      <c r="M73">
        <v>0.94199999999999995</v>
      </c>
      <c r="N73">
        <v>0.89700000000000002</v>
      </c>
      <c r="O73">
        <v>0.96199999999999997</v>
      </c>
      <c r="P73">
        <v>0.95499999999999996</v>
      </c>
      <c r="Q73">
        <v>0.70399999999999996</v>
      </c>
      <c r="R73">
        <v>0.70599999999999996</v>
      </c>
      <c r="S73">
        <v>0.7</v>
      </c>
      <c r="T73">
        <v>0.70699999999999996</v>
      </c>
      <c r="U73">
        <v>0.72199999999999998</v>
      </c>
      <c r="V73">
        <v>0.63600000000000001</v>
      </c>
      <c r="W73">
        <v>0.61399999999999999</v>
      </c>
      <c r="X73">
        <v>0.80800000000000005</v>
      </c>
      <c r="Y73">
        <v>0.496</v>
      </c>
      <c r="Z73">
        <v>0.54200000000000004</v>
      </c>
      <c r="AA73">
        <v>1.3680000000000001</v>
      </c>
      <c r="AB73">
        <v>1.4139999999999999</v>
      </c>
      <c r="AC73">
        <v>1.355</v>
      </c>
      <c r="AD73">
        <v>1.3839999999999999</v>
      </c>
      <c r="AE73">
        <v>1.349</v>
      </c>
      <c r="AG73" s="21">
        <f t="shared" ref="AG73:AG88" si="21">AVERAGE(G73:K73)</f>
        <v>200.6</v>
      </c>
      <c r="AH73" s="22">
        <f t="shared" ref="AH73:AH88" si="22">AVERAGE(L73:P73)</f>
        <v>0.93859999999999988</v>
      </c>
      <c r="AI73" s="22">
        <f t="shared" ref="AI73:AI88" si="23">AVERAGE(V73:Z73)</f>
        <v>0.61919999999999997</v>
      </c>
      <c r="AJ73" s="22">
        <f t="shared" ref="AJ73:AJ88" si="24">AVERAGE(Q73:U73)</f>
        <v>0.70779999999999998</v>
      </c>
      <c r="AK73" s="22">
        <f t="shared" ref="AK73:AK88" si="25">AVERAGE(AA73:AE73)</f>
        <v>1.3740000000000001</v>
      </c>
      <c r="AM73" s="109">
        <f t="shared" ref="AM73:AM88" si="26">((AK73-AI73)*(1000/AG73))/AJ73</f>
        <v>5.316066493934418</v>
      </c>
      <c r="AN73" s="223" cm="1">
        <f t="array" ref="AN73">MIN(IF(ISERROR(AM73:AM80),1E+307,AM73:AM80))</f>
        <v>0.61876852227722645</v>
      </c>
      <c r="AP73" s="223" cm="1">
        <f t="array" ref="AP73">MAX(IF(ISERROR(AJ73:AJ80),-1E+307,AJ73:AJ80))</f>
        <v>0.74560000000000004</v>
      </c>
      <c r="AQ73" s="220">
        <f>AP81-AP73</f>
        <v>-7.0799999999999974E-2</v>
      </c>
      <c r="AR73" s="24"/>
      <c r="AS73" s="223" cm="1">
        <f t="array" ref="AS73">MIN(IF(ISERROR(AK73:AK80),1E+307,AK73:AK80))</f>
        <v>1.2403999999999999</v>
      </c>
      <c r="AT73" s="220">
        <f>AS73-AS81</f>
        <v>-0.13840000000000008</v>
      </c>
      <c r="AV73" s="43">
        <v>0.78700000000000003</v>
      </c>
      <c r="AW73" s="43">
        <v>1.3480000000000001</v>
      </c>
      <c r="AX73" s="43">
        <v>0.79700000000000004</v>
      </c>
      <c r="AY73" s="43">
        <v>1.4670000000000001</v>
      </c>
      <c r="AZ73" s="25"/>
      <c r="BA73" s="223" cm="1">
        <f t="array" ref="BA73">INDEX(AV73:AV80, MATCH(MIN(IF(ISERROR($AK73:$AK80), 1000, $AK73:$AK80)), $AK73:$AK80, 0))</f>
        <v>0.78100000000000003</v>
      </c>
      <c r="BB73" s="220">
        <f>BA81-BA73</f>
        <v>-0.11199999999999999</v>
      </c>
      <c r="BC73" s="24"/>
      <c r="BD73" s="223" cm="1">
        <f t="array" ref="BD73">INDEX(AW73:AW80, MATCH(MIN(IF(ISERROR($AK73:$AK80), 1000, $AK73:$AK80)), $AK73:$AK80, 0))</f>
        <v>1.367</v>
      </c>
      <c r="BE73" s="220">
        <f>BD73-BD81</f>
        <v>-0.2430000000000001</v>
      </c>
      <c r="BG73" s="43">
        <v>0.754</v>
      </c>
      <c r="BH73" s="43">
        <v>1.4730000000000001</v>
      </c>
      <c r="BI73" s="43">
        <v>0.78</v>
      </c>
      <c r="BJ73" s="43">
        <v>1.5269999999999999</v>
      </c>
      <c r="BL73" s="223" cm="1">
        <f t="array" ref="BL73">INDEX(BG73:BG80, MATCH(MIN(IF(ISERROR($AK73:$AK80), 1000, $AK73:$AK80)), $AK73:$AK80, 0))</f>
        <v>0.73399999999999999</v>
      </c>
      <c r="BM73" s="220">
        <f>BL81-BL73</f>
        <v>-0.125</v>
      </c>
      <c r="BN73" s="24"/>
      <c r="BO73" s="223" cm="1">
        <f t="array" ref="BO73">INDEX(BH73:BH80, MATCH(MIN(IF(ISERROR($AK73:$AK80), 1000, $AK73:$AK80)), $AK73:$AK80, 0))</f>
        <v>1.5269999999999999</v>
      </c>
      <c r="BP73" s="220">
        <f>BO73-BO81</f>
        <v>-0.26200000000000001</v>
      </c>
      <c r="BR73" s="220">
        <f>BA73-BB73</f>
        <v>0.89300000000000002</v>
      </c>
      <c r="BS73" s="220">
        <f>BD73+BE73</f>
        <v>1.1239999999999999</v>
      </c>
      <c r="BT73" s="221">
        <f>BS73-BR73</f>
        <v>0.23099999999999987</v>
      </c>
      <c r="BU73" s="51"/>
      <c r="BV73" s="220">
        <f>BL73-BM73</f>
        <v>0.85899999999999999</v>
      </c>
      <c r="BW73" s="220">
        <f>BO73+BP73</f>
        <v>1.2649999999999999</v>
      </c>
      <c r="BX73" s="221">
        <f>BW73-BV73</f>
        <v>0.40599999999999992</v>
      </c>
      <c r="BY73" s="51"/>
      <c r="BZ73" s="221">
        <f>AVERAGE(BT73, BX73)</f>
        <v>0.31849999999999989</v>
      </c>
    </row>
    <row r="74" spans="1:78" ht="16" customHeight="1" x14ac:dyDescent="0.2">
      <c r="A74" s="222"/>
      <c r="B74" s="222"/>
      <c r="C74" s="222"/>
      <c r="D74" s="20" t="s">
        <v>578</v>
      </c>
      <c r="E74" s="224"/>
      <c r="G74">
        <v>411</v>
      </c>
      <c r="H74">
        <v>460</v>
      </c>
      <c r="I74">
        <v>425</v>
      </c>
      <c r="J74">
        <v>394</v>
      </c>
      <c r="K74">
        <v>383</v>
      </c>
      <c r="L74">
        <v>0.89100000000000001</v>
      </c>
      <c r="M74">
        <v>0.90600000000000003</v>
      </c>
      <c r="N74">
        <v>0.9</v>
      </c>
      <c r="O74">
        <v>0.89</v>
      </c>
      <c r="P74">
        <v>0.88100000000000001</v>
      </c>
      <c r="Q74">
        <v>0.746</v>
      </c>
      <c r="R74">
        <v>0.74199999999999999</v>
      </c>
      <c r="S74">
        <v>0.745</v>
      </c>
      <c r="T74">
        <v>0.74199999999999999</v>
      </c>
      <c r="U74">
        <v>0.753</v>
      </c>
      <c r="V74">
        <v>0.83</v>
      </c>
      <c r="W74">
        <v>0.77500000000000002</v>
      </c>
      <c r="X74">
        <v>0.79800000000000004</v>
      </c>
      <c r="Y74">
        <v>0.83399999999999996</v>
      </c>
      <c r="Z74">
        <v>0.86299999999999999</v>
      </c>
      <c r="AA74">
        <v>1.2330000000000001</v>
      </c>
      <c r="AB74">
        <v>1.2430000000000001</v>
      </c>
      <c r="AC74">
        <v>1.276</v>
      </c>
      <c r="AD74">
        <v>1.2529999999999999</v>
      </c>
      <c r="AE74">
        <v>1.2769999999999999</v>
      </c>
      <c r="AG74" s="21">
        <f t="shared" si="21"/>
        <v>414.6</v>
      </c>
      <c r="AH74" s="22">
        <f t="shared" si="22"/>
        <v>0.89359999999999995</v>
      </c>
      <c r="AI74" s="22">
        <f t="shared" si="23"/>
        <v>0.82</v>
      </c>
      <c r="AJ74" s="22">
        <f t="shared" si="24"/>
        <v>0.74560000000000004</v>
      </c>
      <c r="AK74" s="22">
        <f t="shared" si="25"/>
        <v>1.2564</v>
      </c>
      <c r="AM74" s="109">
        <f t="shared" si="26"/>
        <v>1.4117231770008425</v>
      </c>
      <c r="AN74" s="223"/>
      <c r="AP74" s="223"/>
      <c r="AQ74" s="220"/>
      <c r="AR74" s="24"/>
      <c r="AS74" s="223"/>
      <c r="AT74" s="220"/>
      <c r="AV74" s="43">
        <v>0.78200000000000003</v>
      </c>
      <c r="AW74" s="43">
        <v>1.361</v>
      </c>
      <c r="AX74" s="43">
        <v>0.78100000000000003</v>
      </c>
      <c r="AY74" s="43">
        <v>1.502</v>
      </c>
      <c r="AZ74" s="25"/>
      <c r="BA74" s="223"/>
      <c r="BB74" s="220"/>
      <c r="BC74" s="24"/>
      <c r="BD74" s="223"/>
      <c r="BE74" s="220"/>
      <c r="BG74" s="43">
        <v>0.74199999999999999</v>
      </c>
      <c r="BH74" s="43">
        <v>1.5029999999999999</v>
      </c>
      <c r="BI74" s="43">
        <v>0.77600000000000002</v>
      </c>
      <c r="BJ74" s="43">
        <v>1.5249999999999999</v>
      </c>
      <c r="BL74" s="223"/>
      <c r="BM74" s="220"/>
      <c r="BN74" s="24"/>
      <c r="BO74" s="223"/>
      <c r="BP74" s="220"/>
      <c r="BR74" s="220"/>
      <c r="BS74" s="220"/>
      <c r="BT74" s="221"/>
      <c r="BU74" s="51"/>
      <c r="BV74" s="220"/>
      <c r="BW74" s="220"/>
      <c r="BX74" s="221"/>
      <c r="BY74" s="51"/>
      <c r="BZ74" s="221"/>
    </row>
    <row r="75" spans="1:78" s="63" customFormat="1" ht="16" customHeight="1" x14ac:dyDescent="0.2">
      <c r="A75" s="222"/>
      <c r="B75" s="222"/>
      <c r="C75" s="222"/>
      <c r="D75" s="63" t="s">
        <v>579</v>
      </c>
      <c r="E75" s="224"/>
      <c r="G75" s="63">
        <v>669</v>
      </c>
      <c r="H75" s="63">
        <v>743</v>
      </c>
      <c r="I75" s="63">
        <v>671</v>
      </c>
      <c r="J75" s="63">
        <v>710</v>
      </c>
      <c r="K75" s="63">
        <v>639</v>
      </c>
      <c r="L75" s="63">
        <v>0.86099999999999999</v>
      </c>
      <c r="M75" s="63">
        <v>0.89</v>
      </c>
      <c r="N75" s="63">
        <v>0.873</v>
      </c>
      <c r="O75" s="63">
        <v>0.879</v>
      </c>
      <c r="P75" s="63">
        <v>0.85199999999999998</v>
      </c>
      <c r="Q75" s="63">
        <v>0.75</v>
      </c>
      <c r="R75" s="63">
        <v>0.74399999999999999</v>
      </c>
      <c r="S75" s="63">
        <v>0.74399999999999999</v>
      </c>
      <c r="T75" s="63">
        <v>0.73799999999999999</v>
      </c>
      <c r="U75" s="63">
        <v>0.748</v>
      </c>
      <c r="V75" s="63">
        <v>0.92800000000000005</v>
      </c>
      <c r="W75" s="63">
        <v>0.83599999999999997</v>
      </c>
      <c r="X75" s="63">
        <v>0.89</v>
      </c>
      <c r="Y75" s="63">
        <v>0.87</v>
      </c>
      <c r="Z75" s="63">
        <v>0.95599999999999996</v>
      </c>
      <c r="AA75" s="63">
        <v>1.2230000000000001</v>
      </c>
      <c r="AB75" s="63">
        <v>1.2350000000000001</v>
      </c>
      <c r="AC75" s="63">
        <v>1.246</v>
      </c>
      <c r="AD75" s="63">
        <v>1.256</v>
      </c>
      <c r="AE75" s="63">
        <v>1.242</v>
      </c>
      <c r="AG75" s="102">
        <f t="shared" si="21"/>
        <v>686.4</v>
      </c>
      <c r="AH75" s="103">
        <f t="shared" si="22"/>
        <v>0.87099999999999989</v>
      </c>
      <c r="AI75" s="103">
        <f t="shared" si="23"/>
        <v>0.89600000000000013</v>
      </c>
      <c r="AJ75" s="103">
        <f t="shared" si="24"/>
        <v>0.74480000000000002</v>
      </c>
      <c r="AK75" s="103">
        <f t="shared" si="25"/>
        <v>1.2403999999999999</v>
      </c>
      <c r="AM75" s="18">
        <f t="shared" si="26"/>
        <v>0.67366843682633126</v>
      </c>
      <c r="AN75" s="223"/>
      <c r="AP75" s="223"/>
      <c r="AQ75" s="220"/>
      <c r="AR75" s="104"/>
      <c r="AS75" s="223"/>
      <c r="AT75" s="220"/>
      <c r="AV75" s="105">
        <v>0.78100000000000003</v>
      </c>
      <c r="AW75" s="105">
        <v>1.367</v>
      </c>
      <c r="AX75" s="105">
        <v>0.78400000000000003</v>
      </c>
      <c r="AY75" s="105">
        <v>1.4990000000000001</v>
      </c>
      <c r="AZ75" s="106"/>
      <c r="BA75" s="223"/>
      <c r="BB75" s="220"/>
      <c r="BC75" s="104"/>
      <c r="BD75" s="223"/>
      <c r="BE75" s="220"/>
      <c r="BG75" s="105">
        <v>0.73399999999999999</v>
      </c>
      <c r="BH75" s="105">
        <v>1.5269999999999999</v>
      </c>
      <c r="BI75" s="105">
        <v>0.77</v>
      </c>
      <c r="BJ75" s="105">
        <v>1.5429999999999999</v>
      </c>
      <c r="BL75" s="223"/>
      <c r="BM75" s="220"/>
      <c r="BN75" s="104"/>
      <c r="BO75" s="223"/>
      <c r="BP75" s="220"/>
      <c r="BR75" s="220"/>
      <c r="BS75" s="220"/>
      <c r="BT75" s="221"/>
      <c r="BU75" s="107"/>
      <c r="BV75" s="220"/>
      <c r="BW75" s="220"/>
      <c r="BX75" s="221"/>
      <c r="BY75" s="107"/>
      <c r="BZ75" s="221"/>
    </row>
    <row r="76" spans="1:78" ht="16" customHeight="1" x14ac:dyDescent="0.2">
      <c r="A76" s="222"/>
      <c r="B76" s="222"/>
      <c r="C76" s="222"/>
      <c r="D76" s="20" t="s">
        <v>580</v>
      </c>
      <c r="E76" s="224"/>
      <c r="G76">
        <v>782</v>
      </c>
      <c r="H76">
        <v>724</v>
      </c>
      <c r="I76">
        <v>657</v>
      </c>
      <c r="J76">
        <v>842</v>
      </c>
      <c r="K76">
        <v>807</v>
      </c>
      <c r="L76">
        <v>0.85599999999999998</v>
      </c>
      <c r="M76">
        <v>0.84599999999999997</v>
      </c>
      <c r="N76">
        <v>0.81899999999999995</v>
      </c>
      <c r="O76">
        <v>0.88</v>
      </c>
      <c r="P76">
        <v>0.87</v>
      </c>
      <c r="Q76">
        <v>0.752</v>
      </c>
      <c r="R76">
        <v>0.73499999999999999</v>
      </c>
      <c r="S76">
        <v>0.73299999999999998</v>
      </c>
      <c r="T76">
        <v>0.72799999999999998</v>
      </c>
      <c r="U76">
        <v>0.751</v>
      </c>
      <c r="V76">
        <v>0.94499999999999995</v>
      </c>
      <c r="W76">
        <v>0.97699999999999998</v>
      </c>
      <c r="X76">
        <v>1.0469999999999999</v>
      </c>
      <c r="Y76">
        <v>0.86899999999999999</v>
      </c>
      <c r="Z76">
        <v>0.9</v>
      </c>
      <c r="AA76">
        <v>1.306</v>
      </c>
      <c r="AB76">
        <v>1.244</v>
      </c>
      <c r="AC76">
        <v>1.3320000000000001</v>
      </c>
      <c r="AD76">
        <v>1.2829999999999999</v>
      </c>
      <c r="AE76">
        <v>1.3180000000000001</v>
      </c>
      <c r="AG76" s="21">
        <f t="shared" si="21"/>
        <v>762.4</v>
      </c>
      <c r="AH76" s="22">
        <f t="shared" si="22"/>
        <v>0.85419999999999996</v>
      </c>
      <c r="AI76" s="22">
        <f t="shared" si="23"/>
        <v>0.94760000000000011</v>
      </c>
      <c r="AJ76" s="22">
        <f t="shared" si="24"/>
        <v>0.73980000000000001</v>
      </c>
      <c r="AK76" s="22">
        <f t="shared" si="25"/>
        <v>1.2965999999999998</v>
      </c>
      <c r="AM76" s="109">
        <f t="shared" si="26"/>
        <v>0.61876852227722645</v>
      </c>
      <c r="AN76" s="223"/>
      <c r="AP76" s="223"/>
      <c r="AQ76" s="220"/>
      <c r="AR76" s="24"/>
      <c r="AS76" s="223"/>
      <c r="AT76" s="220"/>
      <c r="AV76" s="43">
        <v>0.755</v>
      </c>
      <c r="AW76" s="43">
        <v>1.425</v>
      </c>
      <c r="AX76" s="43">
        <v>0.753</v>
      </c>
      <c r="AY76" s="43">
        <v>1.579</v>
      </c>
      <c r="AZ76" s="25"/>
      <c r="BA76" s="223"/>
      <c r="BB76" s="220"/>
      <c r="BC76" s="24"/>
      <c r="BD76" s="223"/>
      <c r="BE76" s="220"/>
      <c r="BG76" s="43">
        <v>0.71399999999999997</v>
      </c>
      <c r="BH76" s="43">
        <v>1.5660000000000001</v>
      </c>
      <c r="BI76" s="43">
        <v>0.75</v>
      </c>
      <c r="BJ76" s="43">
        <v>1.605</v>
      </c>
      <c r="BL76" s="223"/>
      <c r="BM76" s="220"/>
      <c r="BN76" s="24"/>
      <c r="BO76" s="223"/>
      <c r="BP76" s="220"/>
      <c r="BR76" s="220"/>
      <c r="BS76" s="220"/>
      <c r="BT76" s="221"/>
      <c r="BU76" s="51"/>
      <c r="BV76" s="220"/>
      <c r="BW76" s="220"/>
      <c r="BX76" s="221"/>
      <c r="BY76" s="51"/>
      <c r="BZ76" s="221"/>
    </row>
    <row r="77" spans="1:78" ht="16" customHeight="1" x14ac:dyDescent="0.2">
      <c r="A77" s="222"/>
      <c r="B77" s="222"/>
      <c r="C77" s="222"/>
      <c r="D77" s="20" t="s">
        <v>581</v>
      </c>
      <c r="E77" s="224"/>
      <c r="G77" s="20"/>
      <c r="K77" s="20"/>
      <c r="L77" s="20"/>
      <c r="P77" s="20"/>
      <c r="Q77" s="20"/>
      <c r="U77" s="20"/>
      <c r="V77" s="20"/>
      <c r="Z77" s="20"/>
      <c r="AA77" s="20"/>
      <c r="AE77" s="20"/>
      <c r="AG77" s="21" t="e">
        <f t="shared" si="21"/>
        <v>#DIV/0!</v>
      </c>
      <c r="AH77" s="22" t="e">
        <f t="shared" si="22"/>
        <v>#DIV/0!</v>
      </c>
      <c r="AI77" s="22" t="e">
        <f t="shared" si="23"/>
        <v>#DIV/0!</v>
      </c>
      <c r="AJ77" s="22" t="e">
        <f t="shared" si="24"/>
        <v>#DIV/0!</v>
      </c>
      <c r="AK77" s="22" t="e">
        <f t="shared" si="25"/>
        <v>#DIV/0!</v>
      </c>
      <c r="AM77" s="109" t="e">
        <f t="shared" si="26"/>
        <v>#DIV/0!</v>
      </c>
      <c r="AN77" s="223"/>
      <c r="AP77" s="223"/>
      <c r="AQ77" s="220"/>
      <c r="AR77" s="24"/>
      <c r="AS77" s="223"/>
      <c r="AT77" s="220"/>
      <c r="AV77" s="43"/>
      <c r="AW77" s="43"/>
      <c r="AX77" s="43"/>
      <c r="AY77" s="43"/>
      <c r="AZ77" s="25"/>
      <c r="BA77" s="223"/>
      <c r="BB77" s="220"/>
      <c r="BC77" s="24"/>
      <c r="BD77" s="223"/>
      <c r="BE77" s="220"/>
      <c r="BG77" s="43"/>
      <c r="BH77" s="43"/>
      <c r="BI77" s="43"/>
      <c r="BJ77" s="43"/>
      <c r="BL77" s="223"/>
      <c r="BM77" s="220"/>
      <c r="BN77" s="24"/>
      <c r="BO77" s="223"/>
      <c r="BP77" s="220"/>
      <c r="BR77" s="220"/>
      <c r="BS77" s="220"/>
      <c r="BT77" s="221"/>
      <c r="BU77" s="51"/>
      <c r="BV77" s="220"/>
      <c r="BW77" s="220"/>
      <c r="BX77" s="221"/>
      <c r="BY77" s="51"/>
      <c r="BZ77" s="221"/>
    </row>
    <row r="78" spans="1:78" ht="16" customHeight="1" x14ac:dyDescent="0.2">
      <c r="A78" s="222"/>
      <c r="B78" s="222"/>
      <c r="C78" s="222"/>
      <c r="E78" s="224"/>
      <c r="AG78" s="21" t="e">
        <f t="shared" si="21"/>
        <v>#DIV/0!</v>
      </c>
      <c r="AH78" s="22" t="e">
        <f t="shared" si="22"/>
        <v>#DIV/0!</v>
      </c>
      <c r="AI78" s="22" t="e">
        <f t="shared" si="23"/>
        <v>#DIV/0!</v>
      </c>
      <c r="AJ78" s="22" t="e">
        <f t="shared" si="24"/>
        <v>#DIV/0!</v>
      </c>
      <c r="AK78" s="22" t="e">
        <f t="shared" si="25"/>
        <v>#DIV/0!</v>
      </c>
      <c r="AM78" s="109" t="e">
        <f t="shared" si="26"/>
        <v>#DIV/0!</v>
      </c>
      <c r="AN78" s="223"/>
      <c r="AP78" s="223"/>
      <c r="AQ78" s="220"/>
      <c r="AR78" s="24"/>
      <c r="AS78" s="223"/>
      <c r="AT78" s="220"/>
      <c r="AV78" s="43"/>
      <c r="AW78" s="43"/>
      <c r="AX78" s="43"/>
      <c r="AY78" s="43"/>
      <c r="AZ78" s="25"/>
      <c r="BA78" s="223"/>
      <c r="BB78" s="220"/>
      <c r="BC78" s="24"/>
      <c r="BD78" s="223"/>
      <c r="BE78" s="220"/>
      <c r="BG78" s="43"/>
      <c r="BH78" s="43"/>
      <c r="BI78" s="43"/>
      <c r="BJ78" s="43"/>
      <c r="BL78" s="223"/>
      <c r="BM78" s="220"/>
      <c r="BN78" s="24"/>
      <c r="BO78" s="223"/>
      <c r="BP78" s="220"/>
      <c r="BR78" s="220"/>
      <c r="BS78" s="220"/>
      <c r="BT78" s="221"/>
      <c r="BU78" s="51"/>
      <c r="BV78" s="220"/>
      <c r="BW78" s="220"/>
      <c r="BX78" s="221"/>
      <c r="BY78" s="51"/>
      <c r="BZ78" s="221"/>
    </row>
    <row r="79" spans="1:78" ht="16" customHeight="1" x14ac:dyDescent="0.2">
      <c r="A79" s="222"/>
      <c r="B79" s="222"/>
      <c r="C79" s="222"/>
      <c r="E79" s="224"/>
      <c r="AG79" s="21" t="e">
        <f t="shared" si="21"/>
        <v>#DIV/0!</v>
      </c>
      <c r="AH79" s="22" t="e">
        <f t="shared" si="22"/>
        <v>#DIV/0!</v>
      </c>
      <c r="AI79" s="22" t="e">
        <f t="shared" si="23"/>
        <v>#DIV/0!</v>
      </c>
      <c r="AJ79" s="22" t="e">
        <f t="shared" si="24"/>
        <v>#DIV/0!</v>
      </c>
      <c r="AK79" s="22" t="e">
        <f t="shared" si="25"/>
        <v>#DIV/0!</v>
      </c>
      <c r="AM79" s="109" t="e">
        <f t="shared" si="26"/>
        <v>#DIV/0!</v>
      </c>
      <c r="AN79" s="223"/>
      <c r="AP79" s="223"/>
      <c r="AQ79" s="220"/>
      <c r="AR79" s="24"/>
      <c r="AS79" s="223"/>
      <c r="AT79" s="220"/>
      <c r="AV79" s="43"/>
      <c r="AW79" s="43"/>
      <c r="AX79" s="43"/>
      <c r="AY79" s="43"/>
      <c r="AZ79" s="25"/>
      <c r="BA79" s="223"/>
      <c r="BB79" s="220"/>
      <c r="BC79" s="24"/>
      <c r="BD79" s="223"/>
      <c r="BE79" s="220"/>
      <c r="BG79" s="43"/>
      <c r="BH79" s="43"/>
      <c r="BI79" s="43"/>
      <c r="BJ79" s="43"/>
      <c r="BL79" s="223"/>
      <c r="BM79" s="220"/>
      <c r="BN79" s="24"/>
      <c r="BO79" s="223"/>
      <c r="BP79" s="220"/>
      <c r="BR79" s="220"/>
      <c r="BS79" s="220"/>
      <c r="BT79" s="221"/>
      <c r="BU79" s="51"/>
      <c r="BV79" s="220"/>
      <c r="BW79" s="220"/>
      <c r="BX79" s="221"/>
      <c r="BY79" s="51"/>
      <c r="BZ79" s="221"/>
    </row>
    <row r="80" spans="1:78" ht="16" customHeight="1" x14ac:dyDescent="0.2">
      <c r="A80" s="222"/>
      <c r="B80" s="222"/>
      <c r="C80" s="222"/>
      <c r="E80" s="224"/>
      <c r="AG80" s="21" t="e">
        <f t="shared" si="21"/>
        <v>#DIV/0!</v>
      </c>
      <c r="AH80" s="22" t="e">
        <f t="shared" si="22"/>
        <v>#DIV/0!</v>
      </c>
      <c r="AI80" s="22" t="e">
        <f t="shared" si="23"/>
        <v>#DIV/0!</v>
      </c>
      <c r="AJ80" s="22" t="e">
        <f t="shared" si="24"/>
        <v>#DIV/0!</v>
      </c>
      <c r="AK80" s="22" t="e">
        <f t="shared" si="25"/>
        <v>#DIV/0!</v>
      </c>
      <c r="AM80" s="109" t="e">
        <f t="shared" si="26"/>
        <v>#DIV/0!</v>
      </c>
      <c r="AN80" s="223"/>
      <c r="AP80" s="223"/>
      <c r="AQ80" s="220"/>
      <c r="AR80" s="24"/>
      <c r="AS80" s="223"/>
      <c r="AT80" s="220"/>
      <c r="AV80" s="43"/>
      <c r="AW80" s="43"/>
      <c r="AX80" s="43"/>
      <c r="AY80" s="43"/>
      <c r="AZ80" s="25"/>
      <c r="BA80" s="223"/>
      <c r="BB80" s="220"/>
      <c r="BC80" s="24"/>
      <c r="BD80" s="223"/>
      <c r="BE80" s="220"/>
      <c r="BG80" s="43"/>
      <c r="BH80" s="43"/>
      <c r="BI80" s="43"/>
      <c r="BJ80" s="43"/>
      <c r="BL80" s="223"/>
      <c r="BM80" s="220"/>
      <c r="BN80" s="24"/>
      <c r="BO80" s="223"/>
      <c r="BP80" s="220"/>
      <c r="BR80" s="220"/>
      <c r="BS80" s="220"/>
      <c r="BT80" s="221"/>
      <c r="BU80" s="51"/>
      <c r="BV80" s="220"/>
      <c r="BW80" s="220"/>
      <c r="BX80" s="221"/>
      <c r="BY80" s="51"/>
      <c r="BZ80" s="221"/>
    </row>
    <row r="81" spans="1:78" ht="16" customHeight="1" x14ac:dyDescent="0.2">
      <c r="A81" s="222"/>
      <c r="B81" s="222"/>
      <c r="C81" s="222">
        <v>0</v>
      </c>
      <c r="D81" s="20" t="s">
        <v>582</v>
      </c>
      <c r="E81" s="224"/>
      <c r="G81">
        <v>214</v>
      </c>
      <c r="H81">
        <v>196</v>
      </c>
      <c r="I81">
        <v>267</v>
      </c>
      <c r="J81">
        <v>262</v>
      </c>
      <c r="K81">
        <v>158</v>
      </c>
      <c r="L81">
        <v>0.84099999999999997</v>
      </c>
      <c r="M81">
        <v>0.82799999999999996</v>
      </c>
      <c r="N81">
        <v>0.86499999999999999</v>
      </c>
      <c r="O81">
        <v>0.86199999999999999</v>
      </c>
      <c r="P81">
        <v>0.81799999999999995</v>
      </c>
      <c r="Q81">
        <v>0.64900000000000002</v>
      </c>
      <c r="R81">
        <v>0.65800000000000003</v>
      </c>
      <c r="S81">
        <v>0.66200000000000003</v>
      </c>
      <c r="T81">
        <v>0.65300000000000002</v>
      </c>
      <c r="U81">
        <v>0.67300000000000004</v>
      </c>
      <c r="V81">
        <v>0.98899999999999999</v>
      </c>
      <c r="W81">
        <v>1.028</v>
      </c>
      <c r="X81">
        <v>0.91700000000000004</v>
      </c>
      <c r="Y81">
        <v>0.92800000000000005</v>
      </c>
      <c r="Z81">
        <v>1.052</v>
      </c>
      <c r="AA81">
        <v>1.4319999999999999</v>
      </c>
      <c r="AB81">
        <v>1.401</v>
      </c>
      <c r="AC81">
        <v>1.4179999999999999</v>
      </c>
      <c r="AD81">
        <v>1.43</v>
      </c>
      <c r="AE81">
        <v>1.4</v>
      </c>
      <c r="AG81" s="21">
        <f t="shared" si="21"/>
        <v>219.4</v>
      </c>
      <c r="AH81" s="22">
        <f t="shared" si="22"/>
        <v>0.84279999999999988</v>
      </c>
      <c r="AI81" s="22">
        <f t="shared" si="23"/>
        <v>0.9827999999999999</v>
      </c>
      <c r="AJ81" s="22">
        <f t="shared" si="24"/>
        <v>0.65900000000000003</v>
      </c>
      <c r="AK81" s="22">
        <f t="shared" si="25"/>
        <v>1.4161999999999999</v>
      </c>
      <c r="AM81" s="109">
        <f t="shared" si="26"/>
        <v>2.9975529897374957</v>
      </c>
      <c r="AN81" s="223" cm="1">
        <f t="array" ref="AN81">MIN(IF(ISERROR(AM81:AM88),1E+307,AM81:AM88))</f>
        <v>0.56854852201539752</v>
      </c>
      <c r="AP81" s="223" cm="1">
        <f t="array" ref="AP81">MAX(IF(ISERROR(AJ81:AJ88),-1E+307,AJ81:AJ88))</f>
        <v>0.67480000000000007</v>
      </c>
      <c r="AQ81" s="220"/>
      <c r="AR81" s="24"/>
      <c r="AS81" s="223" cm="1">
        <f t="array" ref="AS81">MIN(IF(ISERROR(AK81:AK88),1E+307,AK81:AK88))</f>
        <v>1.3788</v>
      </c>
      <c r="AT81" s="220"/>
      <c r="AV81" s="43">
        <v>0.65800000000000003</v>
      </c>
      <c r="AW81" s="43">
        <v>1.635</v>
      </c>
      <c r="AX81" s="43">
        <v>0.70699999999999996</v>
      </c>
      <c r="AY81" s="43">
        <v>1.679</v>
      </c>
      <c r="AZ81" s="25"/>
      <c r="BA81" s="223" cm="1">
        <f t="array" ref="BA81">INDEX(AV81:AV88, MATCH(MIN(IF(ISERROR($AK81:$AK88), 1000, $AK81:$AK88)), $AK81:$AK88, 0))</f>
        <v>0.66900000000000004</v>
      </c>
      <c r="BB81" s="220"/>
      <c r="BC81" s="24"/>
      <c r="BD81" s="223" cm="1">
        <f t="array" ref="BD81">INDEX(AW81:AW88, MATCH(MIN(IF(ISERROR($AK81:$AK88), 1000, $AK81:$AK88)), $AK81:$AK88, 0))</f>
        <v>1.61</v>
      </c>
      <c r="BE81" s="220"/>
      <c r="BG81" s="43">
        <v>0.61499999999999999</v>
      </c>
      <c r="BH81" s="43">
        <v>1.7849999999999999</v>
      </c>
      <c r="BI81" s="43">
        <v>0.67500000000000004</v>
      </c>
      <c r="BJ81" s="43">
        <v>1.766</v>
      </c>
      <c r="BL81" s="223" cm="1">
        <f t="array" ref="BL81">INDEX(BG81:BG88, MATCH(MIN(IF(ISERROR($AK81:$AK88), 1000, $AK81:$AK88)), $AK81:$AK88, 0))</f>
        <v>0.60899999999999999</v>
      </c>
      <c r="BM81" s="220"/>
      <c r="BN81" s="24"/>
      <c r="BO81" s="223" cm="1">
        <f t="array" ref="BO81">INDEX(BH81:BH88, MATCH(MIN(IF(ISERROR($AK81:$AK88), 1000, $AK81:$AK88)), $AK81:$AK88, 0))</f>
        <v>1.7889999999999999</v>
      </c>
      <c r="BP81" s="220"/>
      <c r="BR81" s="220"/>
      <c r="BS81" s="220"/>
      <c r="BT81" s="221"/>
      <c r="BU81" s="51"/>
      <c r="BV81" s="220"/>
      <c r="BW81" s="220"/>
      <c r="BX81" s="221"/>
      <c r="BY81" s="51"/>
      <c r="BZ81" s="221"/>
    </row>
    <row r="82" spans="1:78" s="63" customFormat="1" ht="16" customHeight="1" x14ac:dyDescent="0.2">
      <c r="A82" s="222"/>
      <c r="B82" s="222"/>
      <c r="C82" s="222"/>
      <c r="D82" s="63" t="s">
        <v>583</v>
      </c>
      <c r="E82" s="224"/>
      <c r="G82" s="63">
        <v>610</v>
      </c>
      <c r="H82" s="63">
        <v>479</v>
      </c>
      <c r="I82" s="63">
        <v>372</v>
      </c>
      <c r="J82" s="63">
        <v>667</v>
      </c>
      <c r="K82" s="63">
        <v>452</v>
      </c>
      <c r="L82" s="63">
        <v>0.85099999999999998</v>
      </c>
      <c r="M82" s="63">
        <v>0.80900000000000005</v>
      </c>
      <c r="N82" s="63">
        <v>0.77</v>
      </c>
      <c r="O82" s="63">
        <v>0.86899999999999999</v>
      </c>
      <c r="P82" s="63">
        <v>0.80200000000000005</v>
      </c>
      <c r="Q82" s="63">
        <v>0.67400000000000004</v>
      </c>
      <c r="R82" s="63">
        <v>0.68300000000000005</v>
      </c>
      <c r="S82" s="63">
        <v>0.67300000000000004</v>
      </c>
      <c r="T82" s="63">
        <v>0.66400000000000003</v>
      </c>
      <c r="U82" s="63">
        <v>0.68</v>
      </c>
      <c r="V82" s="63">
        <v>0.95899999999999996</v>
      </c>
      <c r="W82" s="63">
        <v>1.077</v>
      </c>
      <c r="X82" s="63">
        <v>1.165</v>
      </c>
      <c r="Y82" s="63">
        <v>0.90500000000000003</v>
      </c>
      <c r="Z82" s="63">
        <v>1.091</v>
      </c>
      <c r="AA82" s="63">
        <v>1.375</v>
      </c>
      <c r="AB82" s="63">
        <v>1.337</v>
      </c>
      <c r="AC82" s="63">
        <v>1.3680000000000001</v>
      </c>
      <c r="AD82" s="63">
        <v>1.4550000000000001</v>
      </c>
      <c r="AE82" s="63">
        <v>1.359</v>
      </c>
      <c r="AG82" s="102">
        <f t="shared" si="21"/>
        <v>516</v>
      </c>
      <c r="AH82" s="103">
        <f t="shared" si="22"/>
        <v>0.82020000000000015</v>
      </c>
      <c r="AI82" s="103">
        <f t="shared" si="23"/>
        <v>1.0394000000000001</v>
      </c>
      <c r="AJ82" s="103">
        <f t="shared" si="24"/>
        <v>0.67480000000000007</v>
      </c>
      <c r="AK82" s="103">
        <f t="shared" si="25"/>
        <v>1.3788</v>
      </c>
      <c r="AM82" s="18">
        <f t="shared" si="26"/>
        <v>0.97473612623665662</v>
      </c>
      <c r="AN82" s="223"/>
      <c r="AP82" s="223"/>
      <c r="AQ82" s="220"/>
      <c r="AR82" s="104"/>
      <c r="AS82" s="223"/>
      <c r="AT82" s="220"/>
      <c r="AV82" s="105">
        <v>0.66900000000000004</v>
      </c>
      <c r="AW82" s="105">
        <v>1.61</v>
      </c>
      <c r="AX82" s="105">
        <v>0.69699999999999995</v>
      </c>
      <c r="AY82" s="105">
        <v>1.704</v>
      </c>
      <c r="AZ82" s="106"/>
      <c r="BA82" s="223"/>
      <c r="BB82" s="220"/>
      <c r="BC82" s="104"/>
      <c r="BD82" s="223"/>
      <c r="BE82" s="220"/>
      <c r="BG82" s="105">
        <v>0.60899999999999999</v>
      </c>
      <c r="BH82" s="105">
        <v>1.7889999999999999</v>
      </c>
      <c r="BI82" s="105">
        <v>0.67300000000000004</v>
      </c>
      <c r="BJ82" s="105">
        <v>1.7629999999999999</v>
      </c>
      <c r="BL82" s="223"/>
      <c r="BM82" s="220"/>
      <c r="BN82" s="104"/>
      <c r="BO82" s="223"/>
      <c r="BP82" s="220"/>
      <c r="BR82" s="220"/>
      <c r="BS82" s="220"/>
      <c r="BT82" s="221"/>
      <c r="BU82" s="107"/>
      <c r="BV82" s="220"/>
      <c r="BW82" s="220"/>
      <c r="BX82" s="221"/>
      <c r="BY82" s="107"/>
      <c r="BZ82" s="221"/>
    </row>
    <row r="83" spans="1:78" ht="16" customHeight="1" x14ac:dyDescent="0.2">
      <c r="A83" s="222"/>
      <c r="B83" s="222"/>
      <c r="C83" s="222"/>
      <c r="D83" s="20" t="s">
        <v>584</v>
      </c>
      <c r="E83" s="224"/>
      <c r="G83">
        <v>706</v>
      </c>
      <c r="H83">
        <v>646</v>
      </c>
      <c r="I83">
        <v>717</v>
      </c>
      <c r="J83">
        <v>737</v>
      </c>
      <c r="K83">
        <v>610</v>
      </c>
      <c r="L83">
        <v>0.80500000000000005</v>
      </c>
      <c r="M83">
        <v>0.79</v>
      </c>
      <c r="N83">
        <v>0.81499999999999995</v>
      </c>
      <c r="O83">
        <v>0.82299999999999995</v>
      </c>
      <c r="P83">
        <v>0.76500000000000001</v>
      </c>
      <c r="Q83">
        <v>0.66800000000000004</v>
      </c>
      <c r="R83">
        <v>0.67800000000000005</v>
      </c>
      <c r="S83">
        <v>0.66400000000000003</v>
      </c>
      <c r="T83">
        <v>0.65900000000000003</v>
      </c>
      <c r="U83">
        <v>0.67500000000000004</v>
      </c>
      <c r="V83">
        <v>1.0820000000000001</v>
      </c>
      <c r="W83">
        <v>1.125</v>
      </c>
      <c r="X83">
        <v>1.0589999999999999</v>
      </c>
      <c r="Y83">
        <v>1.0369999999999999</v>
      </c>
      <c r="Z83">
        <v>1.175</v>
      </c>
      <c r="AA83">
        <v>1.381</v>
      </c>
      <c r="AB83">
        <v>1.353</v>
      </c>
      <c r="AC83">
        <v>1.4339999999999999</v>
      </c>
      <c r="AD83">
        <v>1.4139999999999999</v>
      </c>
      <c r="AE83">
        <v>1.397</v>
      </c>
      <c r="AG83" s="21">
        <f t="shared" si="21"/>
        <v>683.2</v>
      </c>
      <c r="AH83" s="22">
        <f t="shared" si="22"/>
        <v>0.79960000000000009</v>
      </c>
      <c r="AI83" s="22">
        <f t="shared" si="23"/>
        <v>1.0955999999999999</v>
      </c>
      <c r="AJ83" s="22">
        <f t="shared" si="24"/>
        <v>0.66880000000000006</v>
      </c>
      <c r="AK83" s="22">
        <f t="shared" si="25"/>
        <v>1.3957999999999999</v>
      </c>
      <c r="AM83" s="109">
        <f t="shared" si="26"/>
        <v>0.65700180966574395</v>
      </c>
      <c r="AN83" s="223"/>
      <c r="AP83" s="223"/>
      <c r="AQ83" s="220"/>
      <c r="AR83" s="24"/>
      <c r="AS83" s="223"/>
      <c r="AT83" s="220"/>
      <c r="AV83" s="43">
        <v>0.64900000000000002</v>
      </c>
      <c r="AW83" s="43">
        <v>1.6539999999999999</v>
      </c>
      <c r="AX83" s="43">
        <v>0.68500000000000005</v>
      </c>
      <c r="AY83" s="43">
        <v>1.724</v>
      </c>
      <c r="AZ83" s="25"/>
      <c r="BA83" s="223"/>
      <c r="BB83" s="220"/>
      <c r="BC83" s="24"/>
      <c r="BD83" s="223"/>
      <c r="BE83" s="220"/>
      <c r="BG83" s="43">
        <v>0.59399999999999997</v>
      </c>
      <c r="BH83" s="43">
        <v>1.8280000000000001</v>
      </c>
      <c r="BI83" s="43">
        <v>0.65</v>
      </c>
      <c r="BJ83" s="43">
        <v>1.8109999999999999</v>
      </c>
      <c r="BL83" s="223"/>
      <c r="BM83" s="220"/>
      <c r="BN83" s="24"/>
      <c r="BO83" s="223"/>
      <c r="BP83" s="220"/>
      <c r="BR83" s="220"/>
      <c r="BS83" s="220"/>
      <c r="BT83" s="221"/>
      <c r="BU83" s="51"/>
      <c r="BV83" s="220"/>
      <c r="BW83" s="220"/>
      <c r="BX83" s="221"/>
      <c r="BY83" s="51"/>
      <c r="BZ83" s="221"/>
    </row>
    <row r="84" spans="1:78" ht="16" customHeight="1" x14ac:dyDescent="0.2">
      <c r="A84" s="222"/>
      <c r="B84" s="222"/>
      <c r="C84" s="222"/>
      <c r="D84" s="20" t="s">
        <v>585</v>
      </c>
      <c r="E84" s="224"/>
      <c r="G84">
        <v>716</v>
      </c>
      <c r="H84">
        <v>722</v>
      </c>
      <c r="I84">
        <v>624</v>
      </c>
      <c r="J84">
        <v>696</v>
      </c>
      <c r="K84">
        <v>623</v>
      </c>
      <c r="L84">
        <v>0.78600000000000003</v>
      </c>
      <c r="M84">
        <v>0.79200000000000004</v>
      </c>
      <c r="N84">
        <v>0.749</v>
      </c>
      <c r="O84">
        <v>0.79200000000000004</v>
      </c>
      <c r="P84">
        <v>0.73899999999999999</v>
      </c>
      <c r="Q84">
        <v>0.66800000000000004</v>
      </c>
      <c r="R84">
        <v>0.66800000000000004</v>
      </c>
      <c r="S84">
        <v>0.65600000000000003</v>
      </c>
      <c r="T84">
        <v>0.64800000000000002</v>
      </c>
      <c r="U84">
        <v>0.66600000000000004</v>
      </c>
      <c r="V84">
        <v>1.129</v>
      </c>
      <c r="W84">
        <v>1.119</v>
      </c>
      <c r="X84">
        <v>1.21</v>
      </c>
      <c r="Y84">
        <v>1.1160000000000001</v>
      </c>
      <c r="Z84">
        <v>1.2290000000000001</v>
      </c>
      <c r="AA84">
        <v>1.399</v>
      </c>
      <c r="AB84">
        <v>1.419</v>
      </c>
      <c r="AC84">
        <v>1.431</v>
      </c>
      <c r="AD84">
        <v>1.4359999999999999</v>
      </c>
      <c r="AE84">
        <v>1.389</v>
      </c>
      <c r="AG84" s="21">
        <f t="shared" si="21"/>
        <v>676.2</v>
      </c>
      <c r="AH84" s="22">
        <f t="shared" si="22"/>
        <v>0.77159999999999995</v>
      </c>
      <c r="AI84" s="22">
        <f t="shared" si="23"/>
        <v>1.1606000000000001</v>
      </c>
      <c r="AJ84" s="22">
        <f t="shared" si="24"/>
        <v>0.66120000000000001</v>
      </c>
      <c r="AK84" s="22">
        <f t="shared" si="25"/>
        <v>1.4148000000000001</v>
      </c>
      <c r="AM84" s="109">
        <f t="shared" si="26"/>
        <v>0.56854852201539752</v>
      </c>
      <c r="AN84" s="223"/>
      <c r="AP84" s="223"/>
      <c r="AQ84" s="220"/>
      <c r="AR84" s="24"/>
      <c r="AS84" s="223"/>
      <c r="AT84" s="220"/>
      <c r="AV84" s="43">
        <v>0.67</v>
      </c>
      <c r="AW84" s="43">
        <v>1.613</v>
      </c>
      <c r="AX84" s="43">
        <v>0.72</v>
      </c>
      <c r="AY84" s="43">
        <v>1.653</v>
      </c>
      <c r="AZ84" s="25"/>
      <c r="BA84" s="223"/>
      <c r="BB84" s="220"/>
      <c r="BC84" s="24"/>
      <c r="BD84" s="223"/>
      <c r="BE84" s="220"/>
      <c r="BG84" s="43">
        <v>0.61</v>
      </c>
      <c r="BH84" s="43">
        <v>1.79</v>
      </c>
      <c r="BI84" s="43">
        <v>0.66400000000000003</v>
      </c>
      <c r="BJ84" s="43">
        <v>1.784</v>
      </c>
      <c r="BL84" s="223"/>
      <c r="BM84" s="220"/>
      <c r="BN84" s="24"/>
      <c r="BO84" s="223"/>
      <c r="BP84" s="220"/>
      <c r="BR84" s="220"/>
      <c r="BS84" s="220"/>
      <c r="BT84" s="221"/>
      <c r="BU84" s="51"/>
      <c r="BV84" s="220"/>
      <c r="BW84" s="220"/>
      <c r="BX84" s="221"/>
      <c r="BY84" s="51"/>
      <c r="BZ84" s="221"/>
    </row>
    <row r="85" spans="1:78" ht="16" customHeight="1" x14ac:dyDescent="0.2">
      <c r="A85" s="222"/>
      <c r="B85" s="222"/>
      <c r="C85" s="222"/>
      <c r="D85" s="20" t="s">
        <v>586</v>
      </c>
      <c r="E85" s="224"/>
      <c r="G85" s="20"/>
      <c r="K85" s="20"/>
      <c r="L85" s="20"/>
      <c r="P85" s="20"/>
      <c r="Q85" s="20"/>
      <c r="U85" s="20"/>
      <c r="V85" s="20"/>
      <c r="Z85" s="20"/>
      <c r="AA85" s="20"/>
      <c r="AE85" s="20"/>
      <c r="AG85" s="21" t="e">
        <f t="shared" si="21"/>
        <v>#DIV/0!</v>
      </c>
      <c r="AH85" s="22" t="e">
        <f t="shared" si="22"/>
        <v>#DIV/0!</v>
      </c>
      <c r="AI85" s="22" t="e">
        <f t="shared" si="23"/>
        <v>#DIV/0!</v>
      </c>
      <c r="AJ85" s="22" t="e">
        <f t="shared" si="24"/>
        <v>#DIV/0!</v>
      </c>
      <c r="AK85" s="22" t="e">
        <f t="shared" si="25"/>
        <v>#DIV/0!</v>
      </c>
      <c r="AM85" s="109" t="e">
        <f t="shared" si="26"/>
        <v>#DIV/0!</v>
      </c>
      <c r="AN85" s="223"/>
      <c r="AP85" s="223"/>
      <c r="AQ85" s="220"/>
      <c r="AR85" s="24"/>
      <c r="AS85" s="223"/>
      <c r="AT85" s="220"/>
      <c r="AV85" s="43"/>
      <c r="AW85" s="43"/>
      <c r="AX85" s="43"/>
      <c r="AY85" s="43"/>
      <c r="AZ85" s="25"/>
      <c r="BA85" s="223"/>
      <c r="BB85" s="220"/>
      <c r="BC85" s="24"/>
      <c r="BD85" s="223"/>
      <c r="BE85" s="220"/>
      <c r="BG85" s="43"/>
      <c r="BH85" s="43"/>
      <c r="BI85" s="43"/>
      <c r="BJ85" s="43"/>
      <c r="BL85" s="223"/>
      <c r="BM85" s="220"/>
      <c r="BN85" s="24"/>
      <c r="BO85" s="223"/>
      <c r="BP85" s="220"/>
      <c r="BR85" s="220"/>
      <c r="BS85" s="220"/>
      <c r="BT85" s="221"/>
      <c r="BU85" s="51"/>
      <c r="BV85" s="220"/>
      <c r="BW85" s="220"/>
      <c r="BX85" s="221"/>
      <c r="BY85" s="51"/>
      <c r="BZ85" s="221"/>
    </row>
    <row r="86" spans="1:78" ht="16" customHeight="1" x14ac:dyDescent="0.2">
      <c r="A86" s="222"/>
      <c r="B86" s="222"/>
      <c r="C86" s="222"/>
      <c r="E86" s="224"/>
      <c r="AG86" s="21" t="e">
        <f t="shared" si="21"/>
        <v>#DIV/0!</v>
      </c>
      <c r="AH86" s="22" t="e">
        <f t="shared" si="22"/>
        <v>#DIV/0!</v>
      </c>
      <c r="AI86" s="22" t="e">
        <f t="shared" si="23"/>
        <v>#DIV/0!</v>
      </c>
      <c r="AJ86" s="22" t="e">
        <f t="shared" si="24"/>
        <v>#DIV/0!</v>
      </c>
      <c r="AK86" s="22" t="e">
        <f t="shared" si="25"/>
        <v>#DIV/0!</v>
      </c>
      <c r="AM86" s="109" t="e">
        <f t="shared" si="26"/>
        <v>#DIV/0!</v>
      </c>
      <c r="AN86" s="223"/>
      <c r="AP86" s="223"/>
      <c r="AQ86" s="220"/>
      <c r="AR86" s="24"/>
      <c r="AS86" s="223"/>
      <c r="AT86" s="220"/>
      <c r="AV86" s="43"/>
      <c r="AW86" s="43"/>
      <c r="AX86" s="43"/>
      <c r="AY86" s="43"/>
      <c r="AZ86" s="25"/>
      <c r="BA86" s="223"/>
      <c r="BB86" s="220"/>
      <c r="BC86" s="24"/>
      <c r="BD86" s="223"/>
      <c r="BE86" s="220"/>
      <c r="BG86" s="43"/>
      <c r="BH86" s="43"/>
      <c r="BI86" s="43"/>
      <c r="BJ86" s="43"/>
      <c r="BL86" s="223"/>
      <c r="BM86" s="220"/>
      <c r="BN86" s="24"/>
      <c r="BO86" s="223"/>
      <c r="BP86" s="220"/>
      <c r="BR86" s="220"/>
      <c r="BS86" s="220"/>
      <c r="BT86" s="221"/>
      <c r="BU86" s="51"/>
      <c r="BV86" s="220"/>
      <c r="BW86" s="220"/>
      <c r="BX86" s="221"/>
      <c r="BY86" s="51"/>
      <c r="BZ86" s="221"/>
    </row>
    <row r="87" spans="1:78" ht="16" customHeight="1" x14ac:dyDescent="0.2">
      <c r="A87" s="222"/>
      <c r="B87" s="222"/>
      <c r="C87" s="222"/>
      <c r="E87" s="224"/>
      <c r="AG87" s="21" t="e">
        <f t="shared" si="21"/>
        <v>#DIV/0!</v>
      </c>
      <c r="AH87" s="22" t="e">
        <f t="shared" si="22"/>
        <v>#DIV/0!</v>
      </c>
      <c r="AI87" s="22" t="e">
        <f t="shared" si="23"/>
        <v>#DIV/0!</v>
      </c>
      <c r="AJ87" s="22" t="e">
        <f t="shared" si="24"/>
        <v>#DIV/0!</v>
      </c>
      <c r="AK87" s="22" t="e">
        <f t="shared" si="25"/>
        <v>#DIV/0!</v>
      </c>
      <c r="AM87" s="109" t="e">
        <f t="shared" si="26"/>
        <v>#DIV/0!</v>
      </c>
      <c r="AN87" s="223"/>
      <c r="AP87" s="223"/>
      <c r="AQ87" s="220"/>
      <c r="AR87" s="24"/>
      <c r="AS87" s="223"/>
      <c r="AT87" s="220"/>
      <c r="AV87" s="43"/>
      <c r="AW87" s="43"/>
      <c r="AX87" s="43"/>
      <c r="AY87" s="43"/>
      <c r="AZ87" s="25"/>
      <c r="BA87" s="223"/>
      <c r="BB87" s="220"/>
      <c r="BC87" s="24"/>
      <c r="BD87" s="223"/>
      <c r="BE87" s="220"/>
      <c r="BG87" s="43"/>
      <c r="BH87" s="43"/>
      <c r="BI87" s="43"/>
      <c r="BJ87" s="43"/>
      <c r="BL87" s="223"/>
      <c r="BM87" s="220"/>
      <c r="BN87" s="24"/>
      <c r="BO87" s="223"/>
      <c r="BP87" s="220"/>
      <c r="BR87" s="220"/>
      <c r="BS87" s="220"/>
      <c r="BT87" s="221"/>
      <c r="BU87" s="51"/>
      <c r="BV87" s="220"/>
      <c r="BW87" s="220"/>
      <c r="BX87" s="221"/>
      <c r="BY87" s="51"/>
      <c r="BZ87" s="221"/>
    </row>
    <row r="88" spans="1:78" ht="16" customHeight="1" x14ac:dyDescent="0.2">
      <c r="A88" s="222"/>
      <c r="B88" s="222"/>
      <c r="C88" s="222"/>
      <c r="E88" s="224"/>
      <c r="AG88" s="21" t="e">
        <f t="shared" si="21"/>
        <v>#DIV/0!</v>
      </c>
      <c r="AH88" s="22" t="e">
        <f t="shared" si="22"/>
        <v>#DIV/0!</v>
      </c>
      <c r="AI88" s="22" t="e">
        <f t="shared" si="23"/>
        <v>#DIV/0!</v>
      </c>
      <c r="AJ88" s="22" t="e">
        <f t="shared" si="24"/>
        <v>#DIV/0!</v>
      </c>
      <c r="AK88" s="22" t="e">
        <f t="shared" si="25"/>
        <v>#DIV/0!</v>
      </c>
      <c r="AM88" s="109" t="e">
        <f t="shared" si="26"/>
        <v>#DIV/0!</v>
      </c>
      <c r="AN88" s="223"/>
      <c r="AP88" s="223"/>
      <c r="AQ88" s="220"/>
      <c r="AR88" s="24"/>
      <c r="AS88" s="223"/>
      <c r="AT88" s="220"/>
      <c r="AV88" s="43"/>
      <c r="AW88" s="43"/>
      <c r="AX88" s="43"/>
      <c r="AY88" s="43"/>
      <c r="AZ88" s="25"/>
      <c r="BA88" s="223"/>
      <c r="BB88" s="220"/>
      <c r="BC88" s="24"/>
      <c r="BD88" s="223"/>
      <c r="BE88" s="220"/>
      <c r="BG88" s="43"/>
      <c r="BH88" s="43"/>
      <c r="BI88" s="43"/>
      <c r="BJ88" s="43"/>
      <c r="BL88" s="223"/>
      <c r="BM88" s="220"/>
      <c r="BN88" s="24"/>
      <c r="BO88" s="223"/>
      <c r="BP88" s="220"/>
      <c r="BR88" s="220"/>
      <c r="BS88" s="220"/>
      <c r="BT88" s="221"/>
      <c r="BU88" s="51"/>
      <c r="BV88" s="220"/>
      <c r="BW88" s="220"/>
      <c r="BX88" s="221"/>
      <c r="BY88" s="51"/>
      <c r="BZ88" s="221"/>
    </row>
    <row r="90" spans="1:78" ht="16" customHeight="1" x14ac:dyDescent="0.2">
      <c r="A90" s="222">
        <v>19</v>
      </c>
      <c r="B90" s="222">
        <v>0</v>
      </c>
      <c r="C90" s="222">
        <v>1</v>
      </c>
      <c r="D90" s="20" t="s">
        <v>767</v>
      </c>
      <c r="E90" s="224">
        <v>1366337</v>
      </c>
      <c r="G90">
        <v>125</v>
      </c>
      <c r="H90">
        <v>179</v>
      </c>
      <c r="I90">
        <v>201</v>
      </c>
      <c r="J90">
        <v>924</v>
      </c>
      <c r="K90">
        <v>92</v>
      </c>
      <c r="L90">
        <v>0.90400000000000003</v>
      </c>
      <c r="M90">
        <v>0.93799999999999994</v>
      </c>
      <c r="N90">
        <v>0.94499999999999995</v>
      </c>
      <c r="O90">
        <v>0.98799999999999999</v>
      </c>
      <c r="P90">
        <v>0.875</v>
      </c>
      <c r="Q90">
        <v>0.69299999999999995</v>
      </c>
      <c r="R90">
        <v>0.70199999999999996</v>
      </c>
      <c r="S90">
        <v>0.70499999999999996</v>
      </c>
      <c r="T90">
        <v>0.72099999999999997</v>
      </c>
      <c r="U90">
        <v>0.72599999999999998</v>
      </c>
      <c r="V90">
        <v>0.78200000000000003</v>
      </c>
      <c r="W90">
        <v>0.63800000000000001</v>
      </c>
      <c r="X90">
        <v>0.59699999999999998</v>
      </c>
      <c r="Y90">
        <v>0.28699999999999998</v>
      </c>
      <c r="Z90">
        <v>0.88500000000000001</v>
      </c>
      <c r="AA90">
        <v>1.36</v>
      </c>
      <c r="AB90">
        <v>1.3660000000000001</v>
      </c>
      <c r="AC90">
        <v>1.3979999999999999</v>
      </c>
      <c r="AD90">
        <v>1.3959999999999999</v>
      </c>
      <c r="AE90">
        <v>1.3240000000000001</v>
      </c>
      <c r="AG90" s="21">
        <f t="shared" ref="AG90:AG105" si="27">AVERAGE(G90:K90)</f>
        <v>304.2</v>
      </c>
      <c r="AH90" s="22">
        <f t="shared" ref="AH90:AH105" si="28">AVERAGE(L90:P90)</f>
        <v>0.93</v>
      </c>
      <c r="AI90" s="22">
        <f t="shared" ref="AI90:AI105" si="29">AVERAGE(V90:Z90)</f>
        <v>0.63780000000000003</v>
      </c>
      <c r="AJ90" s="22">
        <f t="shared" ref="AJ90:AJ105" si="30">AVERAGE(Q90:U90)</f>
        <v>0.70940000000000003</v>
      </c>
      <c r="AK90" s="22">
        <f t="shared" ref="AK90:AK105" si="31">AVERAGE(AA90:AE90)</f>
        <v>1.3687999999999998</v>
      </c>
      <c r="AM90" s="109">
        <f t="shared" ref="AM90:AM105" si="32">((AK90-AI90)*(1000/AG90))/AJ90</f>
        <v>3.3874038992123605</v>
      </c>
      <c r="AN90" s="223" cm="1">
        <f t="array" ref="AN90">MIN(IF(ISERROR(AM90:AM97),1E+307,AM90:AM97))</f>
        <v>0.47625265328806848</v>
      </c>
      <c r="AP90" s="223" cm="1">
        <f t="array" ref="AP90">MAX(IF(ISERROR(AJ90:AJ97),-1E+307,AJ90:AJ97))</f>
        <v>0.74580000000000002</v>
      </c>
      <c r="AQ90" s="220"/>
      <c r="AR90" s="24"/>
      <c r="AS90" s="223" cm="1">
        <f t="array" ref="AS90">MIN(IF(ISERROR(AK90:AK97),1E+307,AK90:AK97))</f>
        <v>1.2416</v>
      </c>
      <c r="AT90" s="220"/>
      <c r="AV90" s="43">
        <v>0.78700000000000003</v>
      </c>
      <c r="AW90" s="43">
        <v>1.3560000000000001</v>
      </c>
      <c r="AX90" s="43">
        <v>0.78900000000000003</v>
      </c>
      <c r="AY90" s="43">
        <v>1.504</v>
      </c>
      <c r="AZ90" s="25"/>
      <c r="BA90" s="223" cm="1">
        <f t="array" ref="BA90">INDEX(AV90:AV97, MATCH(MIN(IF(ISERROR($AK90:$AK97), 1000, $AK90:$AK97)), $AK90:$AK97, 0))</f>
        <v>0.77600000000000002</v>
      </c>
      <c r="BB90" s="220"/>
      <c r="BC90" s="24"/>
      <c r="BD90" s="223" cm="1">
        <f t="array" ref="BD90">INDEX(AW90:AW97, MATCH(MIN(IF(ISERROR($AK90:$AK97), 1000, $AK90:$AK97)), $AK90:$AK97, 0))</f>
        <v>1.3839999999999999</v>
      </c>
      <c r="BE90" s="220"/>
      <c r="BG90" s="43">
        <v>0.73699999999999999</v>
      </c>
      <c r="BH90" s="43">
        <v>1.514</v>
      </c>
      <c r="BI90" s="43">
        <v>0.77300000000000002</v>
      </c>
      <c r="BJ90" s="43">
        <v>1.556</v>
      </c>
      <c r="BL90" s="223" cm="1">
        <f t="array" ref="BL90">INDEX(BG90:BG97, MATCH(MIN(IF(ISERROR($AK90:$AK97), 1000, $AK90:$AK97)), $AK90:$AK97, 0))</f>
        <v>0.74399999999999999</v>
      </c>
      <c r="BM90" s="220"/>
      <c r="BN90" s="24"/>
      <c r="BO90" s="223" cm="1">
        <f t="array" ref="BO90">INDEX(BH90:BH97, MATCH(MIN(IF(ISERROR($AK90:$AK97), 1000, $AK90:$AK97)), $AK90:$AK97, 0))</f>
        <v>1.5049999999999999</v>
      </c>
      <c r="BP90" s="220"/>
      <c r="BR90" s="220"/>
      <c r="BS90" s="220"/>
      <c r="BT90" s="221"/>
      <c r="BU90" s="51"/>
      <c r="BV90" s="220"/>
      <c r="BW90" s="220"/>
      <c r="BX90" s="221"/>
      <c r="BY90" s="51"/>
      <c r="BZ90" s="221"/>
    </row>
    <row r="91" spans="1:78" ht="16" customHeight="1" x14ac:dyDescent="0.2">
      <c r="A91" s="222"/>
      <c r="B91" s="222"/>
      <c r="C91" s="222"/>
      <c r="D91" s="20" t="s">
        <v>768</v>
      </c>
      <c r="E91" s="224"/>
      <c r="G91">
        <v>541</v>
      </c>
      <c r="H91">
        <v>274</v>
      </c>
      <c r="I91">
        <v>467</v>
      </c>
      <c r="J91">
        <v>771</v>
      </c>
      <c r="K91">
        <v>439</v>
      </c>
      <c r="L91">
        <v>0.91700000000000004</v>
      </c>
      <c r="M91">
        <v>0.83599999999999997</v>
      </c>
      <c r="N91">
        <v>0.9</v>
      </c>
      <c r="O91">
        <v>0.94899999999999995</v>
      </c>
      <c r="P91">
        <v>0.89300000000000002</v>
      </c>
      <c r="Q91">
        <v>0.73699999999999999</v>
      </c>
      <c r="R91">
        <v>0.73799999999999999</v>
      </c>
      <c r="S91">
        <v>0.74199999999999999</v>
      </c>
      <c r="T91">
        <v>0.74399999999999999</v>
      </c>
      <c r="U91">
        <v>0.754</v>
      </c>
      <c r="V91">
        <v>0.72699999999999998</v>
      </c>
      <c r="W91">
        <v>1.006</v>
      </c>
      <c r="X91">
        <v>0.79600000000000004</v>
      </c>
      <c r="Y91">
        <v>0.57599999999999996</v>
      </c>
      <c r="Z91">
        <v>0.82</v>
      </c>
      <c r="AA91">
        <v>1.2569999999999999</v>
      </c>
      <c r="AB91">
        <v>1.2529999999999999</v>
      </c>
      <c r="AC91">
        <v>1.2869999999999999</v>
      </c>
      <c r="AD91">
        <v>1.2509999999999999</v>
      </c>
      <c r="AE91">
        <v>1.2370000000000001</v>
      </c>
      <c r="AG91" s="21">
        <f t="shared" si="27"/>
        <v>498.4</v>
      </c>
      <c r="AH91" s="22">
        <f t="shared" si="28"/>
        <v>0.89900000000000002</v>
      </c>
      <c r="AI91" s="22">
        <f t="shared" si="29"/>
        <v>0.78499999999999992</v>
      </c>
      <c r="AJ91" s="22">
        <f t="shared" si="30"/>
        <v>0.7430000000000001</v>
      </c>
      <c r="AK91" s="22">
        <f t="shared" si="31"/>
        <v>1.2570000000000001</v>
      </c>
      <c r="AM91" s="109">
        <f t="shared" si="32"/>
        <v>1.2746036306760371</v>
      </c>
      <c r="AN91" s="223"/>
      <c r="AP91" s="223"/>
      <c r="AQ91" s="220"/>
      <c r="AR91" s="24"/>
      <c r="AS91" s="223"/>
      <c r="AT91" s="220"/>
      <c r="AV91" s="43">
        <v>0.78400000000000003</v>
      </c>
      <c r="AW91" s="43">
        <v>1.363</v>
      </c>
      <c r="AX91" s="43">
        <v>0.78</v>
      </c>
      <c r="AY91" s="43">
        <v>1.5189999999999999</v>
      </c>
      <c r="AZ91" s="25"/>
      <c r="BA91" s="223"/>
      <c r="BB91" s="220"/>
      <c r="BC91" s="24"/>
      <c r="BD91" s="223"/>
      <c r="BE91" s="220"/>
      <c r="BG91" s="43">
        <v>0.73499999999999999</v>
      </c>
      <c r="BH91" s="43">
        <v>1.518</v>
      </c>
      <c r="BI91" s="43">
        <v>0.76200000000000001</v>
      </c>
      <c r="BJ91" s="43">
        <v>1.5669999999999999</v>
      </c>
      <c r="BL91" s="223"/>
      <c r="BM91" s="220"/>
      <c r="BN91" s="24"/>
      <c r="BO91" s="223"/>
      <c r="BP91" s="220"/>
      <c r="BR91" s="220"/>
      <c r="BS91" s="220"/>
      <c r="BT91" s="221"/>
      <c r="BU91" s="51"/>
      <c r="BV91" s="220"/>
      <c r="BW91" s="220"/>
      <c r="BX91" s="221"/>
      <c r="BY91" s="51"/>
      <c r="BZ91" s="221"/>
    </row>
    <row r="92" spans="1:78" s="63" customFormat="1" ht="16" customHeight="1" x14ac:dyDescent="0.2">
      <c r="A92" s="222"/>
      <c r="B92" s="222"/>
      <c r="C92" s="222"/>
      <c r="D92" s="63" t="s">
        <v>769</v>
      </c>
      <c r="E92" s="224"/>
      <c r="G92" s="63">
        <v>694</v>
      </c>
      <c r="H92" s="63">
        <v>860</v>
      </c>
      <c r="I92" s="63">
        <v>637</v>
      </c>
      <c r="J92" s="63">
        <v>803</v>
      </c>
      <c r="K92" s="63">
        <v>633</v>
      </c>
      <c r="L92" s="63">
        <v>0.85299999999999998</v>
      </c>
      <c r="M92" s="63">
        <v>0.88700000000000001</v>
      </c>
      <c r="N92" s="63">
        <v>0.84</v>
      </c>
      <c r="O92" s="63">
        <v>0.875</v>
      </c>
      <c r="P92" s="63">
        <v>0.83099999999999996</v>
      </c>
      <c r="Q92" s="63">
        <v>0.747</v>
      </c>
      <c r="R92" s="63">
        <v>0.745</v>
      </c>
      <c r="S92" s="63">
        <v>0.746</v>
      </c>
      <c r="T92" s="63">
        <v>0.73799999999999999</v>
      </c>
      <c r="U92" s="63">
        <v>0.753</v>
      </c>
      <c r="V92" s="63">
        <v>0.95399999999999996</v>
      </c>
      <c r="W92" s="63">
        <v>0.84599999999999997</v>
      </c>
      <c r="X92" s="63">
        <v>0.99099999999999999</v>
      </c>
      <c r="Y92" s="63">
        <v>0.88500000000000001</v>
      </c>
      <c r="Z92" s="63">
        <v>1.014</v>
      </c>
      <c r="AA92" s="63">
        <v>1.236</v>
      </c>
      <c r="AB92" s="63">
        <v>1.2350000000000001</v>
      </c>
      <c r="AC92" s="63">
        <v>1.254</v>
      </c>
      <c r="AD92" s="63">
        <v>1.266</v>
      </c>
      <c r="AE92" s="63">
        <v>1.2170000000000001</v>
      </c>
      <c r="AG92" s="102">
        <f t="shared" si="27"/>
        <v>725.4</v>
      </c>
      <c r="AH92" s="103">
        <f t="shared" si="28"/>
        <v>0.85719999999999996</v>
      </c>
      <c r="AI92" s="103">
        <f t="shared" si="29"/>
        <v>0.93800000000000006</v>
      </c>
      <c r="AJ92" s="103">
        <f t="shared" si="30"/>
        <v>0.74580000000000002</v>
      </c>
      <c r="AK92" s="103">
        <f t="shared" si="31"/>
        <v>1.2416</v>
      </c>
      <c r="AM92" s="18">
        <f t="shared" si="32"/>
        <v>0.5611795506171755</v>
      </c>
      <c r="AN92" s="223"/>
      <c r="AP92" s="223"/>
      <c r="AQ92" s="220"/>
      <c r="AR92" s="104"/>
      <c r="AS92" s="223"/>
      <c r="AT92" s="220"/>
      <c r="AV92" s="105">
        <v>0.77600000000000002</v>
      </c>
      <c r="AW92" s="105">
        <v>1.3839999999999999</v>
      </c>
      <c r="AX92" s="105">
        <v>0.78100000000000003</v>
      </c>
      <c r="AY92" s="105">
        <v>1.516</v>
      </c>
      <c r="AZ92" s="106"/>
      <c r="BA92" s="223"/>
      <c r="BB92" s="220"/>
      <c r="BC92" s="104"/>
      <c r="BD92" s="223"/>
      <c r="BE92" s="220"/>
      <c r="BG92" s="105">
        <v>0.74399999999999999</v>
      </c>
      <c r="BH92" s="105">
        <v>1.5049999999999999</v>
      </c>
      <c r="BI92" s="105">
        <v>0.76100000000000001</v>
      </c>
      <c r="BJ92" s="105">
        <v>1.5640000000000001</v>
      </c>
      <c r="BL92" s="223"/>
      <c r="BM92" s="220"/>
      <c r="BN92" s="104"/>
      <c r="BO92" s="223"/>
      <c r="BP92" s="220"/>
      <c r="BR92" s="220"/>
      <c r="BS92" s="220"/>
      <c r="BT92" s="221"/>
      <c r="BU92" s="107"/>
      <c r="BV92" s="220"/>
      <c r="BW92" s="220"/>
      <c r="BX92" s="221"/>
      <c r="BY92" s="107"/>
      <c r="BZ92" s="221"/>
    </row>
    <row r="93" spans="1:78" ht="16" customHeight="1" x14ac:dyDescent="0.2">
      <c r="A93" s="222"/>
      <c r="B93" s="222"/>
      <c r="C93" s="222"/>
      <c r="D93" s="20" t="s">
        <v>770</v>
      </c>
      <c r="E93" s="224"/>
      <c r="G93">
        <v>946</v>
      </c>
      <c r="H93">
        <v>1039</v>
      </c>
      <c r="I93">
        <v>1022</v>
      </c>
      <c r="J93">
        <v>888</v>
      </c>
      <c r="K93">
        <v>929</v>
      </c>
      <c r="L93">
        <v>0.86099999999999999</v>
      </c>
      <c r="M93">
        <v>0.88100000000000001</v>
      </c>
      <c r="N93">
        <v>0.878</v>
      </c>
      <c r="O93">
        <v>0.85199999999999998</v>
      </c>
      <c r="P93">
        <v>0.86299999999999999</v>
      </c>
      <c r="Q93">
        <v>0.747</v>
      </c>
      <c r="R93">
        <v>0.74299999999999999</v>
      </c>
      <c r="S93">
        <v>0.74399999999999999</v>
      </c>
      <c r="T93">
        <v>0.73299999999999998</v>
      </c>
      <c r="U93">
        <v>0.748</v>
      </c>
      <c r="V93">
        <v>0.92800000000000005</v>
      </c>
      <c r="W93">
        <v>0.86699999999999999</v>
      </c>
      <c r="X93">
        <v>0.875</v>
      </c>
      <c r="Y93">
        <v>0.95799999999999996</v>
      </c>
      <c r="Z93">
        <v>0.92100000000000004</v>
      </c>
      <c r="AA93">
        <v>1.226</v>
      </c>
      <c r="AB93">
        <v>1.2350000000000001</v>
      </c>
      <c r="AC93">
        <v>1.262</v>
      </c>
      <c r="AD93">
        <v>1.2829999999999999</v>
      </c>
      <c r="AE93">
        <v>1.25</v>
      </c>
      <c r="AG93" s="21">
        <f t="shared" si="27"/>
        <v>964.8</v>
      </c>
      <c r="AH93" s="22">
        <f t="shared" si="28"/>
        <v>0.86699999999999999</v>
      </c>
      <c r="AI93" s="22">
        <f t="shared" si="29"/>
        <v>0.90980000000000005</v>
      </c>
      <c r="AJ93" s="22">
        <f t="shared" si="30"/>
        <v>0.74299999999999999</v>
      </c>
      <c r="AK93" s="22">
        <f t="shared" si="31"/>
        <v>1.2512000000000001</v>
      </c>
      <c r="AM93" s="109">
        <f t="shared" si="32"/>
        <v>0.47625265328806848</v>
      </c>
      <c r="AN93" s="223"/>
      <c r="AP93" s="223"/>
      <c r="AQ93" s="220"/>
      <c r="AR93" s="24"/>
      <c r="AS93" s="223"/>
      <c r="AT93" s="220"/>
      <c r="AV93" s="43">
        <v>0.76900000000000002</v>
      </c>
      <c r="AW93" s="43">
        <v>1.393</v>
      </c>
      <c r="AX93" s="43">
        <v>0.77700000000000002</v>
      </c>
      <c r="AY93" s="43">
        <v>1.516</v>
      </c>
      <c r="AZ93" s="25"/>
      <c r="BA93" s="223"/>
      <c r="BB93" s="220"/>
      <c r="BC93" s="24"/>
      <c r="BD93" s="223"/>
      <c r="BE93" s="220"/>
      <c r="BG93" s="43">
        <v>0.73299999999999998</v>
      </c>
      <c r="BH93" s="43">
        <v>1.522</v>
      </c>
      <c r="BI93" s="43">
        <v>0.75600000000000001</v>
      </c>
      <c r="BJ93" s="43">
        <v>1.575</v>
      </c>
      <c r="BL93" s="223"/>
      <c r="BM93" s="220"/>
      <c r="BN93" s="24"/>
      <c r="BO93" s="223"/>
      <c r="BP93" s="220"/>
      <c r="BR93" s="220"/>
      <c r="BS93" s="220"/>
      <c r="BT93" s="221"/>
      <c r="BU93" s="51"/>
      <c r="BV93" s="220"/>
      <c r="BW93" s="220"/>
      <c r="BX93" s="221"/>
      <c r="BY93" s="51"/>
      <c r="BZ93" s="221"/>
    </row>
    <row r="94" spans="1:78" ht="16" customHeight="1" x14ac:dyDescent="0.2">
      <c r="A94" s="222"/>
      <c r="B94" s="222"/>
      <c r="C94" s="222"/>
      <c r="D94" s="20" t="s">
        <v>771</v>
      </c>
      <c r="E94" s="224"/>
      <c r="G94" s="20"/>
      <c r="K94" s="20"/>
      <c r="L94" s="20"/>
      <c r="P94" s="20"/>
      <c r="Q94" s="20"/>
      <c r="U94" s="20"/>
      <c r="V94" s="20"/>
      <c r="Z94" s="20"/>
      <c r="AA94" s="20"/>
      <c r="AE94" s="20"/>
      <c r="AG94" s="21" t="e">
        <f t="shared" si="27"/>
        <v>#DIV/0!</v>
      </c>
      <c r="AH94" s="22" t="e">
        <f t="shared" si="28"/>
        <v>#DIV/0!</v>
      </c>
      <c r="AI94" s="22" t="e">
        <f t="shared" si="29"/>
        <v>#DIV/0!</v>
      </c>
      <c r="AJ94" s="22" t="e">
        <f t="shared" si="30"/>
        <v>#DIV/0!</v>
      </c>
      <c r="AK94" s="22" t="e">
        <f t="shared" si="31"/>
        <v>#DIV/0!</v>
      </c>
      <c r="AM94" s="109" t="e">
        <f t="shared" si="32"/>
        <v>#DIV/0!</v>
      </c>
      <c r="AN94" s="223"/>
      <c r="AP94" s="223"/>
      <c r="AQ94" s="220"/>
      <c r="AR94" s="24"/>
      <c r="AS94" s="223"/>
      <c r="AT94" s="220"/>
      <c r="AV94" s="43"/>
      <c r="AW94" s="43"/>
      <c r="AX94" s="43"/>
      <c r="AY94" s="43"/>
      <c r="AZ94" s="25"/>
      <c r="BA94" s="223"/>
      <c r="BB94" s="220"/>
      <c r="BC94" s="24"/>
      <c r="BD94" s="223"/>
      <c r="BE94" s="220"/>
      <c r="BG94" s="43"/>
      <c r="BH94" s="43"/>
      <c r="BI94" s="43"/>
      <c r="BJ94" s="43"/>
      <c r="BL94" s="223"/>
      <c r="BM94" s="220"/>
      <c r="BN94" s="24"/>
      <c r="BO94" s="223"/>
      <c r="BP94" s="220"/>
      <c r="BR94" s="220"/>
      <c r="BS94" s="220"/>
      <c r="BT94" s="221"/>
      <c r="BU94" s="51"/>
      <c r="BV94" s="220"/>
      <c r="BW94" s="220"/>
      <c r="BX94" s="221"/>
      <c r="BY94" s="51"/>
      <c r="BZ94" s="221"/>
    </row>
    <row r="95" spans="1:78" ht="16" customHeight="1" x14ac:dyDescent="0.2">
      <c r="A95" s="222"/>
      <c r="B95" s="222"/>
      <c r="C95" s="222"/>
      <c r="E95" s="224"/>
      <c r="AG95" s="21" t="e">
        <f t="shared" si="27"/>
        <v>#DIV/0!</v>
      </c>
      <c r="AH95" s="22" t="e">
        <f t="shared" si="28"/>
        <v>#DIV/0!</v>
      </c>
      <c r="AI95" s="22" t="e">
        <f t="shared" si="29"/>
        <v>#DIV/0!</v>
      </c>
      <c r="AJ95" s="22" t="e">
        <f t="shared" si="30"/>
        <v>#DIV/0!</v>
      </c>
      <c r="AK95" s="22" t="e">
        <f t="shared" si="31"/>
        <v>#DIV/0!</v>
      </c>
      <c r="AM95" s="109" t="e">
        <f t="shared" si="32"/>
        <v>#DIV/0!</v>
      </c>
      <c r="AN95" s="223"/>
      <c r="AP95" s="223"/>
      <c r="AQ95" s="220"/>
      <c r="AR95" s="24"/>
      <c r="AS95" s="223"/>
      <c r="AT95" s="220"/>
      <c r="AV95" s="43"/>
      <c r="AW95" s="43"/>
      <c r="AX95" s="43"/>
      <c r="AY95" s="43"/>
      <c r="AZ95" s="25"/>
      <c r="BA95" s="223"/>
      <c r="BB95" s="220"/>
      <c r="BC95" s="24"/>
      <c r="BD95" s="223"/>
      <c r="BE95" s="220"/>
      <c r="BG95" s="43"/>
      <c r="BH95" s="43"/>
      <c r="BI95" s="43"/>
      <c r="BJ95" s="43"/>
      <c r="BL95" s="223"/>
      <c r="BM95" s="220"/>
      <c r="BN95" s="24"/>
      <c r="BO95" s="223"/>
      <c r="BP95" s="220"/>
      <c r="BR95" s="220"/>
      <c r="BS95" s="220"/>
      <c r="BT95" s="221"/>
      <c r="BU95" s="51"/>
      <c r="BV95" s="220"/>
      <c r="BW95" s="220"/>
      <c r="BX95" s="221"/>
      <c r="BY95" s="51"/>
      <c r="BZ95" s="221"/>
    </row>
    <row r="96" spans="1:78" ht="16" customHeight="1" x14ac:dyDescent="0.2">
      <c r="A96" s="222"/>
      <c r="B96" s="222"/>
      <c r="C96" s="222"/>
      <c r="E96" s="224"/>
      <c r="AG96" s="21" t="e">
        <f t="shared" si="27"/>
        <v>#DIV/0!</v>
      </c>
      <c r="AH96" s="22" t="e">
        <f t="shared" si="28"/>
        <v>#DIV/0!</v>
      </c>
      <c r="AI96" s="22" t="e">
        <f t="shared" si="29"/>
        <v>#DIV/0!</v>
      </c>
      <c r="AJ96" s="22" t="e">
        <f t="shared" si="30"/>
        <v>#DIV/0!</v>
      </c>
      <c r="AK96" s="22" t="e">
        <f t="shared" si="31"/>
        <v>#DIV/0!</v>
      </c>
      <c r="AM96" s="109" t="e">
        <f t="shared" si="32"/>
        <v>#DIV/0!</v>
      </c>
      <c r="AN96" s="223"/>
      <c r="AP96" s="223"/>
      <c r="AQ96" s="220"/>
      <c r="AR96" s="24"/>
      <c r="AS96" s="223"/>
      <c r="AT96" s="220"/>
      <c r="AV96" s="43"/>
      <c r="AW96" s="43"/>
      <c r="AX96" s="43"/>
      <c r="AY96" s="43"/>
      <c r="AZ96" s="25"/>
      <c r="BA96" s="223"/>
      <c r="BB96" s="220"/>
      <c r="BC96" s="24"/>
      <c r="BD96" s="223"/>
      <c r="BE96" s="220"/>
      <c r="BG96" s="43"/>
      <c r="BH96" s="43"/>
      <c r="BI96" s="43"/>
      <c r="BJ96" s="43"/>
      <c r="BL96" s="223"/>
      <c r="BM96" s="220"/>
      <c r="BN96" s="24"/>
      <c r="BO96" s="223"/>
      <c r="BP96" s="220"/>
      <c r="BR96" s="220"/>
      <c r="BS96" s="220"/>
      <c r="BT96" s="221"/>
      <c r="BU96" s="51"/>
      <c r="BV96" s="220"/>
      <c r="BW96" s="220"/>
      <c r="BX96" s="221"/>
      <c r="BY96" s="51"/>
      <c r="BZ96" s="221"/>
    </row>
    <row r="97" spans="1:78" ht="16" customHeight="1" x14ac:dyDescent="0.2">
      <c r="A97" s="222"/>
      <c r="B97" s="222"/>
      <c r="C97" s="222"/>
      <c r="E97" s="224"/>
      <c r="AG97" s="21" t="e">
        <f t="shared" si="27"/>
        <v>#DIV/0!</v>
      </c>
      <c r="AH97" s="22" t="e">
        <f t="shared" si="28"/>
        <v>#DIV/0!</v>
      </c>
      <c r="AI97" s="22" t="e">
        <f t="shared" si="29"/>
        <v>#DIV/0!</v>
      </c>
      <c r="AJ97" s="22" t="e">
        <f t="shared" si="30"/>
        <v>#DIV/0!</v>
      </c>
      <c r="AK97" s="22" t="e">
        <f t="shared" si="31"/>
        <v>#DIV/0!</v>
      </c>
      <c r="AM97" s="109" t="e">
        <f t="shared" si="32"/>
        <v>#DIV/0!</v>
      </c>
      <c r="AN97" s="223"/>
      <c r="AP97" s="223"/>
      <c r="AQ97" s="220"/>
      <c r="AR97" s="24"/>
      <c r="AS97" s="223"/>
      <c r="AT97" s="220"/>
      <c r="AV97" s="43"/>
      <c r="AW97" s="43"/>
      <c r="AX97" s="43"/>
      <c r="AY97" s="43"/>
      <c r="AZ97" s="25"/>
      <c r="BA97" s="223"/>
      <c r="BB97" s="220"/>
      <c r="BC97" s="24"/>
      <c r="BD97" s="223"/>
      <c r="BE97" s="220"/>
      <c r="BG97" s="43"/>
      <c r="BH97" s="43"/>
      <c r="BI97" s="43"/>
      <c r="BJ97" s="43"/>
      <c r="BL97" s="223"/>
      <c r="BM97" s="220"/>
      <c r="BN97" s="24"/>
      <c r="BO97" s="223"/>
      <c r="BP97" s="220"/>
      <c r="BR97" s="220"/>
      <c r="BS97" s="220"/>
      <c r="BT97" s="221"/>
      <c r="BU97" s="51"/>
      <c r="BV97" s="220"/>
      <c r="BW97" s="220"/>
      <c r="BX97" s="221"/>
      <c r="BY97" s="51"/>
      <c r="BZ97" s="221"/>
    </row>
    <row r="98" spans="1:78" ht="16" customHeight="1" x14ac:dyDescent="0.2">
      <c r="A98" s="222"/>
      <c r="B98" s="222"/>
      <c r="C98" s="222">
        <v>0</v>
      </c>
      <c r="D98" s="20" t="s">
        <v>772</v>
      </c>
      <c r="E98" s="224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G98" s="21" t="e">
        <f t="shared" si="27"/>
        <v>#DIV/0!</v>
      </c>
      <c r="AH98" s="22" t="e">
        <f t="shared" si="28"/>
        <v>#DIV/0!</v>
      </c>
      <c r="AI98" s="22" t="e">
        <f t="shared" si="29"/>
        <v>#DIV/0!</v>
      </c>
      <c r="AJ98" s="22" t="e">
        <f t="shared" si="30"/>
        <v>#DIV/0!</v>
      </c>
      <c r="AK98" s="22" t="e">
        <f t="shared" si="31"/>
        <v>#DIV/0!</v>
      </c>
      <c r="AM98" s="109" t="e">
        <f t="shared" si="32"/>
        <v>#DIV/0!</v>
      </c>
      <c r="AN98" s="223" cm="1">
        <f t="array" ref="AN98">MIN(IF(ISERROR(AM98:AM105),1E+307,AM98:AM105))</f>
        <v>9.9999999999999999E+306</v>
      </c>
      <c r="AP98" s="223"/>
      <c r="AQ98" s="220"/>
      <c r="AR98" s="24"/>
      <c r="AS98" s="223"/>
      <c r="AT98" s="220"/>
      <c r="AV98" s="43"/>
      <c r="AW98" s="43"/>
      <c r="AX98" s="43"/>
      <c r="AY98" s="43"/>
      <c r="AZ98" s="25"/>
      <c r="BA98" s="223"/>
      <c r="BB98" s="220"/>
      <c r="BC98" s="24"/>
      <c r="BD98" s="223"/>
      <c r="BE98" s="220"/>
      <c r="BG98" s="43"/>
      <c r="BH98" s="43"/>
      <c r="BI98" s="43"/>
      <c r="BJ98" s="43"/>
      <c r="BL98" s="223"/>
      <c r="BM98" s="220"/>
      <c r="BN98" s="24"/>
      <c r="BO98" s="223"/>
      <c r="BP98" s="220"/>
      <c r="BR98" s="220"/>
      <c r="BS98" s="220"/>
      <c r="BT98" s="221"/>
      <c r="BU98" s="51"/>
      <c r="BV98" s="220"/>
      <c r="BW98" s="220"/>
      <c r="BX98" s="221"/>
      <c r="BY98" s="51"/>
      <c r="BZ98" s="221"/>
    </row>
    <row r="99" spans="1:78" ht="16" customHeight="1" x14ac:dyDescent="0.2">
      <c r="A99" s="222"/>
      <c r="B99" s="222"/>
      <c r="C99" s="222"/>
      <c r="D99" s="20" t="s">
        <v>773</v>
      </c>
      <c r="E99" s="224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G99" s="21" t="e">
        <f t="shared" si="27"/>
        <v>#DIV/0!</v>
      </c>
      <c r="AH99" s="22" t="e">
        <f t="shared" si="28"/>
        <v>#DIV/0!</v>
      </c>
      <c r="AI99" s="22" t="e">
        <f t="shared" si="29"/>
        <v>#DIV/0!</v>
      </c>
      <c r="AJ99" s="22" t="e">
        <f t="shared" si="30"/>
        <v>#DIV/0!</v>
      </c>
      <c r="AK99" s="22" t="e">
        <f t="shared" si="31"/>
        <v>#DIV/0!</v>
      </c>
      <c r="AM99" s="109" t="e">
        <f t="shared" si="32"/>
        <v>#DIV/0!</v>
      </c>
      <c r="AN99" s="223"/>
      <c r="AP99" s="223"/>
      <c r="AQ99" s="220"/>
      <c r="AR99" s="24"/>
      <c r="AS99" s="223"/>
      <c r="AT99" s="220"/>
      <c r="AV99" s="43"/>
      <c r="AW99" s="43"/>
      <c r="AX99" s="43"/>
      <c r="AY99" s="43"/>
      <c r="AZ99" s="25"/>
      <c r="BA99" s="223"/>
      <c r="BB99" s="220"/>
      <c r="BC99" s="24"/>
      <c r="BD99" s="223"/>
      <c r="BE99" s="220"/>
      <c r="BG99" s="43"/>
      <c r="BH99" s="43"/>
      <c r="BI99" s="43"/>
      <c r="BJ99" s="43"/>
      <c r="BL99" s="223"/>
      <c r="BM99" s="220"/>
      <c r="BN99" s="24"/>
      <c r="BO99" s="223"/>
      <c r="BP99" s="220"/>
      <c r="BR99" s="220"/>
      <c r="BS99" s="220"/>
      <c r="BT99" s="221"/>
      <c r="BU99" s="51"/>
      <c r="BV99" s="220"/>
      <c r="BW99" s="220"/>
      <c r="BX99" s="221"/>
      <c r="BY99" s="51"/>
      <c r="BZ99" s="221"/>
    </row>
    <row r="100" spans="1:78" ht="16" customHeight="1" x14ac:dyDescent="0.2">
      <c r="A100" s="222"/>
      <c r="B100" s="222"/>
      <c r="C100" s="222"/>
      <c r="D100" s="20" t="s">
        <v>774</v>
      </c>
      <c r="E100" s="224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G100" s="21" t="e">
        <f t="shared" si="27"/>
        <v>#DIV/0!</v>
      </c>
      <c r="AH100" s="22" t="e">
        <f t="shared" si="28"/>
        <v>#DIV/0!</v>
      </c>
      <c r="AI100" s="22" t="e">
        <f t="shared" si="29"/>
        <v>#DIV/0!</v>
      </c>
      <c r="AJ100" s="22" t="e">
        <f t="shared" si="30"/>
        <v>#DIV/0!</v>
      </c>
      <c r="AK100" s="22" t="e">
        <f t="shared" si="31"/>
        <v>#DIV/0!</v>
      </c>
      <c r="AM100" s="109" t="e">
        <f t="shared" si="32"/>
        <v>#DIV/0!</v>
      </c>
      <c r="AN100" s="223"/>
      <c r="AP100" s="223"/>
      <c r="AQ100" s="220"/>
      <c r="AR100" s="24"/>
      <c r="AS100" s="223"/>
      <c r="AT100" s="220"/>
      <c r="AV100" s="43"/>
      <c r="AW100" s="43"/>
      <c r="AX100" s="43"/>
      <c r="AY100" s="43"/>
      <c r="AZ100" s="25"/>
      <c r="BA100" s="223"/>
      <c r="BB100" s="220"/>
      <c r="BC100" s="24"/>
      <c r="BD100" s="223"/>
      <c r="BE100" s="220"/>
      <c r="BG100" s="43"/>
      <c r="BH100" s="43"/>
      <c r="BI100" s="43"/>
      <c r="BJ100" s="43"/>
      <c r="BL100" s="223"/>
      <c r="BM100" s="220"/>
      <c r="BN100" s="24"/>
      <c r="BO100" s="223"/>
      <c r="BP100" s="220"/>
      <c r="BR100" s="220"/>
      <c r="BS100" s="220"/>
      <c r="BT100" s="221"/>
      <c r="BU100" s="51"/>
      <c r="BV100" s="220"/>
      <c r="BW100" s="220"/>
      <c r="BX100" s="221"/>
      <c r="BY100" s="51"/>
      <c r="BZ100" s="221"/>
    </row>
    <row r="101" spans="1:78" ht="16" customHeight="1" x14ac:dyDescent="0.2">
      <c r="A101" s="222"/>
      <c r="B101" s="222"/>
      <c r="C101" s="222"/>
      <c r="D101" s="20" t="s">
        <v>775</v>
      </c>
      <c r="E101" s="224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G101" s="21" t="e">
        <f t="shared" si="27"/>
        <v>#DIV/0!</v>
      </c>
      <c r="AH101" s="22" t="e">
        <f t="shared" si="28"/>
        <v>#DIV/0!</v>
      </c>
      <c r="AI101" s="22" t="e">
        <f t="shared" si="29"/>
        <v>#DIV/0!</v>
      </c>
      <c r="AJ101" s="22" t="e">
        <f t="shared" si="30"/>
        <v>#DIV/0!</v>
      </c>
      <c r="AK101" s="22" t="e">
        <f t="shared" si="31"/>
        <v>#DIV/0!</v>
      </c>
      <c r="AM101" s="109" t="e">
        <f t="shared" si="32"/>
        <v>#DIV/0!</v>
      </c>
      <c r="AN101" s="223"/>
      <c r="AP101" s="223"/>
      <c r="AQ101" s="220"/>
      <c r="AR101" s="24"/>
      <c r="AS101" s="223"/>
      <c r="AT101" s="220"/>
      <c r="AV101" s="43"/>
      <c r="AW101" s="43"/>
      <c r="AX101" s="43"/>
      <c r="AY101" s="43"/>
      <c r="AZ101" s="25"/>
      <c r="BA101" s="223"/>
      <c r="BB101" s="220"/>
      <c r="BC101" s="24"/>
      <c r="BD101" s="223"/>
      <c r="BE101" s="220"/>
      <c r="BG101" s="43"/>
      <c r="BH101" s="43"/>
      <c r="BI101" s="43"/>
      <c r="BJ101" s="43"/>
      <c r="BL101" s="223"/>
      <c r="BM101" s="220"/>
      <c r="BN101" s="24"/>
      <c r="BO101" s="223"/>
      <c r="BP101" s="220"/>
      <c r="BR101" s="220"/>
      <c r="BS101" s="220"/>
      <c r="BT101" s="221"/>
      <c r="BU101" s="51"/>
      <c r="BV101" s="220"/>
      <c r="BW101" s="220"/>
      <c r="BX101" s="221"/>
      <c r="BY101" s="51"/>
      <c r="BZ101" s="221"/>
    </row>
    <row r="102" spans="1:78" ht="16" customHeight="1" x14ac:dyDescent="0.2">
      <c r="A102" s="222"/>
      <c r="B102" s="222"/>
      <c r="C102" s="222"/>
      <c r="D102" s="20" t="s">
        <v>776</v>
      </c>
      <c r="E102" s="224"/>
      <c r="G102" s="20"/>
      <c r="K102" s="20"/>
      <c r="L102" s="20"/>
      <c r="P102" s="20"/>
      <c r="Q102" s="20"/>
      <c r="U102" s="20"/>
      <c r="V102" s="20"/>
      <c r="Z102" s="20"/>
      <c r="AA102" s="20"/>
      <c r="AE102" s="20"/>
      <c r="AG102" s="21" t="e">
        <f t="shared" si="27"/>
        <v>#DIV/0!</v>
      </c>
      <c r="AH102" s="22" t="e">
        <f t="shared" si="28"/>
        <v>#DIV/0!</v>
      </c>
      <c r="AI102" s="22" t="e">
        <f t="shared" si="29"/>
        <v>#DIV/0!</v>
      </c>
      <c r="AJ102" s="22" t="e">
        <f t="shared" si="30"/>
        <v>#DIV/0!</v>
      </c>
      <c r="AK102" s="22" t="e">
        <f t="shared" si="31"/>
        <v>#DIV/0!</v>
      </c>
      <c r="AM102" s="109" t="e">
        <f t="shared" si="32"/>
        <v>#DIV/0!</v>
      </c>
      <c r="AN102" s="223"/>
      <c r="AP102" s="223"/>
      <c r="AQ102" s="220"/>
      <c r="AR102" s="24"/>
      <c r="AS102" s="223"/>
      <c r="AT102" s="220"/>
      <c r="AV102" s="43"/>
      <c r="AW102" s="43"/>
      <c r="AX102" s="43"/>
      <c r="AY102" s="43"/>
      <c r="AZ102" s="25"/>
      <c r="BA102" s="223"/>
      <c r="BB102" s="220"/>
      <c r="BC102" s="24"/>
      <c r="BD102" s="223"/>
      <c r="BE102" s="220"/>
      <c r="BG102" s="43"/>
      <c r="BH102" s="43"/>
      <c r="BI102" s="43"/>
      <c r="BJ102" s="43"/>
      <c r="BL102" s="223"/>
      <c r="BM102" s="220"/>
      <c r="BN102" s="24"/>
      <c r="BO102" s="223"/>
      <c r="BP102" s="220"/>
      <c r="BR102" s="220"/>
      <c r="BS102" s="220"/>
      <c r="BT102" s="221"/>
      <c r="BU102" s="51"/>
      <c r="BV102" s="220"/>
      <c r="BW102" s="220"/>
      <c r="BX102" s="221"/>
      <c r="BY102" s="51"/>
      <c r="BZ102" s="221"/>
    </row>
    <row r="103" spans="1:78" ht="16" customHeight="1" x14ac:dyDescent="0.2">
      <c r="A103" s="222"/>
      <c r="B103" s="222"/>
      <c r="C103" s="222"/>
      <c r="E103" s="224"/>
      <c r="AG103" s="21" t="e">
        <f t="shared" si="27"/>
        <v>#DIV/0!</v>
      </c>
      <c r="AH103" s="22" t="e">
        <f t="shared" si="28"/>
        <v>#DIV/0!</v>
      </c>
      <c r="AI103" s="22" t="e">
        <f t="shared" si="29"/>
        <v>#DIV/0!</v>
      </c>
      <c r="AJ103" s="22" t="e">
        <f t="shared" si="30"/>
        <v>#DIV/0!</v>
      </c>
      <c r="AK103" s="22" t="e">
        <f t="shared" si="31"/>
        <v>#DIV/0!</v>
      </c>
      <c r="AM103" s="109" t="e">
        <f t="shared" si="32"/>
        <v>#DIV/0!</v>
      </c>
      <c r="AN103" s="223"/>
      <c r="AP103" s="223"/>
      <c r="AQ103" s="220"/>
      <c r="AR103" s="24"/>
      <c r="AS103" s="223"/>
      <c r="AT103" s="220"/>
      <c r="AV103" s="43"/>
      <c r="AW103" s="43"/>
      <c r="AX103" s="43"/>
      <c r="AY103" s="43"/>
      <c r="AZ103" s="25"/>
      <c r="BA103" s="223"/>
      <c r="BB103" s="220"/>
      <c r="BC103" s="24"/>
      <c r="BD103" s="223"/>
      <c r="BE103" s="220"/>
      <c r="BG103" s="43"/>
      <c r="BH103" s="43"/>
      <c r="BI103" s="43"/>
      <c r="BJ103" s="43"/>
      <c r="BL103" s="223"/>
      <c r="BM103" s="220"/>
      <c r="BN103" s="24"/>
      <c r="BO103" s="223"/>
      <c r="BP103" s="220"/>
      <c r="BR103" s="220"/>
      <c r="BS103" s="220"/>
      <c r="BT103" s="221"/>
      <c r="BU103" s="51"/>
      <c r="BV103" s="220"/>
      <c r="BW103" s="220"/>
      <c r="BX103" s="221"/>
      <c r="BY103" s="51"/>
      <c r="BZ103" s="221"/>
    </row>
    <row r="104" spans="1:78" ht="16" customHeight="1" x14ac:dyDescent="0.2">
      <c r="A104" s="222"/>
      <c r="B104" s="222"/>
      <c r="C104" s="222"/>
      <c r="E104" s="224"/>
      <c r="AG104" s="21" t="e">
        <f t="shared" si="27"/>
        <v>#DIV/0!</v>
      </c>
      <c r="AH104" s="22" t="e">
        <f t="shared" si="28"/>
        <v>#DIV/0!</v>
      </c>
      <c r="AI104" s="22" t="e">
        <f t="shared" si="29"/>
        <v>#DIV/0!</v>
      </c>
      <c r="AJ104" s="22" t="e">
        <f t="shared" si="30"/>
        <v>#DIV/0!</v>
      </c>
      <c r="AK104" s="22" t="e">
        <f t="shared" si="31"/>
        <v>#DIV/0!</v>
      </c>
      <c r="AM104" s="109" t="e">
        <f t="shared" si="32"/>
        <v>#DIV/0!</v>
      </c>
      <c r="AN104" s="223"/>
      <c r="AP104" s="223"/>
      <c r="AQ104" s="220"/>
      <c r="AR104" s="24"/>
      <c r="AS104" s="223"/>
      <c r="AT104" s="220"/>
      <c r="AV104" s="43"/>
      <c r="AW104" s="43"/>
      <c r="AX104" s="43"/>
      <c r="AY104" s="43"/>
      <c r="AZ104" s="25"/>
      <c r="BA104" s="223"/>
      <c r="BB104" s="220"/>
      <c r="BC104" s="24"/>
      <c r="BD104" s="223"/>
      <c r="BE104" s="220"/>
      <c r="BG104" s="43"/>
      <c r="BH104" s="43"/>
      <c r="BI104" s="43"/>
      <c r="BJ104" s="43"/>
      <c r="BL104" s="223"/>
      <c r="BM104" s="220"/>
      <c r="BN104" s="24"/>
      <c r="BO104" s="223"/>
      <c r="BP104" s="220"/>
      <c r="BR104" s="220"/>
      <c r="BS104" s="220"/>
      <c r="BT104" s="221"/>
      <c r="BU104" s="51"/>
      <c r="BV104" s="220"/>
      <c r="BW104" s="220"/>
      <c r="BX104" s="221"/>
      <c r="BY104" s="51"/>
      <c r="BZ104" s="221"/>
    </row>
    <row r="105" spans="1:78" ht="16" customHeight="1" x14ac:dyDescent="0.2">
      <c r="A105" s="222"/>
      <c r="B105" s="222"/>
      <c r="C105" s="222"/>
      <c r="E105" s="224"/>
      <c r="AG105" s="21" t="e">
        <f t="shared" si="27"/>
        <v>#DIV/0!</v>
      </c>
      <c r="AH105" s="22" t="e">
        <f t="shared" si="28"/>
        <v>#DIV/0!</v>
      </c>
      <c r="AI105" s="22" t="e">
        <f t="shared" si="29"/>
        <v>#DIV/0!</v>
      </c>
      <c r="AJ105" s="22" t="e">
        <f t="shared" si="30"/>
        <v>#DIV/0!</v>
      </c>
      <c r="AK105" s="22" t="e">
        <f t="shared" si="31"/>
        <v>#DIV/0!</v>
      </c>
      <c r="AM105" s="109" t="e">
        <f t="shared" si="32"/>
        <v>#DIV/0!</v>
      </c>
      <c r="AN105" s="223"/>
      <c r="AP105" s="223"/>
      <c r="AQ105" s="220"/>
      <c r="AR105" s="24"/>
      <c r="AS105" s="223"/>
      <c r="AT105" s="220"/>
      <c r="AV105" s="43"/>
      <c r="AW105" s="43"/>
      <c r="AX105" s="43"/>
      <c r="AY105" s="43"/>
      <c r="AZ105" s="25"/>
      <c r="BA105" s="223"/>
      <c r="BB105" s="220"/>
      <c r="BC105" s="24"/>
      <c r="BD105" s="223"/>
      <c r="BE105" s="220"/>
      <c r="BG105" s="43"/>
      <c r="BH105" s="43"/>
      <c r="BI105" s="43"/>
      <c r="BJ105" s="43"/>
      <c r="BL105" s="223"/>
      <c r="BM105" s="220"/>
      <c r="BN105" s="24"/>
      <c r="BO105" s="223"/>
      <c r="BP105" s="220"/>
      <c r="BR105" s="220"/>
      <c r="BS105" s="220"/>
      <c r="BT105" s="221"/>
      <c r="BU105" s="51"/>
      <c r="BV105" s="220"/>
      <c r="BW105" s="220"/>
      <c r="BX105" s="221"/>
      <c r="BY105" s="51"/>
      <c r="BZ105" s="221"/>
    </row>
    <row r="106" spans="1:78" ht="16" customHeight="1" x14ac:dyDescent="0.2">
      <c r="G106" s="20"/>
      <c r="K106" s="20"/>
      <c r="L106" s="20"/>
      <c r="P106" s="20"/>
      <c r="Q106" s="20"/>
      <c r="U106" s="20"/>
      <c r="V106" s="20"/>
      <c r="Z106" s="20"/>
      <c r="AA106" s="20"/>
      <c r="AE106" s="20"/>
    </row>
    <row r="107" spans="1:78" ht="16" customHeight="1" x14ac:dyDescent="0.2">
      <c r="A107" s="222">
        <v>18</v>
      </c>
      <c r="B107" s="222">
        <v>0</v>
      </c>
      <c r="C107" s="222">
        <v>1</v>
      </c>
      <c r="D107" s="20" t="s">
        <v>587</v>
      </c>
      <c r="E107" s="224">
        <v>753601</v>
      </c>
      <c r="G107">
        <v>124</v>
      </c>
      <c r="H107">
        <v>126</v>
      </c>
      <c r="I107">
        <v>151</v>
      </c>
      <c r="J107">
        <v>175</v>
      </c>
      <c r="K107">
        <v>121</v>
      </c>
      <c r="L107">
        <v>0.84699999999999998</v>
      </c>
      <c r="M107">
        <v>0.84699999999999998</v>
      </c>
      <c r="N107">
        <v>0.86499999999999999</v>
      </c>
      <c r="O107">
        <v>0.88200000000000001</v>
      </c>
      <c r="P107">
        <v>0.83499999999999996</v>
      </c>
      <c r="Q107">
        <v>0.69799999999999995</v>
      </c>
      <c r="R107">
        <v>0.69499999999999995</v>
      </c>
      <c r="S107">
        <v>0.70099999999999996</v>
      </c>
      <c r="T107">
        <v>0.69299999999999995</v>
      </c>
      <c r="U107">
        <v>0.71899999999999997</v>
      </c>
      <c r="V107">
        <v>0.97299999999999998</v>
      </c>
      <c r="W107">
        <v>0.97599999999999998</v>
      </c>
      <c r="X107">
        <v>0.91800000000000004</v>
      </c>
      <c r="Y107">
        <v>0.86</v>
      </c>
      <c r="Z107">
        <v>1.004</v>
      </c>
      <c r="AA107">
        <v>1.3879999999999999</v>
      </c>
      <c r="AB107">
        <v>1.3520000000000001</v>
      </c>
      <c r="AC107">
        <v>1.38</v>
      </c>
      <c r="AD107">
        <v>1.379</v>
      </c>
      <c r="AE107">
        <v>1.294</v>
      </c>
      <c r="AG107" s="21">
        <f t="shared" ref="AG107:AG122" si="33">AVERAGE(G107:K107)</f>
        <v>139.4</v>
      </c>
      <c r="AH107" s="22">
        <f t="shared" ref="AH107:AH122" si="34">AVERAGE(L107:P107)</f>
        <v>0.85519999999999996</v>
      </c>
      <c r="AI107" s="22">
        <f t="shared" ref="AI107:AI122" si="35">AVERAGE(V107:Z107)</f>
        <v>0.94619999999999993</v>
      </c>
      <c r="AJ107" s="22">
        <f t="shared" ref="AJ107:AJ122" si="36">AVERAGE(Q107:U107)</f>
        <v>0.70119999999999993</v>
      </c>
      <c r="AK107" s="22">
        <f t="shared" ref="AK107:AK122" si="37">AVERAGE(AA107:AE107)</f>
        <v>1.3586000000000003</v>
      </c>
      <c r="AM107" s="109">
        <f t="shared" ref="AM107:AM139" si="38">((AK107-AI107)*(1000/AG107))/AJ107</f>
        <v>4.219043230665859</v>
      </c>
      <c r="AN107" s="223" cm="1">
        <f t="array" ref="AN107">MIN(IF(ISERROR(AM107:AM114),1E+307,AM107:AM114))</f>
        <v>0.74260869070784263</v>
      </c>
      <c r="AP107" s="223" cm="1">
        <f t="array" ref="AP107">MAX(IF(ISERROR(AJ107:AJ114),-1E+307,AJ107:AJ114))</f>
        <v>0.72559999999999991</v>
      </c>
      <c r="AQ107" s="220">
        <f>AP115-AP107</f>
        <v>-5.7399999999999785E-2</v>
      </c>
      <c r="AR107" s="24"/>
      <c r="AS107" s="223" cm="1">
        <f t="array" ref="AS107">MIN(IF(ISERROR(AK107:AK114),1E+307,AK107:AK114))</f>
        <v>1.2760000000000002</v>
      </c>
      <c r="AT107" s="220">
        <f>AS107-AS115</f>
        <v>-0.12239999999999984</v>
      </c>
      <c r="AV107" s="43">
        <v>0.77100000000000002</v>
      </c>
      <c r="AW107" s="43">
        <v>1.4039999999999999</v>
      </c>
      <c r="AX107" s="43">
        <v>0.79900000000000004</v>
      </c>
      <c r="AY107" s="43">
        <v>1.494</v>
      </c>
      <c r="AZ107" s="25"/>
      <c r="BA107" s="223" cm="1">
        <f t="array" ref="BA107">INDEX(AV107:AV114, MATCH(MIN(IF(ISERROR($AK107:$AK114), 1000, $AK107:$AK114)), $AK107:$AK114, 0))</f>
        <v>0.78500000000000003</v>
      </c>
      <c r="BB107" s="220">
        <f>BA115-BA107</f>
        <v>-9.7999999999999976E-2</v>
      </c>
      <c r="BC107" s="24"/>
      <c r="BD107" s="223" cm="1">
        <f t="array" ref="BD107">INDEX(AW107:AW114, MATCH(MIN(IF(ISERROR($AK107:$AK114), 1000, $AK107:$AK114)), $AK107:$AK114, 0))</f>
        <v>1.373</v>
      </c>
      <c r="BE107" s="220">
        <f>BD107-BD115</f>
        <v>-0.20199999999999996</v>
      </c>
      <c r="BG107" s="43">
        <v>0.73499999999999999</v>
      </c>
      <c r="BH107" s="43">
        <v>1.5269999999999999</v>
      </c>
      <c r="BI107" s="43">
        <v>0.78800000000000003</v>
      </c>
      <c r="BJ107" s="43">
        <v>1.522</v>
      </c>
      <c r="BL107" s="223" cm="1">
        <f t="array" ref="BL107">INDEX(BG107:BG114, MATCH(MIN(IF(ISERROR($AK107:$AK114), 1000, $AK107:$AK114)), $AK107:$AK114, 0))</f>
        <v>0.74399999999999999</v>
      </c>
      <c r="BM107" s="220">
        <f>BL115-BL107</f>
        <v>-0.10299999999999998</v>
      </c>
      <c r="BN107" s="24"/>
      <c r="BO107" s="223" cm="1">
        <f t="array" ref="BO107">INDEX(BH107:BH114, MATCH(MIN(IF(ISERROR($AK107:$AK114), 1000, $AK107:$AK114)), $AK107:$AK114, 0))</f>
        <v>1.5209999999999999</v>
      </c>
      <c r="BP107" s="220">
        <f>BO107-BO115</f>
        <v>-0.20000000000000018</v>
      </c>
      <c r="BR107" s="220">
        <f>BA107-BB107</f>
        <v>0.88300000000000001</v>
      </c>
      <c r="BS107" s="220">
        <f>BD107+BE107</f>
        <v>1.171</v>
      </c>
      <c r="BT107" s="221">
        <f>BS107-BR107</f>
        <v>0.28800000000000003</v>
      </c>
      <c r="BU107" s="51"/>
      <c r="BV107" s="220">
        <f>BL107-BM107</f>
        <v>0.84699999999999998</v>
      </c>
      <c r="BW107" s="220">
        <f>BO107+BP107</f>
        <v>1.3209999999999997</v>
      </c>
      <c r="BX107" s="221">
        <f>BW107-BV107</f>
        <v>0.47399999999999975</v>
      </c>
      <c r="BY107" s="51"/>
      <c r="BZ107" s="221">
        <f>AVERAGE(BT107, BX107)</f>
        <v>0.38099999999999989</v>
      </c>
    </row>
    <row r="108" spans="1:78" s="63" customFormat="1" ht="16" customHeight="1" x14ac:dyDescent="0.2">
      <c r="A108" s="222"/>
      <c r="B108" s="222"/>
      <c r="C108" s="222"/>
      <c r="D108" s="63" t="s">
        <v>588</v>
      </c>
      <c r="E108" s="224"/>
      <c r="G108" s="63">
        <v>421</v>
      </c>
      <c r="H108" s="63">
        <v>305</v>
      </c>
      <c r="I108" s="63">
        <v>321</v>
      </c>
      <c r="J108" s="63">
        <v>371</v>
      </c>
      <c r="K108" s="63">
        <v>246</v>
      </c>
      <c r="L108" s="63">
        <v>0.88400000000000001</v>
      </c>
      <c r="M108" s="63">
        <v>0.83699999999999997</v>
      </c>
      <c r="N108" s="63">
        <v>0.84499999999999997</v>
      </c>
      <c r="O108" s="63">
        <v>0.86699999999999999</v>
      </c>
      <c r="P108" s="63">
        <v>0.80200000000000005</v>
      </c>
      <c r="Q108" s="63">
        <v>0.73199999999999998</v>
      </c>
      <c r="R108" s="63">
        <v>0.72399999999999998</v>
      </c>
      <c r="S108" s="63">
        <v>0.72099999999999997</v>
      </c>
      <c r="T108" s="63">
        <v>0.71599999999999997</v>
      </c>
      <c r="U108" s="63">
        <v>0.73499999999999999</v>
      </c>
      <c r="V108" s="63">
        <v>0.85199999999999998</v>
      </c>
      <c r="W108" s="63">
        <v>1.002</v>
      </c>
      <c r="X108" s="63">
        <v>0.97799999999999998</v>
      </c>
      <c r="Y108" s="63">
        <v>0.91100000000000003</v>
      </c>
      <c r="Z108" s="63">
        <v>1.0900000000000001</v>
      </c>
      <c r="AA108" s="63">
        <v>1.2609999999999999</v>
      </c>
      <c r="AB108" s="63">
        <v>1.266</v>
      </c>
      <c r="AC108" s="63">
        <v>1.282</v>
      </c>
      <c r="AD108" s="63">
        <v>1.3089999999999999</v>
      </c>
      <c r="AE108" s="63">
        <v>1.262</v>
      </c>
      <c r="AG108" s="102">
        <f t="shared" si="33"/>
        <v>332.8</v>
      </c>
      <c r="AH108" s="103">
        <f t="shared" si="34"/>
        <v>0.84699999999999986</v>
      </c>
      <c r="AI108" s="103">
        <f t="shared" si="35"/>
        <v>0.96660000000000001</v>
      </c>
      <c r="AJ108" s="103">
        <f t="shared" si="36"/>
        <v>0.72559999999999991</v>
      </c>
      <c r="AK108" s="103">
        <f t="shared" si="37"/>
        <v>1.2760000000000002</v>
      </c>
      <c r="AM108" s="18">
        <f t="shared" si="38"/>
        <v>1.2812672271223826</v>
      </c>
      <c r="AN108" s="223"/>
      <c r="AP108" s="223"/>
      <c r="AQ108" s="220"/>
      <c r="AR108" s="104"/>
      <c r="AS108" s="223"/>
      <c r="AT108" s="220"/>
      <c r="AV108" s="105">
        <v>0.78500000000000003</v>
      </c>
      <c r="AW108" s="105">
        <v>1.373</v>
      </c>
      <c r="AX108" s="105">
        <v>0.80900000000000005</v>
      </c>
      <c r="AY108" s="105">
        <v>1.462</v>
      </c>
      <c r="AZ108" s="106"/>
      <c r="BA108" s="223"/>
      <c r="BB108" s="220"/>
      <c r="BC108" s="104"/>
      <c r="BD108" s="223"/>
      <c r="BE108" s="220"/>
      <c r="BG108" s="105">
        <v>0.74399999999999999</v>
      </c>
      <c r="BH108" s="105">
        <v>1.5209999999999999</v>
      </c>
      <c r="BI108" s="105">
        <v>0.79800000000000004</v>
      </c>
      <c r="BJ108" s="105">
        <v>1.5069999999999999</v>
      </c>
      <c r="BL108" s="223"/>
      <c r="BM108" s="220"/>
      <c r="BN108" s="104"/>
      <c r="BO108" s="223"/>
      <c r="BP108" s="220"/>
      <c r="BR108" s="220"/>
      <c r="BS108" s="220"/>
      <c r="BT108" s="221"/>
      <c r="BU108" s="107"/>
      <c r="BV108" s="220"/>
      <c r="BW108" s="220"/>
      <c r="BX108" s="221"/>
      <c r="BY108" s="107"/>
      <c r="BZ108" s="221"/>
    </row>
    <row r="109" spans="1:78" ht="16" customHeight="1" x14ac:dyDescent="0.2">
      <c r="A109" s="222"/>
      <c r="B109" s="222"/>
      <c r="C109" s="222"/>
      <c r="D109" s="20" t="s">
        <v>589</v>
      </c>
      <c r="E109" s="224"/>
      <c r="G109">
        <v>540</v>
      </c>
      <c r="H109">
        <v>441</v>
      </c>
      <c r="I109">
        <v>436</v>
      </c>
      <c r="J109">
        <v>608</v>
      </c>
      <c r="K109">
        <v>486</v>
      </c>
      <c r="L109">
        <v>0.84499999999999997</v>
      </c>
      <c r="M109">
        <v>0.81</v>
      </c>
      <c r="N109">
        <v>0.81100000000000005</v>
      </c>
      <c r="O109">
        <v>0.88300000000000001</v>
      </c>
      <c r="P109">
        <v>0.82499999999999996</v>
      </c>
      <c r="Q109">
        <v>0.72899999999999998</v>
      </c>
      <c r="R109">
        <v>0.72199999999999998</v>
      </c>
      <c r="S109">
        <v>0.71499999999999997</v>
      </c>
      <c r="T109">
        <v>0.71099999999999997</v>
      </c>
      <c r="U109">
        <v>0.72899999999999998</v>
      </c>
      <c r="V109">
        <v>0.97699999999999998</v>
      </c>
      <c r="W109">
        <v>1.075</v>
      </c>
      <c r="X109">
        <v>1.0680000000000001</v>
      </c>
      <c r="Y109">
        <v>0.85899999999999999</v>
      </c>
      <c r="Z109">
        <v>1.0329999999999999</v>
      </c>
      <c r="AA109">
        <v>1.2669999999999999</v>
      </c>
      <c r="AB109">
        <v>1.2629999999999999</v>
      </c>
      <c r="AC109">
        <v>1.286</v>
      </c>
      <c r="AD109">
        <v>1.327</v>
      </c>
      <c r="AE109">
        <v>1.26</v>
      </c>
      <c r="AG109" s="21">
        <f t="shared" si="33"/>
        <v>502.2</v>
      </c>
      <c r="AH109" s="22">
        <f t="shared" si="34"/>
        <v>0.8348000000000001</v>
      </c>
      <c r="AI109" s="22">
        <f t="shared" si="35"/>
        <v>1.0024000000000002</v>
      </c>
      <c r="AJ109" s="22">
        <f t="shared" si="36"/>
        <v>0.72119999999999995</v>
      </c>
      <c r="AK109" s="22">
        <f t="shared" si="37"/>
        <v>1.2806</v>
      </c>
      <c r="AM109" s="109">
        <f t="shared" si="38"/>
        <v>0.7681122638869281</v>
      </c>
      <c r="AN109" s="223"/>
      <c r="AP109" s="223"/>
      <c r="AQ109" s="220"/>
      <c r="AR109" s="24"/>
      <c r="AS109" s="223"/>
      <c r="AT109" s="220"/>
      <c r="AV109" s="43">
        <v>0.76400000000000001</v>
      </c>
      <c r="AW109" s="43">
        <v>1.413</v>
      </c>
      <c r="AX109" s="43">
        <v>0.77600000000000002</v>
      </c>
      <c r="AY109" s="43">
        <v>1.542</v>
      </c>
      <c r="AZ109" s="25"/>
      <c r="BA109" s="223"/>
      <c r="BB109" s="220"/>
      <c r="BC109" s="24"/>
      <c r="BD109" s="223"/>
      <c r="BE109" s="220"/>
      <c r="BG109" s="43">
        <v>0.70299999999999996</v>
      </c>
      <c r="BH109" s="43">
        <v>1.599</v>
      </c>
      <c r="BI109" s="43">
        <v>0.747</v>
      </c>
      <c r="BJ109" s="43">
        <v>1.615</v>
      </c>
      <c r="BL109" s="223"/>
      <c r="BM109" s="220"/>
      <c r="BN109" s="24"/>
      <c r="BO109" s="223"/>
      <c r="BP109" s="220"/>
      <c r="BR109" s="220"/>
      <c r="BS109" s="220"/>
      <c r="BT109" s="221"/>
      <c r="BU109" s="51"/>
      <c r="BV109" s="220"/>
      <c r="BW109" s="220"/>
      <c r="BX109" s="221"/>
      <c r="BY109" s="51"/>
      <c r="BZ109" s="221"/>
    </row>
    <row r="110" spans="1:78" ht="16" customHeight="1" x14ac:dyDescent="0.2">
      <c r="A110" s="222"/>
      <c r="B110" s="222"/>
      <c r="C110" s="222"/>
      <c r="D110" s="20" t="s">
        <v>590</v>
      </c>
      <c r="E110" s="224"/>
      <c r="G110">
        <v>618</v>
      </c>
      <c r="H110">
        <v>566</v>
      </c>
      <c r="I110">
        <v>494</v>
      </c>
      <c r="J110">
        <v>599</v>
      </c>
      <c r="K110">
        <v>562</v>
      </c>
      <c r="L110">
        <v>0.85099999999999998</v>
      </c>
      <c r="M110">
        <v>0.82699999999999996</v>
      </c>
      <c r="N110">
        <v>0.80800000000000005</v>
      </c>
      <c r="O110">
        <v>0.85199999999999998</v>
      </c>
      <c r="P110">
        <v>0.82599999999999996</v>
      </c>
      <c r="Q110">
        <v>0.73</v>
      </c>
      <c r="R110">
        <v>0.72099999999999997</v>
      </c>
      <c r="S110">
        <v>0.70899999999999996</v>
      </c>
      <c r="T110">
        <v>0.7</v>
      </c>
      <c r="U110">
        <v>0.73299999999999998</v>
      </c>
      <c r="V110">
        <v>0.96</v>
      </c>
      <c r="W110">
        <v>1.0309999999999999</v>
      </c>
      <c r="X110">
        <v>1.075</v>
      </c>
      <c r="Y110">
        <v>0.95699999999999996</v>
      </c>
      <c r="Z110">
        <v>1.03</v>
      </c>
      <c r="AA110">
        <v>1.264</v>
      </c>
      <c r="AB110">
        <v>1.2909999999999999</v>
      </c>
      <c r="AC110">
        <v>1.353</v>
      </c>
      <c r="AD110">
        <v>1.3819999999999999</v>
      </c>
      <c r="AE110">
        <v>1.278</v>
      </c>
      <c r="AG110" s="21">
        <f t="shared" si="33"/>
        <v>567.79999999999995</v>
      </c>
      <c r="AH110" s="22">
        <f t="shared" si="34"/>
        <v>0.83279999999999998</v>
      </c>
      <c r="AI110" s="22">
        <f t="shared" si="35"/>
        <v>1.0105999999999999</v>
      </c>
      <c r="AJ110" s="22">
        <f t="shared" si="36"/>
        <v>0.71860000000000013</v>
      </c>
      <c r="AK110" s="22">
        <f t="shared" si="37"/>
        <v>1.3135999999999999</v>
      </c>
      <c r="AM110" s="109">
        <f t="shared" si="38"/>
        <v>0.74260869070784263</v>
      </c>
      <c r="AN110" s="223"/>
      <c r="AP110" s="223"/>
      <c r="AQ110" s="220"/>
      <c r="AR110" s="24"/>
      <c r="AS110" s="223"/>
      <c r="AT110" s="220"/>
      <c r="AV110" s="43">
        <v>0.76400000000000001</v>
      </c>
      <c r="AW110" s="43">
        <v>1.401</v>
      </c>
      <c r="AX110" s="43">
        <v>0.77800000000000002</v>
      </c>
      <c r="AY110" s="43">
        <v>1.512</v>
      </c>
      <c r="AZ110" s="25"/>
      <c r="BA110" s="223"/>
      <c r="BB110" s="220"/>
      <c r="BC110" s="24"/>
      <c r="BD110" s="223"/>
      <c r="BE110" s="220"/>
      <c r="BG110" s="43">
        <v>0.69399999999999995</v>
      </c>
      <c r="BH110" s="43">
        <v>1.611</v>
      </c>
      <c r="BI110" s="43">
        <v>0.74099999999999999</v>
      </c>
      <c r="BJ110" s="43">
        <v>1.6120000000000001</v>
      </c>
      <c r="BL110" s="223"/>
      <c r="BM110" s="220"/>
      <c r="BN110" s="24"/>
      <c r="BO110" s="223"/>
      <c r="BP110" s="220"/>
      <c r="BR110" s="220"/>
      <c r="BS110" s="220"/>
      <c r="BT110" s="221"/>
      <c r="BU110" s="51"/>
      <c r="BV110" s="220"/>
      <c r="BW110" s="220"/>
      <c r="BX110" s="221"/>
      <c r="BY110" s="51"/>
      <c r="BZ110" s="221"/>
    </row>
    <row r="111" spans="1:78" ht="16" customHeight="1" x14ac:dyDescent="0.2">
      <c r="A111" s="222"/>
      <c r="B111" s="222"/>
      <c r="C111" s="222"/>
      <c r="D111" s="20" t="s">
        <v>591</v>
      </c>
      <c r="E111" s="224"/>
      <c r="G111" s="20"/>
      <c r="K111" s="20"/>
      <c r="L111" s="20"/>
      <c r="P111" s="20"/>
      <c r="Q111" s="20"/>
      <c r="U111" s="20"/>
      <c r="V111" s="20"/>
      <c r="Z111" s="20"/>
      <c r="AA111" s="20"/>
      <c r="AE111" s="20"/>
      <c r="AG111" s="21" t="e">
        <f t="shared" si="33"/>
        <v>#DIV/0!</v>
      </c>
      <c r="AH111" s="22" t="e">
        <f t="shared" si="34"/>
        <v>#DIV/0!</v>
      </c>
      <c r="AI111" s="22" t="e">
        <f t="shared" si="35"/>
        <v>#DIV/0!</v>
      </c>
      <c r="AJ111" s="22" t="e">
        <f t="shared" si="36"/>
        <v>#DIV/0!</v>
      </c>
      <c r="AK111" s="22" t="e">
        <f t="shared" si="37"/>
        <v>#DIV/0!</v>
      </c>
      <c r="AM111" s="109" t="e">
        <f t="shared" si="38"/>
        <v>#DIV/0!</v>
      </c>
      <c r="AN111" s="223"/>
      <c r="AP111" s="223"/>
      <c r="AQ111" s="220"/>
      <c r="AR111" s="24"/>
      <c r="AS111" s="223"/>
      <c r="AT111" s="220"/>
      <c r="AV111" s="43"/>
      <c r="AW111" s="43"/>
      <c r="AX111" s="43"/>
      <c r="AY111" s="43"/>
      <c r="AZ111" s="25"/>
      <c r="BA111" s="223"/>
      <c r="BB111" s="220"/>
      <c r="BC111" s="24"/>
      <c r="BD111" s="223"/>
      <c r="BE111" s="220"/>
      <c r="BG111" s="43"/>
      <c r="BH111" s="43"/>
      <c r="BI111" s="43"/>
      <c r="BJ111" s="43"/>
      <c r="BL111" s="223"/>
      <c r="BM111" s="220"/>
      <c r="BN111" s="24"/>
      <c r="BO111" s="223"/>
      <c r="BP111" s="220"/>
      <c r="BR111" s="220"/>
      <c r="BS111" s="220"/>
      <c r="BT111" s="221"/>
      <c r="BU111" s="51"/>
      <c r="BV111" s="220"/>
      <c r="BW111" s="220"/>
      <c r="BX111" s="221"/>
      <c r="BY111" s="51"/>
      <c r="BZ111" s="221"/>
    </row>
    <row r="112" spans="1:78" ht="16" customHeight="1" x14ac:dyDescent="0.2">
      <c r="A112" s="222"/>
      <c r="B112" s="222"/>
      <c r="C112" s="222"/>
      <c r="E112" s="224"/>
      <c r="AG112" s="21" t="e">
        <f t="shared" si="33"/>
        <v>#DIV/0!</v>
      </c>
      <c r="AH112" s="22" t="e">
        <f t="shared" si="34"/>
        <v>#DIV/0!</v>
      </c>
      <c r="AI112" s="22" t="e">
        <f t="shared" si="35"/>
        <v>#DIV/0!</v>
      </c>
      <c r="AJ112" s="22" t="e">
        <f t="shared" si="36"/>
        <v>#DIV/0!</v>
      </c>
      <c r="AK112" s="22" t="e">
        <f t="shared" si="37"/>
        <v>#DIV/0!</v>
      </c>
      <c r="AM112" s="109" t="e">
        <f t="shared" si="38"/>
        <v>#DIV/0!</v>
      </c>
      <c r="AN112" s="223"/>
      <c r="AP112" s="223"/>
      <c r="AQ112" s="220"/>
      <c r="AR112" s="24"/>
      <c r="AS112" s="223"/>
      <c r="AT112" s="220"/>
      <c r="AV112" s="43"/>
      <c r="AW112" s="43"/>
      <c r="AX112" s="43"/>
      <c r="AY112" s="43"/>
      <c r="AZ112" s="25"/>
      <c r="BA112" s="223"/>
      <c r="BB112" s="220"/>
      <c r="BC112" s="24"/>
      <c r="BD112" s="223"/>
      <c r="BE112" s="220"/>
      <c r="BG112" s="43"/>
      <c r="BH112" s="43"/>
      <c r="BI112" s="43"/>
      <c r="BJ112" s="43"/>
      <c r="BL112" s="223"/>
      <c r="BM112" s="220"/>
      <c r="BN112" s="24"/>
      <c r="BO112" s="223"/>
      <c r="BP112" s="220"/>
      <c r="BR112" s="220"/>
      <c r="BS112" s="220"/>
      <c r="BT112" s="221"/>
      <c r="BU112" s="51"/>
      <c r="BV112" s="220"/>
      <c r="BW112" s="220"/>
      <c r="BX112" s="221"/>
      <c r="BY112" s="51"/>
      <c r="BZ112" s="221"/>
    </row>
    <row r="113" spans="1:78" ht="16" customHeight="1" x14ac:dyDescent="0.2">
      <c r="A113" s="222"/>
      <c r="B113" s="222"/>
      <c r="C113" s="222"/>
      <c r="E113" s="224"/>
      <c r="AG113" s="21" t="e">
        <f t="shared" si="33"/>
        <v>#DIV/0!</v>
      </c>
      <c r="AH113" s="22" t="e">
        <f t="shared" si="34"/>
        <v>#DIV/0!</v>
      </c>
      <c r="AI113" s="22" t="e">
        <f t="shared" si="35"/>
        <v>#DIV/0!</v>
      </c>
      <c r="AJ113" s="22" t="e">
        <f t="shared" si="36"/>
        <v>#DIV/0!</v>
      </c>
      <c r="AK113" s="22" t="e">
        <f t="shared" si="37"/>
        <v>#DIV/0!</v>
      </c>
      <c r="AM113" s="109" t="e">
        <f t="shared" si="38"/>
        <v>#DIV/0!</v>
      </c>
      <c r="AN113" s="223"/>
      <c r="AP113" s="223"/>
      <c r="AQ113" s="220"/>
      <c r="AR113" s="24"/>
      <c r="AS113" s="223"/>
      <c r="AT113" s="220"/>
      <c r="AV113" s="43"/>
      <c r="AW113" s="43"/>
      <c r="AX113" s="43"/>
      <c r="AY113" s="43"/>
      <c r="AZ113" s="25"/>
      <c r="BA113" s="223"/>
      <c r="BB113" s="220"/>
      <c r="BC113" s="24"/>
      <c r="BD113" s="223"/>
      <c r="BE113" s="220"/>
      <c r="BG113" s="43"/>
      <c r="BH113" s="43"/>
      <c r="BI113" s="43"/>
      <c r="BJ113" s="43"/>
      <c r="BL113" s="223"/>
      <c r="BM113" s="220"/>
      <c r="BN113" s="24"/>
      <c r="BO113" s="223"/>
      <c r="BP113" s="220"/>
      <c r="BR113" s="220"/>
      <c r="BS113" s="220"/>
      <c r="BT113" s="221"/>
      <c r="BU113" s="51"/>
      <c r="BV113" s="220"/>
      <c r="BW113" s="220"/>
      <c r="BX113" s="221"/>
      <c r="BY113" s="51"/>
      <c r="BZ113" s="221"/>
    </row>
    <row r="114" spans="1:78" ht="16" customHeight="1" x14ac:dyDescent="0.2">
      <c r="A114" s="222"/>
      <c r="B114" s="222"/>
      <c r="C114" s="222"/>
      <c r="E114" s="224"/>
      <c r="AG114" s="21" t="e">
        <f t="shared" si="33"/>
        <v>#DIV/0!</v>
      </c>
      <c r="AH114" s="22" t="e">
        <f t="shared" si="34"/>
        <v>#DIV/0!</v>
      </c>
      <c r="AI114" s="22" t="e">
        <f t="shared" si="35"/>
        <v>#DIV/0!</v>
      </c>
      <c r="AJ114" s="22" t="e">
        <f t="shared" si="36"/>
        <v>#DIV/0!</v>
      </c>
      <c r="AK114" s="22" t="e">
        <f t="shared" si="37"/>
        <v>#DIV/0!</v>
      </c>
      <c r="AM114" s="109" t="e">
        <f t="shared" si="38"/>
        <v>#DIV/0!</v>
      </c>
      <c r="AN114" s="223"/>
      <c r="AP114" s="223"/>
      <c r="AQ114" s="220"/>
      <c r="AR114" s="24"/>
      <c r="AS114" s="223"/>
      <c r="AT114" s="220"/>
      <c r="AV114" s="43"/>
      <c r="AW114" s="43"/>
      <c r="AX114" s="43"/>
      <c r="AY114" s="43"/>
      <c r="AZ114" s="25"/>
      <c r="BA114" s="223"/>
      <c r="BB114" s="220"/>
      <c r="BC114" s="24"/>
      <c r="BD114" s="223"/>
      <c r="BE114" s="220"/>
      <c r="BG114" s="43"/>
      <c r="BH114" s="43"/>
      <c r="BI114" s="43"/>
      <c r="BJ114" s="43"/>
      <c r="BL114" s="223"/>
      <c r="BM114" s="220"/>
      <c r="BN114" s="24"/>
      <c r="BO114" s="223"/>
      <c r="BP114" s="220"/>
      <c r="BR114" s="220"/>
      <c r="BS114" s="220"/>
      <c r="BT114" s="221"/>
      <c r="BU114" s="51"/>
      <c r="BV114" s="220"/>
      <c r="BW114" s="220"/>
      <c r="BX114" s="221"/>
      <c r="BY114" s="51"/>
      <c r="BZ114" s="221"/>
    </row>
    <row r="115" spans="1:78" ht="16" customHeight="1" x14ac:dyDescent="0.2">
      <c r="A115" s="222"/>
      <c r="B115" s="222"/>
      <c r="C115" s="222">
        <v>0</v>
      </c>
      <c r="D115" s="20" t="s">
        <v>592</v>
      </c>
      <c r="E115" s="224"/>
      <c r="G115">
        <v>177</v>
      </c>
      <c r="H115">
        <v>137</v>
      </c>
      <c r="I115">
        <v>214</v>
      </c>
      <c r="J115">
        <v>230</v>
      </c>
      <c r="K115">
        <v>167</v>
      </c>
      <c r="L115">
        <v>0.79100000000000004</v>
      </c>
      <c r="M115">
        <v>0.76800000000000002</v>
      </c>
      <c r="N115">
        <v>0.81599999999999995</v>
      </c>
      <c r="O115">
        <v>0.83099999999999996</v>
      </c>
      <c r="P115">
        <v>0.77900000000000003</v>
      </c>
      <c r="Q115">
        <v>0.65500000000000003</v>
      </c>
      <c r="R115">
        <v>0.66400000000000003</v>
      </c>
      <c r="S115">
        <v>0.65900000000000003</v>
      </c>
      <c r="T115">
        <v>0.64</v>
      </c>
      <c r="U115">
        <v>0.66900000000000004</v>
      </c>
      <c r="V115">
        <v>1.119</v>
      </c>
      <c r="W115">
        <v>1.1759999999999999</v>
      </c>
      <c r="X115">
        <v>1.0569999999999999</v>
      </c>
      <c r="Y115">
        <v>1.018</v>
      </c>
      <c r="Z115">
        <v>1.145</v>
      </c>
      <c r="AA115">
        <v>1.397</v>
      </c>
      <c r="AB115">
        <v>1.411</v>
      </c>
      <c r="AC115">
        <v>1.4359999999999999</v>
      </c>
      <c r="AD115">
        <v>1.482</v>
      </c>
      <c r="AE115">
        <v>1.3759999999999999</v>
      </c>
      <c r="AG115" s="21">
        <f t="shared" si="33"/>
        <v>185</v>
      </c>
      <c r="AH115" s="22">
        <f t="shared" si="34"/>
        <v>0.79699999999999993</v>
      </c>
      <c r="AI115" s="22">
        <f t="shared" si="35"/>
        <v>1.1030000000000002</v>
      </c>
      <c r="AJ115" s="22">
        <f t="shared" si="36"/>
        <v>0.65739999999999998</v>
      </c>
      <c r="AK115" s="22">
        <f t="shared" si="37"/>
        <v>1.4204000000000001</v>
      </c>
      <c r="AM115" s="109">
        <f t="shared" si="38"/>
        <v>2.6097895887978022</v>
      </c>
      <c r="AN115" s="223" cm="1">
        <f t="array" ref="AN115">MIN(IF(ISERROR(AM115:AM122),1E+307,AM115:AM122))</f>
        <v>0.90013026572689314</v>
      </c>
      <c r="AP115" s="223" cm="1">
        <f t="array" ref="AP115">MAX(IF(ISERROR(AJ115:AJ122),-1E+307,AJ115:AJ122))</f>
        <v>0.66820000000000013</v>
      </c>
      <c r="AQ115" s="220"/>
      <c r="AR115" s="24"/>
      <c r="AS115" s="223" cm="1">
        <f t="array" ref="AS115">MIN(IF(ISERROR(AK115:AK122),1E+307,AK115:AK122))</f>
        <v>1.3984000000000001</v>
      </c>
      <c r="AT115" s="220"/>
      <c r="AV115" s="43">
        <v>0.69399999999999995</v>
      </c>
      <c r="AW115" s="43">
        <v>1.5660000000000001</v>
      </c>
      <c r="AX115" s="43">
        <v>0.74</v>
      </c>
      <c r="AY115" s="43">
        <v>1.627</v>
      </c>
      <c r="AZ115" s="25"/>
      <c r="BA115" s="223" cm="1">
        <f t="array" ref="BA115">INDEX(AV115:AV122, MATCH(MIN(IF(ISERROR($AK115:$AK122), 1000, $AK115:$AK122)), $AK115:$AK122, 0))</f>
        <v>0.68700000000000006</v>
      </c>
      <c r="BB115" s="220"/>
      <c r="BC115" s="24"/>
      <c r="BD115" s="223" cm="1">
        <f t="array" ref="BD115">INDEX(AW115:AW122, MATCH(MIN(IF(ISERROR($AK115:$AK122), 1000, $AK115:$AK122)), $AK115:$AK122, 0))</f>
        <v>1.575</v>
      </c>
      <c r="BE115" s="220"/>
      <c r="BG115" s="43">
        <v>0.63700000000000001</v>
      </c>
      <c r="BH115" s="43">
        <v>1.728</v>
      </c>
      <c r="BI115" s="43">
        <v>0.71399999999999997</v>
      </c>
      <c r="BJ115" s="43">
        <v>1.6839999999999999</v>
      </c>
      <c r="BL115" s="223" cm="1">
        <f t="array" ref="BL115">INDEX(BG115:BG122, MATCH(MIN(IF(ISERROR($AK115:$AK122), 1000, $AK115:$AK122)), $AK115:$AK122, 0))</f>
        <v>0.64100000000000001</v>
      </c>
      <c r="BM115" s="220"/>
      <c r="BN115" s="24"/>
      <c r="BO115" s="223" cm="1">
        <f t="array" ref="BO115">INDEX(BH115:BH122, MATCH(MIN(IF(ISERROR($AK115:$AK122), 1000, $AK115:$AK122)), $AK115:$AK122, 0))</f>
        <v>1.7210000000000001</v>
      </c>
      <c r="BP115" s="220"/>
      <c r="BR115" s="220"/>
      <c r="BS115" s="220"/>
      <c r="BT115" s="221"/>
      <c r="BU115" s="51"/>
      <c r="BV115" s="220"/>
      <c r="BW115" s="220"/>
      <c r="BX115" s="221"/>
      <c r="BY115" s="51"/>
      <c r="BZ115" s="221"/>
    </row>
    <row r="116" spans="1:78" s="63" customFormat="1" ht="16" customHeight="1" x14ac:dyDescent="0.2">
      <c r="A116" s="222"/>
      <c r="B116" s="222"/>
      <c r="C116" s="222"/>
      <c r="D116" s="63" t="s">
        <v>593</v>
      </c>
      <c r="E116" s="224"/>
      <c r="G116" s="63">
        <v>337</v>
      </c>
      <c r="H116" s="63">
        <v>308</v>
      </c>
      <c r="I116" s="63">
        <v>345</v>
      </c>
      <c r="J116" s="63">
        <v>350</v>
      </c>
      <c r="K116" s="63">
        <v>308</v>
      </c>
      <c r="L116" s="63">
        <v>0.79100000000000004</v>
      </c>
      <c r="M116" s="63">
        <v>0.78600000000000003</v>
      </c>
      <c r="N116" s="63">
        <v>0.80600000000000005</v>
      </c>
      <c r="O116" s="63">
        <v>0.81299999999999994</v>
      </c>
      <c r="P116" s="63">
        <v>0.78</v>
      </c>
      <c r="Q116" s="63">
        <v>0.67300000000000004</v>
      </c>
      <c r="R116" s="63">
        <v>0.67700000000000005</v>
      </c>
      <c r="S116" s="63">
        <v>0.66800000000000004</v>
      </c>
      <c r="T116" s="63">
        <v>0.65100000000000002</v>
      </c>
      <c r="U116" s="63">
        <v>0.67200000000000004</v>
      </c>
      <c r="V116" s="63">
        <v>1.117</v>
      </c>
      <c r="W116" s="63">
        <v>1.135</v>
      </c>
      <c r="X116" s="63">
        <v>1.081</v>
      </c>
      <c r="Y116" s="63">
        <v>1.0629999999999999</v>
      </c>
      <c r="Z116" s="63">
        <v>1.1419999999999999</v>
      </c>
      <c r="AA116" s="63">
        <v>1.3720000000000001</v>
      </c>
      <c r="AB116" s="63">
        <v>1.365</v>
      </c>
      <c r="AC116" s="63">
        <v>1.4059999999999999</v>
      </c>
      <c r="AD116" s="63">
        <v>1.4430000000000001</v>
      </c>
      <c r="AE116" s="63">
        <v>1.4059999999999999</v>
      </c>
      <c r="AG116" s="102">
        <f t="shared" si="33"/>
        <v>329.6</v>
      </c>
      <c r="AH116" s="103">
        <f t="shared" si="34"/>
        <v>0.79520000000000002</v>
      </c>
      <c r="AI116" s="103">
        <f t="shared" si="35"/>
        <v>1.1076000000000001</v>
      </c>
      <c r="AJ116" s="103">
        <f t="shared" si="36"/>
        <v>0.66820000000000013</v>
      </c>
      <c r="AK116" s="103">
        <f t="shared" si="37"/>
        <v>1.3984000000000001</v>
      </c>
      <c r="AM116" s="18">
        <f t="shared" si="38"/>
        <v>1.3203854435768601</v>
      </c>
      <c r="AN116" s="223"/>
      <c r="AP116" s="223"/>
      <c r="AQ116" s="220"/>
      <c r="AR116" s="104"/>
      <c r="AS116" s="223"/>
      <c r="AT116" s="220"/>
      <c r="AV116" s="105">
        <v>0.68700000000000006</v>
      </c>
      <c r="AW116" s="105">
        <v>1.575</v>
      </c>
      <c r="AX116" s="105">
        <v>0.73099999999999998</v>
      </c>
      <c r="AY116" s="105">
        <v>1.63</v>
      </c>
      <c r="AZ116" s="106"/>
      <c r="BA116" s="223"/>
      <c r="BB116" s="220"/>
      <c r="BC116" s="104"/>
      <c r="BD116" s="223"/>
      <c r="BE116" s="220"/>
      <c r="BG116" s="105">
        <v>0.64100000000000001</v>
      </c>
      <c r="BH116" s="105">
        <v>1.7210000000000001</v>
      </c>
      <c r="BI116" s="105">
        <v>0.70799999999999996</v>
      </c>
      <c r="BJ116" s="105">
        <v>1.6879999999999999</v>
      </c>
      <c r="BL116" s="223"/>
      <c r="BM116" s="220"/>
      <c r="BN116" s="104"/>
      <c r="BO116" s="223"/>
      <c r="BP116" s="220"/>
      <c r="BR116" s="220"/>
      <c r="BS116" s="220"/>
      <c r="BT116" s="221"/>
      <c r="BU116" s="107"/>
      <c r="BV116" s="220"/>
      <c r="BW116" s="220"/>
      <c r="BX116" s="221"/>
      <c r="BY116" s="107"/>
      <c r="BZ116" s="221"/>
    </row>
    <row r="117" spans="1:78" ht="16" customHeight="1" x14ac:dyDescent="0.2">
      <c r="A117" s="222"/>
      <c r="B117" s="222"/>
      <c r="C117" s="222"/>
      <c r="D117" s="20" t="s">
        <v>594</v>
      </c>
      <c r="E117" s="224"/>
      <c r="G117">
        <v>487</v>
      </c>
      <c r="H117">
        <v>436</v>
      </c>
      <c r="I117">
        <v>482</v>
      </c>
      <c r="J117">
        <v>520</v>
      </c>
      <c r="K117">
        <v>356</v>
      </c>
      <c r="L117">
        <v>0.81499999999999995</v>
      </c>
      <c r="M117">
        <v>0.79500000000000004</v>
      </c>
      <c r="N117">
        <v>0.82299999999999995</v>
      </c>
      <c r="O117">
        <v>0.84399999999999997</v>
      </c>
      <c r="P117">
        <v>0.751</v>
      </c>
      <c r="Q117">
        <v>0.67300000000000004</v>
      </c>
      <c r="R117">
        <v>0.67</v>
      </c>
      <c r="S117">
        <v>0.65400000000000003</v>
      </c>
      <c r="T117">
        <v>0.64700000000000002</v>
      </c>
      <c r="U117">
        <v>0.65900000000000003</v>
      </c>
      <c r="V117">
        <v>1.0580000000000001</v>
      </c>
      <c r="W117">
        <v>1.1120000000000001</v>
      </c>
      <c r="X117">
        <v>1.038</v>
      </c>
      <c r="Y117">
        <v>0.97899999999999998</v>
      </c>
      <c r="Z117">
        <v>1.2050000000000001</v>
      </c>
      <c r="AA117">
        <v>1.3819999999999999</v>
      </c>
      <c r="AB117">
        <v>1.3680000000000001</v>
      </c>
      <c r="AC117">
        <v>1.452</v>
      </c>
      <c r="AD117">
        <v>1.4419999999999999</v>
      </c>
      <c r="AE117">
        <v>1.4710000000000001</v>
      </c>
      <c r="AG117" s="21">
        <f t="shared" si="33"/>
        <v>456.2</v>
      </c>
      <c r="AH117" s="22">
        <f t="shared" si="34"/>
        <v>0.80559999999999987</v>
      </c>
      <c r="AI117" s="22">
        <f t="shared" si="35"/>
        <v>1.0784</v>
      </c>
      <c r="AJ117" s="22">
        <f t="shared" si="36"/>
        <v>0.66059999999999997</v>
      </c>
      <c r="AK117" s="22">
        <f t="shared" si="37"/>
        <v>1.423</v>
      </c>
      <c r="AM117" s="109">
        <f t="shared" si="38"/>
        <v>1.1434611740180669</v>
      </c>
      <c r="AN117" s="223"/>
      <c r="AP117" s="223"/>
      <c r="AQ117" s="220"/>
      <c r="AR117" s="24"/>
      <c r="AS117" s="223"/>
      <c r="AT117" s="220"/>
      <c r="AV117" s="43">
        <v>0.66200000000000003</v>
      </c>
      <c r="AW117" s="43">
        <v>1.627</v>
      </c>
      <c r="AX117" s="43">
        <v>0.70199999999999996</v>
      </c>
      <c r="AY117" s="43">
        <v>1.6890000000000001</v>
      </c>
      <c r="AZ117" s="25"/>
      <c r="BA117" s="223"/>
      <c r="BB117" s="220"/>
      <c r="BC117" s="24"/>
      <c r="BD117" s="223"/>
      <c r="BE117" s="220"/>
      <c r="BG117" s="43">
        <v>0.60499999999999998</v>
      </c>
      <c r="BH117" s="43">
        <v>1.798</v>
      </c>
      <c r="BI117" s="43">
        <v>0.66900000000000004</v>
      </c>
      <c r="BJ117" s="43">
        <v>1.7709999999999999</v>
      </c>
      <c r="BL117" s="223"/>
      <c r="BM117" s="220"/>
      <c r="BN117" s="24"/>
      <c r="BO117" s="223"/>
      <c r="BP117" s="220"/>
      <c r="BR117" s="220"/>
      <c r="BS117" s="220"/>
      <c r="BT117" s="221"/>
      <c r="BU117" s="51"/>
      <c r="BV117" s="220"/>
      <c r="BW117" s="220"/>
      <c r="BX117" s="221"/>
      <c r="BY117" s="51"/>
      <c r="BZ117" s="221"/>
    </row>
    <row r="118" spans="1:78" ht="16" customHeight="1" x14ac:dyDescent="0.2">
      <c r="A118" s="222"/>
      <c r="B118" s="222"/>
      <c r="C118" s="222"/>
      <c r="D118" s="20" t="s">
        <v>595</v>
      </c>
      <c r="E118" s="224"/>
      <c r="G118">
        <v>466</v>
      </c>
      <c r="H118">
        <v>385</v>
      </c>
      <c r="I118">
        <v>503</v>
      </c>
      <c r="J118">
        <v>444</v>
      </c>
      <c r="K118">
        <v>379</v>
      </c>
      <c r="L118">
        <v>0.78800000000000003</v>
      </c>
      <c r="M118">
        <v>0.746</v>
      </c>
      <c r="N118">
        <v>0.81100000000000005</v>
      </c>
      <c r="O118">
        <v>0.78800000000000003</v>
      </c>
      <c r="P118">
        <v>0.73299999999999998</v>
      </c>
      <c r="Q118">
        <v>0.66200000000000003</v>
      </c>
      <c r="R118">
        <v>0.66100000000000003</v>
      </c>
      <c r="S118">
        <v>0.65</v>
      </c>
      <c r="T118">
        <v>0.63400000000000001</v>
      </c>
      <c r="U118">
        <v>0.65900000000000003</v>
      </c>
      <c r="V118">
        <v>1.1240000000000001</v>
      </c>
      <c r="W118">
        <v>1.2210000000000001</v>
      </c>
      <c r="X118">
        <v>1.0669999999999999</v>
      </c>
      <c r="Y118">
        <v>1.125</v>
      </c>
      <c r="Z118">
        <v>1.242</v>
      </c>
      <c r="AA118">
        <v>1.3939999999999999</v>
      </c>
      <c r="AB118">
        <v>1.3620000000000001</v>
      </c>
      <c r="AC118">
        <v>1.4259999999999999</v>
      </c>
      <c r="AD118">
        <v>1.4630000000000001</v>
      </c>
      <c r="AE118">
        <v>1.4139999999999999</v>
      </c>
      <c r="AG118" s="21">
        <f t="shared" si="33"/>
        <v>435.4</v>
      </c>
      <c r="AH118" s="22">
        <f t="shared" si="34"/>
        <v>0.7732</v>
      </c>
      <c r="AI118" s="22">
        <f t="shared" si="35"/>
        <v>1.1557999999999999</v>
      </c>
      <c r="AJ118" s="22">
        <f t="shared" si="36"/>
        <v>0.6532</v>
      </c>
      <c r="AK118" s="22">
        <f t="shared" si="37"/>
        <v>1.4117999999999999</v>
      </c>
      <c r="AM118" s="109">
        <f t="shared" si="38"/>
        <v>0.90013026572689314</v>
      </c>
      <c r="AN118" s="223"/>
      <c r="AP118" s="223"/>
      <c r="AQ118" s="220"/>
      <c r="AR118" s="24"/>
      <c r="AS118" s="223"/>
      <c r="AT118" s="220"/>
      <c r="AV118" s="43">
        <v>0.66600000000000004</v>
      </c>
      <c r="AW118" s="43">
        <v>1.6180000000000001</v>
      </c>
      <c r="AX118" s="43">
        <v>0.70899999999999996</v>
      </c>
      <c r="AY118" s="43">
        <v>1.677</v>
      </c>
      <c r="AZ118" s="25"/>
      <c r="BA118" s="223"/>
      <c r="BB118" s="220"/>
      <c r="BC118" s="24"/>
      <c r="BD118" s="223"/>
      <c r="BE118" s="220"/>
      <c r="BG118" s="43">
        <v>0.61699999999999999</v>
      </c>
      <c r="BH118" s="43">
        <v>1.7749999999999999</v>
      </c>
      <c r="BI118" s="43">
        <v>0.68700000000000006</v>
      </c>
      <c r="BJ118" s="43">
        <v>1.738</v>
      </c>
      <c r="BL118" s="223"/>
      <c r="BM118" s="220"/>
      <c r="BN118" s="24"/>
      <c r="BO118" s="223"/>
      <c r="BP118" s="220"/>
      <c r="BR118" s="220"/>
      <c r="BS118" s="220"/>
      <c r="BT118" s="221"/>
      <c r="BU118" s="51"/>
      <c r="BV118" s="220"/>
      <c r="BW118" s="220"/>
      <c r="BX118" s="221"/>
      <c r="BY118" s="51"/>
      <c r="BZ118" s="221"/>
    </row>
    <row r="119" spans="1:78" ht="16" customHeight="1" x14ac:dyDescent="0.2">
      <c r="A119" s="222"/>
      <c r="B119" s="222"/>
      <c r="C119" s="222"/>
      <c r="D119" s="20" t="s">
        <v>596</v>
      </c>
      <c r="E119" s="224"/>
      <c r="G119" s="20"/>
      <c r="K119" s="20"/>
      <c r="L119" s="20"/>
      <c r="P119" s="20"/>
      <c r="Q119" s="20"/>
      <c r="U119" s="20"/>
      <c r="V119" s="20"/>
      <c r="Z119" s="20"/>
      <c r="AA119" s="20"/>
      <c r="AE119" s="20"/>
      <c r="AG119" s="21" t="e">
        <f t="shared" si="33"/>
        <v>#DIV/0!</v>
      </c>
      <c r="AH119" s="22" t="e">
        <f t="shared" si="34"/>
        <v>#DIV/0!</v>
      </c>
      <c r="AI119" s="22" t="e">
        <f t="shared" si="35"/>
        <v>#DIV/0!</v>
      </c>
      <c r="AJ119" s="22" t="e">
        <f t="shared" si="36"/>
        <v>#DIV/0!</v>
      </c>
      <c r="AK119" s="22" t="e">
        <f t="shared" si="37"/>
        <v>#DIV/0!</v>
      </c>
      <c r="AM119" s="109" t="e">
        <f t="shared" si="38"/>
        <v>#DIV/0!</v>
      </c>
      <c r="AN119" s="223"/>
      <c r="AP119" s="223"/>
      <c r="AQ119" s="220"/>
      <c r="AR119" s="24"/>
      <c r="AS119" s="223"/>
      <c r="AT119" s="220"/>
      <c r="AV119" s="43"/>
      <c r="AW119" s="43"/>
      <c r="AX119" s="43"/>
      <c r="AY119" s="43"/>
      <c r="AZ119" s="25"/>
      <c r="BA119" s="223"/>
      <c r="BB119" s="220"/>
      <c r="BC119" s="24"/>
      <c r="BD119" s="223"/>
      <c r="BE119" s="220"/>
      <c r="BG119" s="43"/>
      <c r="BH119" s="43"/>
      <c r="BI119" s="43"/>
      <c r="BJ119" s="43"/>
      <c r="BL119" s="223"/>
      <c r="BM119" s="220"/>
      <c r="BN119" s="24"/>
      <c r="BO119" s="223"/>
      <c r="BP119" s="220"/>
      <c r="BR119" s="220"/>
      <c r="BS119" s="220"/>
      <c r="BT119" s="221"/>
      <c r="BU119" s="51"/>
      <c r="BV119" s="220"/>
      <c r="BW119" s="220"/>
      <c r="BX119" s="221"/>
      <c r="BY119" s="51"/>
      <c r="BZ119" s="221"/>
    </row>
    <row r="120" spans="1:78" ht="16" customHeight="1" x14ac:dyDescent="0.2">
      <c r="A120" s="222"/>
      <c r="B120" s="222"/>
      <c r="C120" s="222"/>
      <c r="E120" s="224"/>
      <c r="AG120" s="21" t="e">
        <f t="shared" si="33"/>
        <v>#DIV/0!</v>
      </c>
      <c r="AH120" s="22" t="e">
        <f t="shared" si="34"/>
        <v>#DIV/0!</v>
      </c>
      <c r="AI120" s="22" t="e">
        <f t="shared" si="35"/>
        <v>#DIV/0!</v>
      </c>
      <c r="AJ120" s="22" t="e">
        <f t="shared" si="36"/>
        <v>#DIV/0!</v>
      </c>
      <c r="AK120" s="22" t="e">
        <f t="shared" si="37"/>
        <v>#DIV/0!</v>
      </c>
      <c r="AM120" s="109" t="e">
        <f t="shared" si="38"/>
        <v>#DIV/0!</v>
      </c>
      <c r="AN120" s="223"/>
      <c r="AP120" s="223"/>
      <c r="AQ120" s="220"/>
      <c r="AR120" s="24"/>
      <c r="AS120" s="223"/>
      <c r="AT120" s="220"/>
      <c r="AV120" s="43"/>
      <c r="AW120" s="43"/>
      <c r="AX120" s="43"/>
      <c r="AY120" s="43"/>
      <c r="AZ120" s="25"/>
      <c r="BA120" s="223"/>
      <c r="BB120" s="220"/>
      <c r="BC120" s="24"/>
      <c r="BD120" s="223"/>
      <c r="BE120" s="220"/>
      <c r="BG120" s="43"/>
      <c r="BH120" s="43"/>
      <c r="BI120" s="43"/>
      <c r="BJ120" s="43"/>
      <c r="BL120" s="223"/>
      <c r="BM120" s="220"/>
      <c r="BN120" s="24"/>
      <c r="BO120" s="223"/>
      <c r="BP120" s="220"/>
      <c r="BR120" s="220"/>
      <c r="BS120" s="220"/>
      <c r="BT120" s="221"/>
      <c r="BU120" s="51"/>
      <c r="BV120" s="220"/>
      <c r="BW120" s="220"/>
      <c r="BX120" s="221"/>
      <c r="BY120" s="51"/>
      <c r="BZ120" s="221"/>
    </row>
    <row r="121" spans="1:78" ht="16" customHeight="1" x14ac:dyDescent="0.2">
      <c r="A121" s="222"/>
      <c r="B121" s="222"/>
      <c r="C121" s="222"/>
      <c r="E121" s="224"/>
      <c r="AG121" s="21" t="e">
        <f t="shared" si="33"/>
        <v>#DIV/0!</v>
      </c>
      <c r="AH121" s="22" t="e">
        <f t="shared" si="34"/>
        <v>#DIV/0!</v>
      </c>
      <c r="AI121" s="22" t="e">
        <f t="shared" si="35"/>
        <v>#DIV/0!</v>
      </c>
      <c r="AJ121" s="22" t="e">
        <f t="shared" si="36"/>
        <v>#DIV/0!</v>
      </c>
      <c r="AK121" s="22" t="e">
        <f t="shared" si="37"/>
        <v>#DIV/0!</v>
      </c>
      <c r="AM121" s="109" t="e">
        <f t="shared" si="38"/>
        <v>#DIV/0!</v>
      </c>
      <c r="AN121" s="223"/>
      <c r="AP121" s="223"/>
      <c r="AQ121" s="220"/>
      <c r="AR121" s="24"/>
      <c r="AS121" s="223"/>
      <c r="AT121" s="220"/>
      <c r="AV121" s="43"/>
      <c r="AW121" s="43"/>
      <c r="AX121" s="43"/>
      <c r="AY121" s="43"/>
      <c r="AZ121" s="25"/>
      <c r="BA121" s="223"/>
      <c r="BB121" s="220"/>
      <c r="BC121" s="24"/>
      <c r="BD121" s="223"/>
      <c r="BE121" s="220"/>
      <c r="BG121" s="43"/>
      <c r="BH121" s="43"/>
      <c r="BI121" s="43"/>
      <c r="BJ121" s="43"/>
      <c r="BL121" s="223"/>
      <c r="BM121" s="220"/>
      <c r="BN121" s="24"/>
      <c r="BO121" s="223"/>
      <c r="BP121" s="220"/>
      <c r="BR121" s="220"/>
      <c r="BS121" s="220"/>
      <c r="BT121" s="221"/>
      <c r="BU121" s="51"/>
      <c r="BV121" s="220"/>
      <c r="BW121" s="220"/>
      <c r="BX121" s="221"/>
      <c r="BY121" s="51"/>
      <c r="BZ121" s="221"/>
    </row>
    <row r="122" spans="1:78" ht="16" customHeight="1" x14ac:dyDescent="0.2">
      <c r="A122" s="222"/>
      <c r="B122" s="222"/>
      <c r="C122" s="222"/>
      <c r="E122" s="224"/>
      <c r="AG122" s="21" t="e">
        <f t="shared" si="33"/>
        <v>#DIV/0!</v>
      </c>
      <c r="AH122" s="22" t="e">
        <f t="shared" si="34"/>
        <v>#DIV/0!</v>
      </c>
      <c r="AI122" s="22" t="e">
        <f t="shared" si="35"/>
        <v>#DIV/0!</v>
      </c>
      <c r="AJ122" s="22" t="e">
        <f t="shared" si="36"/>
        <v>#DIV/0!</v>
      </c>
      <c r="AK122" s="22" t="e">
        <f t="shared" si="37"/>
        <v>#DIV/0!</v>
      </c>
      <c r="AM122" s="109" t="e">
        <f t="shared" si="38"/>
        <v>#DIV/0!</v>
      </c>
      <c r="AN122" s="223"/>
      <c r="AP122" s="223"/>
      <c r="AQ122" s="220"/>
      <c r="AR122" s="24"/>
      <c r="AS122" s="223"/>
      <c r="AT122" s="220"/>
      <c r="AV122" s="43"/>
      <c r="AW122" s="43"/>
      <c r="AX122" s="43"/>
      <c r="AY122" s="43"/>
      <c r="AZ122" s="25"/>
      <c r="BA122" s="223"/>
      <c r="BB122" s="220"/>
      <c r="BC122" s="24"/>
      <c r="BD122" s="223"/>
      <c r="BE122" s="220"/>
      <c r="BG122" s="43"/>
      <c r="BH122" s="43"/>
      <c r="BI122" s="43"/>
      <c r="BJ122" s="43"/>
      <c r="BL122" s="223"/>
      <c r="BM122" s="220"/>
      <c r="BN122" s="24"/>
      <c r="BO122" s="223"/>
      <c r="BP122" s="220"/>
      <c r="BR122" s="220"/>
      <c r="BS122" s="220"/>
      <c r="BT122" s="221"/>
      <c r="BU122" s="51"/>
      <c r="BV122" s="220"/>
      <c r="BW122" s="220"/>
      <c r="BX122" s="221"/>
      <c r="BY122" s="51"/>
      <c r="BZ122" s="221"/>
    </row>
    <row r="123" spans="1:78" ht="16" customHeight="1" x14ac:dyDescent="0.2">
      <c r="G123" s="20"/>
      <c r="K123" s="20"/>
      <c r="L123" s="20"/>
      <c r="P123" s="20"/>
      <c r="Q123" s="20"/>
      <c r="U123" s="20"/>
      <c r="V123" s="20"/>
      <c r="Z123" s="20"/>
      <c r="AA123" s="20"/>
      <c r="AE123" s="20"/>
    </row>
    <row r="124" spans="1:78" s="63" customFormat="1" ht="16" customHeight="1" x14ac:dyDescent="0.2">
      <c r="A124" s="222">
        <v>8</v>
      </c>
      <c r="B124" s="222">
        <v>1</v>
      </c>
      <c r="C124" s="222">
        <v>1</v>
      </c>
      <c r="D124" s="63" t="s">
        <v>597</v>
      </c>
      <c r="E124" s="224">
        <v>1405121</v>
      </c>
      <c r="G124" s="63">
        <v>115</v>
      </c>
      <c r="H124" s="63">
        <v>126</v>
      </c>
      <c r="I124" s="63">
        <v>138</v>
      </c>
      <c r="J124" s="63">
        <v>247</v>
      </c>
      <c r="K124" s="63">
        <v>125</v>
      </c>
      <c r="L124" s="63">
        <v>0.89600000000000002</v>
      </c>
      <c r="M124" s="63">
        <v>0.90700000000000003</v>
      </c>
      <c r="N124" s="63">
        <v>0.91800000000000004</v>
      </c>
      <c r="O124" s="63">
        <v>0.94599999999999995</v>
      </c>
      <c r="P124" s="63">
        <v>0.89</v>
      </c>
      <c r="Q124" s="63">
        <v>0.76200000000000001</v>
      </c>
      <c r="R124" s="63">
        <v>0.75900000000000001</v>
      </c>
      <c r="S124" s="63">
        <v>0.754</v>
      </c>
      <c r="T124" s="63">
        <v>0.76</v>
      </c>
      <c r="U124" s="63">
        <v>0.76800000000000002</v>
      </c>
      <c r="V124" s="63">
        <v>0.81200000000000006</v>
      </c>
      <c r="W124" s="63">
        <v>0.77300000000000002</v>
      </c>
      <c r="X124" s="63">
        <v>0.72499999999999998</v>
      </c>
      <c r="Y124" s="63">
        <v>0.59199999999999997</v>
      </c>
      <c r="Z124" s="63">
        <v>0.83099999999999996</v>
      </c>
      <c r="AA124" s="63">
        <v>1.2110000000000001</v>
      </c>
      <c r="AB124" s="63">
        <v>1.2070000000000001</v>
      </c>
      <c r="AC124" s="63">
        <v>1.2290000000000001</v>
      </c>
      <c r="AD124" s="63">
        <v>1.2310000000000001</v>
      </c>
      <c r="AE124" s="63">
        <v>1.2090000000000001</v>
      </c>
      <c r="AG124" s="102">
        <f t="shared" ref="AG124:AG127" si="39">AVERAGE(G124:K124)</f>
        <v>150.19999999999999</v>
      </c>
      <c r="AH124" s="103">
        <f t="shared" ref="AH124:AH127" si="40">AVERAGE(L124:P124)</f>
        <v>0.91139999999999988</v>
      </c>
      <c r="AI124" s="103">
        <f t="shared" ref="AI124:AI127" si="41">AVERAGE(V124:Z124)</f>
        <v>0.74660000000000004</v>
      </c>
      <c r="AJ124" s="103">
        <f t="shared" ref="AJ124:AJ127" si="42">AVERAGE(Q124:U124)</f>
        <v>0.76059999999999994</v>
      </c>
      <c r="AK124" s="103">
        <f t="shared" ref="AK124:AK127" si="43">AVERAGE(AA124:AE124)</f>
        <v>1.2174</v>
      </c>
      <c r="AM124" s="18">
        <f t="shared" si="38"/>
        <v>4.1210719829078801</v>
      </c>
      <c r="AN124" s="223" cm="1">
        <f t="array" ref="AN124">MIN(IF(ISERROR(AM124:AM131),1E+307,AM124:AM131))</f>
        <v>1.9279435269046359</v>
      </c>
      <c r="AP124" s="223" cm="1">
        <f t="array" ref="AP124">MAX(IF(ISERROR(AJ124:AJ131),-1E+307,AJ124:AJ131))</f>
        <v>0.76280000000000003</v>
      </c>
      <c r="AQ124" s="220">
        <f>AP132-AP124</f>
        <v>-0.10399999999999998</v>
      </c>
      <c r="AR124" s="104"/>
      <c r="AS124" s="223" cm="1">
        <f t="array" ref="AS124">MIN(IF(ISERROR(AK124:AK131),1E+307,AK124:AK131))</f>
        <v>1.2174</v>
      </c>
      <c r="AT124" s="220">
        <f>AS124-AS132</f>
        <v>-0.1774</v>
      </c>
      <c r="AV124" s="105">
        <v>0.77600000000000002</v>
      </c>
      <c r="AW124" s="105">
        <v>1.3819999999999999</v>
      </c>
      <c r="AX124" s="105">
        <v>0.77900000000000003</v>
      </c>
      <c r="AY124" s="105">
        <v>1.514</v>
      </c>
      <c r="AZ124" s="106"/>
      <c r="BA124" s="223" cm="1">
        <f t="array" ref="BA124">INDEX(AV124:AV131, MATCH(MIN(IF(ISERROR($AK124:$AK131), 1000, $AK124:$AK131)), $AK124:$AK131, 0))</f>
        <v>0.77600000000000002</v>
      </c>
      <c r="BB124" s="220">
        <f>BA132-BA124</f>
        <v>-8.1000000000000072E-2</v>
      </c>
      <c r="BC124" s="104"/>
      <c r="BD124" s="223" cm="1">
        <f t="array" ref="BD124">INDEX(AW124:AW131, MATCH(MIN(IF(ISERROR($AK124:$AK131), 1000, $AK124:$AK131)), $AK124:$AK131, 0))</f>
        <v>1.3819999999999999</v>
      </c>
      <c r="BE124" s="220">
        <f>BD124-BD132</f>
        <v>-0.19100000000000006</v>
      </c>
      <c r="BG124" s="105">
        <v>0.70799999999999996</v>
      </c>
      <c r="BH124" s="105">
        <v>1.5780000000000001</v>
      </c>
      <c r="BI124" s="105">
        <v>0.75900000000000001</v>
      </c>
      <c r="BJ124" s="105">
        <v>1.58</v>
      </c>
      <c r="BL124" s="223" cm="1">
        <f t="array" ref="BL124">INDEX(BG124:BG131, MATCH(MIN(IF(ISERROR($AK124:$AK131), 1000, $AK124:$AK131)), $AK124:$AK131, 0))</f>
        <v>0.70799999999999996</v>
      </c>
      <c r="BM124" s="220">
        <f>BL132-BL124</f>
        <v>-8.7999999999999967E-2</v>
      </c>
      <c r="BN124" s="104"/>
      <c r="BO124" s="223" cm="1">
        <f t="array" ref="BO124">INDEX(BH124:BH131, MATCH(MIN(IF(ISERROR($AK124:$AK131), 1000, $AK124:$AK131)), $AK124:$AK131, 0))</f>
        <v>1.5780000000000001</v>
      </c>
      <c r="BP124" s="220">
        <f>BO124-BO132</f>
        <v>-0.19099999999999984</v>
      </c>
      <c r="BR124" s="220">
        <f>BA124-BB124</f>
        <v>0.8570000000000001</v>
      </c>
      <c r="BS124" s="220">
        <f>BD124+BE124</f>
        <v>1.1909999999999998</v>
      </c>
      <c r="BT124" s="221">
        <f>BS124-BR124</f>
        <v>0.33399999999999974</v>
      </c>
      <c r="BU124" s="107"/>
      <c r="BV124" s="220">
        <f>BL124-BM124</f>
        <v>0.79599999999999993</v>
      </c>
      <c r="BW124" s="220">
        <f>BO124+BP124</f>
        <v>1.3870000000000002</v>
      </c>
      <c r="BX124" s="221">
        <f>BW124-BV124</f>
        <v>0.5910000000000003</v>
      </c>
      <c r="BY124" s="107"/>
      <c r="BZ124" s="221">
        <f>AVERAGE(BT124, BX124)</f>
        <v>0.46250000000000002</v>
      </c>
    </row>
    <row r="125" spans="1:78" ht="16" customHeight="1" x14ac:dyDescent="0.2">
      <c r="A125" s="222"/>
      <c r="B125" s="222"/>
      <c r="C125" s="222"/>
      <c r="D125" s="20" t="s">
        <v>598</v>
      </c>
      <c r="E125" s="224"/>
      <c r="G125">
        <v>211</v>
      </c>
      <c r="H125">
        <v>181</v>
      </c>
      <c r="I125">
        <v>260</v>
      </c>
      <c r="J125">
        <v>296</v>
      </c>
      <c r="K125">
        <v>235</v>
      </c>
      <c r="L125">
        <v>0.91700000000000004</v>
      </c>
      <c r="M125">
        <v>0.91700000000000004</v>
      </c>
      <c r="N125">
        <v>0.91700000000000004</v>
      </c>
      <c r="O125">
        <v>0.94299999999999995</v>
      </c>
      <c r="P125">
        <v>0.93600000000000005</v>
      </c>
      <c r="Q125">
        <v>0.76100000000000001</v>
      </c>
      <c r="R125">
        <v>0.75700000000000001</v>
      </c>
      <c r="S125">
        <v>0.76</v>
      </c>
      <c r="T125">
        <v>0.76500000000000001</v>
      </c>
      <c r="U125">
        <v>0.77100000000000002</v>
      </c>
      <c r="V125">
        <v>0.72899999999999998</v>
      </c>
      <c r="W125">
        <v>0.73</v>
      </c>
      <c r="X125">
        <v>0.72699999999999998</v>
      </c>
      <c r="Y125">
        <v>0.60799999999999998</v>
      </c>
      <c r="Z125">
        <v>0.64300000000000002</v>
      </c>
      <c r="AA125">
        <v>1.2609999999999999</v>
      </c>
      <c r="AB125">
        <v>1.206</v>
      </c>
      <c r="AC125">
        <v>1.2330000000000001</v>
      </c>
      <c r="AD125">
        <v>1.228</v>
      </c>
      <c r="AE125">
        <v>1.224</v>
      </c>
      <c r="AG125" s="21">
        <f t="shared" si="39"/>
        <v>236.6</v>
      </c>
      <c r="AH125" s="22">
        <f t="shared" si="40"/>
        <v>0.92600000000000016</v>
      </c>
      <c r="AI125" s="22">
        <f t="shared" si="41"/>
        <v>0.68740000000000001</v>
      </c>
      <c r="AJ125" s="22">
        <f t="shared" si="42"/>
        <v>0.76280000000000003</v>
      </c>
      <c r="AK125" s="22">
        <f t="shared" si="43"/>
        <v>1.2303999999999999</v>
      </c>
      <c r="AM125" s="109">
        <f t="shared" si="38"/>
        <v>3.0086689559885471</v>
      </c>
      <c r="AN125" s="223"/>
      <c r="AP125" s="223"/>
      <c r="AQ125" s="220"/>
      <c r="AR125" s="24"/>
      <c r="AS125" s="223"/>
      <c r="AT125" s="220"/>
      <c r="AV125" s="43">
        <v>0.77600000000000002</v>
      </c>
      <c r="AW125" s="43">
        <v>1.371</v>
      </c>
      <c r="AX125" s="43">
        <v>0.76700000000000002</v>
      </c>
      <c r="AY125" s="43">
        <v>1.5249999999999999</v>
      </c>
      <c r="AZ125" s="25"/>
      <c r="BA125" s="223"/>
      <c r="BB125" s="220"/>
      <c r="BC125" s="24"/>
      <c r="BD125" s="223"/>
      <c r="BE125" s="220"/>
      <c r="BG125" s="43">
        <v>0.70199999999999996</v>
      </c>
      <c r="BH125" s="43">
        <v>1.589</v>
      </c>
      <c r="BI125" s="43">
        <v>0.753</v>
      </c>
      <c r="BJ125" s="43">
        <v>1.5840000000000001</v>
      </c>
      <c r="BL125" s="223"/>
      <c r="BM125" s="220"/>
      <c r="BN125" s="24"/>
      <c r="BO125" s="223"/>
      <c r="BP125" s="220"/>
      <c r="BR125" s="220"/>
      <c r="BS125" s="220"/>
      <c r="BT125" s="221"/>
      <c r="BU125" s="51"/>
      <c r="BV125" s="220"/>
      <c r="BW125" s="220"/>
      <c r="BX125" s="221"/>
      <c r="BY125" s="51"/>
      <c r="BZ125" s="221"/>
    </row>
    <row r="126" spans="1:78" ht="16" customHeight="1" x14ac:dyDescent="0.2">
      <c r="A126" s="222"/>
      <c r="B126" s="222"/>
      <c r="C126" s="222"/>
      <c r="D126" s="20" t="s">
        <v>599</v>
      </c>
      <c r="E126" s="224"/>
      <c r="G126">
        <v>220</v>
      </c>
      <c r="H126">
        <v>136</v>
      </c>
      <c r="I126">
        <v>324</v>
      </c>
      <c r="J126">
        <v>351</v>
      </c>
      <c r="K126">
        <v>152</v>
      </c>
      <c r="L126">
        <v>0.92</v>
      </c>
      <c r="M126">
        <v>0.88</v>
      </c>
      <c r="N126">
        <v>0.94</v>
      </c>
      <c r="O126">
        <v>0.94399999999999995</v>
      </c>
      <c r="P126">
        <v>0.88900000000000001</v>
      </c>
      <c r="Q126">
        <v>0.75900000000000001</v>
      </c>
      <c r="R126">
        <v>0.755</v>
      </c>
      <c r="S126">
        <v>0.75700000000000001</v>
      </c>
      <c r="T126">
        <v>0.76</v>
      </c>
      <c r="U126">
        <v>0.76800000000000002</v>
      </c>
      <c r="V126">
        <v>0.71599999999999997</v>
      </c>
      <c r="W126">
        <v>0.872</v>
      </c>
      <c r="X126">
        <v>0.625</v>
      </c>
      <c r="Y126">
        <v>0.60499999999999998</v>
      </c>
      <c r="Z126">
        <v>0.83599999999999997</v>
      </c>
      <c r="AA126">
        <v>1.236</v>
      </c>
      <c r="AB126">
        <v>1.2010000000000001</v>
      </c>
      <c r="AC126">
        <v>1.2410000000000001</v>
      </c>
      <c r="AD126">
        <v>1.3149999999999999</v>
      </c>
      <c r="AE126">
        <v>1.2</v>
      </c>
      <c r="AG126" s="21">
        <f t="shared" si="39"/>
        <v>236.6</v>
      </c>
      <c r="AH126" s="22">
        <f t="shared" si="40"/>
        <v>0.91460000000000008</v>
      </c>
      <c r="AI126" s="22">
        <f t="shared" si="41"/>
        <v>0.73080000000000001</v>
      </c>
      <c r="AJ126" s="22">
        <f t="shared" si="42"/>
        <v>0.75979999999999992</v>
      </c>
      <c r="AK126" s="22">
        <f t="shared" si="43"/>
        <v>1.2386000000000001</v>
      </c>
      <c r="AM126" s="109">
        <f t="shared" si="38"/>
        <v>2.8247412174356525</v>
      </c>
      <c r="AN126" s="223"/>
      <c r="AP126" s="223"/>
      <c r="AQ126" s="220"/>
      <c r="AR126" s="24"/>
      <c r="AS126" s="223"/>
      <c r="AT126" s="220"/>
      <c r="AV126" s="43">
        <v>0.78</v>
      </c>
      <c r="AW126" s="43">
        <v>1.357</v>
      </c>
      <c r="AX126" s="43">
        <v>0.77700000000000002</v>
      </c>
      <c r="AY126" s="43">
        <v>1.498</v>
      </c>
      <c r="AZ126" s="25"/>
      <c r="BA126" s="223"/>
      <c r="BB126" s="220"/>
      <c r="BC126" s="24"/>
      <c r="BD126" s="223"/>
      <c r="BE126" s="220"/>
      <c r="BG126" s="43">
        <v>0.71499999999999997</v>
      </c>
      <c r="BH126" s="43">
        <v>1.5629999999999999</v>
      </c>
      <c r="BI126" s="43">
        <v>0.77800000000000002</v>
      </c>
      <c r="BJ126" s="43">
        <v>1.5329999999999999</v>
      </c>
      <c r="BL126" s="223"/>
      <c r="BM126" s="220"/>
      <c r="BN126" s="24"/>
      <c r="BO126" s="223"/>
      <c r="BP126" s="220"/>
      <c r="BR126" s="220"/>
      <c r="BS126" s="220"/>
      <c r="BT126" s="221"/>
      <c r="BU126" s="51"/>
      <c r="BV126" s="220"/>
      <c r="BW126" s="220"/>
      <c r="BX126" s="221"/>
      <c r="BY126" s="51"/>
      <c r="BZ126" s="221"/>
    </row>
    <row r="127" spans="1:78" ht="16" customHeight="1" x14ac:dyDescent="0.2">
      <c r="A127" s="222"/>
      <c r="B127" s="222"/>
      <c r="C127" s="222"/>
      <c r="D127" s="20" t="s">
        <v>600</v>
      </c>
      <c r="E127" s="224"/>
      <c r="G127">
        <v>194</v>
      </c>
      <c r="H127">
        <v>146</v>
      </c>
      <c r="I127">
        <v>196</v>
      </c>
      <c r="J127">
        <v>170</v>
      </c>
      <c r="K127">
        <v>232</v>
      </c>
      <c r="L127">
        <v>0.9</v>
      </c>
      <c r="M127">
        <v>0.876</v>
      </c>
      <c r="N127">
        <v>0.90600000000000003</v>
      </c>
      <c r="O127">
        <v>0.89400000000000002</v>
      </c>
      <c r="P127">
        <v>0.91400000000000003</v>
      </c>
      <c r="Q127">
        <v>0.76200000000000001</v>
      </c>
      <c r="R127">
        <v>0.75700000000000001</v>
      </c>
      <c r="S127">
        <v>0.75700000000000001</v>
      </c>
      <c r="T127">
        <v>0.754</v>
      </c>
      <c r="U127">
        <v>0.76700000000000002</v>
      </c>
      <c r="V127">
        <v>0.79600000000000004</v>
      </c>
      <c r="W127">
        <v>0.88300000000000001</v>
      </c>
      <c r="X127">
        <v>0.77300000000000002</v>
      </c>
      <c r="Y127">
        <v>0.81899999999999995</v>
      </c>
      <c r="Z127">
        <v>0.74</v>
      </c>
      <c r="AA127">
        <v>1.22</v>
      </c>
      <c r="AB127">
        <v>1.202</v>
      </c>
      <c r="AC127">
        <v>1.23</v>
      </c>
      <c r="AD127">
        <v>1.2969999999999999</v>
      </c>
      <c r="AE127">
        <v>1.218</v>
      </c>
      <c r="AG127" s="21">
        <f t="shared" si="39"/>
        <v>187.6</v>
      </c>
      <c r="AH127" s="22">
        <f t="shared" si="40"/>
        <v>0.89800000000000002</v>
      </c>
      <c r="AI127" s="22">
        <f t="shared" si="41"/>
        <v>0.80220000000000002</v>
      </c>
      <c r="AJ127" s="22">
        <f t="shared" si="42"/>
        <v>0.75940000000000007</v>
      </c>
      <c r="AK127" s="22">
        <f t="shared" si="43"/>
        <v>1.2334000000000001</v>
      </c>
      <c r="AM127" s="109">
        <f t="shared" si="38"/>
        <v>3.026741457317049</v>
      </c>
      <c r="AN127" s="223"/>
      <c r="AP127" s="223"/>
      <c r="AQ127" s="220"/>
      <c r="AR127" s="24"/>
      <c r="AS127" s="223"/>
      <c r="AT127" s="220"/>
      <c r="AV127" s="43">
        <v>0.78</v>
      </c>
      <c r="AW127" s="43">
        <v>1.3620000000000001</v>
      </c>
      <c r="AX127" s="43">
        <v>0.77200000000000002</v>
      </c>
      <c r="AY127" s="43">
        <v>1.51</v>
      </c>
      <c r="AZ127" s="25"/>
      <c r="BA127" s="223"/>
      <c r="BB127" s="220"/>
      <c r="BC127" s="24"/>
      <c r="BD127" s="223"/>
      <c r="BE127" s="220"/>
      <c r="BG127" s="43">
        <v>0.71499999999999997</v>
      </c>
      <c r="BH127" s="43">
        <v>1.5629999999999999</v>
      </c>
      <c r="BI127" s="43">
        <v>0.77300000000000002</v>
      </c>
      <c r="BJ127" s="43">
        <v>1.5469999999999999</v>
      </c>
      <c r="BL127" s="223"/>
      <c r="BM127" s="220"/>
      <c r="BN127" s="24"/>
      <c r="BO127" s="223"/>
      <c r="BP127" s="220"/>
      <c r="BR127" s="220"/>
      <c r="BS127" s="220"/>
      <c r="BT127" s="221"/>
      <c r="BU127" s="51"/>
      <c r="BV127" s="220"/>
      <c r="BW127" s="220"/>
      <c r="BX127" s="221"/>
      <c r="BY127" s="51"/>
      <c r="BZ127" s="221"/>
    </row>
    <row r="128" spans="1:78" ht="16" customHeight="1" x14ac:dyDescent="0.2">
      <c r="A128" s="222"/>
      <c r="B128" s="222"/>
      <c r="C128" s="222"/>
      <c r="D128" s="20" t="s">
        <v>601</v>
      </c>
      <c r="E128" s="224"/>
      <c r="G128">
        <v>220</v>
      </c>
      <c r="H128">
        <v>176</v>
      </c>
      <c r="I128">
        <v>220</v>
      </c>
      <c r="J128">
        <v>390</v>
      </c>
      <c r="K128">
        <v>194</v>
      </c>
      <c r="L128">
        <v>0.86899999999999999</v>
      </c>
      <c r="M128">
        <v>0.84599999999999997</v>
      </c>
      <c r="N128">
        <v>0.86899999999999999</v>
      </c>
      <c r="O128">
        <v>0.91200000000000003</v>
      </c>
      <c r="P128">
        <v>0.85599999999999998</v>
      </c>
      <c r="Q128">
        <v>0.749</v>
      </c>
      <c r="R128">
        <v>0.746</v>
      </c>
      <c r="S128">
        <v>0.747</v>
      </c>
      <c r="T128">
        <v>0.749</v>
      </c>
      <c r="U128">
        <v>0.76300000000000001</v>
      </c>
      <c r="V128">
        <v>0.90400000000000003</v>
      </c>
      <c r="W128">
        <v>0.97799999999999998</v>
      </c>
      <c r="X128">
        <v>0.90500000000000003</v>
      </c>
      <c r="Y128">
        <v>0.747</v>
      </c>
      <c r="Z128">
        <v>0.94199999999999995</v>
      </c>
      <c r="AA128">
        <v>1.2270000000000001</v>
      </c>
      <c r="AB128">
        <v>1.2450000000000001</v>
      </c>
      <c r="AC128">
        <v>1.2609999999999999</v>
      </c>
      <c r="AD128">
        <v>1.2769999999999999</v>
      </c>
      <c r="AE128">
        <v>1.2030000000000001</v>
      </c>
      <c r="AG128" s="21">
        <f>AVERAGE(G128:K128)</f>
        <v>240</v>
      </c>
      <c r="AH128" s="22">
        <f>AVERAGE(L128:P128)</f>
        <v>0.87039999999999984</v>
      </c>
      <c r="AI128" s="22">
        <f>AVERAGE(V128:Z128)</f>
        <v>0.8952</v>
      </c>
      <c r="AJ128" s="22">
        <f>AVERAGE(Q128:U128)</f>
        <v>0.75080000000000002</v>
      </c>
      <c r="AK128" s="22">
        <f>AVERAGE(AA128:AE128)</f>
        <v>1.2426000000000001</v>
      </c>
      <c r="AM128" s="109">
        <f t="shared" si="38"/>
        <v>1.9279435269046359</v>
      </c>
      <c r="AN128" s="223"/>
      <c r="AP128" s="223"/>
      <c r="AQ128" s="220"/>
      <c r="AR128" s="24"/>
      <c r="AS128" s="223"/>
      <c r="AT128" s="220"/>
      <c r="AV128" s="43">
        <v>0.78600000000000003</v>
      </c>
      <c r="AW128" s="43">
        <v>1.365</v>
      </c>
      <c r="AX128" s="43">
        <v>0.77900000000000003</v>
      </c>
      <c r="AY128" s="43">
        <v>1.5049999999999999</v>
      </c>
      <c r="AZ128" s="25"/>
      <c r="BA128" s="223"/>
      <c r="BB128" s="220"/>
      <c r="BC128" s="24"/>
      <c r="BD128" s="223"/>
      <c r="BE128" s="220"/>
      <c r="BG128" s="43">
        <v>0.7</v>
      </c>
      <c r="BH128" s="43">
        <v>1.607</v>
      </c>
      <c r="BI128" s="43">
        <v>0.751</v>
      </c>
      <c r="BJ128" s="43">
        <v>1.599</v>
      </c>
      <c r="BL128" s="223"/>
      <c r="BM128" s="220"/>
      <c r="BN128" s="24"/>
      <c r="BO128" s="223"/>
      <c r="BP128" s="220"/>
      <c r="BR128" s="220"/>
      <c r="BS128" s="220"/>
      <c r="BT128" s="221"/>
      <c r="BU128" s="51"/>
      <c r="BV128" s="220"/>
      <c r="BW128" s="220"/>
      <c r="BX128" s="221"/>
      <c r="BY128" s="51"/>
      <c r="BZ128" s="221"/>
    </row>
    <row r="129" spans="1:78" ht="16" customHeight="1" x14ac:dyDescent="0.2">
      <c r="A129" s="222"/>
      <c r="B129" s="222"/>
      <c r="C129" s="222"/>
      <c r="E129" s="224"/>
      <c r="AG129" s="21" t="e">
        <f t="shared" ref="AG129:AG139" si="44">AVERAGE(G129:K129)</f>
        <v>#DIV/0!</v>
      </c>
      <c r="AH129" s="22" t="e">
        <f t="shared" ref="AH129:AH139" si="45">AVERAGE(L129:P129)</f>
        <v>#DIV/0!</v>
      </c>
      <c r="AI129" s="22" t="e">
        <f t="shared" ref="AI129:AI139" si="46">AVERAGE(V129:Z129)</f>
        <v>#DIV/0!</v>
      </c>
      <c r="AJ129" s="22" t="e">
        <f t="shared" ref="AJ129:AJ139" si="47">AVERAGE(Q129:U129)</f>
        <v>#DIV/0!</v>
      </c>
      <c r="AK129" s="22" t="e">
        <f t="shared" ref="AK129:AK139" si="48">AVERAGE(AA129:AE129)</f>
        <v>#DIV/0!</v>
      </c>
      <c r="AM129" s="109" t="e">
        <f t="shared" si="38"/>
        <v>#DIV/0!</v>
      </c>
      <c r="AN129" s="223"/>
      <c r="AP129" s="223"/>
      <c r="AQ129" s="220"/>
      <c r="AR129" s="24"/>
      <c r="AS129" s="223"/>
      <c r="AT129" s="220"/>
      <c r="AV129" s="43"/>
      <c r="AW129" s="43"/>
      <c r="AX129" s="43"/>
      <c r="AY129" s="43"/>
      <c r="AZ129" s="25"/>
      <c r="BA129" s="223"/>
      <c r="BB129" s="220"/>
      <c r="BC129" s="24"/>
      <c r="BD129" s="223"/>
      <c r="BE129" s="220"/>
      <c r="BG129" s="43"/>
      <c r="BH129" s="43"/>
      <c r="BI129" s="43"/>
      <c r="BJ129" s="43"/>
      <c r="BL129" s="223"/>
      <c r="BM129" s="220"/>
      <c r="BN129" s="24"/>
      <c r="BO129" s="223"/>
      <c r="BP129" s="220"/>
      <c r="BR129" s="220"/>
      <c r="BS129" s="220"/>
      <c r="BT129" s="221"/>
      <c r="BU129" s="51"/>
      <c r="BV129" s="220"/>
      <c r="BW129" s="220"/>
      <c r="BX129" s="221"/>
      <c r="BY129" s="51"/>
      <c r="BZ129" s="221"/>
    </row>
    <row r="130" spans="1:78" ht="16" customHeight="1" x14ac:dyDescent="0.2">
      <c r="A130" s="222"/>
      <c r="B130" s="222"/>
      <c r="C130" s="222"/>
      <c r="E130" s="224"/>
      <c r="AG130" s="21" t="e">
        <f t="shared" si="44"/>
        <v>#DIV/0!</v>
      </c>
      <c r="AH130" s="22" t="e">
        <f t="shared" si="45"/>
        <v>#DIV/0!</v>
      </c>
      <c r="AI130" s="22" t="e">
        <f t="shared" si="46"/>
        <v>#DIV/0!</v>
      </c>
      <c r="AJ130" s="22" t="e">
        <f t="shared" si="47"/>
        <v>#DIV/0!</v>
      </c>
      <c r="AK130" s="22" t="e">
        <f t="shared" si="48"/>
        <v>#DIV/0!</v>
      </c>
      <c r="AM130" s="109" t="e">
        <f t="shared" si="38"/>
        <v>#DIV/0!</v>
      </c>
      <c r="AN130" s="223"/>
      <c r="AP130" s="223"/>
      <c r="AQ130" s="220"/>
      <c r="AR130" s="24"/>
      <c r="AS130" s="223"/>
      <c r="AT130" s="220"/>
      <c r="AV130" s="43"/>
      <c r="AW130" s="43"/>
      <c r="AX130" s="43"/>
      <c r="AY130" s="43"/>
      <c r="AZ130" s="25"/>
      <c r="BA130" s="223"/>
      <c r="BB130" s="220"/>
      <c r="BC130" s="24"/>
      <c r="BD130" s="223"/>
      <c r="BE130" s="220"/>
      <c r="BG130" s="43"/>
      <c r="BH130" s="43"/>
      <c r="BI130" s="43"/>
      <c r="BJ130" s="43"/>
      <c r="BL130" s="223"/>
      <c r="BM130" s="220"/>
      <c r="BN130" s="24"/>
      <c r="BO130" s="223"/>
      <c r="BP130" s="220"/>
      <c r="BR130" s="220"/>
      <c r="BS130" s="220"/>
      <c r="BT130" s="221"/>
      <c r="BU130" s="51"/>
      <c r="BV130" s="220"/>
      <c r="BW130" s="220"/>
      <c r="BX130" s="221"/>
      <c r="BY130" s="51"/>
      <c r="BZ130" s="221"/>
    </row>
    <row r="131" spans="1:78" ht="16" customHeight="1" x14ac:dyDescent="0.2">
      <c r="A131" s="222"/>
      <c r="B131" s="222"/>
      <c r="C131" s="222"/>
      <c r="E131" s="224"/>
      <c r="AG131" s="21" t="e">
        <f t="shared" si="44"/>
        <v>#DIV/0!</v>
      </c>
      <c r="AH131" s="22" t="e">
        <f t="shared" si="45"/>
        <v>#DIV/0!</v>
      </c>
      <c r="AI131" s="22" t="e">
        <f t="shared" si="46"/>
        <v>#DIV/0!</v>
      </c>
      <c r="AJ131" s="22" t="e">
        <f t="shared" si="47"/>
        <v>#DIV/0!</v>
      </c>
      <c r="AK131" s="22" t="e">
        <f t="shared" si="48"/>
        <v>#DIV/0!</v>
      </c>
      <c r="AM131" s="109" t="e">
        <f t="shared" si="38"/>
        <v>#DIV/0!</v>
      </c>
      <c r="AN131" s="223"/>
      <c r="AP131" s="223"/>
      <c r="AQ131" s="220"/>
      <c r="AR131" s="24"/>
      <c r="AS131" s="223"/>
      <c r="AT131" s="220"/>
      <c r="AV131" s="43"/>
      <c r="AW131" s="43"/>
      <c r="AX131" s="43"/>
      <c r="AY131" s="43"/>
      <c r="AZ131" s="25"/>
      <c r="BA131" s="223"/>
      <c r="BB131" s="220"/>
      <c r="BC131" s="24"/>
      <c r="BD131" s="223"/>
      <c r="BE131" s="220"/>
      <c r="BG131" s="43"/>
      <c r="BH131" s="43"/>
      <c r="BI131" s="43"/>
      <c r="BJ131" s="43"/>
      <c r="BL131" s="223"/>
      <c r="BM131" s="220"/>
      <c r="BN131" s="24"/>
      <c r="BO131" s="223"/>
      <c r="BP131" s="220"/>
      <c r="BR131" s="220"/>
      <c r="BS131" s="220"/>
      <c r="BT131" s="221"/>
      <c r="BU131" s="51"/>
      <c r="BV131" s="220"/>
      <c r="BW131" s="220"/>
      <c r="BX131" s="221"/>
      <c r="BY131" s="51"/>
      <c r="BZ131" s="221"/>
    </row>
    <row r="132" spans="1:78" ht="16" customHeight="1" x14ac:dyDescent="0.2">
      <c r="A132" s="222"/>
      <c r="B132" s="222"/>
      <c r="C132" s="222">
        <v>0</v>
      </c>
      <c r="D132" s="20" t="s">
        <v>602</v>
      </c>
      <c r="E132" s="224"/>
      <c r="G132">
        <v>408</v>
      </c>
      <c r="H132">
        <v>576</v>
      </c>
      <c r="I132">
        <v>554</v>
      </c>
      <c r="J132">
        <v>532</v>
      </c>
      <c r="K132">
        <v>461</v>
      </c>
      <c r="L132">
        <v>0.752</v>
      </c>
      <c r="M132">
        <v>0.78300000000000003</v>
      </c>
      <c r="N132">
        <v>0.78500000000000003</v>
      </c>
      <c r="O132">
        <v>0.78600000000000003</v>
      </c>
      <c r="P132">
        <v>0.76300000000000001</v>
      </c>
      <c r="Q132">
        <v>0.64600000000000002</v>
      </c>
      <c r="R132">
        <v>0.66400000000000003</v>
      </c>
      <c r="S132">
        <v>0.65500000000000003</v>
      </c>
      <c r="T132">
        <v>0.64200000000000002</v>
      </c>
      <c r="U132">
        <v>0.65600000000000003</v>
      </c>
      <c r="V132">
        <v>1.2050000000000001</v>
      </c>
      <c r="W132">
        <v>1.141</v>
      </c>
      <c r="X132">
        <v>1.133</v>
      </c>
      <c r="Y132">
        <v>1.1319999999999999</v>
      </c>
      <c r="Z132">
        <v>1.181</v>
      </c>
      <c r="AA132">
        <v>1.417</v>
      </c>
      <c r="AB132">
        <v>1.3819999999999999</v>
      </c>
      <c r="AC132">
        <v>1.4059999999999999</v>
      </c>
      <c r="AD132">
        <v>1.454</v>
      </c>
      <c r="AE132">
        <v>1.397</v>
      </c>
      <c r="AG132" s="21">
        <f t="shared" si="44"/>
        <v>506.2</v>
      </c>
      <c r="AH132" s="22">
        <f t="shared" si="45"/>
        <v>0.77380000000000004</v>
      </c>
      <c r="AI132" s="22">
        <f t="shared" si="46"/>
        <v>1.1583999999999999</v>
      </c>
      <c r="AJ132" s="22">
        <f t="shared" si="47"/>
        <v>0.65260000000000007</v>
      </c>
      <c r="AK132" s="22">
        <f t="shared" si="48"/>
        <v>1.4112</v>
      </c>
      <c r="AM132" s="109">
        <f t="shared" si="38"/>
        <v>0.76525796640202748</v>
      </c>
      <c r="AN132" s="223" cm="1">
        <f t="array" ref="AN132">MIN(IF(ISERROR(AM132:AM139),1E+307,AM132:AM139))</f>
        <v>0.19403084365463721</v>
      </c>
      <c r="AP132" s="223" cm="1">
        <f t="array" ref="AP132">MAX(IF(ISERROR(AJ132:AJ139),-1E+307,AJ132:AJ139))</f>
        <v>0.65880000000000005</v>
      </c>
      <c r="AQ132" s="220"/>
      <c r="AR132" s="24"/>
      <c r="AS132" s="223" cm="1">
        <f t="array" ref="AS132">MIN(IF(ISERROR(AK132:AK139),1E+307,AK132:AK139))</f>
        <v>1.3948</v>
      </c>
      <c r="AT132" s="220"/>
      <c r="AV132" s="43">
        <v>0.68100000000000005</v>
      </c>
      <c r="AW132" s="43">
        <v>1.6140000000000001</v>
      </c>
      <c r="AX132" s="43">
        <v>0.73</v>
      </c>
      <c r="AY132" s="43">
        <v>1.6579999999999999</v>
      </c>
      <c r="AZ132" s="25"/>
      <c r="BA132" s="223" cm="1">
        <f t="array" ref="BA132">INDEX(AV132:AV139, MATCH(MIN(IF(ISERROR($AK132:$AK139), 1000, $AK132:$AK139)), $AK132:$AK139, 0))</f>
        <v>0.69499999999999995</v>
      </c>
      <c r="BB132" s="220"/>
      <c r="BC132" s="24"/>
      <c r="BD132" s="223" cm="1">
        <f t="array" ref="BD132">INDEX(AW132:AW139, MATCH(MIN(IF(ISERROR($AK132:$AK139), 1000, $AK132:$AK139)), $AK132:$AK139, 0))</f>
        <v>1.573</v>
      </c>
      <c r="BE132" s="220"/>
      <c r="BG132" s="43">
        <v>0.6</v>
      </c>
      <c r="BH132" s="43">
        <v>1.819</v>
      </c>
      <c r="BI132" s="43">
        <v>0.70399999999999996</v>
      </c>
      <c r="BJ132" s="43">
        <v>1.708</v>
      </c>
      <c r="BL132" s="223" cm="1">
        <f t="array" ref="BL132">INDEX(BG132:BG139, MATCH(MIN(IF(ISERROR($AK132:$AK139), 1000, $AK132:$AK139)), $AK132:$AK139, 0))</f>
        <v>0.62</v>
      </c>
      <c r="BM132" s="220"/>
      <c r="BN132" s="24"/>
      <c r="BO132" s="223" cm="1">
        <f t="array" ref="BO132">INDEX(BH132:BH139, MATCH(MIN(IF(ISERROR($AK132:$AK139), 1000, $AK132:$AK139)), $AK132:$AK139, 0))</f>
        <v>1.7689999999999999</v>
      </c>
      <c r="BP132" s="220"/>
      <c r="BR132" s="220"/>
      <c r="BS132" s="220"/>
      <c r="BT132" s="221"/>
      <c r="BU132" s="51"/>
      <c r="BV132" s="220"/>
      <c r="BW132" s="220"/>
      <c r="BX132" s="221"/>
      <c r="BY132" s="51"/>
      <c r="BZ132" s="221"/>
    </row>
    <row r="133" spans="1:78" s="63" customFormat="1" ht="16" customHeight="1" x14ac:dyDescent="0.2">
      <c r="A133" s="222"/>
      <c r="B133" s="222"/>
      <c r="C133" s="222"/>
      <c r="D133" s="63" t="s">
        <v>603</v>
      </c>
      <c r="E133" s="224"/>
      <c r="G133" s="63">
        <v>599</v>
      </c>
      <c r="H133" s="63">
        <v>478</v>
      </c>
      <c r="I133" s="63">
        <v>687</v>
      </c>
      <c r="J133" s="63">
        <v>457</v>
      </c>
      <c r="K133" s="63">
        <v>498</v>
      </c>
      <c r="L133" s="63">
        <v>0.79</v>
      </c>
      <c r="M133" s="63">
        <v>0.75900000000000001</v>
      </c>
      <c r="N133" s="63">
        <v>0.78900000000000003</v>
      </c>
      <c r="O133" s="63">
        <v>0.75</v>
      </c>
      <c r="P133" s="63">
        <v>0.748</v>
      </c>
      <c r="Q133" s="63">
        <v>0.65800000000000003</v>
      </c>
      <c r="R133" s="63">
        <v>0.66500000000000004</v>
      </c>
      <c r="S133" s="63">
        <v>0.66500000000000004</v>
      </c>
      <c r="T133" s="63">
        <v>0.64100000000000001</v>
      </c>
      <c r="U133" s="63">
        <v>0.66500000000000004</v>
      </c>
      <c r="V133" s="63">
        <v>1.121</v>
      </c>
      <c r="W133" s="63">
        <v>1.194</v>
      </c>
      <c r="X133" s="63">
        <v>1.123</v>
      </c>
      <c r="Y133" s="63">
        <v>1.208</v>
      </c>
      <c r="Z133" s="63">
        <v>1.212</v>
      </c>
      <c r="AA133" s="63">
        <v>1.405</v>
      </c>
      <c r="AB133" s="63">
        <v>1.369</v>
      </c>
      <c r="AC133" s="63">
        <v>1.4039999999999999</v>
      </c>
      <c r="AD133" s="63">
        <v>1.4179999999999999</v>
      </c>
      <c r="AE133" s="63">
        <v>1.3779999999999999</v>
      </c>
      <c r="AG133" s="102">
        <f t="shared" si="44"/>
        <v>543.79999999999995</v>
      </c>
      <c r="AH133" s="103">
        <f t="shared" si="45"/>
        <v>0.7672000000000001</v>
      </c>
      <c r="AI133" s="103">
        <f t="shared" si="46"/>
        <v>1.1716</v>
      </c>
      <c r="AJ133" s="103">
        <f t="shared" si="47"/>
        <v>0.65880000000000005</v>
      </c>
      <c r="AK133" s="103">
        <f t="shared" si="48"/>
        <v>1.3948</v>
      </c>
      <c r="AM133" s="18">
        <f t="shared" si="38"/>
        <v>0.62301915080480019</v>
      </c>
      <c r="AN133" s="223"/>
      <c r="AP133" s="223"/>
      <c r="AQ133" s="220"/>
      <c r="AR133" s="104"/>
      <c r="AS133" s="223"/>
      <c r="AT133" s="220"/>
      <c r="AV133" s="105">
        <v>0.69499999999999995</v>
      </c>
      <c r="AW133" s="105">
        <v>1.573</v>
      </c>
      <c r="AX133" s="105">
        <v>0.73199999999999998</v>
      </c>
      <c r="AY133" s="105">
        <v>1.6459999999999999</v>
      </c>
      <c r="AZ133" s="106"/>
      <c r="BA133" s="223"/>
      <c r="BB133" s="220"/>
      <c r="BC133" s="104"/>
      <c r="BD133" s="223"/>
      <c r="BE133" s="220"/>
      <c r="BG133" s="105">
        <v>0.62</v>
      </c>
      <c r="BH133" s="105">
        <v>1.7689999999999999</v>
      </c>
      <c r="BI133" s="105">
        <v>0.71599999999999997</v>
      </c>
      <c r="BJ133" s="105">
        <v>1.679</v>
      </c>
      <c r="BL133" s="223"/>
      <c r="BM133" s="220"/>
      <c r="BN133" s="104"/>
      <c r="BO133" s="223"/>
      <c r="BP133" s="220"/>
      <c r="BR133" s="220"/>
      <c r="BS133" s="220"/>
      <c r="BT133" s="221"/>
      <c r="BU133" s="107"/>
      <c r="BV133" s="220"/>
      <c r="BW133" s="220"/>
      <c r="BX133" s="221"/>
      <c r="BY133" s="107"/>
      <c r="BZ133" s="221"/>
    </row>
    <row r="134" spans="1:78" ht="16" customHeight="1" x14ac:dyDescent="0.2">
      <c r="A134" s="222"/>
      <c r="B134" s="222"/>
      <c r="C134" s="222"/>
      <c r="D134" s="20" t="s">
        <v>604</v>
      </c>
      <c r="E134" s="224"/>
      <c r="G134">
        <v>499</v>
      </c>
      <c r="H134">
        <v>434</v>
      </c>
      <c r="I134">
        <v>502</v>
      </c>
      <c r="J134">
        <v>622</v>
      </c>
      <c r="K134">
        <v>731</v>
      </c>
      <c r="L134">
        <v>0.73599999999999999</v>
      </c>
      <c r="M134">
        <v>0.72299999999999998</v>
      </c>
      <c r="N134">
        <v>0.73899999999999999</v>
      </c>
      <c r="O134">
        <v>0.76100000000000001</v>
      </c>
      <c r="P134">
        <v>0.78700000000000003</v>
      </c>
      <c r="Q134">
        <v>0.64400000000000002</v>
      </c>
      <c r="R134">
        <v>0.66100000000000003</v>
      </c>
      <c r="S134">
        <v>0.65800000000000003</v>
      </c>
      <c r="T134">
        <v>0.64600000000000002</v>
      </c>
      <c r="U134">
        <v>0.66100000000000003</v>
      </c>
      <c r="V134">
        <v>1.236</v>
      </c>
      <c r="W134">
        <v>1.266</v>
      </c>
      <c r="X134">
        <v>1.2310000000000001</v>
      </c>
      <c r="Y134">
        <v>1.1859999999999999</v>
      </c>
      <c r="Z134">
        <v>1.1259999999999999</v>
      </c>
      <c r="AA134">
        <v>1.4079999999999999</v>
      </c>
      <c r="AB134">
        <v>1.3740000000000001</v>
      </c>
      <c r="AC134">
        <v>1.399</v>
      </c>
      <c r="AD134">
        <v>1.407</v>
      </c>
      <c r="AE134">
        <v>1.3939999999999999</v>
      </c>
      <c r="AG134" s="21">
        <f t="shared" si="44"/>
        <v>557.6</v>
      </c>
      <c r="AH134" s="22">
        <f t="shared" si="45"/>
        <v>0.74919999999999998</v>
      </c>
      <c r="AI134" s="22">
        <f t="shared" si="46"/>
        <v>1.2090000000000001</v>
      </c>
      <c r="AJ134" s="22">
        <f t="shared" si="47"/>
        <v>0.65400000000000003</v>
      </c>
      <c r="AK134" s="22">
        <f t="shared" si="48"/>
        <v>1.3964000000000001</v>
      </c>
      <c r="AM134" s="109">
        <f t="shared" si="38"/>
        <v>0.51388870607540393</v>
      </c>
      <c r="AN134" s="223"/>
      <c r="AP134" s="223"/>
      <c r="AQ134" s="220"/>
      <c r="AR134" s="24"/>
      <c r="AS134" s="223"/>
      <c r="AT134" s="220"/>
      <c r="AV134" s="43">
        <v>0.69</v>
      </c>
      <c r="AW134" s="43">
        <v>1.5820000000000001</v>
      </c>
      <c r="AX134" s="43">
        <v>0.72199999999999998</v>
      </c>
      <c r="AY134" s="43">
        <v>1.675</v>
      </c>
      <c r="AZ134" s="25"/>
      <c r="BA134" s="223"/>
      <c r="BB134" s="220"/>
      <c r="BC134" s="24"/>
      <c r="BD134" s="223"/>
      <c r="BE134" s="220"/>
      <c r="BG134" s="43">
        <v>0.61899999999999999</v>
      </c>
      <c r="BH134" s="43">
        <v>1.764</v>
      </c>
      <c r="BI134" s="43">
        <v>0.69799999999999995</v>
      </c>
      <c r="BJ134" s="43">
        <v>1.7230000000000001</v>
      </c>
      <c r="BL134" s="223"/>
      <c r="BM134" s="220"/>
      <c r="BN134" s="24"/>
      <c r="BO134" s="223"/>
      <c r="BP134" s="220"/>
      <c r="BR134" s="220"/>
      <c r="BS134" s="220"/>
      <c r="BT134" s="221"/>
      <c r="BU134" s="51"/>
      <c r="BV134" s="220"/>
      <c r="BW134" s="220"/>
      <c r="BX134" s="221"/>
      <c r="BY134" s="51"/>
      <c r="BZ134" s="221"/>
    </row>
    <row r="135" spans="1:78" ht="16" customHeight="1" x14ac:dyDescent="0.2">
      <c r="A135" s="222"/>
      <c r="B135" s="222"/>
      <c r="C135" s="222"/>
      <c r="D135" s="20" t="s">
        <v>605</v>
      </c>
      <c r="E135" s="224"/>
      <c r="G135">
        <v>838</v>
      </c>
      <c r="H135">
        <v>515</v>
      </c>
      <c r="I135">
        <v>703</v>
      </c>
      <c r="J135">
        <v>716</v>
      </c>
      <c r="K135">
        <v>593</v>
      </c>
      <c r="L135">
        <v>0.78300000000000003</v>
      </c>
      <c r="M135">
        <v>0.73499999999999999</v>
      </c>
      <c r="N135">
        <v>0.76700000000000002</v>
      </c>
      <c r="O135">
        <v>0.77</v>
      </c>
      <c r="P135">
        <v>0.74399999999999999</v>
      </c>
      <c r="Q135">
        <v>0.64900000000000002</v>
      </c>
      <c r="R135">
        <v>0.65800000000000003</v>
      </c>
      <c r="S135">
        <v>0.65800000000000003</v>
      </c>
      <c r="T135">
        <v>0.64</v>
      </c>
      <c r="U135">
        <v>0.66</v>
      </c>
      <c r="V135">
        <v>1.135</v>
      </c>
      <c r="W135">
        <v>1.244</v>
      </c>
      <c r="X135">
        <v>1.171</v>
      </c>
      <c r="Y135">
        <v>1.165</v>
      </c>
      <c r="Z135">
        <v>1.22</v>
      </c>
      <c r="AA135">
        <v>1.413</v>
      </c>
      <c r="AB135">
        <v>1.3680000000000001</v>
      </c>
      <c r="AC135">
        <v>1.395</v>
      </c>
      <c r="AD135">
        <v>1.43</v>
      </c>
      <c r="AE135">
        <v>1.3879999999999999</v>
      </c>
      <c r="AG135" s="21">
        <f t="shared" si="44"/>
        <v>673</v>
      </c>
      <c r="AH135" s="22">
        <f t="shared" si="45"/>
        <v>0.75980000000000003</v>
      </c>
      <c r="AI135" s="22">
        <f t="shared" si="46"/>
        <v>1.1869999999999998</v>
      </c>
      <c r="AJ135" s="22">
        <f t="shared" si="47"/>
        <v>0.65300000000000002</v>
      </c>
      <c r="AK135" s="22">
        <f t="shared" si="48"/>
        <v>1.3988</v>
      </c>
      <c r="AM135" s="109">
        <f t="shared" si="38"/>
        <v>0.4819452566620176</v>
      </c>
      <c r="AN135" s="223"/>
      <c r="AP135" s="223"/>
      <c r="AQ135" s="220"/>
      <c r="AR135" s="24"/>
      <c r="AS135" s="223"/>
      <c r="AT135" s="220"/>
      <c r="AV135" s="43">
        <v>0.68400000000000005</v>
      </c>
      <c r="AW135" s="43">
        <v>1.597</v>
      </c>
      <c r="AX135" s="43">
        <v>0.72499999999999998</v>
      </c>
      <c r="AY135" s="43">
        <v>1.66</v>
      </c>
      <c r="AZ135" s="25"/>
      <c r="BA135" s="223"/>
      <c r="BB135" s="220"/>
      <c r="BC135" s="24"/>
      <c r="BD135" s="223"/>
      <c r="BE135" s="220"/>
      <c r="BG135" s="43">
        <v>0.60699999999999998</v>
      </c>
      <c r="BH135" s="43">
        <v>1.7909999999999999</v>
      </c>
      <c r="BI135" s="43">
        <v>0.70699999999999996</v>
      </c>
      <c r="BJ135" s="43">
        <v>1.7010000000000001</v>
      </c>
      <c r="BL135" s="223"/>
      <c r="BM135" s="220"/>
      <c r="BN135" s="24"/>
      <c r="BO135" s="223"/>
      <c r="BP135" s="220"/>
      <c r="BR135" s="220"/>
      <c r="BS135" s="220"/>
      <c r="BT135" s="221"/>
      <c r="BU135" s="51"/>
      <c r="BV135" s="220"/>
      <c r="BW135" s="220"/>
      <c r="BX135" s="221"/>
      <c r="BY135" s="51"/>
      <c r="BZ135" s="221"/>
    </row>
    <row r="136" spans="1:78" ht="16" customHeight="1" x14ac:dyDescent="0.2">
      <c r="A136" s="222"/>
      <c r="B136" s="222"/>
      <c r="C136" s="222"/>
      <c r="D136" s="20" t="s">
        <v>606</v>
      </c>
      <c r="E136" s="224"/>
      <c r="G136">
        <v>1435</v>
      </c>
      <c r="H136">
        <v>1266</v>
      </c>
      <c r="I136">
        <v>1330</v>
      </c>
      <c r="J136">
        <v>1707</v>
      </c>
      <c r="K136">
        <v>1442</v>
      </c>
      <c r="L136">
        <v>0.745</v>
      </c>
      <c r="M136">
        <v>0.73099999999999998</v>
      </c>
      <c r="N136">
        <v>0.74</v>
      </c>
      <c r="O136">
        <v>0.77200000000000002</v>
      </c>
      <c r="P136">
        <v>0.74399999999999999</v>
      </c>
      <c r="Q136">
        <v>0.64900000000000002</v>
      </c>
      <c r="R136">
        <v>0.65600000000000003</v>
      </c>
      <c r="S136">
        <v>0.65500000000000003</v>
      </c>
      <c r="T136">
        <v>0.64100000000000001</v>
      </c>
      <c r="U136">
        <v>0.66500000000000004</v>
      </c>
      <c r="V136">
        <v>1.2190000000000001</v>
      </c>
      <c r="W136">
        <v>1.2509999999999999</v>
      </c>
      <c r="X136">
        <v>1.23</v>
      </c>
      <c r="Y136">
        <v>1.163</v>
      </c>
      <c r="Z136">
        <v>1.22</v>
      </c>
      <c r="AA136">
        <v>1.4019999999999999</v>
      </c>
      <c r="AB136">
        <v>1.375</v>
      </c>
      <c r="AC136">
        <v>1.3939999999999999</v>
      </c>
      <c r="AD136">
        <v>1.4339999999999999</v>
      </c>
      <c r="AE136">
        <v>1.3879999999999999</v>
      </c>
      <c r="AG136" s="21">
        <f t="shared" si="44"/>
        <v>1436</v>
      </c>
      <c r="AH136" s="22">
        <f t="shared" si="45"/>
        <v>0.74640000000000006</v>
      </c>
      <c r="AI136" s="22">
        <f t="shared" si="46"/>
        <v>1.2165999999999999</v>
      </c>
      <c r="AJ136" s="22">
        <f t="shared" si="47"/>
        <v>0.6532</v>
      </c>
      <c r="AK136" s="22">
        <f t="shared" si="48"/>
        <v>1.3986000000000001</v>
      </c>
      <c r="AM136" s="109">
        <f t="shared" si="38"/>
        <v>0.19403084365463721</v>
      </c>
      <c r="AN136" s="223"/>
      <c r="AP136" s="223"/>
      <c r="AQ136" s="220"/>
      <c r="AR136" s="24"/>
      <c r="AS136" s="223"/>
      <c r="AT136" s="220"/>
      <c r="AV136" s="43">
        <v>0.68700000000000006</v>
      </c>
      <c r="AW136" s="43">
        <v>1.5880000000000001</v>
      </c>
      <c r="AX136" s="43">
        <v>0.70699999999999996</v>
      </c>
      <c r="AY136" s="43">
        <v>1.6910000000000001</v>
      </c>
      <c r="AZ136" s="25"/>
      <c r="BA136" s="223"/>
      <c r="BB136" s="220"/>
      <c r="BC136" s="24"/>
      <c r="BD136" s="223"/>
      <c r="BE136" s="220"/>
      <c r="BG136" s="43">
        <v>0.63100000000000001</v>
      </c>
      <c r="BH136" s="43">
        <v>1.744</v>
      </c>
      <c r="BI136" s="43">
        <v>0.70699999999999996</v>
      </c>
      <c r="BJ136" s="43">
        <v>1.7</v>
      </c>
      <c r="BL136" s="223"/>
      <c r="BM136" s="220"/>
      <c r="BN136" s="24"/>
      <c r="BO136" s="223"/>
      <c r="BP136" s="220"/>
      <c r="BR136" s="220"/>
      <c r="BS136" s="220"/>
      <c r="BT136" s="221"/>
      <c r="BU136" s="51"/>
      <c r="BV136" s="220"/>
      <c r="BW136" s="220"/>
      <c r="BX136" s="221"/>
      <c r="BY136" s="51"/>
      <c r="BZ136" s="221"/>
    </row>
    <row r="137" spans="1:78" ht="16" customHeight="1" x14ac:dyDescent="0.2">
      <c r="A137" s="222"/>
      <c r="B137" s="222"/>
      <c r="C137" s="222"/>
      <c r="E137" s="224"/>
      <c r="AG137" s="21" t="e">
        <f t="shared" si="44"/>
        <v>#DIV/0!</v>
      </c>
      <c r="AH137" s="22" t="e">
        <f t="shared" si="45"/>
        <v>#DIV/0!</v>
      </c>
      <c r="AI137" s="22" t="e">
        <f t="shared" si="46"/>
        <v>#DIV/0!</v>
      </c>
      <c r="AJ137" s="22" t="e">
        <f t="shared" si="47"/>
        <v>#DIV/0!</v>
      </c>
      <c r="AK137" s="22" t="e">
        <f t="shared" si="48"/>
        <v>#DIV/0!</v>
      </c>
      <c r="AM137" s="109" t="e">
        <f t="shared" si="38"/>
        <v>#DIV/0!</v>
      </c>
      <c r="AN137" s="223"/>
      <c r="AP137" s="223"/>
      <c r="AQ137" s="220"/>
      <c r="AR137" s="24"/>
      <c r="AS137" s="223"/>
      <c r="AT137" s="220"/>
      <c r="AV137" s="43"/>
      <c r="AW137" s="43"/>
      <c r="AX137" s="43"/>
      <c r="AY137" s="43"/>
      <c r="AZ137" s="25"/>
      <c r="BA137" s="223"/>
      <c r="BB137" s="220"/>
      <c r="BC137" s="24"/>
      <c r="BD137" s="223"/>
      <c r="BE137" s="220"/>
      <c r="BG137" s="43"/>
      <c r="BH137" s="43"/>
      <c r="BI137" s="43"/>
      <c r="BJ137" s="43"/>
      <c r="BL137" s="223"/>
      <c r="BM137" s="220"/>
      <c r="BN137" s="24"/>
      <c r="BO137" s="223"/>
      <c r="BP137" s="220"/>
      <c r="BR137" s="220"/>
      <c r="BS137" s="220"/>
      <c r="BT137" s="221"/>
      <c r="BU137" s="51"/>
      <c r="BV137" s="220"/>
      <c r="BW137" s="220"/>
      <c r="BX137" s="221"/>
      <c r="BY137" s="51"/>
      <c r="BZ137" s="221"/>
    </row>
    <row r="138" spans="1:78" ht="16" customHeight="1" x14ac:dyDescent="0.2">
      <c r="A138" s="222"/>
      <c r="B138" s="222"/>
      <c r="C138" s="222"/>
      <c r="E138" s="224"/>
      <c r="AG138" s="21" t="e">
        <f t="shared" si="44"/>
        <v>#DIV/0!</v>
      </c>
      <c r="AH138" s="22" t="e">
        <f t="shared" si="45"/>
        <v>#DIV/0!</v>
      </c>
      <c r="AI138" s="22" t="e">
        <f t="shared" si="46"/>
        <v>#DIV/0!</v>
      </c>
      <c r="AJ138" s="22" t="e">
        <f t="shared" si="47"/>
        <v>#DIV/0!</v>
      </c>
      <c r="AK138" s="22" t="e">
        <f t="shared" si="48"/>
        <v>#DIV/0!</v>
      </c>
      <c r="AM138" s="109" t="e">
        <f t="shared" si="38"/>
        <v>#DIV/0!</v>
      </c>
      <c r="AN138" s="223"/>
      <c r="AP138" s="223"/>
      <c r="AQ138" s="220"/>
      <c r="AR138" s="24"/>
      <c r="AS138" s="223"/>
      <c r="AT138" s="220"/>
      <c r="AV138" s="43"/>
      <c r="AW138" s="43"/>
      <c r="AX138" s="43"/>
      <c r="AY138" s="43"/>
      <c r="AZ138" s="25"/>
      <c r="BA138" s="223"/>
      <c r="BB138" s="220"/>
      <c r="BC138" s="24"/>
      <c r="BD138" s="223"/>
      <c r="BE138" s="220"/>
      <c r="BG138" s="43"/>
      <c r="BH138" s="43"/>
      <c r="BI138" s="43"/>
      <c r="BJ138" s="43"/>
      <c r="BL138" s="223"/>
      <c r="BM138" s="220"/>
      <c r="BN138" s="24"/>
      <c r="BO138" s="223"/>
      <c r="BP138" s="220"/>
      <c r="BR138" s="220"/>
      <c r="BS138" s="220"/>
      <c r="BT138" s="221"/>
      <c r="BU138" s="51"/>
      <c r="BV138" s="220"/>
      <c r="BW138" s="220"/>
      <c r="BX138" s="221"/>
      <c r="BY138" s="51"/>
      <c r="BZ138" s="221"/>
    </row>
    <row r="139" spans="1:78" ht="16" customHeight="1" x14ac:dyDescent="0.2">
      <c r="A139" s="222"/>
      <c r="B139" s="222"/>
      <c r="C139" s="222"/>
      <c r="E139" s="224"/>
      <c r="AG139" s="21" t="e">
        <f t="shared" si="44"/>
        <v>#DIV/0!</v>
      </c>
      <c r="AH139" s="22" t="e">
        <f t="shared" si="45"/>
        <v>#DIV/0!</v>
      </c>
      <c r="AI139" s="22" t="e">
        <f t="shared" si="46"/>
        <v>#DIV/0!</v>
      </c>
      <c r="AJ139" s="22" t="e">
        <f t="shared" si="47"/>
        <v>#DIV/0!</v>
      </c>
      <c r="AK139" s="22" t="e">
        <f t="shared" si="48"/>
        <v>#DIV/0!</v>
      </c>
      <c r="AM139" s="109" t="e">
        <f t="shared" si="38"/>
        <v>#DIV/0!</v>
      </c>
      <c r="AN139" s="223"/>
      <c r="AP139" s="223"/>
      <c r="AQ139" s="220"/>
      <c r="AR139" s="24"/>
      <c r="AS139" s="223"/>
      <c r="AT139" s="220"/>
      <c r="AV139" s="43"/>
      <c r="AW139" s="43"/>
      <c r="AX139" s="43"/>
      <c r="AY139" s="43"/>
      <c r="AZ139" s="25"/>
      <c r="BA139" s="223"/>
      <c r="BB139" s="220"/>
      <c r="BC139" s="24"/>
      <c r="BD139" s="223"/>
      <c r="BE139" s="220"/>
      <c r="BG139" s="43"/>
      <c r="BH139" s="43"/>
      <c r="BI139" s="43"/>
      <c r="BJ139" s="43"/>
      <c r="BL139" s="223"/>
      <c r="BM139" s="220"/>
      <c r="BN139" s="24"/>
      <c r="BO139" s="223"/>
      <c r="BP139" s="220"/>
      <c r="BR139" s="220"/>
      <c r="BS139" s="220"/>
      <c r="BT139" s="221"/>
      <c r="BU139" s="51"/>
      <c r="BV139" s="220"/>
      <c r="BW139" s="220"/>
      <c r="BX139" s="221"/>
      <c r="BY139" s="51"/>
      <c r="BZ139" s="221"/>
    </row>
    <row r="140" spans="1:78" ht="16" hidden="1" customHeight="1" x14ac:dyDescent="0.2"/>
    <row r="141" spans="1:78" ht="16" hidden="1" customHeight="1" x14ac:dyDescent="0.2">
      <c r="A141" s="222">
        <v>9</v>
      </c>
      <c r="B141" s="222">
        <v>1</v>
      </c>
      <c r="C141" s="222">
        <v>1</v>
      </c>
      <c r="D141" s="20" t="s">
        <v>607</v>
      </c>
      <c r="E141" s="224">
        <v>1453633</v>
      </c>
      <c r="G141" s="20"/>
      <c r="K141" s="20"/>
      <c r="L141" s="20"/>
      <c r="P141" s="20"/>
      <c r="Q141" s="20"/>
      <c r="U141" s="20"/>
      <c r="V141" s="20"/>
      <c r="Z141" s="20"/>
      <c r="AA141" s="20"/>
      <c r="AE141" s="20"/>
      <c r="AG141" s="21" t="e">
        <f t="shared" ref="AG141:AG156" si="49">AVERAGE(G141:K141)</f>
        <v>#DIV/0!</v>
      </c>
      <c r="AH141" s="22" t="e">
        <f t="shared" ref="AH141:AH156" si="50">AVERAGE(L141:P141)</f>
        <v>#DIV/0!</v>
      </c>
      <c r="AI141" s="22" t="e">
        <f t="shared" ref="AI141:AI156" si="51">AVERAGE(V141:Z141)</f>
        <v>#DIV/0!</v>
      </c>
      <c r="AJ141" s="22" t="e">
        <f t="shared" ref="AJ141:AJ156" si="52">AVERAGE(Q141:U141)</f>
        <v>#DIV/0!</v>
      </c>
      <c r="AK141" s="22" t="e">
        <f t="shared" ref="AK141:AK156" si="53">AVERAGE(AA141:AE141)</f>
        <v>#DIV/0!</v>
      </c>
      <c r="AM141" s="109"/>
      <c r="AN141" s="223"/>
      <c r="AP141" s="223"/>
      <c r="AQ141" s="220"/>
      <c r="AR141" s="24"/>
      <c r="AS141" s="223"/>
      <c r="AT141" s="220"/>
      <c r="AV141" s="43"/>
      <c r="AW141" s="43"/>
      <c r="AX141" s="43"/>
      <c r="AY141" s="43"/>
      <c r="AZ141" s="25"/>
      <c r="BA141" s="223"/>
      <c r="BB141" s="220"/>
      <c r="BC141" s="24"/>
      <c r="BD141" s="223"/>
      <c r="BE141" s="220"/>
      <c r="BG141" s="43"/>
      <c r="BH141" s="43"/>
      <c r="BI141" s="43"/>
      <c r="BJ141" s="43"/>
      <c r="BL141" s="223"/>
      <c r="BM141" s="220"/>
      <c r="BN141" s="24"/>
      <c r="BO141" s="223"/>
      <c r="BP141" s="220"/>
      <c r="BR141" s="220"/>
      <c r="BS141" s="220"/>
      <c r="BT141" s="221"/>
      <c r="BU141" s="51"/>
      <c r="BV141" s="220"/>
      <c r="BW141" s="220"/>
      <c r="BX141" s="221"/>
      <c r="BY141" s="51"/>
      <c r="BZ141" s="221"/>
    </row>
    <row r="142" spans="1:78" ht="16" hidden="1" customHeight="1" x14ac:dyDescent="0.2">
      <c r="A142" s="222"/>
      <c r="B142" s="222"/>
      <c r="C142" s="222"/>
      <c r="D142" s="20" t="s">
        <v>608</v>
      </c>
      <c r="E142" s="224"/>
      <c r="G142" s="20"/>
      <c r="K142" s="20"/>
      <c r="L142" s="20"/>
      <c r="P142" s="20"/>
      <c r="Q142" s="20"/>
      <c r="U142" s="20"/>
      <c r="V142" s="20"/>
      <c r="Z142" s="20"/>
      <c r="AA142" s="20"/>
      <c r="AE142" s="20"/>
      <c r="AG142" s="21" t="e">
        <f t="shared" si="49"/>
        <v>#DIV/0!</v>
      </c>
      <c r="AH142" s="22" t="e">
        <f t="shared" si="50"/>
        <v>#DIV/0!</v>
      </c>
      <c r="AI142" s="22" t="e">
        <f t="shared" si="51"/>
        <v>#DIV/0!</v>
      </c>
      <c r="AJ142" s="22" t="e">
        <f t="shared" si="52"/>
        <v>#DIV/0!</v>
      </c>
      <c r="AK142" s="22" t="e">
        <f t="shared" si="53"/>
        <v>#DIV/0!</v>
      </c>
      <c r="AM142" s="109"/>
      <c r="AN142" s="223"/>
      <c r="AP142" s="223"/>
      <c r="AQ142" s="220"/>
      <c r="AR142" s="24"/>
      <c r="AS142" s="223"/>
      <c r="AT142" s="220"/>
      <c r="AV142" s="43"/>
      <c r="AW142" s="43"/>
      <c r="AX142" s="43"/>
      <c r="AY142" s="43"/>
      <c r="AZ142" s="25"/>
      <c r="BA142" s="223"/>
      <c r="BB142" s="220"/>
      <c r="BC142" s="24"/>
      <c r="BD142" s="223"/>
      <c r="BE142" s="220"/>
      <c r="BG142" s="43"/>
      <c r="BH142" s="43"/>
      <c r="BI142" s="43"/>
      <c r="BJ142" s="43"/>
      <c r="BL142" s="223"/>
      <c r="BM142" s="220"/>
      <c r="BN142" s="24"/>
      <c r="BO142" s="223"/>
      <c r="BP142" s="220"/>
      <c r="BR142" s="220"/>
      <c r="BS142" s="220"/>
      <c r="BT142" s="221"/>
      <c r="BU142" s="51"/>
      <c r="BV142" s="220"/>
      <c r="BW142" s="220"/>
      <c r="BX142" s="221"/>
      <c r="BY142" s="51"/>
      <c r="BZ142" s="221"/>
    </row>
    <row r="143" spans="1:78" ht="16" hidden="1" customHeight="1" x14ac:dyDescent="0.2">
      <c r="A143" s="222"/>
      <c r="B143" s="222"/>
      <c r="C143" s="222"/>
      <c r="D143" s="20" t="s">
        <v>609</v>
      </c>
      <c r="E143" s="224"/>
      <c r="G143" s="20"/>
      <c r="K143" s="20"/>
      <c r="L143" s="20"/>
      <c r="P143" s="20"/>
      <c r="Q143" s="20"/>
      <c r="U143" s="20"/>
      <c r="V143" s="20"/>
      <c r="Z143" s="20"/>
      <c r="AA143" s="20"/>
      <c r="AE143" s="20"/>
      <c r="AG143" s="21" t="e">
        <f t="shared" si="49"/>
        <v>#DIV/0!</v>
      </c>
      <c r="AH143" s="22" t="e">
        <f t="shared" si="50"/>
        <v>#DIV/0!</v>
      </c>
      <c r="AI143" s="22" t="e">
        <f t="shared" si="51"/>
        <v>#DIV/0!</v>
      </c>
      <c r="AJ143" s="22" t="e">
        <f t="shared" si="52"/>
        <v>#DIV/0!</v>
      </c>
      <c r="AK143" s="22" t="e">
        <f t="shared" si="53"/>
        <v>#DIV/0!</v>
      </c>
      <c r="AM143" s="109"/>
      <c r="AN143" s="223"/>
      <c r="AP143" s="223"/>
      <c r="AQ143" s="220"/>
      <c r="AR143" s="24"/>
      <c r="AS143" s="223"/>
      <c r="AT143" s="220"/>
      <c r="AV143" s="43"/>
      <c r="AW143" s="43"/>
      <c r="AX143" s="43"/>
      <c r="AY143" s="43"/>
      <c r="AZ143" s="25"/>
      <c r="BA143" s="223"/>
      <c r="BB143" s="220"/>
      <c r="BC143" s="24"/>
      <c r="BD143" s="223"/>
      <c r="BE143" s="220"/>
      <c r="BG143" s="43"/>
      <c r="BH143" s="43"/>
      <c r="BI143" s="43"/>
      <c r="BJ143" s="43"/>
      <c r="BL143" s="223"/>
      <c r="BM143" s="220"/>
      <c r="BN143" s="24"/>
      <c r="BO143" s="223"/>
      <c r="BP143" s="220"/>
      <c r="BR143" s="220"/>
      <c r="BS143" s="220"/>
      <c r="BT143" s="221"/>
      <c r="BU143" s="51"/>
      <c r="BV143" s="220"/>
      <c r="BW143" s="220"/>
      <c r="BX143" s="221"/>
      <c r="BY143" s="51"/>
      <c r="BZ143" s="221"/>
    </row>
    <row r="144" spans="1:78" ht="16" hidden="1" customHeight="1" x14ac:dyDescent="0.2">
      <c r="A144" s="222"/>
      <c r="B144" s="222"/>
      <c r="C144" s="222"/>
      <c r="D144" s="20" t="s">
        <v>610</v>
      </c>
      <c r="E144" s="224"/>
      <c r="G144" s="20"/>
      <c r="K144" s="20"/>
      <c r="L144" s="20"/>
      <c r="P144" s="20"/>
      <c r="Q144" s="20"/>
      <c r="U144" s="20"/>
      <c r="V144" s="20"/>
      <c r="Z144" s="20"/>
      <c r="AA144" s="20"/>
      <c r="AE144" s="20"/>
      <c r="AG144" s="21" t="e">
        <f t="shared" si="49"/>
        <v>#DIV/0!</v>
      </c>
      <c r="AH144" s="22" t="e">
        <f t="shared" si="50"/>
        <v>#DIV/0!</v>
      </c>
      <c r="AI144" s="22" t="e">
        <f t="shared" si="51"/>
        <v>#DIV/0!</v>
      </c>
      <c r="AJ144" s="22" t="e">
        <f t="shared" si="52"/>
        <v>#DIV/0!</v>
      </c>
      <c r="AK144" s="22" t="e">
        <f t="shared" si="53"/>
        <v>#DIV/0!</v>
      </c>
      <c r="AM144" s="109"/>
      <c r="AN144" s="223"/>
      <c r="AP144" s="223"/>
      <c r="AQ144" s="220"/>
      <c r="AR144" s="24"/>
      <c r="AS144" s="223"/>
      <c r="AT144" s="220"/>
      <c r="AV144" s="43"/>
      <c r="AW144" s="43"/>
      <c r="AX144" s="43"/>
      <c r="AY144" s="43"/>
      <c r="AZ144" s="25"/>
      <c r="BA144" s="223"/>
      <c r="BB144" s="220"/>
      <c r="BC144" s="24"/>
      <c r="BD144" s="223"/>
      <c r="BE144" s="220"/>
      <c r="BG144" s="43"/>
      <c r="BH144" s="43"/>
      <c r="BI144" s="43"/>
      <c r="BJ144" s="43"/>
      <c r="BL144" s="223"/>
      <c r="BM144" s="220"/>
      <c r="BN144" s="24"/>
      <c r="BO144" s="223"/>
      <c r="BP144" s="220"/>
      <c r="BR144" s="220"/>
      <c r="BS144" s="220"/>
      <c r="BT144" s="221"/>
      <c r="BU144" s="51"/>
      <c r="BV144" s="220"/>
      <c r="BW144" s="220"/>
      <c r="BX144" s="221"/>
      <c r="BY144" s="51"/>
      <c r="BZ144" s="221"/>
    </row>
    <row r="145" spans="1:78" ht="16" hidden="1" customHeight="1" x14ac:dyDescent="0.2">
      <c r="A145" s="222"/>
      <c r="B145" s="222"/>
      <c r="C145" s="222"/>
      <c r="D145" s="20" t="s">
        <v>611</v>
      </c>
      <c r="E145" s="224"/>
      <c r="G145" s="20"/>
      <c r="K145" s="20"/>
      <c r="L145" s="20"/>
      <c r="P145" s="20"/>
      <c r="Q145" s="20"/>
      <c r="U145" s="20"/>
      <c r="V145" s="20"/>
      <c r="Z145" s="20"/>
      <c r="AA145" s="20"/>
      <c r="AE145" s="20"/>
      <c r="AG145" s="21" t="e">
        <f t="shared" si="49"/>
        <v>#DIV/0!</v>
      </c>
      <c r="AH145" s="22" t="e">
        <f t="shared" si="50"/>
        <v>#DIV/0!</v>
      </c>
      <c r="AI145" s="22" t="e">
        <f t="shared" si="51"/>
        <v>#DIV/0!</v>
      </c>
      <c r="AJ145" s="22" t="e">
        <f t="shared" si="52"/>
        <v>#DIV/0!</v>
      </c>
      <c r="AK145" s="22" t="e">
        <f t="shared" si="53"/>
        <v>#DIV/0!</v>
      </c>
      <c r="AM145" s="109"/>
      <c r="AN145" s="223"/>
      <c r="AP145" s="223"/>
      <c r="AQ145" s="220"/>
      <c r="AR145" s="24"/>
      <c r="AS145" s="223"/>
      <c r="AT145" s="220"/>
      <c r="AV145" s="43"/>
      <c r="AW145" s="43"/>
      <c r="AX145" s="43"/>
      <c r="AY145" s="43"/>
      <c r="AZ145" s="25"/>
      <c r="BA145" s="223"/>
      <c r="BB145" s="220"/>
      <c r="BC145" s="24"/>
      <c r="BD145" s="223"/>
      <c r="BE145" s="220"/>
      <c r="BG145" s="43"/>
      <c r="BH145" s="43"/>
      <c r="BI145" s="43"/>
      <c r="BJ145" s="43"/>
      <c r="BL145" s="223"/>
      <c r="BM145" s="220"/>
      <c r="BN145" s="24"/>
      <c r="BO145" s="223"/>
      <c r="BP145" s="220"/>
      <c r="BR145" s="220"/>
      <c r="BS145" s="220"/>
      <c r="BT145" s="221"/>
      <c r="BU145" s="51"/>
      <c r="BV145" s="220"/>
      <c r="BW145" s="220"/>
      <c r="BX145" s="221"/>
      <c r="BY145" s="51"/>
      <c r="BZ145" s="221"/>
    </row>
    <row r="146" spans="1:78" ht="16" hidden="1" customHeight="1" x14ac:dyDescent="0.2">
      <c r="A146" s="222"/>
      <c r="B146" s="222"/>
      <c r="C146" s="222"/>
      <c r="E146" s="224"/>
      <c r="AG146" s="21" t="e">
        <f t="shared" si="49"/>
        <v>#DIV/0!</v>
      </c>
      <c r="AH146" s="22" t="e">
        <f t="shared" si="50"/>
        <v>#DIV/0!</v>
      </c>
      <c r="AI146" s="22" t="e">
        <f t="shared" si="51"/>
        <v>#DIV/0!</v>
      </c>
      <c r="AJ146" s="22" t="e">
        <f t="shared" si="52"/>
        <v>#DIV/0!</v>
      </c>
      <c r="AK146" s="22" t="e">
        <f t="shared" si="53"/>
        <v>#DIV/0!</v>
      </c>
      <c r="AM146" s="109"/>
      <c r="AN146" s="223"/>
      <c r="AP146" s="223"/>
      <c r="AQ146" s="220"/>
      <c r="AR146" s="24"/>
      <c r="AS146" s="223"/>
      <c r="AT146" s="220"/>
      <c r="AV146" s="43"/>
      <c r="AW146" s="43"/>
      <c r="AX146" s="43"/>
      <c r="AY146" s="43"/>
      <c r="AZ146" s="25"/>
      <c r="BA146" s="223"/>
      <c r="BB146" s="220"/>
      <c r="BC146" s="24"/>
      <c r="BD146" s="223"/>
      <c r="BE146" s="220"/>
      <c r="BG146" s="43"/>
      <c r="BH146" s="43"/>
      <c r="BI146" s="43"/>
      <c r="BJ146" s="43"/>
      <c r="BL146" s="223"/>
      <c r="BM146" s="220"/>
      <c r="BN146" s="24"/>
      <c r="BO146" s="223"/>
      <c r="BP146" s="220"/>
      <c r="BR146" s="220"/>
      <c r="BS146" s="220"/>
      <c r="BT146" s="221"/>
      <c r="BU146" s="51"/>
      <c r="BV146" s="220"/>
      <c r="BW146" s="220"/>
      <c r="BX146" s="221"/>
      <c r="BY146" s="51"/>
      <c r="BZ146" s="221"/>
    </row>
    <row r="147" spans="1:78" ht="16" hidden="1" customHeight="1" x14ac:dyDescent="0.2">
      <c r="A147" s="222"/>
      <c r="B147" s="222"/>
      <c r="C147" s="222"/>
      <c r="E147" s="224"/>
      <c r="AG147" s="21" t="e">
        <f t="shared" si="49"/>
        <v>#DIV/0!</v>
      </c>
      <c r="AH147" s="22" t="e">
        <f t="shared" si="50"/>
        <v>#DIV/0!</v>
      </c>
      <c r="AI147" s="22" t="e">
        <f t="shared" si="51"/>
        <v>#DIV/0!</v>
      </c>
      <c r="AJ147" s="22" t="e">
        <f t="shared" si="52"/>
        <v>#DIV/0!</v>
      </c>
      <c r="AK147" s="22" t="e">
        <f t="shared" si="53"/>
        <v>#DIV/0!</v>
      </c>
      <c r="AM147" s="109"/>
      <c r="AN147" s="223"/>
      <c r="AP147" s="223"/>
      <c r="AQ147" s="220"/>
      <c r="AR147" s="24"/>
      <c r="AS147" s="223"/>
      <c r="AT147" s="220"/>
      <c r="AV147" s="43"/>
      <c r="AW147" s="43"/>
      <c r="AX147" s="43"/>
      <c r="AY147" s="43"/>
      <c r="AZ147" s="25"/>
      <c r="BA147" s="223"/>
      <c r="BB147" s="220"/>
      <c r="BC147" s="24"/>
      <c r="BD147" s="223"/>
      <c r="BE147" s="220"/>
      <c r="BG147" s="43"/>
      <c r="BH147" s="43"/>
      <c r="BI147" s="43"/>
      <c r="BJ147" s="43"/>
      <c r="BL147" s="223"/>
      <c r="BM147" s="220"/>
      <c r="BN147" s="24"/>
      <c r="BO147" s="223"/>
      <c r="BP147" s="220"/>
      <c r="BR147" s="220"/>
      <c r="BS147" s="220"/>
      <c r="BT147" s="221"/>
      <c r="BU147" s="51"/>
      <c r="BV147" s="220"/>
      <c r="BW147" s="220"/>
      <c r="BX147" s="221"/>
      <c r="BY147" s="51"/>
      <c r="BZ147" s="221"/>
    </row>
    <row r="148" spans="1:78" ht="16" hidden="1" customHeight="1" x14ac:dyDescent="0.2">
      <c r="A148" s="222"/>
      <c r="B148" s="222"/>
      <c r="C148" s="222"/>
      <c r="E148" s="224"/>
      <c r="AG148" s="21" t="e">
        <f t="shared" si="49"/>
        <v>#DIV/0!</v>
      </c>
      <c r="AH148" s="22" t="e">
        <f t="shared" si="50"/>
        <v>#DIV/0!</v>
      </c>
      <c r="AI148" s="22" t="e">
        <f t="shared" si="51"/>
        <v>#DIV/0!</v>
      </c>
      <c r="AJ148" s="22" t="e">
        <f t="shared" si="52"/>
        <v>#DIV/0!</v>
      </c>
      <c r="AK148" s="22" t="e">
        <f t="shared" si="53"/>
        <v>#DIV/0!</v>
      </c>
      <c r="AM148" s="109"/>
      <c r="AN148" s="223"/>
      <c r="AP148" s="223"/>
      <c r="AQ148" s="220"/>
      <c r="AR148" s="24"/>
      <c r="AS148" s="223"/>
      <c r="AT148" s="220"/>
      <c r="AV148" s="43"/>
      <c r="AW148" s="43"/>
      <c r="AX148" s="43"/>
      <c r="AY148" s="43"/>
      <c r="AZ148" s="25"/>
      <c r="BA148" s="223"/>
      <c r="BB148" s="220"/>
      <c r="BC148" s="24"/>
      <c r="BD148" s="223"/>
      <c r="BE148" s="220"/>
      <c r="BG148" s="43"/>
      <c r="BH148" s="43"/>
      <c r="BI148" s="43"/>
      <c r="BJ148" s="43"/>
      <c r="BL148" s="223"/>
      <c r="BM148" s="220"/>
      <c r="BN148" s="24"/>
      <c r="BO148" s="223"/>
      <c r="BP148" s="220"/>
      <c r="BR148" s="220"/>
      <c r="BS148" s="220"/>
      <c r="BT148" s="221"/>
      <c r="BU148" s="51"/>
      <c r="BV148" s="220"/>
      <c r="BW148" s="220"/>
      <c r="BX148" s="221"/>
      <c r="BY148" s="51"/>
      <c r="BZ148" s="221"/>
    </row>
    <row r="149" spans="1:78" ht="16" hidden="1" customHeight="1" x14ac:dyDescent="0.2">
      <c r="A149" s="222"/>
      <c r="B149" s="222"/>
      <c r="C149" s="222">
        <v>0</v>
      </c>
      <c r="D149" s="20" t="s">
        <v>612</v>
      </c>
      <c r="E149" s="224"/>
      <c r="G149" s="20"/>
      <c r="K149" s="20"/>
      <c r="L149" s="20"/>
      <c r="P149" s="20"/>
      <c r="Q149" s="20"/>
      <c r="U149" s="20"/>
      <c r="V149" s="20"/>
      <c r="Z149" s="20"/>
      <c r="AA149" s="20"/>
      <c r="AE149" s="20"/>
      <c r="AG149" s="21" t="e">
        <f t="shared" si="49"/>
        <v>#DIV/0!</v>
      </c>
      <c r="AH149" s="22" t="e">
        <f t="shared" si="50"/>
        <v>#DIV/0!</v>
      </c>
      <c r="AI149" s="22" t="e">
        <f t="shared" si="51"/>
        <v>#DIV/0!</v>
      </c>
      <c r="AJ149" s="22" t="e">
        <f t="shared" si="52"/>
        <v>#DIV/0!</v>
      </c>
      <c r="AK149" s="22" t="e">
        <f t="shared" si="53"/>
        <v>#DIV/0!</v>
      </c>
      <c r="AM149" s="109"/>
      <c r="AN149" s="223"/>
      <c r="AP149" s="223"/>
      <c r="AQ149" s="220"/>
      <c r="AR149" s="24"/>
      <c r="AS149" s="223"/>
      <c r="AT149" s="220"/>
      <c r="AV149" s="43"/>
      <c r="AW149" s="43"/>
      <c r="AX149" s="43"/>
      <c r="AY149" s="43"/>
      <c r="AZ149" s="25"/>
      <c r="BA149" s="223"/>
      <c r="BB149" s="220"/>
      <c r="BC149" s="24"/>
      <c r="BD149" s="223"/>
      <c r="BE149" s="220"/>
      <c r="BG149" s="43"/>
      <c r="BH149" s="43"/>
      <c r="BI149" s="43"/>
      <c r="BJ149" s="43"/>
      <c r="BL149" s="223"/>
      <c r="BM149" s="220"/>
      <c r="BN149" s="24"/>
      <c r="BO149" s="223"/>
      <c r="BP149" s="220"/>
      <c r="BR149" s="220"/>
      <c r="BS149" s="220"/>
      <c r="BT149" s="221"/>
      <c r="BU149" s="51"/>
      <c r="BV149" s="220"/>
      <c r="BW149" s="220"/>
      <c r="BX149" s="221"/>
      <c r="BY149" s="51"/>
      <c r="BZ149" s="221"/>
    </row>
    <row r="150" spans="1:78" ht="16" hidden="1" customHeight="1" x14ac:dyDescent="0.2">
      <c r="A150" s="222"/>
      <c r="B150" s="222"/>
      <c r="C150" s="222"/>
      <c r="D150" s="20" t="s">
        <v>613</v>
      </c>
      <c r="E150" s="224"/>
      <c r="G150" s="20"/>
      <c r="K150" s="20"/>
      <c r="L150" s="20"/>
      <c r="P150" s="20"/>
      <c r="Q150" s="20"/>
      <c r="U150" s="20"/>
      <c r="V150" s="20"/>
      <c r="Z150" s="20"/>
      <c r="AA150" s="20"/>
      <c r="AE150" s="20"/>
      <c r="AG150" s="21" t="e">
        <f t="shared" si="49"/>
        <v>#DIV/0!</v>
      </c>
      <c r="AH150" s="22" t="e">
        <f t="shared" si="50"/>
        <v>#DIV/0!</v>
      </c>
      <c r="AI150" s="22" t="e">
        <f t="shared" si="51"/>
        <v>#DIV/0!</v>
      </c>
      <c r="AJ150" s="22" t="e">
        <f t="shared" si="52"/>
        <v>#DIV/0!</v>
      </c>
      <c r="AK150" s="22" t="e">
        <f t="shared" si="53"/>
        <v>#DIV/0!</v>
      </c>
      <c r="AM150" s="109"/>
      <c r="AN150" s="223"/>
      <c r="AP150" s="223"/>
      <c r="AQ150" s="220"/>
      <c r="AR150" s="24"/>
      <c r="AS150" s="223"/>
      <c r="AT150" s="220"/>
      <c r="AV150" s="43"/>
      <c r="AW150" s="43"/>
      <c r="AX150" s="43"/>
      <c r="AY150" s="43"/>
      <c r="AZ150" s="25"/>
      <c r="BA150" s="223"/>
      <c r="BB150" s="220"/>
      <c r="BC150" s="24"/>
      <c r="BD150" s="223"/>
      <c r="BE150" s="220"/>
      <c r="BG150" s="43"/>
      <c r="BH150" s="43"/>
      <c r="BI150" s="43"/>
      <c r="BJ150" s="43"/>
      <c r="BL150" s="223"/>
      <c r="BM150" s="220"/>
      <c r="BN150" s="24"/>
      <c r="BO150" s="223"/>
      <c r="BP150" s="220"/>
      <c r="BR150" s="220"/>
      <c r="BS150" s="220"/>
      <c r="BT150" s="221"/>
      <c r="BU150" s="51"/>
      <c r="BV150" s="220"/>
      <c r="BW150" s="220"/>
      <c r="BX150" s="221"/>
      <c r="BY150" s="51"/>
      <c r="BZ150" s="221"/>
    </row>
    <row r="151" spans="1:78" ht="16" hidden="1" customHeight="1" x14ac:dyDescent="0.2">
      <c r="A151" s="222"/>
      <c r="B151" s="222"/>
      <c r="C151" s="222"/>
      <c r="D151" s="20" t="s">
        <v>614</v>
      </c>
      <c r="E151" s="224"/>
      <c r="G151" s="20"/>
      <c r="K151" s="20"/>
      <c r="L151" s="20"/>
      <c r="P151" s="20"/>
      <c r="Q151" s="20"/>
      <c r="U151" s="20"/>
      <c r="V151" s="20"/>
      <c r="Z151" s="20"/>
      <c r="AA151" s="20"/>
      <c r="AE151" s="20"/>
      <c r="AG151" s="21" t="e">
        <f t="shared" si="49"/>
        <v>#DIV/0!</v>
      </c>
      <c r="AH151" s="22" t="e">
        <f t="shared" si="50"/>
        <v>#DIV/0!</v>
      </c>
      <c r="AI151" s="22" t="e">
        <f t="shared" si="51"/>
        <v>#DIV/0!</v>
      </c>
      <c r="AJ151" s="22" t="e">
        <f t="shared" si="52"/>
        <v>#DIV/0!</v>
      </c>
      <c r="AK151" s="22" t="e">
        <f t="shared" si="53"/>
        <v>#DIV/0!</v>
      </c>
      <c r="AM151" s="109"/>
      <c r="AN151" s="223"/>
      <c r="AP151" s="223"/>
      <c r="AQ151" s="220"/>
      <c r="AR151" s="24"/>
      <c r="AS151" s="223"/>
      <c r="AT151" s="220"/>
      <c r="AV151" s="43"/>
      <c r="AW151" s="43"/>
      <c r="AX151" s="43"/>
      <c r="AY151" s="43"/>
      <c r="AZ151" s="25"/>
      <c r="BA151" s="223"/>
      <c r="BB151" s="220"/>
      <c r="BC151" s="24"/>
      <c r="BD151" s="223"/>
      <c r="BE151" s="220"/>
      <c r="BG151" s="43"/>
      <c r="BH151" s="43"/>
      <c r="BI151" s="43"/>
      <c r="BJ151" s="43"/>
      <c r="BL151" s="223"/>
      <c r="BM151" s="220"/>
      <c r="BN151" s="24"/>
      <c r="BO151" s="223"/>
      <c r="BP151" s="220"/>
      <c r="BR151" s="220"/>
      <c r="BS151" s="220"/>
      <c r="BT151" s="221"/>
      <c r="BU151" s="51"/>
      <c r="BV151" s="220"/>
      <c r="BW151" s="220"/>
      <c r="BX151" s="221"/>
      <c r="BY151" s="51"/>
      <c r="BZ151" s="221"/>
    </row>
    <row r="152" spans="1:78" ht="16" hidden="1" customHeight="1" x14ac:dyDescent="0.2">
      <c r="A152" s="222"/>
      <c r="B152" s="222"/>
      <c r="C152" s="222"/>
      <c r="D152" s="20" t="s">
        <v>615</v>
      </c>
      <c r="E152" s="224"/>
      <c r="G152" s="20"/>
      <c r="K152" s="20"/>
      <c r="L152" s="20"/>
      <c r="P152" s="20"/>
      <c r="Q152" s="20"/>
      <c r="U152" s="20"/>
      <c r="V152" s="20"/>
      <c r="Z152" s="20"/>
      <c r="AA152" s="20"/>
      <c r="AE152" s="20"/>
      <c r="AG152" s="21" t="e">
        <f t="shared" si="49"/>
        <v>#DIV/0!</v>
      </c>
      <c r="AH152" s="22" t="e">
        <f t="shared" si="50"/>
        <v>#DIV/0!</v>
      </c>
      <c r="AI152" s="22" t="e">
        <f t="shared" si="51"/>
        <v>#DIV/0!</v>
      </c>
      <c r="AJ152" s="22" t="e">
        <f t="shared" si="52"/>
        <v>#DIV/0!</v>
      </c>
      <c r="AK152" s="22" t="e">
        <f t="shared" si="53"/>
        <v>#DIV/0!</v>
      </c>
      <c r="AM152" s="109"/>
      <c r="AN152" s="223"/>
      <c r="AP152" s="223"/>
      <c r="AQ152" s="220"/>
      <c r="AR152" s="24"/>
      <c r="AS152" s="223"/>
      <c r="AT152" s="220"/>
      <c r="AV152" s="43"/>
      <c r="AW152" s="43"/>
      <c r="AX152" s="43"/>
      <c r="AY152" s="43"/>
      <c r="AZ152" s="25"/>
      <c r="BA152" s="223"/>
      <c r="BB152" s="220"/>
      <c r="BC152" s="24"/>
      <c r="BD152" s="223"/>
      <c r="BE152" s="220"/>
      <c r="BG152" s="43"/>
      <c r="BH152" s="43"/>
      <c r="BI152" s="43"/>
      <c r="BJ152" s="43"/>
      <c r="BL152" s="223"/>
      <c r="BM152" s="220"/>
      <c r="BN152" s="24"/>
      <c r="BO152" s="223"/>
      <c r="BP152" s="220"/>
      <c r="BR152" s="220"/>
      <c r="BS152" s="220"/>
      <c r="BT152" s="221"/>
      <c r="BU152" s="51"/>
      <c r="BV152" s="220"/>
      <c r="BW152" s="220"/>
      <c r="BX152" s="221"/>
      <c r="BY152" s="51"/>
      <c r="BZ152" s="221"/>
    </row>
    <row r="153" spans="1:78" ht="16" hidden="1" customHeight="1" x14ac:dyDescent="0.2">
      <c r="A153" s="222"/>
      <c r="B153" s="222"/>
      <c r="C153" s="222"/>
      <c r="D153" s="20" t="s">
        <v>616</v>
      </c>
      <c r="E153" s="224"/>
      <c r="G153" s="20"/>
      <c r="K153" s="20"/>
      <c r="L153" s="20"/>
      <c r="P153" s="20"/>
      <c r="Q153" s="20"/>
      <c r="U153" s="20"/>
      <c r="V153" s="20"/>
      <c r="Z153" s="20"/>
      <c r="AA153" s="20"/>
      <c r="AE153" s="20"/>
      <c r="AG153" s="21" t="e">
        <f t="shared" si="49"/>
        <v>#DIV/0!</v>
      </c>
      <c r="AH153" s="22" t="e">
        <f t="shared" si="50"/>
        <v>#DIV/0!</v>
      </c>
      <c r="AI153" s="22" t="e">
        <f t="shared" si="51"/>
        <v>#DIV/0!</v>
      </c>
      <c r="AJ153" s="22" t="e">
        <f t="shared" si="52"/>
        <v>#DIV/0!</v>
      </c>
      <c r="AK153" s="22" t="e">
        <f t="shared" si="53"/>
        <v>#DIV/0!</v>
      </c>
      <c r="AM153" s="109"/>
      <c r="AN153" s="223"/>
      <c r="AP153" s="223"/>
      <c r="AQ153" s="220"/>
      <c r="AR153" s="24"/>
      <c r="AS153" s="223"/>
      <c r="AT153" s="220"/>
      <c r="AV153" s="43"/>
      <c r="AW153" s="43"/>
      <c r="AX153" s="43"/>
      <c r="AY153" s="43"/>
      <c r="AZ153" s="25"/>
      <c r="BA153" s="223"/>
      <c r="BB153" s="220"/>
      <c r="BC153" s="24"/>
      <c r="BD153" s="223"/>
      <c r="BE153" s="220"/>
      <c r="BG153" s="43"/>
      <c r="BH153" s="43"/>
      <c r="BI153" s="43"/>
      <c r="BJ153" s="43"/>
      <c r="BL153" s="223"/>
      <c r="BM153" s="220"/>
      <c r="BN153" s="24"/>
      <c r="BO153" s="223"/>
      <c r="BP153" s="220"/>
      <c r="BR153" s="220"/>
      <c r="BS153" s="220"/>
      <c r="BT153" s="221"/>
      <c r="BU153" s="51"/>
      <c r="BV153" s="220"/>
      <c r="BW153" s="220"/>
      <c r="BX153" s="221"/>
      <c r="BY153" s="51"/>
      <c r="BZ153" s="221"/>
    </row>
    <row r="154" spans="1:78" ht="16" hidden="1" customHeight="1" x14ac:dyDescent="0.2">
      <c r="A154" s="222"/>
      <c r="B154" s="222"/>
      <c r="C154" s="222"/>
      <c r="E154" s="224"/>
      <c r="AG154" s="21" t="e">
        <f t="shared" si="49"/>
        <v>#DIV/0!</v>
      </c>
      <c r="AH154" s="22" t="e">
        <f t="shared" si="50"/>
        <v>#DIV/0!</v>
      </c>
      <c r="AI154" s="22" t="e">
        <f t="shared" si="51"/>
        <v>#DIV/0!</v>
      </c>
      <c r="AJ154" s="22" t="e">
        <f t="shared" si="52"/>
        <v>#DIV/0!</v>
      </c>
      <c r="AK154" s="22" t="e">
        <f t="shared" si="53"/>
        <v>#DIV/0!</v>
      </c>
      <c r="AM154" s="109"/>
      <c r="AN154" s="223"/>
      <c r="AP154" s="223"/>
      <c r="AQ154" s="220"/>
      <c r="AR154" s="24"/>
      <c r="AS154" s="223"/>
      <c r="AT154" s="220"/>
      <c r="AV154" s="43"/>
      <c r="AW154" s="43"/>
      <c r="AX154" s="43"/>
      <c r="AY154" s="43"/>
      <c r="AZ154" s="25"/>
      <c r="BA154" s="223"/>
      <c r="BB154" s="220"/>
      <c r="BC154" s="24"/>
      <c r="BD154" s="223"/>
      <c r="BE154" s="220"/>
      <c r="BG154" s="43"/>
      <c r="BH154" s="43"/>
      <c r="BI154" s="43"/>
      <c r="BJ154" s="43"/>
      <c r="BL154" s="223"/>
      <c r="BM154" s="220"/>
      <c r="BN154" s="24"/>
      <c r="BO154" s="223"/>
      <c r="BP154" s="220"/>
      <c r="BR154" s="220"/>
      <c r="BS154" s="220"/>
      <c r="BT154" s="221"/>
      <c r="BU154" s="51"/>
      <c r="BV154" s="220"/>
      <c r="BW154" s="220"/>
      <c r="BX154" s="221"/>
      <c r="BY154" s="51"/>
      <c r="BZ154" s="221"/>
    </row>
    <row r="155" spans="1:78" ht="16" hidden="1" customHeight="1" x14ac:dyDescent="0.2">
      <c r="A155" s="222"/>
      <c r="B155" s="222"/>
      <c r="C155" s="222"/>
      <c r="E155" s="224"/>
      <c r="AG155" s="21" t="e">
        <f t="shared" si="49"/>
        <v>#DIV/0!</v>
      </c>
      <c r="AH155" s="22" t="e">
        <f t="shared" si="50"/>
        <v>#DIV/0!</v>
      </c>
      <c r="AI155" s="22" t="e">
        <f t="shared" si="51"/>
        <v>#DIV/0!</v>
      </c>
      <c r="AJ155" s="22" t="e">
        <f t="shared" si="52"/>
        <v>#DIV/0!</v>
      </c>
      <c r="AK155" s="22" t="e">
        <f t="shared" si="53"/>
        <v>#DIV/0!</v>
      </c>
      <c r="AM155" s="109"/>
      <c r="AN155" s="223"/>
      <c r="AP155" s="223"/>
      <c r="AQ155" s="220"/>
      <c r="AR155" s="24"/>
      <c r="AS155" s="223"/>
      <c r="AT155" s="220"/>
      <c r="AV155" s="43"/>
      <c r="AW155" s="43"/>
      <c r="AX155" s="43"/>
      <c r="AY155" s="43"/>
      <c r="AZ155" s="25"/>
      <c r="BA155" s="223"/>
      <c r="BB155" s="220"/>
      <c r="BC155" s="24"/>
      <c r="BD155" s="223"/>
      <c r="BE155" s="220"/>
      <c r="BG155" s="43"/>
      <c r="BH155" s="43"/>
      <c r="BI155" s="43"/>
      <c r="BJ155" s="43"/>
      <c r="BL155" s="223"/>
      <c r="BM155" s="220"/>
      <c r="BN155" s="24"/>
      <c r="BO155" s="223"/>
      <c r="BP155" s="220"/>
      <c r="BR155" s="220"/>
      <c r="BS155" s="220"/>
      <c r="BT155" s="221"/>
      <c r="BU155" s="51"/>
      <c r="BV155" s="220"/>
      <c r="BW155" s="220"/>
      <c r="BX155" s="221"/>
      <c r="BY155" s="51"/>
      <c r="BZ155" s="221"/>
    </row>
    <row r="156" spans="1:78" ht="16" hidden="1" customHeight="1" x14ac:dyDescent="0.2">
      <c r="A156" s="222"/>
      <c r="B156" s="222"/>
      <c r="C156" s="222"/>
      <c r="E156" s="224"/>
      <c r="AG156" s="21" t="e">
        <f t="shared" si="49"/>
        <v>#DIV/0!</v>
      </c>
      <c r="AH156" s="22" t="e">
        <f t="shared" si="50"/>
        <v>#DIV/0!</v>
      </c>
      <c r="AI156" s="22" t="e">
        <f t="shared" si="51"/>
        <v>#DIV/0!</v>
      </c>
      <c r="AJ156" s="22" t="e">
        <f t="shared" si="52"/>
        <v>#DIV/0!</v>
      </c>
      <c r="AK156" s="22" t="e">
        <f t="shared" si="53"/>
        <v>#DIV/0!</v>
      </c>
      <c r="AM156" s="109"/>
      <c r="AN156" s="223"/>
      <c r="AP156" s="223"/>
      <c r="AQ156" s="220"/>
      <c r="AR156" s="24"/>
      <c r="AS156" s="223"/>
      <c r="AT156" s="220"/>
      <c r="AV156" s="43"/>
      <c r="AW156" s="43"/>
      <c r="AX156" s="43"/>
      <c r="AY156" s="43"/>
      <c r="AZ156" s="25"/>
      <c r="BA156" s="223"/>
      <c r="BB156" s="220"/>
      <c r="BC156" s="24"/>
      <c r="BD156" s="223"/>
      <c r="BE156" s="220"/>
      <c r="BG156" s="43"/>
      <c r="BH156" s="43"/>
      <c r="BI156" s="43"/>
      <c r="BJ156" s="43"/>
      <c r="BL156" s="223"/>
      <c r="BM156" s="220"/>
      <c r="BN156" s="24"/>
      <c r="BO156" s="223"/>
      <c r="BP156" s="220"/>
      <c r="BR156" s="220"/>
      <c r="BS156" s="220"/>
      <c r="BT156" s="221"/>
      <c r="BU156" s="51"/>
      <c r="BV156" s="220"/>
      <c r="BW156" s="220"/>
      <c r="BX156" s="221"/>
      <c r="BY156" s="51"/>
      <c r="BZ156" s="221"/>
    </row>
    <row r="157" spans="1:78" ht="16" hidden="1" customHeight="1" x14ac:dyDescent="0.2">
      <c r="A157" s="114"/>
      <c r="B157" s="114"/>
      <c r="C157" s="114"/>
      <c r="G157" s="20"/>
      <c r="K157" s="20"/>
      <c r="L157" s="20"/>
      <c r="P157" s="20"/>
      <c r="Q157" s="20"/>
      <c r="U157" s="20"/>
      <c r="V157" s="20"/>
      <c r="Z157" s="20"/>
      <c r="AA157" s="20"/>
      <c r="AE157" s="20"/>
    </row>
    <row r="158" spans="1:78" ht="16" hidden="1" customHeight="1" x14ac:dyDescent="0.2">
      <c r="A158" s="222">
        <v>12</v>
      </c>
      <c r="B158" s="222">
        <v>1</v>
      </c>
      <c r="C158" s="222">
        <v>1</v>
      </c>
      <c r="D158" s="20" t="s">
        <v>617</v>
      </c>
      <c r="E158" s="224">
        <v>2038081</v>
      </c>
      <c r="G158" s="20"/>
      <c r="K158" s="20"/>
      <c r="L158" s="20"/>
      <c r="P158" s="20"/>
      <c r="Q158" s="20"/>
      <c r="U158" s="20"/>
      <c r="V158" s="20"/>
      <c r="Z158" s="20"/>
      <c r="AA158" s="20"/>
      <c r="AE158" s="20"/>
      <c r="AG158" s="21" t="e">
        <f t="shared" ref="AG158:AG173" si="54">AVERAGE(G158:K158)</f>
        <v>#DIV/0!</v>
      </c>
      <c r="AH158" s="22" t="e">
        <f t="shared" ref="AH158:AH173" si="55">AVERAGE(L158:P158)</f>
        <v>#DIV/0!</v>
      </c>
      <c r="AI158" s="22" t="e">
        <f t="shared" ref="AI158:AI173" si="56">AVERAGE(V158:Z158)</f>
        <v>#DIV/0!</v>
      </c>
      <c r="AJ158" s="22" t="e">
        <f t="shared" ref="AJ158:AJ173" si="57">AVERAGE(Q158:U158)</f>
        <v>#DIV/0!</v>
      </c>
      <c r="AK158" s="22" t="e">
        <f t="shared" ref="AK158:AK173" si="58">AVERAGE(AA158:AE158)</f>
        <v>#DIV/0!</v>
      </c>
      <c r="AM158" s="109"/>
      <c r="AN158" s="223"/>
      <c r="AP158" s="223"/>
      <c r="AQ158" s="220"/>
      <c r="AR158" s="24"/>
      <c r="AS158" s="223"/>
      <c r="AT158" s="220"/>
      <c r="AV158" s="43"/>
      <c r="AW158" s="43"/>
      <c r="AX158" s="43"/>
      <c r="AY158" s="43"/>
      <c r="AZ158" s="25"/>
      <c r="BA158" s="223"/>
      <c r="BB158" s="220"/>
      <c r="BC158" s="24"/>
      <c r="BD158" s="223"/>
      <c r="BE158" s="220"/>
      <c r="BG158" s="43"/>
      <c r="BH158" s="43"/>
      <c r="BI158" s="43"/>
      <c r="BJ158" s="43"/>
      <c r="BL158" s="223"/>
      <c r="BM158" s="220"/>
      <c r="BN158" s="24"/>
      <c r="BO158" s="223"/>
      <c r="BP158" s="220"/>
      <c r="BR158" s="220"/>
      <c r="BS158" s="220"/>
      <c r="BT158" s="221"/>
      <c r="BU158" s="51"/>
      <c r="BV158" s="220"/>
      <c r="BW158" s="220"/>
      <c r="BX158" s="221"/>
      <c r="BY158" s="51"/>
      <c r="BZ158" s="221"/>
    </row>
    <row r="159" spans="1:78" ht="16" hidden="1" customHeight="1" x14ac:dyDescent="0.2">
      <c r="A159" s="222"/>
      <c r="B159" s="222"/>
      <c r="C159" s="222"/>
      <c r="D159" s="20" t="s">
        <v>618</v>
      </c>
      <c r="E159" s="224"/>
      <c r="G159" s="20"/>
      <c r="K159" s="20"/>
      <c r="L159" s="20"/>
      <c r="P159" s="20"/>
      <c r="Q159" s="20"/>
      <c r="U159" s="20"/>
      <c r="V159" s="20"/>
      <c r="Z159" s="20"/>
      <c r="AA159" s="20"/>
      <c r="AE159" s="20"/>
      <c r="AG159" s="21" t="e">
        <f t="shared" si="54"/>
        <v>#DIV/0!</v>
      </c>
      <c r="AH159" s="22" t="e">
        <f t="shared" si="55"/>
        <v>#DIV/0!</v>
      </c>
      <c r="AI159" s="22" t="e">
        <f t="shared" si="56"/>
        <v>#DIV/0!</v>
      </c>
      <c r="AJ159" s="22" t="e">
        <f t="shared" si="57"/>
        <v>#DIV/0!</v>
      </c>
      <c r="AK159" s="22" t="e">
        <f t="shared" si="58"/>
        <v>#DIV/0!</v>
      </c>
      <c r="AM159" s="109"/>
      <c r="AN159" s="223"/>
      <c r="AP159" s="223"/>
      <c r="AQ159" s="220"/>
      <c r="AR159" s="24"/>
      <c r="AS159" s="223"/>
      <c r="AT159" s="220"/>
      <c r="AV159" s="43"/>
      <c r="AW159" s="43"/>
      <c r="AX159" s="43"/>
      <c r="AY159" s="43"/>
      <c r="AZ159" s="25"/>
      <c r="BA159" s="223"/>
      <c r="BB159" s="220"/>
      <c r="BC159" s="24"/>
      <c r="BD159" s="223"/>
      <c r="BE159" s="220"/>
      <c r="BG159" s="43"/>
      <c r="BH159" s="43"/>
      <c r="BI159" s="43"/>
      <c r="BJ159" s="43"/>
      <c r="BL159" s="223"/>
      <c r="BM159" s="220"/>
      <c r="BN159" s="24"/>
      <c r="BO159" s="223"/>
      <c r="BP159" s="220"/>
      <c r="BR159" s="220"/>
      <c r="BS159" s="220"/>
      <c r="BT159" s="221"/>
      <c r="BU159" s="51"/>
      <c r="BV159" s="220"/>
      <c r="BW159" s="220"/>
      <c r="BX159" s="221"/>
      <c r="BY159" s="51"/>
      <c r="BZ159" s="221"/>
    </row>
    <row r="160" spans="1:78" ht="16" hidden="1" customHeight="1" x14ac:dyDescent="0.2">
      <c r="A160" s="222"/>
      <c r="B160" s="222"/>
      <c r="C160" s="222"/>
      <c r="D160" s="20" t="s">
        <v>619</v>
      </c>
      <c r="E160" s="224"/>
      <c r="G160" s="20"/>
      <c r="K160" s="20"/>
      <c r="L160" s="20"/>
      <c r="P160" s="20"/>
      <c r="Q160" s="20"/>
      <c r="U160" s="20"/>
      <c r="V160" s="20"/>
      <c r="Z160" s="20"/>
      <c r="AA160" s="20"/>
      <c r="AE160" s="20"/>
      <c r="AG160" s="21" t="e">
        <f t="shared" si="54"/>
        <v>#DIV/0!</v>
      </c>
      <c r="AH160" s="22" t="e">
        <f t="shared" si="55"/>
        <v>#DIV/0!</v>
      </c>
      <c r="AI160" s="22" t="e">
        <f t="shared" si="56"/>
        <v>#DIV/0!</v>
      </c>
      <c r="AJ160" s="22" t="e">
        <f t="shared" si="57"/>
        <v>#DIV/0!</v>
      </c>
      <c r="AK160" s="22" t="e">
        <f t="shared" si="58"/>
        <v>#DIV/0!</v>
      </c>
      <c r="AM160" s="109"/>
      <c r="AN160" s="223"/>
      <c r="AP160" s="223"/>
      <c r="AQ160" s="220"/>
      <c r="AR160" s="24"/>
      <c r="AS160" s="223"/>
      <c r="AT160" s="220"/>
      <c r="AV160" s="43"/>
      <c r="AW160" s="43"/>
      <c r="AX160" s="43"/>
      <c r="AY160" s="43"/>
      <c r="AZ160" s="25"/>
      <c r="BA160" s="223"/>
      <c r="BB160" s="220"/>
      <c r="BC160" s="24"/>
      <c r="BD160" s="223"/>
      <c r="BE160" s="220"/>
      <c r="BG160" s="43"/>
      <c r="BH160" s="43"/>
      <c r="BI160" s="43"/>
      <c r="BJ160" s="43"/>
      <c r="BL160" s="223"/>
      <c r="BM160" s="220"/>
      <c r="BN160" s="24"/>
      <c r="BO160" s="223"/>
      <c r="BP160" s="220"/>
      <c r="BR160" s="220"/>
      <c r="BS160" s="220"/>
      <c r="BT160" s="221"/>
      <c r="BU160" s="51"/>
      <c r="BV160" s="220"/>
      <c r="BW160" s="220"/>
      <c r="BX160" s="221"/>
      <c r="BY160" s="51"/>
      <c r="BZ160" s="221"/>
    </row>
    <row r="161" spans="1:78" ht="16" hidden="1" customHeight="1" x14ac:dyDescent="0.2">
      <c r="A161" s="222"/>
      <c r="B161" s="222"/>
      <c r="C161" s="222"/>
      <c r="D161" s="20" t="s">
        <v>620</v>
      </c>
      <c r="E161" s="224"/>
      <c r="G161" s="20"/>
      <c r="K161" s="20"/>
      <c r="L161" s="20"/>
      <c r="P161" s="20"/>
      <c r="Q161" s="20"/>
      <c r="U161" s="20"/>
      <c r="V161" s="20"/>
      <c r="Z161" s="20"/>
      <c r="AA161" s="20"/>
      <c r="AE161" s="20"/>
      <c r="AG161" s="21" t="e">
        <f t="shared" si="54"/>
        <v>#DIV/0!</v>
      </c>
      <c r="AH161" s="22" t="e">
        <f t="shared" si="55"/>
        <v>#DIV/0!</v>
      </c>
      <c r="AI161" s="22" t="e">
        <f t="shared" si="56"/>
        <v>#DIV/0!</v>
      </c>
      <c r="AJ161" s="22" t="e">
        <f t="shared" si="57"/>
        <v>#DIV/0!</v>
      </c>
      <c r="AK161" s="22" t="e">
        <f t="shared" si="58"/>
        <v>#DIV/0!</v>
      </c>
      <c r="AM161" s="109"/>
      <c r="AN161" s="223"/>
      <c r="AP161" s="223"/>
      <c r="AQ161" s="220"/>
      <c r="AR161" s="24"/>
      <c r="AS161" s="223"/>
      <c r="AT161" s="220"/>
      <c r="AV161" s="43"/>
      <c r="AW161" s="43"/>
      <c r="AX161" s="43"/>
      <c r="AY161" s="43"/>
      <c r="AZ161" s="25"/>
      <c r="BA161" s="223"/>
      <c r="BB161" s="220"/>
      <c r="BC161" s="24"/>
      <c r="BD161" s="223"/>
      <c r="BE161" s="220"/>
      <c r="BG161" s="43"/>
      <c r="BH161" s="43"/>
      <c r="BI161" s="43"/>
      <c r="BJ161" s="43"/>
      <c r="BL161" s="223"/>
      <c r="BM161" s="220"/>
      <c r="BN161" s="24"/>
      <c r="BO161" s="223"/>
      <c r="BP161" s="220"/>
      <c r="BR161" s="220"/>
      <c r="BS161" s="220"/>
      <c r="BT161" s="221"/>
      <c r="BU161" s="51"/>
      <c r="BV161" s="220"/>
      <c r="BW161" s="220"/>
      <c r="BX161" s="221"/>
      <c r="BY161" s="51"/>
      <c r="BZ161" s="221"/>
    </row>
    <row r="162" spans="1:78" ht="16" hidden="1" customHeight="1" x14ac:dyDescent="0.2">
      <c r="A162" s="222"/>
      <c r="B162" s="222"/>
      <c r="C162" s="222"/>
      <c r="D162" s="20" t="s">
        <v>621</v>
      </c>
      <c r="E162" s="224"/>
      <c r="G162" s="20"/>
      <c r="K162" s="20"/>
      <c r="L162" s="20"/>
      <c r="P162" s="20"/>
      <c r="Q162" s="20"/>
      <c r="U162" s="20"/>
      <c r="V162" s="20"/>
      <c r="Z162" s="20"/>
      <c r="AA162" s="20"/>
      <c r="AE162" s="20"/>
      <c r="AG162" s="21" t="e">
        <f t="shared" si="54"/>
        <v>#DIV/0!</v>
      </c>
      <c r="AH162" s="22" t="e">
        <f t="shared" si="55"/>
        <v>#DIV/0!</v>
      </c>
      <c r="AI162" s="22" t="e">
        <f t="shared" si="56"/>
        <v>#DIV/0!</v>
      </c>
      <c r="AJ162" s="22" t="e">
        <f t="shared" si="57"/>
        <v>#DIV/0!</v>
      </c>
      <c r="AK162" s="22" t="e">
        <f t="shared" si="58"/>
        <v>#DIV/0!</v>
      </c>
      <c r="AM162" s="109"/>
      <c r="AN162" s="223"/>
      <c r="AP162" s="223"/>
      <c r="AQ162" s="220"/>
      <c r="AR162" s="24"/>
      <c r="AS162" s="223"/>
      <c r="AT162" s="220"/>
      <c r="AV162" s="43"/>
      <c r="AW162" s="43"/>
      <c r="AX162" s="43"/>
      <c r="AY162" s="43"/>
      <c r="AZ162" s="25"/>
      <c r="BA162" s="223"/>
      <c r="BB162" s="220"/>
      <c r="BC162" s="24"/>
      <c r="BD162" s="223"/>
      <c r="BE162" s="220"/>
      <c r="BG162" s="43"/>
      <c r="BH162" s="43"/>
      <c r="BI162" s="43"/>
      <c r="BJ162" s="43"/>
      <c r="BL162" s="223"/>
      <c r="BM162" s="220"/>
      <c r="BN162" s="24"/>
      <c r="BO162" s="223"/>
      <c r="BP162" s="220"/>
      <c r="BR162" s="220"/>
      <c r="BS162" s="220"/>
      <c r="BT162" s="221"/>
      <c r="BU162" s="51"/>
      <c r="BV162" s="220"/>
      <c r="BW162" s="220"/>
      <c r="BX162" s="221"/>
      <c r="BY162" s="51"/>
      <c r="BZ162" s="221"/>
    </row>
    <row r="163" spans="1:78" ht="16" hidden="1" customHeight="1" x14ac:dyDescent="0.2">
      <c r="A163" s="222"/>
      <c r="B163" s="222"/>
      <c r="C163" s="222"/>
      <c r="E163" s="224"/>
      <c r="AG163" s="21" t="e">
        <f t="shared" si="54"/>
        <v>#DIV/0!</v>
      </c>
      <c r="AH163" s="22" t="e">
        <f t="shared" si="55"/>
        <v>#DIV/0!</v>
      </c>
      <c r="AI163" s="22" t="e">
        <f t="shared" si="56"/>
        <v>#DIV/0!</v>
      </c>
      <c r="AJ163" s="22" t="e">
        <f t="shared" si="57"/>
        <v>#DIV/0!</v>
      </c>
      <c r="AK163" s="22" t="e">
        <f t="shared" si="58"/>
        <v>#DIV/0!</v>
      </c>
      <c r="AM163" s="109"/>
      <c r="AN163" s="223"/>
      <c r="AP163" s="223"/>
      <c r="AQ163" s="220"/>
      <c r="AR163" s="24"/>
      <c r="AS163" s="223"/>
      <c r="AT163" s="220"/>
      <c r="AV163" s="43"/>
      <c r="AW163" s="43"/>
      <c r="AX163" s="43"/>
      <c r="AY163" s="43"/>
      <c r="AZ163" s="25"/>
      <c r="BA163" s="223"/>
      <c r="BB163" s="220"/>
      <c r="BC163" s="24"/>
      <c r="BD163" s="223"/>
      <c r="BE163" s="220"/>
      <c r="BG163" s="43"/>
      <c r="BH163" s="43"/>
      <c r="BI163" s="43"/>
      <c r="BJ163" s="43"/>
      <c r="BL163" s="223"/>
      <c r="BM163" s="220"/>
      <c r="BN163" s="24"/>
      <c r="BO163" s="223"/>
      <c r="BP163" s="220"/>
      <c r="BR163" s="220"/>
      <c r="BS163" s="220"/>
      <c r="BT163" s="221"/>
      <c r="BU163" s="51"/>
      <c r="BV163" s="220"/>
      <c r="BW163" s="220"/>
      <c r="BX163" s="221"/>
      <c r="BY163" s="51"/>
      <c r="BZ163" s="221"/>
    </row>
    <row r="164" spans="1:78" ht="16" hidden="1" customHeight="1" x14ac:dyDescent="0.2">
      <c r="A164" s="222"/>
      <c r="B164" s="222"/>
      <c r="C164" s="222"/>
      <c r="E164" s="224"/>
      <c r="AG164" s="21" t="e">
        <f t="shared" si="54"/>
        <v>#DIV/0!</v>
      </c>
      <c r="AH164" s="22" t="e">
        <f t="shared" si="55"/>
        <v>#DIV/0!</v>
      </c>
      <c r="AI164" s="22" t="e">
        <f t="shared" si="56"/>
        <v>#DIV/0!</v>
      </c>
      <c r="AJ164" s="22" t="e">
        <f t="shared" si="57"/>
        <v>#DIV/0!</v>
      </c>
      <c r="AK164" s="22" t="e">
        <f t="shared" si="58"/>
        <v>#DIV/0!</v>
      </c>
      <c r="AM164" s="109"/>
      <c r="AN164" s="223"/>
      <c r="AP164" s="223"/>
      <c r="AQ164" s="220"/>
      <c r="AR164" s="24"/>
      <c r="AS164" s="223"/>
      <c r="AT164" s="220"/>
      <c r="AV164" s="43"/>
      <c r="AW164" s="43"/>
      <c r="AX164" s="43"/>
      <c r="AY164" s="43"/>
      <c r="AZ164" s="25"/>
      <c r="BA164" s="223"/>
      <c r="BB164" s="220"/>
      <c r="BC164" s="24"/>
      <c r="BD164" s="223"/>
      <c r="BE164" s="220"/>
      <c r="BG164" s="43"/>
      <c r="BH164" s="43"/>
      <c r="BI164" s="43"/>
      <c r="BJ164" s="43"/>
      <c r="BL164" s="223"/>
      <c r="BM164" s="220"/>
      <c r="BN164" s="24"/>
      <c r="BO164" s="223"/>
      <c r="BP164" s="220"/>
      <c r="BR164" s="220"/>
      <c r="BS164" s="220"/>
      <c r="BT164" s="221"/>
      <c r="BU164" s="51"/>
      <c r="BV164" s="220"/>
      <c r="BW164" s="220"/>
      <c r="BX164" s="221"/>
      <c r="BY164" s="51"/>
      <c r="BZ164" s="221"/>
    </row>
    <row r="165" spans="1:78" ht="16" hidden="1" customHeight="1" x14ac:dyDescent="0.2">
      <c r="A165" s="222"/>
      <c r="B165" s="222"/>
      <c r="C165" s="222"/>
      <c r="E165" s="224"/>
      <c r="AG165" s="21" t="e">
        <f t="shared" si="54"/>
        <v>#DIV/0!</v>
      </c>
      <c r="AH165" s="22" t="e">
        <f t="shared" si="55"/>
        <v>#DIV/0!</v>
      </c>
      <c r="AI165" s="22" t="e">
        <f t="shared" si="56"/>
        <v>#DIV/0!</v>
      </c>
      <c r="AJ165" s="22" t="e">
        <f t="shared" si="57"/>
        <v>#DIV/0!</v>
      </c>
      <c r="AK165" s="22" t="e">
        <f t="shared" si="58"/>
        <v>#DIV/0!</v>
      </c>
      <c r="AM165" s="109"/>
      <c r="AN165" s="223"/>
      <c r="AP165" s="223"/>
      <c r="AQ165" s="220"/>
      <c r="AR165" s="24"/>
      <c r="AS165" s="223"/>
      <c r="AT165" s="220"/>
      <c r="AV165" s="43"/>
      <c r="AW165" s="43"/>
      <c r="AX165" s="43"/>
      <c r="AY165" s="43"/>
      <c r="AZ165" s="25"/>
      <c r="BA165" s="223"/>
      <c r="BB165" s="220"/>
      <c r="BC165" s="24"/>
      <c r="BD165" s="223"/>
      <c r="BE165" s="220"/>
      <c r="BG165" s="43"/>
      <c r="BH165" s="43"/>
      <c r="BI165" s="43"/>
      <c r="BJ165" s="43"/>
      <c r="BL165" s="223"/>
      <c r="BM165" s="220"/>
      <c r="BN165" s="24"/>
      <c r="BO165" s="223"/>
      <c r="BP165" s="220"/>
      <c r="BR165" s="220"/>
      <c r="BS165" s="220"/>
      <c r="BT165" s="221"/>
      <c r="BU165" s="51"/>
      <c r="BV165" s="220"/>
      <c r="BW165" s="220"/>
      <c r="BX165" s="221"/>
      <c r="BY165" s="51"/>
      <c r="BZ165" s="221"/>
    </row>
    <row r="166" spans="1:78" ht="16" hidden="1" customHeight="1" x14ac:dyDescent="0.2">
      <c r="A166" s="222"/>
      <c r="B166" s="222"/>
      <c r="C166" s="222">
        <v>0</v>
      </c>
      <c r="D166" s="20" t="s">
        <v>622</v>
      </c>
      <c r="E166" s="224"/>
      <c r="G166" s="20"/>
      <c r="K166" s="20"/>
      <c r="L166" s="20"/>
      <c r="P166" s="20"/>
      <c r="Q166" s="20"/>
      <c r="U166" s="20"/>
      <c r="V166" s="20"/>
      <c r="Z166" s="20"/>
      <c r="AA166" s="20"/>
      <c r="AE166" s="20"/>
      <c r="AG166" s="21" t="e">
        <f t="shared" si="54"/>
        <v>#DIV/0!</v>
      </c>
      <c r="AH166" s="22" t="e">
        <f t="shared" si="55"/>
        <v>#DIV/0!</v>
      </c>
      <c r="AI166" s="22" t="e">
        <f t="shared" si="56"/>
        <v>#DIV/0!</v>
      </c>
      <c r="AJ166" s="22" t="e">
        <f t="shared" si="57"/>
        <v>#DIV/0!</v>
      </c>
      <c r="AK166" s="22" t="e">
        <f t="shared" si="58"/>
        <v>#DIV/0!</v>
      </c>
      <c r="AM166" s="109"/>
      <c r="AN166" s="223"/>
      <c r="AP166" s="223"/>
      <c r="AQ166" s="220"/>
      <c r="AR166" s="24"/>
      <c r="AS166" s="223"/>
      <c r="AT166" s="220"/>
      <c r="AV166" s="43"/>
      <c r="AW166" s="43"/>
      <c r="AX166" s="43"/>
      <c r="AY166" s="43"/>
      <c r="AZ166" s="25"/>
      <c r="BA166" s="223"/>
      <c r="BB166" s="220"/>
      <c r="BC166" s="24"/>
      <c r="BD166" s="223"/>
      <c r="BE166" s="220"/>
      <c r="BG166" s="43"/>
      <c r="BH166" s="43"/>
      <c r="BI166" s="43"/>
      <c r="BJ166" s="43"/>
      <c r="BL166" s="223"/>
      <c r="BM166" s="220"/>
      <c r="BN166" s="24"/>
      <c r="BO166" s="223"/>
      <c r="BP166" s="220"/>
      <c r="BR166" s="220"/>
      <c r="BS166" s="220"/>
      <c r="BT166" s="221"/>
      <c r="BU166" s="51"/>
      <c r="BV166" s="220"/>
      <c r="BW166" s="220"/>
      <c r="BX166" s="221"/>
      <c r="BY166" s="51"/>
      <c r="BZ166" s="221"/>
    </row>
    <row r="167" spans="1:78" ht="16" hidden="1" customHeight="1" x14ac:dyDescent="0.2">
      <c r="A167" s="222"/>
      <c r="B167" s="222"/>
      <c r="C167" s="222"/>
      <c r="D167" s="20" t="s">
        <v>623</v>
      </c>
      <c r="E167" s="224"/>
      <c r="G167" s="20"/>
      <c r="K167" s="20"/>
      <c r="L167" s="20"/>
      <c r="P167" s="20"/>
      <c r="Q167" s="20"/>
      <c r="U167" s="20"/>
      <c r="V167" s="20"/>
      <c r="Z167" s="20"/>
      <c r="AA167" s="20"/>
      <c r="AE167" s="20"/>
      <c r="AG167" s="21" t="e">
        <f t="shared" si="54"/>
        <v>#DIV/0!</v>
      </c>
      <c r="AH167" s="22" t="e">
        <f t="shared" si="55"/>
        <v>#DIV/0!</v>
      </c>
      <c r="AI167" s="22" t="e">
        <f t="shared" si="56"/>
        <v>#DIV/0!</v>
      </c>
      <c r="AJ167" s="22" t="e">
        <f t="shared" si="57"/>
        <v>#DIV/0!</v>
      </c>
      <c r="AK167" s="22" t="e">
        <f t="shared" si="58"/>
        <v>#DIV/0!</v>
      </c>
      <c r="AM167" s="109"/>
      <c r="AN167" s="223"/>
      <c r="AP167" s="223"/>
      <c r="AQ167" s="220"/>
      <c r="AR167" s="24"/>
      <c r="AS167" s="223"/>
      <c r="AT167" s="220"/>
      <c r="AV167" s="43"/>
      <c r="AW167" s="43"/>
      <c r="AX167" s="43"/>
      <c r="AY167" s="43"/>
      <c r="AZ167" s="25"/>
      <c r="BA167" s="223"/>
      <c r="BB167" s="220"/>
      <c r="BC167" s="24"/>
      <c r="BD167" s="223"/>
      <c r="BE167" s="220"/>
      <c r="BG167" s="43"/>
      <c r="BH167" s="43"/>
      <c r="BI167" s="43"/>
      <c r="BJ167" s="43"/>
      <c r="BL167" s="223"/>
      <c r="BM167" s="220"/>
      <c r="BN167" s="24"/>
      <c r="BO167" s="223"/>
      <c r="BP167" s="220"/>
      <c r="BR167" s="220"/>
      <c r="BS167" s="220"/>
      <c r="BT167" s="221"/>
      <c r="BU167" s="51"/>
      <c r="BV167" s="220"/>
      <c r="BW167" s="220"/>
      <c r="BX167" s="221"/>
      <c r="BY167" s="51"/>
      <c r="BZ167" s="221"/>
    </row>
    <row r="168" spans="1:78" ht="16" hidden="1" customHeight="1" x14ac:dyDescent="0.2">
      <c r="A168" s="222"/>
      <c r="B168" s="222"/>
      <c r="C168" s="222"/>
      <c r="D168" s="20" t="s">
        <v>624</v>
      </c>
      <c r="E168" s="224"/>
      <c r="G168" s="20"/>
      <c r="K168" s="20"/>
      <c r="L168" s="20"/>
      <c r="P168" s="20"/>
      <c r="Q168" s="20"/>
      <c r="U168" s="20"/>
      <c r="V168" s="20"/>
      <c r="Z168" s="20"/>
      <c r="AA168" s="20"/>
      <c r="AE168" s="20"/>
      <c r="AG168" s="21" t="e">
        <f t="shared" si="54"/>
        <v>#DIV/0!</v>
      </c>
      <c r="AH168" s="22" t="e">
        <f t="shared" si="55"/>
        <v>#DIV/0!</v>
      </c>
      <c r="AI168" s="22" t="e">
        <f t="shared" si="56"/>
        <v>#DIV/0!</v>
      </c>
      <c r="AJ168" s="22" t="e">
        <f t="shared" si="57"/>
        <v>#DIV/0!</v>
      </c>
      <c r="AK168" s="22" t="e">
        <f t="shared" si="58"/>
        <v>#DIV/0!</v>
      </c>
      <c r="AM168" s="109"/>
      <c r="AN168" s="223"/>
      <c r="AP168" s="223"/>
      <c r="AQ168" s="220"/>
      <c r="AR168" s="24"/>
      <c r="AS168" s="223"/>
      <c r="AT168" s="220"/>
      <c r="AV168" s="43"/>
      <c r="AW168" s="43"/>
      <c r="AX168" s="43"/>
      <c r="AY168" s="43"/>
      <c r="AZ168" s="25"/>
      <c r="BA168" s="223"/>
      <c r="BB168" s="220"/>
      <c r="BC168" s="24"/>
      <c r="BD168" s="223"/>
      <c r="BE168" s="220"/>
      <c r="BG168" s="43"/>
      <c r="BH168" s="43"/>
      <c r="BI168" s="43"/>
      <c r="BJ168" s="43"/>
      <c r="BL168" s="223"/>
      <c r="BM168" s="220"/>
      <c r="BN168" s="24"/>
      <c r="BO168" s="223"/>
      <c r="BP168" s="220"/>
      <c r="BR168" s="220"/>
      <c r="BS168" s="220"/>
      <c r="BT168" s="221"/>
      <c r="BU168" s="51"/>
      <c r="BV168" s="220"/>
      <c r="BW168" s="220"/>
      <c r="BX168" s="221"/>
      <c r="BY168" s="51"/>
      <c r="BZ168" s="221"/>
    </row>
    <row r="169" spans="1:78" ht="16" hidden="1" customHeight="1" x14ac:dyDescent="0.2">
      <c r="A169" s="222"/>
      <c r="B169" s="222"/>
      <c r="C169" s="222"/>
      <c r="D169" s="20" t="s">
        <v>625</v>
      </c>
      <c r="E169" s="224"/>
      <c r="G169" s="20"/>
      <c r="K169" s="20"/>
      <c r="L169" s="20"/>
      <c r="P169" s="20"/>
      <c r="Q169" s="20"/>
      <c r="U169" s="20"/>
      <c r="V169" s="20"/>
      <c r="Z169" s="20"/>
      <c r="AA169" s="20"/>
      <c r="AE169" s="20"/>
      <c r="AG169" s="21" t="e">
        <f t="shared" si="54"/>
        <v>#DIV/0!</v>
      </c>
      <c r="AH169" s="22" t="e">
        <f t="shared" si="55"/>
        <v>#DIV/0!</v>
      </c>
      <c r="AI169" s="22" t="e">
        <f t="shared" si="56"/>
        <v>#DIV/0!</v>
      </c>
      <c r="AJ169" s="22" t="e">
        <f t="shared" si="57"/>
        <v>#DIV/0!</v>
      </c>
      <c r="AK169" s="22" t="e">
        <f t="shared" si="58"/>
        <v>#DIV/0!</v>
      </c>
      <c r="AM169" s="109"/>
      <c r="AN169" s="223"/>
      <c r="AP169" s="223"/>
      <c r="AQ169" s="220"/>
      <c r="AR169" s="24"/>
      <c r="AS169" s="223"/>
      <c r="AT169" s="220"/>
      <c r="AV169" s="43"/>
      <c r="AW169" s="43"/>
      <c r="AX169" s="43"/>
      <c r="AY169" s="43"/>
      <c r="AZ169" s="25"/>
      <c r="BA169" s="223"/>
      <c r="BB169" s="220"/>
      <c r="BC169" s="24"/>
      <c r="BD169" s="223"/>
      <c r="BE169" s="220"/>
      <c r="BG169" s="43"/>
      <c r="BH169" s="43"/>
      <c r="BI169" s="43"/>
      <c r="BJ169" s="43"/>
      <c r="BL169" s="223"/>
      <c r="BM169" s="220"/>
      <c r="BN169" s="24"/>
      <c r="BO169" s="223"/>
      <c r="BP169" s="220"/>
      <c r="BR169" s="220"/>
      <c r="BS169" s="220"/>
      <c r="BT169" s="221"/>
      <c r="BU169" s="51"/>
      <c r="BV169" s="220"/>
      <c r="BW169" s="220"/>
      <c r="BX169" s="221"/>
      <c r="BY169" s="51"/>
      <c r="BZ169" s="221"/>
    </row>
    <row r="170" spans="1:78" ht="16" hidden="1" customHeight="1" x14ac:dyDescent="0.2">
      <c r="A170" s="222"/>
      <c r="B170" s="222"/>
      <c r="C170" s="222"/>
      <c r="D170" s="20" t="s">
        <v>626</v>
      </c>
      <c r="E170" s="224"/>
      <c r="G170" s="20"/>
      <c r="K170" s="20"/>
      <c r="L170" s="20"/>
      <c r="P170" s="20"/>
      <c r="Q170" s="20"/>
      <c r="U170" s="20"/>
      <c r="V170" s="20"/>
      <c r="Z170" s="20"/>
      <c r="AA170" s="20"/>
      <c r="AE170" s="20"/>
      <c r="AG170" s="21" t="e">
        <f>AVERAGE(G170:K170)</f>
        <v>#DIV/0!</v>
      </c>
      <c r="AH170" s="22" t="e">
        <f>AVERAGE(L170:P170)</f>
        <v>#DIV/0!</v>
      </c>
      <c r="AI170" s="22" t="e">
        <f>AVERAGE(V170:Z170)</f>
        <v>#DIV/0!</v>
      </c>
      <c r="AJ170" s="22" t="e">
        <f>AVERAGE(Q170:U170)</f>
        <v>#DIV/0!</v>
      </c>
      <c r="AK170" s="22" t="e">
        <f>AVERAGE(AA170:AE170)</f>
        <v>#DIV/0!</v>
      </c>
      <c r="AM170" s="109"/>
      <c r="AN170" s="223"/>
      <c r="AP170" s="223"/>
      <c r="AQ170" s="220"/>
      <c r="AR170" s="24"/>
      <c r="AS170" s="223"/>
      <c r="AT170" s="220"/>
      <c r="AV170" s="43"/>
      <c r="AW170" s="43"/>
      <c r="AX170" s="43"/>
      <c r="AY170" s="43"/>
      <c r="AZ170" s="25"/>
      <c r="BA170" s="223"/>
      <c r="BB170" s="220"/>
      <c r="BC170" s="24"/>
      <c r="BD170" s="223"/>
      <c r="BE170" s="220"/>
      <c r="BG170" s="43"/>
      <c r="BH170" s="43"/>
      <c r="BI170" s="43"/>
      <c r="BJ170" s="43"/>
      <c r="BL170" s="223"/>
      <c r="BM170" s="220"/>
      <c r="BN170" s="24"/>
      <c r="BO170" s="223"/>
      <c r="BP170" s="220"/>
      <c r="BR170" s="220"/>
      <c r="BS170" s="220"/>
      <c r="BT170" s="221"/>
      <c r="BU170" s="51"/>
      <c r="BV170" s="220"/>
      <c r="BW170" s="220"/>
      <c r="BX170" s="221"/>
      <c r="BY170" s="51"/>
      <c r="BZ170" s="221"/>
    </row>
    <row r="171" spans="1:78" ht="16" hidden="1" customHeight="1" x14ac:dyDescent="0.2">
      <c r="A171" s="222"/>
      <c r="B171" s="222"/>
      <c r="C171" s="222"/>
      <c r="E171" s="224"/>
      <c r="AG171" s="21" t="e">
        <f t="shared" si="54"/>
        <v>#DIV/0!</v>
      </c>
      <c r="AH171" s="22" t="e">
        <f t="shared" si="55"/>
        <v>#DIV/0!</v>
      </c>
      <c r="AI171" s="22" t="e">
        <f t="shared" si="56"/>
        <v>#DIV/0!</v>
      </c>
      <c r="AJ171" s="22" t="e">
        <f t="shared" si="57"/>
        <v>#DIV/0!</v>
      </c>
      <c r="AK171" s="22" t="e">
        <f t="shared" si="58"/>
        <v>#DIV/0!</v>
      </c>
      <c r="AM171" s="109"/>
      <c r="AN171" s="223"/>
      <c r="AP171" s="223"/>
      <c r="AQ171" s="220"/>
      <c r="AR171" s="24"/>
      <c r="AS171" s="223"/>
      <c r="AT171" s="220"/>
      <c r="AV171" s="43"/>
      <c r="AW171" s="43"/>
      <c r="AX171" s="43"/>
      <c r="AY171" s="43"/>
      <c r="AZ171" s="25"/>
      <c r="BA171" s="223"/>
      <c r="BB171" s="220"/>
      <c r="BC171" s="24"/>
      <c r="BD171" s="223"/>
      <c r="BE171" s="220"/>
      <c r="BG171" s="43"/>
      <c r="BH171" s="43"/>
      <c r="BI171" s="43"/>
      <c r="BJ171" s="43"/>
      <c r="BL171" s="223"/>
      <c r="BM171" s="220"/>
      <c r="BN171" s="24"/>
      <c r="BO171" s="223"/>
      <c r="BP171" s="220"/>
      <c r="BR171" s="220"/>
      <c r="BS171" s="220"/>
      <c r="BT171" s="221"/>
      <c r="BU171" s="51"/>
      <c r="BV171" s="220"/>
      <c r="BW171" s="220"/>
      <c r="BX171" s="221"/>
      <c r="BY171" s="51"/>
      <c r="BZ171" s="221"/>
    </row>
    <row r="172" spans="1:78" ht="16" hidden="1" customHeight="1" x14ac:dyDescent="0.2">
      <c r="A172" s="222"/>
      <c r="B172" s="222"/>
      <c r="C172" s="222"/>
      <c r="E172" s="224"/>
      <c r="AG172" s="21" t="e">
        <f t="shared" si="54"/>
        <v>#DIV/0!</v>
      </c>
      <c r="AH172" s="22" t="e">
        <f t="shared" si="55"/>
        <v>#DIV/0!</v>
      </c>
      <c r="AI172" s="22" t="e">
        <f t="shared" si="56"/>
        <v>#DIV/0!</v>
      </c>
      <c r="AJ172" s="22" t="e">
        <f t="shared" si="57"/>
        <v>#DIV/0!</v>
      </c>
      <c r="AK172" s="22" t="e">
        <f t="shared" si="58"/>
        <v>#DIV/0!</v>
      </c>
      <c r="AM172" s="109"/>
      <c r="AN172" s="223"/>
      <c r="AP172" s="223"/>
      <c r="AQ172" s="220"/>
      <c r="AR172" s="24"/>
      <c r="AS172" s="223"/>
      <c r="AT172" s="220"/>
      <c r="AV172" s="43"/>
      <c r="AW172" s="43"/>
      <c r="AX172" s="43"/>
      <c r="AY172" s="43"/>
      <c r="AZ172" s="25"/>
      <c r="BA172" s="223"/>
      <c r="BB172" s="220"/>
      <c r="BC172" s="24"/>
      <c r="BD172" s="223"/>
      <c r="BE172" s="220"/>
      <c r="BG172" s="43"/>
      <c r="BH172" s="43"/>
      <c r="BI172" s="43"/>
      <c r="BJ172" s="43"/>
      <c r="BL172" s="223"/>
      <c r="BM172" s="220"/>
      <c r="BN172" s="24"/>
      <c r="BO172" s="223"/>
      <c r="BP172" s="220"/>
      <c r="BR172" s="220"/>
      <c r="BS172" s="220"/>
      <c r="BT172" s="221"/>
      <c r="BU172" s="51"/>
      <c r="BV172" s="220"/>
      <c r="BW172" s="220"/>
      <c r="BX172" s="221"/>
      <c r="BY172" s="51"/>
      <c r="BZ172" s="221"/>
    </row>
    <row r="173" spans="1:78" ht="16" hidden="1" customHeight="1" x14ac:dyDescent="0.2">
      <c r="A173" s="222"/>
      <c r="B173" s="222"/>
      <c r="C173" s="222"/>
      <c r="E173" s="224"/>
      <c r="AG173" s="21" t="e">
        <f t="shared" si="54"/>
        <v>#DIV/0!</v>
      </c>
      <c r="AH173" s="22" t="e">
        <f t="shared" si="55"/>
        <v>#DIV/0!</v>
      </c>
      <c r="AI173" s="22" t="e">
        <f t="shared" si="56"/>
        <v>#DIV/0!</v>
      </c>
      <c r="AJ173" s="22" t="e">
        <f t="shared" si="57"/>
        <v>#DIV/0!</v>
      </c>
      <c r="AK173" s="22" t="e">
        <f t="shared" si="58"/>
        <v>#DIV/0!</v>
      </c>
      <c r="AM173" s="109"/>
      <c r="AN173" s="223"/>
      <c r="AP173" s="223"/>
      <c r="AQ173" s="220"/>
      <c r="AR173" s="24"/>
      <c r="AS173" s="223"/>
      <c r="AT173" s="220"/>
      <c r="AV173" s="43"/>
      <c r="AW173" s="43"/>
      <c r="AX173" s="43"/>
      <c r="AY173" s="43"/>
      <c r="AZ173" s="25"/>
      <c r="BA173" s="223"/>
      <c r="BB173" s="220"/>
      <c r="BC173" s="24"/>
      <c r="BD173" s="223"/>
      <c r="BE173" s="220"/>
      <c r="BG173" s="43"/>
      <c r="BH173" s="43"/>
      <c r="BI173" s="43"/>
      <c r="BJ173" s="43"/>
      <c r="BL173" s="223"/>
      <c r="BM173" s="220"/>
      <c r="BN173" s="24"/>
      <c r="BO173" s="223"/>
      <c r="BP173" s="220"/>
      <c r="BR173" s="220"/>
      <c r="BS173" s="220"/>
      <c r="BT173" s="221"/>
      <c r="BU173" s="51"/>
      <c r="BV173" s="220"/>
      <c r="BW173" s="220"/>
      <c r="BX173" s="221"/>
      <c r="BY173" s="51"/>
      <c r="BZ173" s="221"/>
    </row>
    <row r="175" spans="1:78" ht="16" customHeight="1" x14ac:dyDescent="0.2">
      <c r="A175" s="222">
        <v>13</v>
      </c>
      <c r="B175" s="222">
        <v>1</v>
      </c>
      <c r="C175" s="222">
        <v>1</v>
      </c>
      <c r="D175" s="20" t="s">
        <v>627</v>
      </c>
      <c r="E175" s="224">
        <v>1644865</v>
      </c>
      <c r="G175">
        <v>440</v>
      </c>
      <c r="H175">
        <v>76</v>
      </c>
      <c r="I175">
        <v>560</v>
      </c>
      <c r="J175">
        <v>561</v>
      </c>
      <c r="K175">
        <v>62</v>
      </c>
      <c r="L175">
        <v>0.98799999999999999</v>
      </c>
      <c r="M175">
        <v>0.93200000000000005</v>
      </c>
      <c r="N175">
        <v>0.99</v>
      </c>
      <c r="O175">
        <v>0.98899999999999999</v>
      </c>
      <c r="P175">
        <v>0.91600000000000004</v>
      </c>
      <c r="Q175">
        <v>0.76</v>
      </c>
      <c r="R175">
        <v>0.74399999999999999</v>
      </c>
      <c r="S175">
        <v>0.75600000000000001</v>
      </c>
      <c r="T175">
        <v>0.76200000000000001</v>
      </c>
      <c r="U175">
        <v>0.752</v>
      </c>
      <c r="V175">
        <v>0.28399999999999997</v>
      </c>
      <c r="W175">
        <v>0.66400000000000003</v>
      </c>
      <c r="X175">
        <v>0.26400000000000001</v>
      </c>
      <c r="Y175">
        <v>0.26500000000000001</v>
      </c>
      <c r="Z175">
        <v>0.73199999999999998</v>
      </c>
      <c r="AA175">
        <v>1.224</v>
      </c>
      <c r="AB175">
        <v>1.2629999999999999</v>
      </c>
      <c r="AC175">
        <v>1.2430000000000001</v>
      </c>
      <c r="AD175">
        <v>1.2270000000000001</v>
      </c>
      <c r="AE175">
        <v>1.232</v>
      </c>
      <c r="AG175" s="21">
        <f t="shared" ref="AG175:AG190" si="59">AVERAGE(G175:K175)</f>
        <v>339.8</v>
      </c>
      <c r="AH175" s="22">
        <f t="shared" ref="AH175:AH190" si="60">AVERAGE(L175:P175)</f>
        <v>0.96300000000000008</v>
      </c>
      <c r="AI175" s="22">
        <f t="shared" ref="AI175:AI190" si="61">AVERAGE(V175:Z175)</f>
        <v>0.44179999999999992</v>
      </c>
      <c r="AJ175" s="22">
        <f t="shared" ref="AJ175:AJ190" si="62">AVERAGE(Q175:U175)</f>
        <v>0.75480000000000003</v>
      </c>
      <c r="AK175" s="22">
        <f t="shared" ref="AK175:AK190" si="63">AVERAGE(AA175:AE175)</f>
        <v>1.2378000000000002</v>
      </c>
      <c r="AM175" s="109">
        <f t="shared" ref="AM175:AM190" si="64">((AK175-AI175)*(1000/AG175))/AJ175</f>
        <v>3.1035432482650576</v>
      </c>
      <c r="AN175" s="223" cm="1">
        <f t="array" ref="AN175">MIN(IF(ISERROR(AM175:AM182),1E+307,AM175:AM182))</f>
        <v>0.88648701464210244</v>
      </c>
      <c r="AP175" s="223" cm="1">
        <f t="array" ref="AP175">MAX(IF(ISERROR(AJ175:AJ182),-1E+307,AJ175:AJ182))</f>
        <v>0.77659999999999996</v>
      </c>
      <c r="AQ175" s="220">
        <f>AP183-AP175</f>
        <v>-0.10759999999999992</v>
      </c>
      <c r="AR175" s="24"/>
      <c r="AS175" s="223" cm="1">
        <f t="array" ref="AS175">MIN(IF(ISERROR(AK175:AK182),1E+307,AK175:AK182))</f>
        <v>1.2005999999999999</v>
      </c>
      <c r="AT175" s="220">
        <f>AS175-AS183</f>
        <v>-0.18819999999999992</v>
      </c>
      <c r="AV175" s="43">
        <v>0.8</v>
      </c>
      <c r="AW175" s="43">
        <v>1.3149999999999999</v>
      </c>
      <c r="AX175" s="43">
        <v>0.79400000000000004</v>
      </c>
      <c r="AY175" s="43">
        <v>1.476</v>
      </c>
      <c r="AZ175" s="25"/>
      <c r="BA175" s="223" cm="1">
        <f t="array" ref="BA175">INDEX(AV175:AV182, MATCH(MIN(IF(ISERROR($AK175:$AK182), 1000, $AK175:$AK182)), $AK175:$AK182, 0))</f>
        <v>0.81100000000000005</v>
      </c>
      <c r="BB175" s="220">
        <f>BA183-BA175</f>
        <v>-0.13400000000000001</v>
      </c>
      <c r="BC175" s="24"/>
      <c r="BD175" s="223" cm="1">
        <f t="array" ref="BD175">INDEX(AW175:AW182, MATCH(MIN(IF(ISERROR($AK175:$AK182), 1000, $AK175:$AK182)), $AK175:$AK182, 0))</f>
        <v>1.272</v>
      </c>
      <c r="BE175" s="220">
        <f>BD175-BD183</f>
        <v>-0.32400000000000007</v>
      </c>
      <c r="BG175" s="43">
        <v>0.70799999999999996</v>
      </c>
      <c r="BH175" s="43">
        <v>1.579</v>
      </c>
      <c r="BI175" s="43">
        <v>0.73399999999999999</v>
      </c>
      <c r="BJ175" s="43">
        <v>1.647</v>
      </c>
      <c r="BL175" s="223" cm="1">
        <f t="array" ref="BL175">INDEX(BG175:BG182, MATCH(MIN(IF(ISERROR($AK175:$AK182), 1000, $AK175:$AK182)), $AK175:$AK182, 0))</f>
        <v>0.72799999999999998</v>
      </c>
      <c r="BM175" s="220">
        <f>BL183-BL175</f>
        <v>-0.122</v>
      </c>
      <c r="BN175" s="24"/>
      <c r="BO175" s="223" cm="1">
        <f t="array" ref="BO175">INDEX(BH175:BH182, MATCH(MIN(IF(ISERROR($AK175:$AK182), 1000, $AK175:$AK182)), $AK175:$AK182, 0))</f>
        <v>1.5309999999999999</v>
      </c>
      <c r="BP175" s="220">
        <f>BO175-BO183</f>
        <v>-0.25800000000000001</v>
      </c>
      <c r="BR175" s="220">
        <f>BA175-BB175</f>
        <v>0.94500000000000006</v>
      </c>
      <c r="BS175" s="220">
        <f>BD175+BE175</f>
        <v>0.94799999999999995</v>
      </c>
      <c r="BT175" s="221">
        <f>BS175-BR175</f>
        <v>2.9999999999998916E-3</v>
      </c>
      <c r="BU175" s="51"/>
      <c r="BV175" s="220">
        <f>BL175-BM175</f>
        <v>0.85</v>
      </c>
      <c r="BW175" s="220">
        <f>BO175+BP175</f>
        <v>1.2729999999999999</v>
      </c>
      <c r="BX175" s="221">
        <f>BW175-BV175</f>
        <v>0.42299999999999993</v>
      </c>
      <c r="BY175" s="51"/>
      <c r="BZ175" s="221">
        <f>AVERAGE(BT175, BX175)</f>
        <v>0.21299999999999991</v>
      </c>
    </row>
    <row r="176" spans="1:78" ht="16" customHeight="1" x14ac:dyDescent="0.2">
      <c r="A176" s="222"/>
      <c r="B176" s="222"/>
      <c r="C176" s="222"/>
      <c r="D176" s="20" t="s">
        <v>628</v>
      </c>
      <c r="E176" s="224"/>
      <c r="G176">
        <v>340</v>
      </c>
      <c r="H176">
        <v>288</v>
      </c>
      <c r="I176">
        <v>323</v>
      </c>
      <c r="J176">
        <v>213</v>
      </c>
      <c r="K176">
        <v>356</v>
      </c>
      <c r="L176">
        <v>0.94099999999999995</v>
      </c>
      <c r="M176">
        <v>0.93500000000000005</v>
      </c>
      <c r="N176">
        <v>0.94099999999999995</v>
      </c>
      <c r="O176">
        <v>0.91</v>
      </c>
      <c r="P176">
        <v>0.94</v>
      </c>
      <c r="Q176">
        <v>0.77200000000000002</v>
      </c>
      <c r="R176">
        <v>0.76500000000000001</v>
      </c>
      <c r="S176">
        <v>0.76600000000000001</v>
      </c>
      <c r="T176">
        <v>0.76700000000000002</v>
      </c>
      <c r="U176">
        <v>0.77900000000000003</v>
      </c>
      <c r="V176">
        <v>0.61499999999999999</v>
      </c>
      <c r="W176">
        <v>0.65</v>
      </c>
      <c r="X176">
        <v>0.61899999999999999</v>
      </c>
      <c r="Y176">
        <v>0.75800000000000001</v>
      </c>
      <c r="Z176">
        <v>0.625</v>
      </c>
      <c r="AA176">
        <v>1.196</v>
      </c>
      <c r="AB176">
        <v>1.206</v>
      </c>
      <c r="AC176">
        <v>1.226</v>
      </c>
      <c r="AD176">
        <v>1.248</v>
      </c>
      <c r="AE176">
        <v>1.212</v>
      </c>
      <c r="AG176" s="21">
        <f t="shared" si="59"/>
        <v>304</v>
      </c>
      <c r="AH176" s="22">
        <f t="shared" si="60"/>
        <v>0.93340000000000001</v>
      </c>
      <c r="AI176" s="22">
        <f t="shared" si="61"/>
        <v>0.65340000000000009</v>
      </c>
      <c r="AJ176" s="22">
        <f t="shared" si="62"/>
        <v>0.76979999999999993</v>
      </c>
      <c r="AK176" s="22">
        <f t="shared" si="63"/>
        <v>1.2176</v>
      </c>
      <c r="AM176" s="109">
        <f t="shared" si="64"/>
        <v>2.41091329258454</v>
      </c>
      <c r="AN176" s="223"/>
      <c r="AP176" s="223"/>
      <c r="AQ176" s="220"/>
      <c r="AR176" s="24"/>
      <c r="AS176" s="223"/>
      <c r="AT176" s="220"/>
      <c r="AV176" s="43">
        <v>0.81200000000000006</v>
      </c>
      <c r="AW176" s="43">
        <v>1.2729999999999999</v>
      </c>
      <c r="AX176" s="43">
        <v>0.82699999999999996</v>
      </c>
      <c r="AY176" s="43">
        <v>1.3620000000000001</v>
      </c>
      <c r="AZ176" s="25"/>
      <c r="BA176" s="223"/>
      <c r="BB176" s="220"/>
      <c r="BC176" s="24"/>
      <c r="BD176" s="223"/>
      <c r="BE176" s="220"/>
      <c r="BG176" s="43">
        <v>0.74199999999999999</v>
      </c>
      <c r="BH176" s="43">
        <v>1.502</v>
      </c>
      <c r="BI176" s="43">
        <v>0.78700000000000003</v>
      </c>
      <c r="BJ176" s="43">
        <v>1.5049999999999999</v>
      </c>
      <c r="BL176" s="223"/>
      <c r="BM176" s="220"/>
      <c r="BN176" s="24"/>
      <c r="BO176" s="223"/>
      <c r="BP176" s="220"/>
      <c r="BR176" s="220"/>
      <c r="BS176" s="220"/>
      <c r="BT176" s="221"/>
      <c r="BU176" s="51"/>
      <c r="BV176" s="220"/>
      <c r="BW176" s="220"/>
      <c r="BX176" s="221"/>
      <c r="BY176" s="51"/>
      <c r="BZ176" s="221"/>
    </row>
    <row r="177" spans="1:78" s="63" customFormat="1" ht="16" customHeight="1" x14ac:dyDescent="0.2">
      <c r="A177" s="222"/>
      <c r="B177" s="222"/>
      <c r="C177" s="222"/>
      <c r="D177" s="63" t="s">
        <v>629</v>
      </c>
      <c r="E177" s="224"/>
      <c r="G177" s="63">
        <v>472</v>
      </c>
      <c r="H177" s="63">
        <v>563</v>
      </c>
      <c r="I177" s="63">
        <v>556</v>
      </c>
      <c r="J177" s="63">
        <v>597</v>
      </c>
      <c r="K177" s="63">
        <v>403</v>
      </c>
      <c r="L177" s="63">
        <v>0.91500000000000004</v>
      </c>
      <c r="M177" s="63">
        <v>0.92900000000000005</v>
      </c>
      <c r="N177" s="63">
        <v>0.92700000000000005</v>
      </c>
      <c r="O177" s="63">
        <v>0.92800000000000005</v>
      </c>
      <c r="P177" s="63">
        <v>0.89700000000000002</v>
      </c>
      <c r="Q177" s="63">
        <v>0.77600000000000002</v>
      </c>
      <c r="R177" s="63">
        <v>0.77600000000000002</v>
      </c>
      <c r="S177" s="63">
        <v>0.77800000000000002</v>
      </c>
      <c r="T177" s="63">
        <v>0.77300000000000002</v>
      </c>
      <c r="U177" s="63">
        <v>0.78</v>
      </c>
      <c r="V177" s="63">
        <v>0.73699999999999999</v>
      </c>
      <c r="W177" s="63">
        <v>0.67800000000000005</v>
      </c>
      <c r="X177" s="63">
        <v>0.68300000000000005</v>
      </c>
      <c r="Y177" s="63">
        <v>0.68</v>
      </c>
      <c r="Z177" s="63">
        <v>0.80800000000000005</v>
      </c>
      <c r="AA177" s="63">
        <v>1.232</v>
      </c>
      <c r="AB177" s="63">
        <v>1.2070000000000001</v>
      </c>
      <c r="AC177" s="63">
        <v>1.18</v>
      </c>
      <c r="AD177" s="63">
        <v>1.19</v>
      </c>
      <c r="AE177" s="63">
        <v>1.194</v>
      </c>
      <c r="AG177" s="102">
        <f t="shared" si="59"/>
        <v>518.20000000000005</v>
      </c>
      <c r="AH177" s="103">
        <f t="shared" si="60"/>
        <v>0.91920000000000002</v>
      </c>
      <c r="AI177" s="103">
        <f t="shared" si="61"/>
        <v>0.71720000000000006</v>
      </c>
      <c r="AJ177" s="103">
        <f t="shared" si="62"/>
        <v>0.77659999999999996</v>
      </c>
      <c r="AK177" s="103">
        <f t="shared" si="63"/>
        <v>1.2005999999999999</v>
      </c>
      <c r="AM177" s="18">
        <f t="shared" si="64"/>
        <v>1.2011903960827175</v>
      </c>
      <c r="AN177" s="223"/>
      <c r="AP177" s="223"/>
      <c r="AQ177" s="220"/>
      <c r="AR177" s="104"/>
      <c r="AS177" s="223"/>
      <c r="AT177" s="220"/>
      <c r="AV177" s="105">
        <v>0.81100000000000005</v>
      </c>
      <c r="AW177" s="105">
        <v>1.272</v>
      </c>
      <c r="AX177" s="105">
        <v>0.81799999999999995</v>
      </c>
      <c r="AY177" s="105">
        <v>1.3839999999999999</v>
      </c>
      <c r="AZ177" s="106"/>
      <c r="BA177" s="223"/>
      <c r="BB177" s="220"/>
      <c r="BC177" s="104"/>
      <c r="BD177" s="223"/>
      <c r="BE177" s="220"/>
      <c r="BG177" s="105">
        <v>0.72799999999999998</v>
      </c>
      <c r="BH177" s="105">
        <v>1.5309999999999999</v>
      </c>
      <c r="BI177" s="105">
        <v>0.77</v>
      </c>
      <c r="BJ177" s="105">
        <v>1.5389999999999999</v>
      </c>
      <c r="BL177" s="223"/>
      <c r="BM177" s="220"/>
      <c r="BN177" s="104"/>
      <c r="BO177" s="223"/>
      <c r="BP177" s="220"/>
      <c r="BR177" s="220"/>
      <c r="BS177" s="220"/>
      <c r="BT177" s="221"/>
      <c r="BU177" s="107"/>
      <c r="BV177" s="220"/>
      <c r="BW177" s="220"/>
      <c r="BX177" s="221"/>
      <c r="BY177" s="107"/>
      <c r="BZ177" s="221"/>
    </row>
    <row r="178" spans="1:78" ht="16" customHeight="1" x14ac:dyDescent="0.2">
      <c r="A178" s="222"/>
      <c r="B178" s="222"/>
      <c r="C178" s="222"/>
      <c r="D178" s="20" t="s">
        <v>630</v>
      </c>
      <c r="E178" s="224"/>
      <c r="G178" s="20">
        <v>380</v>
      </c>
      <c r="H178" s="20">
        <v>549</v>
      </c>
      <c r="I178" s="20">
        <v>774</v>
      </c>
      <c r="J178" s="20">
        <v>522</v>
      </c>
      <c r="K178" s="20">
        <v>526</v>
      </c>
      <c r="L178" s="20">
        <v>0.877</v>
      </c>
      <c r="M178" s="20">
        <v>0.90900000000000003</v>
      </c>
      <c r="N178" s="20">
        <v>0.93400000000000005</v>
      </c>
      <c r="O178" s="20">
        <v>0.90200000000000002</v>
      </c>
      <c r="P178" s="20">
        <v>0.90300000000000002</v>
      </c>
      <c r="Q178" s="20">
        <v>0.76700000000000002</v>
      </c>
      <c r="R178" s="20">
        <v>0.77500000000000002</v>
      </c>
      <c r="S178" s="20">
        <v>0.77900000000000003</v>
      </c>
      <c r="T178" s="20">
        <v>0.76500000000000001</v>
      </c>
      <c r="U178" s="20">
        <v>0.78</v>
      </c>
      <c r="V178" s="20">
        <v>0.878</v>
      </c>
      <c r="W178" s="20">
        <v>0.76300000000000001</v>
      </c>
      <c r="X178" s="20">
        <v>0.65300000000000002</v>
      </c>
      <c r="Y178" s="20">
        <v>0.78900000000000003</v>
      </c>
      <c r="Z178" s="20">
        <v>0.78500000000000003</v>
      </c>
      <c r="AA178" s="20">
        <v>1.2450000000000001</v>
      </c>
      <c r="AB178" s="20">
        <v>1.196</v>
      </c>
      <c r="AC178" s="20">
        <v>1.1919999999999999</v>
      </c>
      <c r="AD178" s="20">
        <v>1.25</v>
      </c>
      <c r="AE178" s="20">
        <v>1.1950000000000001</v>
      </c>
      <c r="AG178" s="21">
        <f t="shared" si="59"/>
        <v>550.20000000000005</v>
      </c>
      <c r="AH178" s="22">
        <f t="shared" si="60"/>
        <v>0.90500000000000003</v>
      </c>
      <c r="AI178" s="22">
        <f t="shared" si="61"/>
        <v>0.77360000000000007</v>
      </c>
      <c r="AJ178" s="22">
        <f t="shared" si="62"/>
        <v>0.77320000000000011</v>
      </c>
      <c r="AK178" s="22">
        <f t="shared" si="63"/>
        <v>1.2156</v>
      </c>
      <c r="AM178" s="109">
        <f t="shared" si="64"/>
        <v>1.0389863404794906</v>
      </c>
      <c r="AN178" s="223"/>
      <c r="AP178" s="223"/>
      <c r="AQ178" s="220"/>
      <c r="AR178" s="24"/>
      <c r="AS178" s="223"/>
      <c r="AT178" s="220"/>
      <c r="AV178" s="43">
        <v>0.81100000000000005</v>
      </c>
      <c r="AW178" s="43">
        <v>1.27</v>
      </c>
      <c r="AX178" s="43">
        <v>0.82399999999999995</v>
      </c>
      <c r="AY178" s="43">
        <v>1.3640000000000001</v>
      </c>
      <c r="AZ178" s="25"/>
      <c r="BA178" s="223"/>
      <c r="BB178" s="220"/>
      <c r="BC178" s="24"/>
      <c r="BD178" s="223"/>
      <c r="BE178" s="220"/>
      <c r="BG178" s="43">
        <v>0.74099999999999999</v>
      </c>
      <c r="BH178" s="43">
        <v>1.5</v>
      </c>
      <c r="BI178" s="43">
        <v>0.79</v>
      </c>
      <c r="BJ178" s="43">
        <v>1.4790000000000001</v>
      </c>
      <c r="BL178" s="223"/>
      <c r="BM178" s="220"/>
      <c r="BN178" s="24"/>
      <c r="BO178" s="223"/>
      <c r="BP178" s="220"/>
      <c r="BR178" s="220"/>
      <c r="BS178" s="220"/>
      <c r="BT178" s="221"/>
      <c r="BU178" s="51"/>
      <c r="BV178" s="220"/>
      <c r="BW178" s="220"/>
      <c r="BX178" s="221"/>
      <c r="BY178" s="51"/>
      <c r="BZ178" s="221"/>
    </row>
    <row r="179" spans="1:78" ht="16" customHeight="1" x14ac:dyDescent="0.2">
      <c r="A179" s="222"/>
      <c r="B179" s="222"/>
      <c r="C179" s="222"/>
      <c r="D179" s="20" t="s">
        <v>631</v>
      </c>
      <c r="E179" s="224"/>
      <c r="G179">
        <v>393</v>
      </c>
      <c r="H179">
        <v>590</v>
      </c>
      <c r="I179">
        <v>550</v>
      </c>
      <c r="J179">
        <v>529</v>
      </c>
      <c r="K179">
        <v>557</v>
      </c>
      <c r="L179">
        <v>0.85899999999999999</v>
      </c>
      <c r="M179">
        <v>0.89200000000000002</v>
      </c>
      <c r="N179">
        <v>0.88600000000000001</v>
      </c>
      <c r="O179">
        <v>0.88300000000000001</v>
      </c>
      <c r="P179">
        <v>0.88600000000000001</v>
      </c>
      <c r="Q179">
        <v>0.75700000000000001</v>
      </c>
      <c r="R179">
        <v>0.76400000000000001</v>
      </c>
      <c r="S179">
        <v>0.76400000000000001</v>
      </c>
      <c r="T179">
        <v>0.75900000000000001</v>
      </c>
      <c r="U179">
        <v>0.77</v>
      </c>
      <c r="V179">
        <v>0.93300000000000005</v>
      </c>
      <c r="W179">
        <v>0.82799999999999996</v>
      </c>
      <c r="X179">
        <v>0.84499999999999997</v>
      </c>
      <c r="Y179">
        <v>0.85699999999999998</v>
      </c>
      <c r="Z179">
        <v>0.84599999999999997</v>
      </c>
      <c r="AA179">
        <v>1.22</v>
      </c>
      <c r="AB179">
        <v>1.2150000000000001</v>
      </c>
      <c r="AC179">
        <v>1.204</v>
      </c>
      <c r="AD179">
        <v>1.234</v>
      </c>
      <c r="AE179">
        <v>1.2070000000000001</v>
      </c>
      <c r="AG179" s="21">
        <f t="shared" si="59"/>
        <v>523.79999999999995</v>
      </c>
      <c r="AH179" s="22">
        <f t="shared" si="60"/>
        <v>0.88119999999999998</v>
      </c>
      <c r="AI179" s="22">
        <f t="shared" si="61"/>
        <v>0.86180000000000001</v>
      </c>
      <c r="AJ179" s="22">
        <f t="shared" si="62"/>
        <v>0.76280000000000003</v>
      </c>
      <c r="AK179" s="22">
        <f t="shared" si="63"/>
        <v>1.216</v>
      </c>
      <c r="AM179" s="109">
        <f t="shared" si="64"/>
        <v>0.88648701464210244</v>
      </c>
      <c r="AN179" s="223"/>
      <c r="AP179" s="223"/>
      <c r="AQ179" s="220"/>
      <c r="AR179" s="24"/>
      <c r="AS179" s="223"/>
      <c r="AT179" s="220"/>
      <c r="AV179" s="43">
        <v>0.79800000000000004</v>
      </c>
      <c r="AW179" s="43">
        <v>1.355</v>
      </c>
      <c r="AX179" s="43">
        <v>0.80500000000000005</v>
      </c>
      <c r="AY179" s="43">
        <v>1.45</v>
      </c>
      <c r="AZ179" s="25"/>
      <c r="BA179" s="223"/>
      <c r="BB179" s="220"/>
      <c r="BC179" s="24"/>
      <c r="BD179" s="223"/>
      <c r="BE179" s="220"/>
      <c r="BG179" s="43">
        <v>0.72499999999999998</v>
      </c>
      <c r="BH179" s="43">
        <v>1.5580000000000001</v>
      </c>
      <c r="BI179" s="43">
        <v>0.76400000000000001</v>
      </c>
      <c r="BJ179" s="43">
        <v>1.5620000000000001</v>
      </c>
      <c r="BL179" s="223"/>
      <c r="BM179" s="220"/>
      <c r="BN179" s="24"/>
      <c r="BO179" s="223"/>
      <c r="BP179" s="220"/>
      <c r="BR179" s="220"/>
      <c r="BS179" s="220"/>
      <c r="BT179" s="221"/>
      <c r="BU179" s="51"/>
      <c r="BV179" s="220"/>
      <c r="BW179" s="220"/>
      <c r="BX179" s="221"/>
      <c r="BY179" s="51"/>
      <c r="BZ179" s="221"/>
    </row>
    <row r="180" spans="1:78" ht="16" customHeight="1" x14ac:dyDescent="0.2">
      <c r="A180" s="222"/>
      <c r="B180" s="222"/>
      <c r="C180" s="222"/>
      <c r="E180" s="224"/>
      <c r="AG180" s="21" t="e">
        <f t="shared" si="59"/>
        <v>#DIV/0!</v>
      </c>
      <c r="AH180" s="22" t="e">
        <f t="shared" si="60"/>
        <v>#DIV/0!</v>
      </c>
      <c r="AI180" s="22" t="e">
        <f t="shared" si="61"/>
        <v>#DIV/0!</v>
      </c>
      <c r="AJ180" s="22" t="e">
        <f t="shared" si="62"/>
        <v>#DIV/0!</v>
      </c>
      <c r="AK180" s="22" t="e">
        <f t="shared" si="63"/>
        <v>#DIV/0!</v>
      </c>
      <c r="AM180" s="109" t="e">
        <f t="shared" si="64"/>
        <v>#DIV/0!</v>
      </c>
      <c r="AN180" s="223"/>
      <c r="AP180" s="223"/>
      <c r="AQ180" s="220"/>
      <c r="AR180" s="24"/>
      <c r="AS180" s="223"/>
      <c r="AT180" s="220"/>
      <c r="AV180" s="43"/>
      <c r="AW180" s="43"/>
      <c r="AX180" s="43"/>
      <c r="AY180" s="43"/>
      <c r="AZ180" s="25"/>
      <c r="BA180" s="223"/>
      <c r="BB180" s="220"/>
      <c r="BC180" s="24"/>
      <c r="BD180" s="223"/>
      <c r="BE180" s="220"/>
      <c r="BG180" s="43"/>
      <c r="BH180" s="43"/>
      <c r="BI180" s="43"/>
      <c r="BJ180" s="43"/>
      <c r="BL180" s="223"/>
      <c r="BM180" s="220"/>
      <c r="BN180" s="24"/>
      <c r="BO180" s="223"/>
      <c r="BP180" s="220"/>
      <c r="BR180" s="220"/>
      <c r="BS180" s="220"/>
      <c r="BT180" s="221"/>
      <c r="BU180" s="51"/>
      <c r="BV180" s="220"/>
      <c r="BW180" s="220"/>
      <c r="BX180" s="221"/>
      <c r="BY180" s="51"/>
      <c r="BZ180" s="221"/>
    </row>
    <row r="181" spans="1:78" ht="16" customHeight="1" x14ac:dyDescent="0.2">
      <c r="A181" s="222"/>
      <c r="B181" s="222"/>
      <c r="C181" s="222"/>
      <c r="E181" s="224"/>
      <c r="AG181" s="21" t="e">
        <f t="shared" si="59"/>
        <v>#DIV/0!</v>
      </c>
      <c r="AH181" s="22" t="e">
        <f t="shared" si="60"/>
        <v>#DIV/0!</v>
      </c>
      <c r="AI181" s="22" t="e">
        <f t="shared" si="61"/>
        <v>#DIV/0!</v>
      </c>
      <c r="AJ181" s="22" t="e">
        <f t="shared" si="62"/>
        <v>#DIV/0!</v>
      </c>
      <c r="AK181" s="22" t="e">
        <f t="shared" si="63"/>
        <v>#DIV/0!</v>
      </c>
      <c r="AM181" s="109" t="e">
        <f t="shared" si="64"/>
        <v>#DIV/0!</v>
      </c>
      <c r="AN181" s="223"/>
      <c r="AP181" s="223"/>
      <c r="AQ181" s="220"/>
      <c r="AR181" s="24"/>
      <c r="AS181" s="223"/>
      <c r="AT181" s="220"/>
      <c r="AV181" s="43"/>
      <c r="AW181" s="43"/>
      <c r="AX181" s="43"/>
      <c r="AY181" s="43"/>
      <c r="AZ181" s="25"/>
      <c r="BA181" s="223"/>
      <c r="BB181" s="220"/>
      <c r="BC181" s="24"/>
      <c r="BD181" s="223"/>
      <c r="BE181" s="220"/>
      <c r="BG181" s="43"/>
      <c r="BH181" s="43"/>
      <c r="BI181" s="43"/>
      <c r="BJ181" s="43"/>
      <c r="BL181" s="223"/>
      <c r="BM181" s="220"/>
      <c r="BN181" s="24"/>
      <c r="BO181" s="223"/>
      <c r="BP181" s="220"/>
      <c r="BR181" s="220"/>
      <c r="BS181" s="220"/>
      <c r="BT181" s="221"/>
      <c r="BU181" s="51"/>
      <c r="BV181" s="220"/>
      <c r="BW181" s="220"/>
      <c r="BX181" s="221"/>
      <c r="BY181" s="51"/>
      <c r="BZ181" s="221"/>
    </row>
    <row r="182" spans="1:78" ht="16" customHeight="1" x14ac:dyDescent="0.2">
      <c r="A182" s="222"/>
      <c r="B182" s="222"/>
      <c r="C182" s="222"/>
      <c r="E182" s="224"/>
      <c r="AG182" s="21" t="e">
        <f t="shared" si="59"/>
        <v>#DIV/0!</v>
      </c>
      <c r="AH182" s="22" t="e">
        <f t="shared" si="60"/>
        <v>#DIV/0!</v>
      </c>
      <c r="AI182" s="22" t="e">
        <f t="shared" si="61"/>
        <v>#DIV/0!</v>
      </c>
      <c r="AJ182" s="22" t="e">
        <f t="shared" si="62"/>
        <v>#DIV/0!</v>
      </c>
      <c r="AK182" s="22" t="e">
        <f t="shared" si="63"/>
        <v>#DIV/0!</v>
      </c>
      <c r="AM182" s="109" t="e">
        <f t="shared" si="64"/>
        <v>#DIV/0!</v>
      </c>
      <c r="AN182" s="223"/>
      <c r="AP182" s="223"/>
      <c r="AQ182" s="220"/>
      <c r="AR182" s="24"/>
      <c r="AS182" s="223"/>
      <c r="AT182" s="220"/>
      <c r="AV182" s="43"/>
      <c r="AW182" s="43"/>
      <c r="AX182" s="43"/>
      <c r="AY182" s="43"/>
      <c r="AZ182" s="25"/>
      <c r="BA182" s="223"/>
      <c r="BB182" s="220"/>
      <c r="BC182" s="24"/>
      <c r="BD182" s="223"/>
      <c r="BE182" s="220"/>
      <c r="BG182" s="43"/>
      <c r="BH182" s="43"/>
      <c r="BI182" s="43"/>
      <c r="BJ182" s="43"/>
      <c r="BL182" s="223"/>
      <c r="BM182" s="220"/>
      <c r="BN182" s="24"/>
      <c r="BO182" s="223"/>
      <c r="BP182" s="220"/>
      <c r="BR182" s="220"/>
      <c r="BS182" s="220"/>
      <c r="BT182" s="221"/>
      <c r="BU182" s="51"/>
      <c r="BV182" s="220"/>
      <c r="BW182" s="220"/>
      <c r="BX182" s="221"/>
      <c r="BY182" s="51"/>
      <c r="BZ182" s="221"/>
    </row>
    <row r="183" spans="1:78" ht="16" customHeight="1" x14ac:dyDescent="0.2">
      <c r="A183" s="222"/>
      <c r="B183" s="222"/>
      <c r="C183" s="222">
        <v>0</v>
      </c>
      <c r="D183" s="20" t="s">
        <v>632</v>
      </c>
      <c r="E183" s="224"/>
      <c r="G183">
        <v>148</v>
      </c>
      <c r="H183">
        <v>167</v>
      </c>
      <c r="I183">
        <v>102</v>
      </c>
      <c r="J183">
        <v>71</v>
      </c>
      <c r="K183">
        <v>199</v>
      </c>
      <c r="L183">
        <v>0.79</v>
      </c>
      <c r="M183">
        <v>0.8</v>
      </c>
      <c r="N183">
        <v>0.75</v>
      </c>
      <c r="O183">
        <v>0.72599999999999998</v>
      </c>
      <c r="P183">
        <v>0.81399999999999995</v>
      </c>
      <c r="Q183">
        <v>0.63600000000000001</v>
      </c>
      <c r="R183">
        <v>0.65700000000000003</v>
      </c>
      <c r="S183">
        <v>0.65200000000000002</v>
      </c>
      <c r="T183">
        <v>0.63600000000000001</v>
      </c>
      <c r="U183">
        <v>0.65900000000000003</v>
      </c>
      <c r="V183">
        <v>1.121</v>
      </c>
      <c r="W183">
        <v>1.101</v>
      </c>
      <c r="X183">
        <v>1.2090000000000001</v>
      </c>
      <c r="Y183">
        <v>1.258</v>
      </c>
      <c r="Z183">
        <v>1.06</v>
      </c>
      <c r="AA183">
        <v>1.4410000000000001</v>
      </c>
      <c r="AB183">
        <v>1.401</v>
      </c>
      <c r="AC183">
        <v>1.415</v>
      </c>
      <c r="AD183">
        <v>1.4430000000000001</v>
      </c>
      <c r="AE183">
        <v>1.4</v>
      </c>
      <c r="AG183" s="21">
        <f t="shared" si="59"/>
        <v>137.4</v>
      </c>
      <c r="AH183" s="22">
        <f t="shared" si="60"/>
        <v>0.77600000000000002</v>
      </c>
      <c r="AI183" s="22">
        <f t="shared" si="61"/>
        <v>1.1498000000000002</v>
      </c>
      <c r="AJ183" s="22">
        <f t="shared" si="62"/>
        <v>0.64800000000000002</v>
      </c>
      <c r="AK183" s="22">
        <f t="shared" si="63"/>
        <v>1.42</v>
      </c>
      <c r="AM183" s="109">
        <f t="shared" si="64"/>
        <v>3.0347547936097157</v>
      </c>
      <c r="AN183" s="223" cm="1">
        <f t="array" ref="AN183">MIN(IF(ISERROR(AM183:AM190),1E+307,AM183:AM190))</f>
        <v>0.40256333154658391</v>
      </c>
      <c r="AP183" s="223" cm="1">
        <f t="array" ref="AP183">MAX(IF(ISERROR(AJ183:AJ190),-1E+307,AJ183:AJ190))</f>
        <v>0.66900000000000004</v>
      </c>
      <c r="AQ183" s="220"/>
      <c r="AR183" s="24"/>
      <c r="AS183" s="223" cm="1">
        <f t="array" ref="AS183">MIN(IF(ISERROR(AK183:AK190),1E+307,AK183:AK190))</f>
        <v>1.3887999999999998</v>
      </c>
      <c r="AT183" s="220"/>
      <c r="AV183" s="43">
        <v>0.70699999999999996</v>
      </c>
      <c r="AW183" s="43">
        <v>1.5409999999999999</v>
      </c>
      <c r="AX183" s="43">
        <v>0.75</v>
      </c>
      <c r="AY183" s="43">
        <v>1.6020000000000001</v>
      </c>
      <c r="AZ183" s="25"/>
      <c r="BA183" s="223" cm="1">
        <f t="array" ref="BA183">INDEX(AV183:AV190, MATCH(MIN(IF(ISERROR($AK183:$AK190), 1000, $AK183:$AK190)), $AK183:$AK190, 0))</f>
        <v>0.67700000000000005</v>
      </c>
      <c r="BB183" s="220"/>
      <c r="BC183" s="24"/>
      <c r="BD183" s="223" cm="1">
        <f t="array" ref="BD183">INDEX(AW183:AW190, MATCH(MIN(IF(ISERROR($AK183:$AK190), 1000, $AK183:$AK190)), $AK183:$AK190, 0))</f>
        <v>1.5960000000000001</v>
      </c>
      <c r="BE183" s="220"/>
      <c r="BG183" s="43">
        <v>0.67200000000000004</v>
      </c>
      <c r="BH183" s="43">
        <v>1.657</v>
      </c>
      <c r="BI183" s="43">
        <v>0.74299999999999999</v>
      </c>
      <c r="BJ183" s="43">
        <v>1.619</v>
      </c>
      <c r="BL183" s="223" cm="1">
        <f t="array" ref="BL183">INDEX(BG183:BG190, MATCH(MIN(IF(ISERROR($AK183:$AK190), 1000, $AK183:$AK190)), $AK183:$AK190, 0))</f>
        <v>0.60599999999999998</v>
      </c>
      <c r="BM183" s="220"/>
      <c r="BN183" s="24"/>
      <c r="BO183" s="223" cm="1">
        <f t="array" ref="BO183">INDEX(BH183:BH190, MATCH(MIN(IF(ISERROR($AK183:$AK190), 1000, $AK183:$AK190)), $AK183:$AK190, 0))</f>
        <v>1.7889999999999999</v>
      </c>
      <c r="BP183" s="220"/>
      <c r="BR183" s="220"/>
      <c r="BS183" s="220"/>
      <c r="BT183" s="221"/>
      <c r="BU183" s="51"/>
      <c r="BV183" s="220"/>
      <c r="BW183" s="220"/>
      <c r="BX183" s="221"/>
      <c r="BY183" s="51"/>
      <c r="BZ183" s="221"/>
    </row>
    <row r="184" spans="1:78" ht="16" customHeight="1" x14ac:dyDescent="0.2">
      <c r="A184" s="222"/>
      <c r="B184" s="222"/>
      <c r="C184" s="222"/>
      <c r="D184" s="20" t="s">
        <v>633</v>
      </c>
      <c r="E184" s="224"/>
      <c r="G184">
        <v>347</v>
      </c>
      <c r="H184">
        <v>337</v>
      </c>
      <c r="I184">
        <v>451</v>
      </c>
      <c r="J184">
        <v>333</v>
      </c>
      <c r="K184">
        <v>272</v>
      </c>
      <c r="L184">
        <v>0.78500000000000003</v>
      </c>
      <c r="M184">
        <v>0.77900000000000003</v>
      </c>
      <c r="N184">
        <v>0.82699999999999996</v>
      </c>
      <c r="O184">
        <v>0.77900000000000003</v>
      </c>
      <c r="P184">
        <v>0.74399999999999999</v>
      </c>
      <c r="Q184">
        <v>0.66100000000000003</v>
      </c>
      <c r="R184">
        <v>0.66700000000000004</v>
      </c>
      <c r="S184">
        <v>0.66600000000000004</v>
      </c>
      <c r="T184">
        <v>0.64</v>
      </c>
      <c r="U184">
        <v>0.66600000000000004</v>
      </c>
      <c r="V184">
        <v>1.1319999999999999</v>
      </c>
      <c r="W184">
        <v>1.1479999999999999</v>
      </c>
      <c r="X184">
        <v>1.028</v>
      </c>
      <c r="Y184">
        <v>1.1459999999999999</v>
      </c>
      <c r="Z184">
        <v>1.2190000000000001</v>
      </c>
      <c r="AA184">
        <v>1.383</v>
      </c>
      <c r="AB184">
        <v>1.3660000000000001</v>
      </c>
      <c r="AC184">
        <v>1.421</v>
      </c>
      <c r="AD184">
        <v>1.431</v>
      </c>
      <c r="AE184">
        <v>1.377</v>
      </c>
      <c r="AG184" s="21">
        <f t="shared" si="59"/>
        <v>348</v>
      </c>
      <c r="AH184" s="22">
        <f t="shared" si="60"/>
        <v>0.78279999999999994</v>
      </c>
      <c r="AI184" s="22">
        <f t="shared" si="61"/>
        <v>1.1346000000000001</v>
      </c>
      <c r="AJ184" s="22">
        <f t="shared" si="62"/>
        <v>0.66</v>
      </c>
      <c r="AK184" s="22">
        <f t="shared" si="63"/>
        <v>1.3956</v>
      </c>
      <c r="AM184" s="109">
        <f t="shared" si="64"/>
        <v>1.1363636363636358</v>
      </c>
      <c r="AN184" s="223"/>
      <c r="AP184" s="223"/>
      <c r="AQ184" s="220"/>
      <c r="AR184" s="24"/>
      <c r="AS184" s="223"/>
      <c r="AT184" s="220"/>
      <c r="AV184" s="43">
        <v>0.69099999999999995</v>
      </c>
      <c r="AW184" s="43">
        <v>1.571</v>
      </c>
      <c r="AX184" s="43">
        <v>0.72599999999999998</v>
      </c>
      <c r="AY184" s="43">
        <v>1.6459999999999999</v>
      </c>
      <c r="AZ184" s="25"/>
      <c r="BA184" s="223"/>
      <c r="BB184" s="220"/>
      <c r="BC184" s="24"/>
      <c r="BD184" s="223"/>
      <c r="BE184" s="220"/>
      <c r="BG184" s="43">
        <v>0.64600000000000002</v>
      </c>
      <c r="BH184" s="43">
        <v>1.716</v>
      </c>
      <c r="BI184" s="43">
        <v>0.71399999999999997</v>
      </c>
      <c r="BJ184" s="43">
        <v>1.6839999999999999</v>
      </c>
      <c r="BL184" s="223"/>
      <c r="BM184" s="220"/>
      <c r="BN184" s="24"/>
      <c r="BO184" s="223"/>
      <c r="BP184" s="220"/>
      <c r="BR184" s="220"/>
      <c r="BS184" s="220"/>
      <c r="BT184" s="221"/>
      <c r="BU184" s="51"/>
      <c r="BV184" s="220"/>
      <c r="BW184" s="220"/>
      <c r="BX184" s="221"/>
      <c r="BY184" s="51"/>
      <c r="BZ184" s="221"/>
    </row>
    <row r="185" spans="1:78" ht="16" customHeight="1" x14ac:dyDescent="0.2">
      <c r="A185" s="222"/>
      <c r="B185" s="222"/>
      <c r="C185" s="222"/>
      <c r="D185" s="20" t="s">
        <v>634</v>
      </c>
      <c r="E185" s="224"/>
      <c r="G185">
        <v>497</v>
      </c>
      <c r="H185">
        <v>400</v>
      </c>
      <c r="I185">
        <v>451</v>
      </c>
      <c r="J185">
        <v>382</v>
      </c>
      <c r="K185">
        <v>487</v>
      </c>
      <c r="L185">
        <v>0.78600000000000003</v>
      </c>
      <c r="M185">
        <v>0.749</v>
      </c>
      <c r="N185">
        <v>0.77600000000000002</v>
      </c>
      <c r="O185">
        <v>0.747</v>
      </c>
      <c r="P185">
        <v>0.79500000000000004</v>
      </c>
      <c r="Q185">
        <v>0.65700000000000003</v>
      </c>
      <c r="R185">
        <v>0.66500000000000004</v>
      </c>
      <c r="S185">
        <v>0.66</v>
      </c>
      <c r="T185">
        <v>0.63300000000000001</v>
      </c>
      <c r="U185">
        <v>0.65900000000000003</v>
      </c>
      <c r="V185">
        <v>1.1279999999999999</v>
      </c>
      <c r="W185">
        <v>1.2150000000000001</v>
      </c>
      <c r="X185">
        <v>1.1519999999999999</v>
      </c>
      <c r="Y185">
        <v>1.214</v>
      </c>
      <c r="Z185">
        <v>1.1060000000000001</v>
      </c>
      <c r="AA185">
        <v>1.403</v>
      </c>
      <c r="AB185">
        <v>1.357</v>
      </c>
      <c r="AC185">
        <v>1.397</v>
      </c>
      <c r="AD185">
        <v>1.4339999999999999</v>
      </c>
      <c r="AE185">
        <v>1.4650000000000001</v>
      </c>
      <c r="AG185" s="21">
        <f t="shared" si="59"/>
        <v>443.4</v>
      </c>
      <c r="AH185" s="22">
        <f t="shared" si="60"/>
        <v>0.77059999999999995</v>
      </c>
      <c r="AI185" s="22">
        <f t="shared" si="61"/>
        <v>1.1629999999999998</v>
      </c>
      <c r="AJ185" s="22">
        <f t="shared" si="62"/>
        <v>0.65480000000000005</v>
      </c>
      <c r="AK185" s="22">
        <f t="shared" si="63"/>
        <v>1.4112</v>
      </c>
      <c r="AM185" s="109">
        <f t="shared" si="64"/>
        <v>0.85486476604259531</v>
      </c>
      <c r="AN185" s="223"/>
      <c r="AP185" s="223"/>
      <c r="AQ185" s="220"/>
      <c r="AR185" s="24"/>
      <c r="AS185" s="223"/>
      <c r="AT185" s="220"/>
      <c r="AV185" s="43">
        <v>0.67700000000000005</v>
      </c>
      <c r="AW185" s="43">
        <v>1.595</v>
      </c>
      <c r="AX185" s="43">
        <v>0.72199999999999998</v>
      </c>
      <c r="AY185" s="43">
        <v>1.653</v>
      </c>
      <c r="AZ185" s="25"/>
      <c r="BA185" s="223"/>
      <c r="BB185" s="220"/>
      <c r="BC185" s="24"/>
      <c r="BD185" s="223"/>
      <c r="BE185" s="220"/>
      <c r="BG185" s="43">
        <v>0.61399999999999999</v>
      </c>
      <c r="BH185" s="43">
        <v>1.7729999999999999</v>
      </c>
      <c r="BI185" s="43">
        <v>0.66600000000000004</v>
      </c>
      <c r="BJ185" s="43">
        <v>1.7789999999999999</v>
      </c>
      <c r="BL185" s="223"/>
      <c r="BM185" s="220"/>
      <c r="BN185" s="24"/>
      <c r="BO185" s="223"/>
      <c r="BP185" s="220"/>
      <c r="BR185" s="220"/>
      <c r="BS185" s="220"/>
      <c r="BT185" s="221"/>
      <c r="BU185" s="51"/>
      <c r="BV185" s="220"/>
      <c r="BW185" s="220"/>
      <c r="BX185" s="221"/>
      <c r="BY185" s="51"/>
      <c r="BZ185" s="221"/>
    </row>
    <row r="186" spans="1:78" ht="16" customHeight="1" x14ac:dyDescent="0.2">
      <c r="A186" s="222"/>
      <c r="B186" s="222"/>
      <c r="C186" s="222"/>
      <c r="D186" s="20" t="s">
        <v>635</v>
      </c>
      <c r="E186" s="224"/>
      <c r="G186">
        <v>465</v>
      </c>
      <c r="H186">
        <v>496</v>
      </c>
      <c r="I186">
        <v>425</v>
      </c>
      <c r="J186">
        <v>372</v>
      </c>
      <c r="K186">
        <v>393</v>
      </c>
      <c r="L186">
        <v>0.76900000000000002</v>
      </c>
      <c r="M186">
        <v>0.79100000000000004</v>
      </c>
      <c r="N186">
        <v>0.74399999999999999</v>
      </c>
      <c r="O186">
        <v>0.72299999999999998</v>
      </c>
      <c r="P186">
        <v>0.72699999999999998</v>
      </c>
      <c r="Q186">
        <v>0.65500000000000003</v>
      </c>
      <c r="R186">
        <v>0.66200000000000003</v>
      </c>
      <c r="S186">
        <v>0.65500000000000003</v>
      </c>
      <c r="T186">
        <v>0.63300000000000001</v>
      </c>
      <c r="U186">
        <v>0.65400000000000003</v>
      </c>
      <c r="V186">
        <v>1.167</v>
      </c>
      <c r="W186">
        <v>1.1200000000000001</v>
      </c>
      <c r="X186">
        <v>1.2210000000000001</v>
      </c>
      <c r="Y186">
        <v>1.262</v>
      </c>
      <c r="Z186">
        <v>1.254</v>
      </c>
      <c r="AA186">
        <v>1.3939999999999999</v>
      </c>
      <c r="AB186">
        <v>1.429</v>
      </c>
      <c r="AC186">
        <v>1.411</v>
      </c>
      <c r="AD186">
        <v>1.4330000000000001</v>
      </c>
      <c r="AE186">
        <v>1.4019999999999999</v>
      </c>
      <c r="AG186" s="21">
        <f t="shared" si="59"/>
        <v>430.2</v>
      </c>
      <c r="AH186" s="22">
        <f t="shared" si="60"/>
        <v>0.75080000000000002</v>
      </c>
      <c r="AI186" s="22">
        <f t="shared" si="61"/>
        <v>1.2047999999999999</v>
      </c>
      <c r="AJ186" s="22">
        <f t="shared" si="62"/>
        <v>0.65180000000000005</v>
      </c>
      <c r="AK186" s="22">
        <f t="shared" si="63"/>
        <v>1.4137999999999999</v>
      </c>
      <c r="AM186" s="109">
        <f t="shared" si="64"/>
        <v>0.74535217640695761</v>
      </c>
      <c r="AN186" s="223"/>
      <c r="AP186" s="223"/>
      <c r="AQ186" s="220"/>
      <c r="AR186" s="24"/>
      <c r="AS186" s="223"/>
      <c r="AT186" s="220"/>
      <c r="AV186" s="43">
        <v>0.67600000000000005</v>
      </c>
      <c r="AW186" s="43">
        <v>1.6020000000000001</v>
      </c>
      <c r="AX186" s="43">
        <v>0.72599999999999998</v>
      </c>
      <c r="AY186" s="43">
        <v>1.659</v>
      </c>
      <c r="AZ186" s="25"/>
      <c r="BA186" s="223"/>
      <c r="BB186" s="220"/>
      <c r="BC186" s="24"/>
      <c r="BD186" s="223"/>
      <c r="BE186" s="220"/>
      <c r="BG186" s="43">
        <v>0.61899999999999999</v>
      </c>
      <c r="BH186" s="43">
        <v>1.766</v>
      </c>
      <c r="BI186" s="43">
        <v>0.66400000000000003</v>
      </c>
      <c r="BJ186" s="43">
        <v>1.7889999999999999</v>
      </c>
      <c r="BL186" s="223"/>
      <c r="BM186" s="220"/>
      <c r="BN186" s="24"/>
      <c r="BO186" s="223"/>
      <c r="BP186" s="220"/>
      <c r="BR186" s="220"/>
      <c r="BS186" s="220"/>
      <c r="BT186" s="221"/>
      <c r="BU186" s="51"/>
      <c r="BV186" s="220"/>
      <c r="BW186" s="220"/>
      <c r="BX186" s="221"/>
      <c r="BY186" s="51"/>
      <c r="BZ186" s="221"/>
    </row>
    <row r="187" spans="1:78" s="63" customFormat="1" ht="16" customHeight="1" x14ac:dyDescent="0.2">
      <c r="A187" s="222"/>
      <c r="B187" s="222"/>
      <c r="C187" s="222"/>
      <c r="D187" s="63" t="s">
        <v>636</v>
      </c>
      <c r="E187" s="224"/>
      <c r="G187" s="63">
        <v>1120</v>
      </c>
      <c r="H187" s="63">
        <v>771</v>
      </c>
      <c r="I187" s="63">
        <v>1363</v>
      </c>
      <c r="J187" s="63">
        <v>1243</v>
      </c>
      <c r="K187" s="63">
        <v>991</v>
      </c>
      <c r="L187" s="63">
        <v>0.81100000000000005</v>
      </c>
      <c r="M187" s="63">
        <v>0.72499999999999998</v>
      </c>
      <c r="N187" s="63">
        <v>0.84299999999999997</v>
      </c>
      <c r="O187" s="63">
        <v>0.83399999999999996</v>
      </c>
      <c r="P187" s="63">
        <v>0.78</v>
      </c>
      <c r="Q187" s="63">
        <v>0.67100000000000004</v>
      </c>
      <c r="R187" s="63">
        <v>0.66900000000000004</v>
      </c>
      <c r="S187" s="63">
        <v>0.67400000000000004</v>
      </c>
      <c r="T187" s="63">
        <v>0.66100000000000003</v>
      </c>
      <c r="U187" s="63">
        <v>0.67</v>
      </c>
      <c r="V187" s="63">
        <v>1.0680000000000001</v>
      </c>
      <c r="W187" s="63">
        <v>1.2629999999999999</v>
      </c>
      <c r="X187" s="63">
        <v>0.98299999999999998</v>
      </c>
      <c r="Y187" s="63">
        <v>1.0089999999999999</v>
      </c>
      <c r="Z187" s="63">
        <v>1.143</v>
      </c>
      <c r="AA187" s="63">
        <v>1.371</v>
      </c>
      <c r="AB187" s="63">
        <v>1.35</v>
      </c>
      <c r="AC187" s="63">
        <v>1.42</v>
      </c>
      <c r="AD187" s="63">
        <v>1.4079999999999999</v>
      </c>
      <c r="AE187" s="63">
        <v>1.395</v>
      </c>
      <c r="AG187" s="102">
        <f t="shared" si="59"/>
        <v>1097.5999999999999</v>
      </c>
      <c r="AH187" s="103">
        <f t="shared" si="60"/>
        <v>0.79860000000000009</v>
      </c>
      <c r="AI187" s="103">
        <f t="shared" si="61"/>
        <v>1.0931999999999999</v>
      </c>
      <c r="AJ187" s="103">
        <f t="shared" si="62"/>
        <v>0.66900000000000004</v>
      </c>
      <c r="AK187" s="103">
        <f t="shared" si="63"/>
        <v>1.3887999999999998</v>
      </c>
      <c r="AM187" s="18">
        <f t="shared" si="64"/>
        <v>0.40256333154658391</v>
      </c>
      <c r="AN187" s="223"/>
      <c r="AP187" s="223"/>
      <c r="AQ187" s="220"/>
      <c r="AR187" s="104"/>
      <c r="AS187" s="223"/>
      <c r="AT187" s="220"/>
      <c r="AV187" s="105">
        <v>0.67700000000000005</v>
      </c>
      <c r="AW187" s="105">
        <v>1.5960000000000001</v>
      </c>
      <c r="AX187" s="105">
        <v>0.69</v>
      </c>
      <c r="AY187" s="105">
        <v>1.7210000000000001</v>
      </c>
      <c r="AZ187" s="106"/>
      <c r="BA187" s="223"/>
      <c r="BB187" s="220"/>
      <c r="BC187" s="104"/>
      <c r="BD187" s="223"/>
      <c r="BE187" s="220"/>
      <c r="BG187" s="105">
        <v>0.60599999999999998</v>
      </c>
      <c r="BH187" s="105">
        <v>1.7889999999999999</v>
      </c>
      <c r="BI187" s="105">
        <v>0.64100000000000001</v>
      </c>
      <c r="BJ187" s="105">
        <v>1.83</v>
      </c>
      <c r="BL187" s="223"/>
      <c r="BM187" s="220"/>
      <c r="BN187" s="104"/>
      <c r="BO187" s="223"/>
      <c r="BP187" s="220"/>
      <c r="BR187" s="220"/>
      <c r="BS187" s="220"/>
      <c r="BT187" s="221"/>
      <c r="BU187" s="107"/>
      <c r="BV187" s="220"/>
      <c r="BW187" s="220"/>
      <c r="BX187" s="221"/>
      <c r="BY187" s="107"/>
      <c r="BZ187" s="221"/>
    </row>
    <row r="188" spans="1:78" ht="16" customHeight="1" x14ac:dyDescent="0.2">
      <c r="A188" s="222"/>
      <c r="B188" s="222"/>
      <c r="C188" s="222"/>
      <c r="E188" s="224"/>
      <c r="AG188" s="21" t="e">
        <f t="shared" si="59"/>
        <v>#DIV/0!</v>
      </c>
      <c r="AH188" s="22" t="e">
        <f t="shared" si="60"/>
        <v>#DIV/0!</v>
      </c>
      <c r="AI188" s="22" t="e">
        <f t="shared" si="61"/>
        <v>#DIV/0!</v>
      </c>
      <c r="AJ188" s="22" t="e">
        <f t="shared" si="62"/>
        <v>#DIV/0!</v>
      </c>
      <c r="AK188" s="22" t="e">
        <f t="shared" si="63"/>
        <v>#DIV/0!</v>
      </c>
      <c r="AM188" s="109" t="e">
        <f t="shared" si="64"/>
        <v>#DIV/0!</v>
      </c>
      <c r="AN188" s="223"/>
      <c r="AP188" s="223"/>
      <c r="AQ188" s="220"/>
      <c r="AR188" s="24"/>
      <c r="AS188" s="223"/>
      <c r="AT188" s="220"/>
      <c r="AV188" s="43"/>
      <c r="AW188" s="43"/>
      <c r="AX188" s="43"/>
      <c r="AY188" s="43"/>
      <c r="AZ188" s="25"/>
      <c r="BA188" s="223"/>
      <c r="BB188" s="220"/>
      <c r="BC188" s="24"/>
      <c r="BD188" s="223"/>
      <c r="BE188" s="220"/>
      <c r="BG188" s="43"/>
      <c r="BH188" s="43"/>
      <c r="BI188" s="43"/>
      <c r="BJ188" s="43"/>
      <c r="BL188" s="223"/>
      <c r="BM188" s="220"/>
      <c r="BN188" s="24"/>
      <c r="BO188" s="223"/>
      <c r="BP188" s="220"/>
      <c r="BR188" s="220"/>
      <c r="BS188" s="220"/>
      <c r="BT188" s="221"/>
      <c r="BU188" s="51"/>
      <c r="BV188" s="220"/>
      <c r="BW188" s="220"/>
      <c r="BX188" s="221"/>
      <c r="BY188" s="51"/>
      <c r="BZ188" s="221"/>
    </row>
    <row r="189" spans="1:78" ht="16" customHeight="1" x14ac:dyDescent="0.2">
      <c r="A189" s="222"/>
      <c r="B189" s="222"/>
      <c r="C189" s="222"/>
      <c r="E189" s="224"/>
      <c r="AG189" s="21" t="e">
        <f t="shared" si="59"/>
        <v>#DIV/0!</v>
      </c>
      <c r="AH189" s="22" t="e">
        <f t="shared" si="60"/>
        <v>#DIV/0!</v>
      </c>
      <c r="AI189" s="22" t="e">
        <f t="shared" si="61"/>
        <v>#DIV/0!</v>
      </c>
      <c r="AJ189" s="22" t="e">
        <f t="shared" si="62"/>
        <v>#DIV/0!</v>
      </c>
      <c r="AK189" s="22" t="e">
        <f t="shared" si="63"/>
        <v>#DIV/0!</v>
      </c>
      <c r="AM189" s="109" t="e">
        <f t="shared" si="64"/>
        <v>#DIV/0!</v>
      </c>
      <c r="AN189" s="223"/>
      <c r="AP189" s="223"/>
      <c r="AQ189" s="220"/>
      <c r="AR189" s="24"/>
      <c r="AS189" s="223"/>
      <c r="AT189" s="220"/>
      <c r="AV189" s="43"/>
      <c r="AW189" s="43"/>
      <c r="AX189" s="43"/>
      <c r="AY189" s="43"/>
      <c r="AZ189" s="25"/>
      <c r="BA189" s="223"/>
      <c r="BB189" s="220"/>
      <c r="BC189" s="24"/>
      <c r="BD189" s="223"/>
      <c r="BE189" s="220"/>
      <c r="BG189" s="43"/>
      <c r="BH189" s="43"/>
      <c r="BI189" s="43"/>
      <c r="BJ189" s="43"/>
      <c r="BL189" s="223"/>
      <c r="BM189" s="220"/>
      <c r="BN189" s="24"/>
      <c r="BO189" s="223"/>
      <c r="BP189" s="220"/>
      <c r="BR189" s="220"/>
      <c r="BS189" s="220"/>
      <c r="BT189" s="221"/>
      <c r="BU189" s="51"/>
      <c r="BV189" s="220"/>
      <c r="BW189" s="220"/>
      <c r="BX189" s="221"/>
      <c r="BY189" s="51"/>
      <c r="BZ189" s="221"/>
    </row>
    <row r="190" spans="1:78" ht="16" customHeight="1" x14ac:dyDescent="0.2">
      <c r="A190" s="222"/>
      <c r="B190" s="222"/>
      <c r="C190" s="222"/>
      <c r="E190" s="224"/>
      <c r="AG190" s="21" t="e">
        <f t="shared" si="59"/>
        <v>#DIV/0!</v>
      </c>
      <c r="AH190" s="22" t="e">
        <f t="shared" si="60"/>
        <v>#DIV/0!</v>
      </c>
      <c r="AI190" s="22" t="e">
        <f t="shared" si="61"/>
        <v>#DIV/0!</v>
      </c>
      <c r="AJ190" s="22" t="e">
        <f t="shared" si="62"/>
        <v>#DIV/0!</v>
      </c>
      <c r="AK190" s="22" t="e">
        <f t="shared" si="63"/>
        <v>#DIV/0!</v>
      </c>
      <c r="AM190" s="109" t="e">
        <f t="shared" si="64"/>
        <v>#DIV/0!</v>
      </c>
      <c r="AN190" s="223"/>
      <c r="AP190" s="223"/>
      <c r="AQ190" s="220"/>
      <c r="AR190" s="24"/>
      <c r="AS190" s="223"/>
      <c r="AT190" s="220"/>
      <c r="AV190" s="43"/>
      <c r="AW190" s="43"/>
      <c r="AX190" s="43"/>
      <c r="AY190" s="43"/>
      <c r="AZ190" s="25"/>
      <c r="BA190" s="223"/>
      <c r="BB190" s="220"/>
      <c r="BC190" s="24"/>
      <c r="BD190" s="223"/>
      <c r="BE190" s="220"/>
      <c r="BG190" s="43"/>
      <c r="BH190" s="43"/>
      <c r="BI190" s="43"/>
      <c r="BJ190" s="43"/>
      <c r="BL190" s="223"/>
      <c r="BM190" s="220"/>
      <c r="BN190" s="24"/>
      <c r="BO190" s="223"/>
      <c r="BP190" s="220"/>
      <c r="BR190" s="220"/>
      <c r="BS190" s="220"/>
      <c r="BT190" s="221"/>
      <c r="BU190" s="51"/>
      <c r="BV190" s="220"/>
      <c r="BW190" s="220"/>
      <c r="BX190" s="221"/>
      <c r="BY190" s="51"/>
      <c r="BZ190" s="221"/>
    </row>
    <row r="191" spans="1:78" ht="16" customHeight="1" x14ac:dyDescent="0.2">
      <c r="A191" s="122"/>
      <c r="B191" s="122"/>
      <c r="C191" s="122"/>
      <c r="E191" s="56"/>
      <c r="G191" s="20"/>
      <c r="K191" s="20"/>
      <c r="L191" s="20"/>
      <c r="P191" s="20"/>
      <c r="Q191" s="20"/>
      <c r="U191" s="20"/>
      <c r="V191" s="20"/>
      <c r="Z191" s="20"/>
      <c r="AA191" s="20"/>
      <c r="AE191" s="20"/>
      <c r="AG191" s="21"/>
      <c r="AH191" s="22"/>
      <c r="AI191" s="22"/>
      <c r="AJ191" s="22"/>
      <c r="AK191" s="22"/>
      <c r="AM191" s="109"/>
      <c r="AN191" s="23"/>
      <c r="AP191" s="23"/>
      <c r="AQ191" s="24"/>
      <c r="AR191" s="24"/>
      <c r="AS191" s="23"/>
      <c r="AT191" s="24"/>
      <c r="AV191" s="43"/>
      <c r="AW191" s="43"/>
      <c r="AX191" s="43"/>
      <c r="AY191" s="43"/>
      <c r="AZ191" s="25"/>
      <c r="BA191" s="23"/>
      <c r="BB191" s="24"/>
      <c r="BC191" s="24"/>
      <c r="BD191" s="23"/>
      <c r="BE191" s="24"/>
      <c r="BG191" s="43"/>
      <c r="BH191" s="43"/>
      <c r="BI191" s="43"/>
      <c r="BJ191" s="43"/>
      <c r="BL191" s="23"/>
      <c r="BM191" s="24"/>
      <c r="BN191" s="24"/>
      <c r="BO191" s="23"/>
      <c r="BP191" s="24"/>
      <c r="BR191" s="24"/>
      <c r="BS191" s="24"/>
      <c r="BT191" s="23"/>
      <c r="BU191" s="51"/>
      <c r="BV191" s="24"/>
      <c r="BW191" s="24"/>
      <c r="BX191" s="23"/>
      <c r="BY191" s="51"/>
      <c r="BZ191" s="23"/>
    </row>
    <row r="192" spans="1:78" ht="16" customHeight="1" x14ac:dyDescent="0.2">
      <c r="A192" s="222">
        <v>19</v>
      </c>
      <c r="B192" s="222">
        <v>1</v>
      </c>
      <c r="C192" s="222">
        <v>1</v>
      </c>
      <c r="D192" s="20" t="s">
        <v>777</v>
      </c>
      <c r="E192" s="224">
        <v>1644865</v>
      </c>
      <c r="G192">
        <v>85</v>
      </c>
      <c r="H192">
        <v>66</v>
      </c>
      <c r="I192">
        <v>465</v>
      </c>
      <c r="J192">
        <v>351</v>
      </c>
      <c r="K192">
        <v>635</v>
      </c>
      <c r="L192">
        <v>0.93500000000000005</v>
      </c>
      <c r="M192">
        <v>0.92600000000000005</v>
      </c>
      <c r="N192">
        <v>0.98699999999999999</v>
      </c>
      <c r="O192">
        <v>0.98299999999999998</v>
      </c>
      <c r="P192">
        <v>0.99</v>
      </c>
      <c r="Q192">
        <v>0.751</v>
      </c>
      <c r="R192">
        <v>0.746</v>
      </c>
      <c r="S192">
        <v>0.754</v>
      </c>
      <c r="T192">
        <v>0.75900000000000001</v>
      </c>
      <c r="U192">
        <v>0.76800000000000002</v>
      </c>
      <c r="V192">
        <v>0.64700000000000002</v>
      </c>
      <c r="W192">
        <v>0.69399999999999995</v>
      </c>
      <c r="X192">
        <v>0.29899999999999999</v>
      </c>
      <c r="Y192">
        <v>0.33800000000000002</v>
      </c>
      <c r="Z192">
        <v>0.26300000000000001</v>
      </c>
      <c r="AA192">
        <v>1.264</v>
      </c>
      <c r="AB192">
        <v>1.3440000000000001</v>
      </c>
      <c r="AC192">
        <v>1.2390000000000001</v>
      </c>
      <c r="AD192">
        <v>1.2270000000000001</v>
      </c>
      <c r="AE192">
        <v>1.202</v>
      </c>
      <c r="AG192" s="21">
        <f t="shared" ref="AG192:AG207" si="65">AVERAGE(G192:K192)</f>
        <v>320.39999999999998</v>
      </c>
      <c r="AH192" s="22">
        <f t="shared" ref="AH192:AH207" si="66">AVERAGE(L192:P192)</f>
        <v>0.96420000000000017</v>
      </c>
      <c r="AI192" s="22">
        <f t="shared" ref="AI192:AI207" si="67">AVERAGE(V192:Z192)</f>
        <v>0.44820000000000004</v>
      </c>
      <c r="AJ192" s="22">
        <f t="shared" ref="AJ192:AJ207" si="68">AVERAGE(Q192:U192)</f>
        <v>0.75559999999999994</v>
      </c>
      <c r="AK192" s="22">
        <f t="shared" ref="AK192:AK207" si="69">AVERAGE(AA192:AE192)</f>
        <v>1.2552000000000001</v>
      </c>
      <c r="AM192" s="109">
        <f t="shared" ref="AM192:AM207" si="70">((AK192-AI192)*(1000/AG192))/AJ192</f>
        <v>3.3334126412920857</v>
      </c>
      <c r="AN192" s="223" cm="1">
        <f t="array" ref="AN192">MIN(IF(ISERROR(AM192:AM199),1E+307,AM192:AM199))</f>
        <v>0.99435500978150726</v>
      </c>
      <c r="AP192" s="223" cm="1">
        <f t="array" ref="AP192">MAX(IF(ISERROR(AJ192:AJ199),-1E+307,AJ192:AJ199))</f>
        <v>0.77339999999999998</v>
      </c>
      <c r="AQ192" s="220"/>
      <c r="AR192" s="24"/>
      <c r="AS192" s="223" cm="1">
        <f t="array" ref="AS192">MIN(IF(ISERROR(AK192:AK199),1E+307,AK192:AK199))</f>
        <v>1.1956</v>
      </c>
      <c r="AT192" s="220"/>
      <c r="AV192" s="43">
        <v>0.80900000000000005</v>
      </c>
      <c r="AW192" s="43">
        <v>1.2949999999999999</v>
      </c>
      <c r="AX192" s="43">
        <v>0.82199999999999995</v>
      </c>
      <c r="AY192" s="43">
        <v>1.411</v>
      </c>
      <c r="AZ192" s="25"/>
      <c r="BA192" s="223" cm="1">
        <f t="array" ref="BA192">INDEX(AV192:AV199, MATCH(MIN(IF(ISERROR($AK192:$AK199), 1000, $AK192:$AK199)), $AK192:$AK199, 0))</f>
        <v>0.80700000000000005</v>
      </c>
      <c r="BB192" s="220"/>
      <c r="BC192" s="24"/>
      <c r="BD192" s="223" cm="1">
        <f t="array" ref="BD192">INDEX(AW192:AW199, MATCH(MIN(IF(ISERROR($AK192:$AK199), 1000, $AK192:$AK199)), $AK192:$AK199, 0))</f>
        <v>1.3</v>
      </c>
      <c r="BE192" s="220"/>
      <c r="BG192" s="43">
        <v>0.71199999999999997</v>
      </c>
      <c r="BH192" s="43">
        <v>1.5740000000000001</v>
      </c>
      <c r="BI192" s="43">
        <v>0.76500000000000001</v>
      </c>
      <c r="BJ192" s="43">
        <v>1.58</v>
      </c>
      <c r="BL192" s="223" cm="1">
        <f t="array" ref="BL192">INDEX(BG192:BG199, MATCH(MIN(IF(ISERROR($AK192:$AK199), 1000, $AK192:$AK199)), $AK192:$AK199, 0))</f>
        <v>0.72699999999999998</v>
      </c>
      <c r="BM192" s="220"/>
      <c r="BN192" s="24"/>
      <c r="BO192" s="223" cm="1">
        <f t="array" ref="BO192">INDEX(BH192:BH199, MATCH(MIN(IF(ISERROR($AK192:$AK199), 1000, $AK192:$AK199)), $AK192:$AK199, 0))</f>
        <v>1.5349999999999999</v>
      </c>
      <c r="BP192" s="220"/>
      <c r="BR192" s="220"/>
      <c r="BS192" s="220"/>
      <c r="BT192" s="221"/>
      <c r="BU192" s="51"/>
      <c r="BV192" s="220"/>
      <c r="BW192" s="220"/>
      <c r="BX192" s="221"/>
      <c r="BY192" s="51"/>
      <c r="BZ192" s="221"/>
    </row>
    <row r="193" spans="1:78" s="63" customFormat="1" ht="16" customHeight="1" x14ac:dyDescent="0.2">
      <c r="A193" s="222"/>
      <c r="B193" s="222"/>
      <c r="C193" s="222"/>
      <c r="D193" s="63" t="s">
        <v>778</v>
      </c>
      <c r="E193" s="224"/>
      <c r="G193" s="63">
        <v>283</v>
      </c>
      <c r="H193" s="63">
        <v>312</v>
      </c>
      <c r="I193" s="63">
        <v>327</v>
      </c>
      <c r="J193" s="63">
        <v>218</v>
      </c>
      <c r="K193" s="63">
        <v>293</v>
      </c>
      <c r="L193" s="63">
        <v>0.93</v>
      </c>
      <c r="M193" s="63">
        <v>0.93600000000000005</v>
      </c>
      <c r="N193" s="63">
        <v>0.94099999999999995</v>
      </c>
      <c r="O193" s="63">
        <v>0.91200000000000003</v>
      </c>
      <c r="P193" s="63">
        <v>0.93</v>
      </c>
      <c r="Q193" s="63">
        <v>0.76900000000000002</v>
      </c>
      <c r="R193" s="63">
        <v>0.77100000000000002</v>
      </c>
      <c r="S193" s="63">
        <v>0.76800000000000002</v>
      </c>
      <c r="T193" s="63">
        <v>0.76700000000000002</v>
      </c>
      <c r="U193" s="63">
        <v>0.77600000000000002</v>
      </c>
      <c r="V193" s="63">
        <v>0.67100000000000004</v>
      </c>
      <c r="W193" s="63">
        <v>0.64600000000000002</v>
      </c>
      <c r="X193" s="63">
        <v>0.61799999999999999</v>
      </c>
      <c r="Y193" s="63">
        <v>0.749</v>
      </c>
      <c r="Z193" s="63">
        <v>0.67100000000000004</v>
      </c>
      <c r="AA193" s="63">
        <v>1.198</v>
      </c>
      <c r="AB193" s="63">
        <v>1.1679999999999999</v>
      </c>
      <c r="AC193" s="63">
        <v>1.22</v>
      </c>
      <c r="AD193" s="63">
        <v>1.1990000000000001</v>
      </c>
      <c r="AE193" s="63">
        <v>1.1930000000000001</v>
      </c>
      <c r="AG193" s="102">
        <f t="shared" si="65"/>
        <v>286.60000000000002</v>
      </c>
      <c r="AH193" s="103">
        <f t="shared" si="66"/>
        <v>0.92979999999999996</v>
      </c>
      <c r="AI193" s="103">
        <f t="shared" si="67"/>
        <v>0.67100000000000004</v>
      </c>
      <c r="AJ193" s="103">
        <f t="shared" si="68"/>
        <v>0.7702</v>
      </c>
      <c r="AK193" s="103">
        <f t="shared" si="69"/>
        <v>1.1956</v>
      </c>
      <c r="AM193" s="18">
        <f t="shared" si="70"/>
        <v>2.3765589202684865</v>
      </c>
      <c r="AN193" s="223"/>
      <c r="AP193" s="223"/>
      <c r="AQ193" s="220"/>
      <c r="AR193" s="104"/>
      <c r="AS193" s="223"/>
      <c r="AT193" s="220"/>
      <c r="AV193" s="105">
        <v>0.80700000000000005</v>
      </c>
      <c r="AW193" s="105">
        <v>1.3</v>
      </c>
      <c r="AX193" s="105">
        <v>0.82299999999999995</v>
      </c>
      <c r="AY193" s="105">
        <v>1.3819999999999999</v>
      </c>
      <c r="AZ193" s="106"/>
      <c r="BA193" s="223"/>
      <c r="BB193" s="220"/>
      <c r="BC193" s="104"/>
      <c r="BD193" s="223"/>
      <c r="BE193" s="220"/>
      <c r="BG193" s="105">
        <v>0.72699999999999998</v>
      </c>
      <c r="BH193" s="105">
        <v>1.5349999999999999</v>
      </c>
      <c r="BI193" s="105">
        <v>0.79400000000000004</v>
      </c>
      <c r="BJ193" s="105">
        <v>1.4910000000000001</v>
      </c>
      <c r="BL193" s="223"/>
      <c r="BM193" s="220"/>
      <c r="BN193" s="104"/>
      <c r="BO193" s="223"/>
      <c r="BP193" s="220"/>
      <c r="BR193" s="220"/>
      <c r="BS193" s="220"/>
      <c r="BT193" s="221"/>
      <c r="BU193" s="107"/>
      <c r="BV193" s="220"/>
      <c r="BW193" s="220"/>
      <c r="BX193" s="221"/>
      <c r="BY193" s="107"/>
      <c r="BZ193" s="221"/>
    </row>
    <row r="194" spans="1:78" ht="16" customHeight="1" x14ac:dyDescent="0.2">
      <c r="A194" s="222"/>
      <c r="B194" s="222"/>
      <c r="C194" s="222"/>
      <c r="D194" s="20" t="s">
        <v>779</v>
      </c>
      <c r="E194" s="224"/>
      <c r="G194" s="20">
        <v>501</v>
      </c>
      <c r="H194" s="20">
        <v>570</v>
      </c>
      <c r="I194" s="20">
        <v>408</v>
      </c>
      <c r="J194" s="20">
        <v>549</v>
      </c>
      <c r="K194" s="20">
        <v>420</v>
      </c>
      <c r="L194" s="20">
        <v>0.91700000000000004</v>
      </c>
      <c r="M194" s="20">
        <v>0.92600000000000005</v>
      </c>
      <c r="N194" s="20">
        <v>0.9</v>
      </c>
      <c r="O194" s="20">
        <v>0.91600000000000004</v>
      </c>
      <c r="P194" s="20">
        <v>0.90100000000000002</v>
      </c>
      <c r="Q194" s="20">
        <v>0.77400000000000002</v>
      </c>
      <c r="R194" s="20">
        <v>0.77200000000000002</v>
      </c>
      <c r="S194" s="20">
        <v>0.77400000000000002</v>
      </c>
      <c r="T194" s="20">
        <v>0.76700000000000002</v>
      </c>
      <c r="U194" s="20">
        <v>0.78</v>
      </c>
      <c r="V194" s="20">
        <v>0.72899999999999998</v>
      </c>
      <c r="W194" s="20">
        <v>0.69099999999999995</v>
      </c>
      <c r="X194" s="20">
        <v>0.79700000000000004</v>
      </c>
      <c r="Y194" s="20">
        <v>0.73099999999999998</v>
      </c>
      <c r="Z194" s="20">
        <v>0.79300000000000004</v>
      </c>
      <c r="AA194" s="20">
        <v>1.2270000000000001</v>
      </c>
      <c r="AB194" s="20">
        <v>1.202</v>
      </c>
      <c r="AC194" s="20">
        <v>1.19</v>
      </c>
      <c r="AD194" s="20">
        <v>1.232</v>
      </c>
      <c r="AE194" s="20">
        <v>1.2010000000000001</v>
      </c>
      <c r="AG194" s="21">
        <f t="shared" si="65"/>
        <v>489.6</v>
      </c>
      <c r="AH194" s="22">
        <f t="shared" si="66"/>
        <v>0.91199999999999992</v>
      </c>
      <c r="AI194" s="22">
        <f t="shared" si="67"/>
        <v>0.74819999999999998</v>
      </c>
      <c r="AJ194" s="22">
        <f t="shared" si="68"/>
        <v>0.77339999999999998</v>
      </c>
      <c r="AK194" s="22">
        <f t="shared" si="69"/>
        <v>1.2103999999999999</v>
      </c>
      <c r="AM194" s="109">
        <f t="shared" si="70"/>
        <v>1.2206309124804993</v>
      </c>
      <c r="AN194" s="223"/>
      <c r="AP194" s="223"/>
      <c r="AQ194" s="220"/>
      <c r="AR194" s="24"/>
      <c r="AS194" s="223"/>
      <c r="AT194" s="220"/>
      <c r="AV194" s="43">
        <v>0.80700000000000005</v>
      </c>
      <c r="AW194" s="43">
        <v>1.284</v>
      </c>
      <c r="AX194" s="43">
        <v>0.81200000000000006</v>
      </c>
      <c r="AY194" s="43">
        <v>1.4019999999999999</v>
      </c>
      <c r="AZ194" s="25"/>
      <c r="BA194" s="223"/>
      <c r="BB194" s="220"/>
      <c r="BC194" s="24"/>
      <c r="BD194" s="223"/>
      <c r="BE194" s="220"/>
      <c r="BG194" s="43">
        <v>0.70899999999999996</v>
      </c>
      <c r="BH194" s="43">
        <v>1.58</v>
      </c>
      <c r="BI194" s="43">
        <v>0.753</v>
      </c>
      <c r="BJ194" s="43">
        <v>1.577</v>
      </c>
      <c r="BL194" s="223"/>
      <c r="BM194" s="220"/>
      <c r="BN194" s="24"/>
      <c r="BO194" s="223"/>
      <c r="BP194" s="220"/>
      <c r="BR194" s="220"/>
      <c r="BS194" s="220"/>
      <c r="BT194" s="221"/>
      <c r="BU194" s="51"/>
      <c r="BV194" s="220"/>
      <c r="BW194" s="220"/>
      <c r="BX194" s="221"/>
      <c r="BY194" s="51"/>
      <c r="BZ194" s="221"/>
    </row>
    <row r="195" spans="1:78" ht="16" customHeight="1" x14ac:dyDescent="0.2">
      <c r="A195" s="222"/>
      <c r="B195" s="222"/>
      <c r="C195" s="222"/>
      <c r="D195" s="20" t="s">
        <v>780</v>
      </c>
      <c r="E195" s="224"/>
      <c r="G195">
        <v>453</v>
      </c>
      <c r="H195">
        <v>443</v>
      </c>
      <c r="I195">
        <v>765</v>
      </c>
      <c r="J195">
        <v>529</v>
      </c>
      <c r="K195">
        <v>626</v>
      </c>
      <c r="L195">
        <v>0.88900000000000001</v>
      </c>
      <c r="M195">
        <v>0.88600000000000001</v>
      </c>
      <c r="N195">
        <v>0.92500000000000004</v>
      </c>
      <c r="O195">
        <v>0.89900000000000002</v>
      </c>
      <c r="P195">
        <v>0.91200000000000003</v>
      </c>
      <c r="Q195">
        <v>0.76800000000000002</v>
      </c>
      <c r="R195">
        <v>0.76900000000000002</v>
      </c>
      <c r="S195">
        <v>0.77600000000000002</v>
      </c>
      <c r="T195">
        <v>0.76400000000000001</v>
      </c>
      <c r="U195">
        <v>0.78</v>
      </c>
      <c r="V195">
        <v>0.83499999999999996</v>
      </c>
      <c r="W195">
        <v>0.85</v>
      </c>
      <c r="X195">
        <v>0.69199999999999995</v>
      </c>
      <c r="Y195">
        <v>0.8</v>
      </c>
      <c r="Z195">
        <v>0.747</v>
      </c>
      <c r="AA195">
        <v>1.2629999999999999</v>
      </c>
      <c r="AB195">
        <v>1.2110000000000001</v>
      </c>
      <c r="AC195">
        <v>1.2010000000000001</v>
      </c>
      <c r="AD195">
        <v>1.2250000000000001</v>
      </c>
      <c r="AE195">
        <v>1.1839999999999999</v>
      </c>
      <c r="AG195" s="21">
        <f t="shared" si="65"/>
        <v>563.20000000000005</v>
      </c>
      <c r="AH195" s="22">
        <f t="shared" si="66"/>
        <v>0.9022</v>
      </c>
      <c r="AI195" s="22">
        <f t="shared" si="67"/>
        <v>0.78479999999999994</v>
      </c>
      <c r="AJ195" s="22">
        <f t="shared" si="68"/>
        <v>0.77140000000000009</v>
      </c>
      <c r="AK195" s="22">
        <f t="shared" si="69"/>
        <v>1.2168000000000001</v>
      </c>
      <c r="AM195" s="109">
        <f t="shared" si="70"/>
        <v>0.99435500978150726</v>
      </c>
      <c r="AN195" s="223"/>
      <c r="AP195" s="223"/>
      <c r="AQ195" s="220"/>
      <c r="AR195" s="24"/>
      <c r="AS195" s="223"/>
      <c r="AT195" s="220"/>
      <c r="AV195" s="43">
        <v>0.80700000000000005</v>
      </c>
      <c r="AW195" s="43">
        <v>1.282</v>
      </c>
      <c r="AX195" s="43">
        <v>0.81200000000000006</v>
      </c>
      <c r="AY195" s="43">
        <v>1.401</v>
      </c>
      <c r="AZ195" s="25"/>
      <c r="BA195" s="223"/>
      <c r="BB195" s="220"/>
      <c r="BC195" s="24"/>
      <c r="BD195" s="223"/>
      <c r="BE195" s="220"/>
      <c r="BG195" s="43">
        <v>0.72899999999999998</v>
      </c>
      <c r="BH195" s="43">
        <v>1.534</v>
      </c>
      <c r="BI195" s="43">
        <v>0.78500000000000003</v>
      </c>
      <c r="BJ195" s="43">
        <v>1.502</v>
      </c>
      <c r="BL195" s="223"/>
      <c r="BM195" s="220"/>
      <c r="BN195" s="24"/>
      <c r="BO195" s="223"/>
      <c r="BP195" s="220"/>
      <c r="BR195" s="220"/>
      <c r="BS195" s="220"/>
      <c r="BT195" s="221"/>
      <c r="BU195" s="51"/>
      <c r="BV195" s="220"/>
      <c r="BW195" s="220"/>
      <c r="BX195" s="221"/>
      <c r="BY195" s="51"/>
      <c r="BZ195" s="221"/>
    </row>
    <row r="196" spans="1:78" ht="16" customHeight="1" x14ac:dyDescent="0.2">
      <c r="A196" s="222"/>
      <c r="B196" s="222"/>
      <c r="C196" s="222"/>
      <c r="D196" s="20" t="s">
        <v>781</v>
      </c>
      <c r="E196" s="224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G196" s="21" t="e">
        <f t="shared" si="65"/>
        <v>#DIV/0!</v>
      </c>
      <c r="AH196" s="22" t="e">
        <f t="shared" si="66"/>
        <v>#DIV/0!</v>
      </c>
      <c r="AI196" s="22" t="e">
        <f t="shared" si="67"/>
        <v>#DIV/0!</v>
      </c>
      <c r="AJ196" s="22" t="e">
        <f t="shared" si="68"/>
        <v>#DIV/0!</v>
      </c>
      <c r="AK196" s="22" t="e">
        <f t="shared" si="69"/>
        <v>#DIV/0!</v>
      </c>
      <c r="AM196" s="109" t="e">
        <f t="shared" si="70"/>
        <v>#DIV/0!</v>
      </c>
      <c r="AN196" s="223"/>
      <c r="AP196" s="223"/>
      <c r="AQ196" s="220"/>
      <c r="AR196" s="24"/>
      <c r="AS196" s="223"/>
      <c r="AT196" s="220"/>
      <c r="AV196" s="43"/>
      <c r="AW196" s="43"/>
      <c r="AX196" s="43"/>
      <c r="AY196" s="43"/>
      <c r="AZ196" s="25"/>
      <c r="BA196" s="223"/>
      <c r="BB196" s="220"/>
      <c r="BC196" s="24"/>
      <c r="BD196" s="223"/>
      <c r="BE196" s="220"/>
      <c r="BG196" s="43"/>
      <c r="BH196" s="43"/>
      <c r="BI196" s="43"/>
      <c r="BJ196" s="43"/>
      <c r="BL196" s="223"/>
      <c r="BM196" s="220"/>
      <c r="BN196" s="24"/>
      <c r="BO196" s="223"/>
      <c r="BP196" s="220"/>
      <c r="BR196" s="220"/>
      <c r="BS196" s="220"/>
      <c r="BT196" s="221"/>
      <c r="BU196" s="51"/>
      <c r="BV196" s="220"/>
      <c r="BW196" s="220"/>
      <c r="BX196" s="221"/>
      <c r="BY196" s="51"/>
      <c r="BZ196" s="221"/>
    </row>
    <row r="197" spans="1:78" ht="16" customHeight="1" x14ac:dyDescent="0.2">
      <c r="A197" s="222"/>
      <c r="B197" s="222"/>
      <c r="C197" s="222"/>
      <c r="E197" s="224"/>
      <c r="AG197" s="21" t="e">
        <f t="shared" si="65"/>
        <v>#DIV/0!</v>
      </c>
      <c r="AH197" s="22" t="e">
        <f t="shared" si="66"/>
        <v>#DIV/0!</v>
      </c>
      <c r="AI197" s="22" t="e">
        <f t="shared" si="67"/>
        <v>#DIV/0!</v>
      </c>
      <c r="AJ197" s="22" t="e">
        <f t="shared" si="68"/>
        <v>#DIV/0!</v>
      </c>
      <c r="AK197" s="22" t="e">
        <f t="shared" si="69"/>
        <v>#DIV/0!</v>
      </c>
      <c r="AM197" s="109" t="e">
        <f t="shared" si="70"/>
        <v>#DIV/0!</v>
      </c>
      <c r="AN197" s="223"/>
      <c r="AP197" s="223"/>
      <c r="AQ197" s="220"/>
      <c r="AR197" s="24"/>
      <c r="AS197" s="223"/>
      <c r="AT197" s="220"/>
      <c r="AV197" s="43"/>
      <c r="AW197" s="43"/>
      <c r="AX197" s="43"/>
      <c r="AY197" s="43"/>
      <c r="AZ197" s="25"/>
      <c r="BA197" s="223"/>
      <c r="BB197" s="220"/>
      <c r="BC197" s="24"/>
      <c r="BD197" s="223"/>
      <c r="BE197" s="220"/>
      <c r="BG197" s="43"/>
      <c r="BH197" s="43"/>
      <c r="BI197" s="43"/>
      <c r="BJ197" s="43"/>
      <c r="BL197" s="223"/>
      <c r="BM197" s="220"/>
      <c r="BN197" s="24"/>
      <c r="BO197" s="223"/>
      <c r="BP197" s="220"/>
      <c r="BR197" s="220"/>
      <c r="BS197" s="220"/>
      <c r="BT197" s="221"/>
      <c r="BU197" s="51"/>
      <c r="BV197" s="220"/>
      <c r="BW197" s="220"/>
      <c r="BX197" s="221"/>
      <c r="BY197" s="51"/>
      <c r="BZ197" s="221"/>
    </row>
    <row r="198" spans="1:78" ht="16" customHeight="1" x14ac:dyDescent="0.2">
      <c r="A198" s="222"/>
      <c r="B198" s="222"/>
      <c r="C198" s="222"/>
      <c r="E198" s="224"/>
      <c r="AG198" s="21" t="e">
        <f t="shared" si="65"/>
        <v>#DIV/0!</v>
      </c>
      <c r="AH198" s="22" t="e">
        <f t="shared" si="66"/>
        <v>#DIV/0!</v>
      </c>
      <c r="AI198" s="22" t="e">
        <f t="shared" si="67"/>
        <v>#DIV/0!</v>
      </c>
      <c r="AJ198" s="22" t="e">
        <f t="shared" si="68"/>
        <v>#DIV/0!</v>
      </c>
      <c r="AK198" s="22" t="e">
        <f t="shared" si="69"/>
        <v>#DIV/0!</v>
      </c>
      <c r="AM198" s="109" t="e">
        <f t="shared" si="70"/>
        <v>#DIV/0!</v>
      </c>
      <c r="AN198" s="223"/>
      <c r="AP198" s="223"/>
      <c r="AQ198" s="220"/>
      <c r="AR198" s="24"/>
      <c r="AS198" s="223"/>
      <c r="AT198" s="220"/>
      <c r="AV198" s="43"/>
      <c r="AW198" s="43"/>
      <c r="AX198" s="43"/>
      <c r="AY198" s="43"/>
      <c r="AZ198" s="25"/>
      <c r="BA198" s="223"/>
      <c r="BB198" s="220"/>
      <c r="BC198" s="24"/>
      <c r="BD198" s="223"/>
      <c r="BE198" s="220"/>
      <c r="BG198" s="43"/>
      <c r="BH198" s="43"/>
      <c r="BI198" s="43"/>
      <c r="BJ198" s="43"/>
      <c r="BL198" s="223"/>
      <c r="BM198" s="220"/>
      <c r="BN198" s="24"/>
      <c r="BO198" s="223"/>
      <c r="BP198" s="220"/>
      <c r="BR198" s="220"/>
      <c r="BS198" s="220"/>
      <c r="BT198" s="221"/>
      <c r="BU198" s="51"/>
      <c r="BV198" s="220"/>
      <c r="BW198" s="220"/>
      <c r="BX198" s="221"/>
      <c r="BY198" s="51"/>
      <c r="BZ198" s="221"/>
    </row>
    <row r="199" spans="1:78" ht="16" customHeight="1" x14ac:dyDescent="0.2">
      <c r="A199" s="222"/>
      <c r="B199" s="222"/>
      <c r="C199" s="222"/>
      <c r="E199" s="224"/>
      <c r="AG199" s="21" t="e">
        <f t="shared" si="65"/>
        <v>#DIV/0!</v>
      </c>
      <c r="AH199" s="22" t="e">
        <f t="shared" si="66"/>
        <v>#DIV/0!</v>
      </c>
      <c r="AI199" s="22" t="e">
        <f t="shared" si="67"/>
        <v>#DIV/0!</v>
      </c>
      <c r="AJ199" s="22" t="e">
        <f t="shared" si="68"/>
        <v>#DIV/0!</v>
      </c>
      <c r="AK199" s="22" t="e">
        <f t="shared" si="69"/>
        <v>#DIV/0!</v>
      </c>
      <c r="AM199" s="109" t="e">
        <f t="shared" si="70"/>
        <v>#DIV/0!</v>
      </c>
      <c r="AN199" s="223"/>
      <c r="AP199" s="223"/>
      <c r="AQ199" s="220"/>
      <c r="AR199" s="24"/>
      <c r="AS199" s="223"/>
      <c r="AT199" s="220"/>
      <c r="AV199" s="43"/>
      <c r="AW199" s="43"/>
      <c r="AX199" s="43"/>
      <c r="AY199" s="43"/>
      <c r="AZ199" s="25"/>
      <c r="BA199" s="223"/>
      <c r="BB199" s="220"/>
      <c r="BC199" s="24"/>
      <c r="BD199" s="223"/>
      <c r="BE199" s="220"/>
      <c r="BG199" s="43"/>
      <c r="BH199" s="43"/>
      <c r="BI199" s="43"/>
      <c r="BJ199" s="43"/>
      <c r="BL199" s="223"/>
      <c r="BM199" s="220"/>
      <c r="BN199" s="24"/>
      <c r="BO199" s="223"/>
      <c r="BP199" s="220"/>
      <c r="BR199" s="220"/>
      <c r="BS199" s="220"/>
      <c r="BT199" s="221"/>
      <c r="BU199" s="51"/>
      <c r="BV199" s="220"/>
      <c r="BW199" s="220"/>
      <c r="BX199" s="221"/>
      <c r="BY199" s="51"/>
      <c r="BZ199" s="221"/>
    </row>
    <row r="200" spans="1:78" ht="16" customHeight="1" x14ac:dyDescent="0.2">
      <c r="A200" s="222"/>
      <c r="B200" s="222"/>
      <c r="C200" s="222">
        <v>0</v>
      </c>
      <c r="D200" s="20" t="s">
        <v>782</v>
      </c>
      <c r="E200" s="224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G200" s="21" t="e">
        <f t="shared" si="65"/>
        <v>#DIV/0!</v>
      </c>
      <c r="AH200" s="22" t="e">
        <f t="shared" si="66"/>
        <v>#DIV/0!</v>
      </c>
      <c r="AI200" s="22" t="e">
        <f t="shared" si="67"/>
        <v>#DIV/0!</v>
      </c>
      <c r="AJ200" s="22" t="e">
        <f t="shared" si="68"/>
        <v>#DIV/0!</v>
      </c>
      <c r="AK200" s="22" t="e">
        <f t="shared" si="69"/>
        <v>#DIV/0!</v>
      </c>
      <c r="AM200" s="109" t="e">
        <f t="shared" si="70"/>
        <v>#DIV/0!</v>
      </c>
      <c r="AN200" s="223"/>
      <c r="AP200" s="223"/>
      <c r="AQ200" s="220"/>
      <c r="AR200" s="24"/>
      <c r="AS200" s="223"/>
      <c r="AT200" s="220"/>
      <c r="AV200" s="43"/>
      <c r="AW200" s="43"/>
      <c r="AX200" s="43"/>
      <c r="AY200" s="43"/>
      <c r="AZ200" s="25"/>
      <c r="BA200" s="223"/>
      <c r="BB200" s="220"/>
      <c r="BC200" s="24"/>
      <c r="BD200" s="223"/>
      <c r="BE200" s="220"/>
      <c r="BG200" s="43"/>
      <c r="BH200" s="43"/>
      <c r="BI200" s="43"/>
      <c r="BJ200" s="43"/>
      <c r="BL200" s="223"/>
      <c r="BM200" s="220"/>
      <c r="BN200" s="24"/>
      <c r="BO200" s="223"/>
      <c r="BP200" s="220"/>
      <c r="BR200" s="220"/>
      <c r="BS200" s="220"/>
      <c r="BT200" s="221"/>
      <c r="BU200" s="51"/>
      <c r="BV200" s="220"/>
      <c r="BW200" s="220"/>
      <c r="BX200" s="221"/>
      <c r="BY200" s="51"/>
      <c r="BZ200" s="221"/>
    </row>
    <row r="201" spans="1:78" ht="16" customHeight="1" x14ac:dyDescent="0.2">
      <c r="A201" s="222"/>
      <c r="B201" s="222"/>
      <c r="C201" s="222"/>
      <c r="D201" s="20" t="s">
        <v>783</v>
      </c>
      <c r="E201" s="224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G201" s="21" t="e">
        <f t="shared" si="65"/>
        <v>#DIV/0!</v>
      </c>
      <c r="AH201" s="22" t="e">
        <f t="shared" si="66"/>
        <v>#DIV/0!</v>
      </c>
      <c r="AI201" s="22" t="e">
        <f t="shared" si="67"/>
        <v>#DIV/0!</v>
      </c>
      <c r="AJ201" s="22" t="e">
        <f t="shared" si="68"/>
        <v>#DIV/0!</v>
      </c>
      <c r="AK201" s="22" t="e">
        <f t="shared" si="69"/>
        <v>#DIV/0!</v>
      </c>
      <c r="AM201" s="109" t="e">
        <f t="shared" si="70"/>
        <v>#DIV/0!</v>
      </c>
      <c r="AN201" s="223"/>
      <c r="AP201" s="223"/>
      <c r="AQ201" s="220"/>
      <c r="AR201" s="24"/>
      <c r="AS201" s="223"/>
      <c r="AT201" s="220"/>
      <c r="AV201" s="43"/>
      <c r="AW201" s="43"/>
      <c r="AX201" s="43"/>
      <c r="AY201" s="43"/>
      <c r="AZ201" s="25"/>
      <c r="BA201" s="223"/>
      <c r="BB201" s="220"/>
      <c r="BC201" s="24"/>
      <c r="BD201" s="223"/>
      <c r="BE201" s="220"/>
      <c r="BG201" s="43"/>
      <c r="BH201" s="43"/>
      <c r="BI201" s="43"/>
      <c r="BJ201" s="43"/>
      <c r="BL201" s="223"/>
      <c r="BM201" s="220"/>
      <c r="BN201" s="24"/>
      <c r="BO201" s="223"/>
      <c r="BP201" s="220"/>
      <c r="BR201" s="220"/>
      <c r="BS201" s="220"/>
      <c r="BT201" s="221"/>
      <c r="BU201" s="51"/>
      <c r="BV201" s="220"/>
      <c r="BW201" s="220"/>
      <c r="BX201" s="221"/>
      <c r="BY201" s="51"/>
      <c r="BZ201" s="221"/>
    </row>
    <row r="202" spans="1:78" ht="16" customHeight="1" x14ac:dyDescent="0.2">
      <c r="A202" s="222"/>
      <c r="B202" s="222"/>
      <c r="C202" s="222"/>
      <c r="D202" s="20" t="s">
        <v>784</v>
      </c>
      <c r="E202" s="224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G202" s="21" t="e">
        <f t="shared" si="65"/>
        <v>#DIV/0!</v>
      </c>
      <c r="AH202" s="22" t="e">
        <f t="shared" si="66"/>
        <v>#DIV/0!</v>
      </c>
      <c r="AI202" s="22" t="e">
        <f t="shared" si="67"/>
        <v>#DIV/0!</v>
      </c>
      <c r="AJ202" s="22" t="e">
        <f t="shared" si="68"/>
        <v>#DIV/0!</v>
      </c>
      <c r="AK202" s="22" t="e">
        <f t="shared" si="69"/>
        <v>#DIV/0!</v>
      </c>
      <c r="AM202" s="109" t="e">
        <f t="shared" si="70"/>
        <v>#DIV/0!</v>
      </c>
      <c r="AN202" s="223"/>
      <c r="AP202" s="223"/>
      <c r="AQ202" s="220"/>
      <c r="AR202" s="24"/>
      <c r="AS202" s="223"/>
      <c r="AT202" s="220"/>
      <c r="AV202" s="43"/>
      <c r="AW202" s="43"/>
      <c r="AX202" s="43"/>
      <c r="AY202" s="43"/>
      <c r="AZ202" s="25"/>
      <c r="BA202" s="223"/>
      <c r="BB202" s="220"/>
      <c r="BC202" s="24"/>
      <c r="BD202" s="223"/>
      <c r="BE202" s="220"/>
      <c r="BG202" s="43"/>
      <c r="BH202" s="43"/>
      <c r="BI202" s="43"/>
      <c r="BJ202" s="43"/>
      <c r="BL202" s="223"/>
      <c r="BM202" s="220"/>
      <c r="BN202" s="24"/>
      <c r="BO202" s="223"/>
      <c r="BP202" s="220"/>
      <c r="BR202" s="220"/>
      <c r="BS202" s="220"/>
      <c r="BT202" s="221"/>
      <c r="BU202" s="51"/>
      <c r="BV202" s="220"/>
      <c r="BW202" s="220"/>
      <c r="BX202" s="221"/>
      <c r="BY202" s="51"/>
      <c r="BZ202" s="221"/>
    </row>
    <row r="203" spans="1:78" ht="16" customHeight="1" x14ac:dyDescent="0.2">
      <c r="A203" s="222"/>
      <c r="B203" s="222"/>
      <c r="C203" s="222"/>
      <c r="D203" s="20" t="s">
        <v>785</v>
      </c>
      <c r="E203" s="224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G203" s="21" t="e">
        <f t="shared" si="65"/>
        <v>#DIV/0!</v>
      </c>
      <c r="AH203" s="22" t="e">
        <f t="shared" si="66"/>
        <v>#DIV/0!</v>
      </c>
      <c r="AI203" s="22" t="e">
        <f t="shared" si="67"/>
        <v>#DIV/0!</v>
      </c>
      <c r="AJ203" s="22" t="e">
        <f t="shared" si="68"/>
        <v>#DIV/0!</v>
      </c>
      <c r="AK203" s="22" t="e">
        <f t="shared" si="69"/>
        <v>#DIV/0!</v>
      </c>
      <c r="AM203" s="109" t="e">
        <f t="shared" si="70"/>
        <v>#DIV/0!</v>
      </c>
      <c r="AN203" s="223"/>
      <c r="AP203" s="223"/>
      <c r="AQ203" s="220"/>
      <c r="AR203" s="24"/>
      <c r="AS203" s="223"/>
      <c r="AT203" s="220"/>
      <c r="AV203" s="43"/>
      <c r="AW203" s="43"/>
      <c r="AX203" s="43"/>
      <c r="AY203" s="43"/>
      <c r="AZ203" s="25"/>
      <c r="BA203" s="223"/>
      <c r="BB203" s="220"/>
      <c r="BC203" s="24"/>
      <c r="BD203" s="223"/>
      <c r="BE203" s="220"/>
      <c r="BG203" s="43"/>
      <c r="BH203" s="43"/>
      <c r="BI203" s="43"/>
      <c r="BJ203" s="43"/>
      <c r="BL203" s="223"/>
      <c r="BM203" s="220"/>
      <c r="BN203" s="24"/>
      <c r="BO203" s="223"/>
      <c r="BP203" s="220"/>
      <c r="BR203" s="220"/>
      <c r="BS203" s="220"/>
      <c r="BT203" s="221"/>
      <c r="BU203" s="51"/>
      <c r="BV203" s="220"/>
      <c r="BW203" s="220"/>
      <c r="BX203" s="221"/>
      <c r="BY203" s="51"/>
      <c r="BZ203" s="221"/>
    </row>
    <row r="204" spans="1:78" ht="16" customHeight="1" x14ac:dyDescent="0.2">
      <c r="A204" s="222"/>
      <c r="B204" s="222"/>
      <c r="C204" s="222"/>
      <c r="D204" s="20" t="s">
        <v>786</v>
      </c>
      <c r="E204" s="22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G204" s="21" t="e">
        <f t="shared" si="65"/>
        <v>#DIV/0!</v>
      </c>
      <c r="AH204" s="22" t="e">
        <f t="shared" si="66"/>
        <v>#DIV/0!</v>
      </c>
      <c r="AI204" s="22" t="e">
        <f t="shared" si="67"/>
        <v>#DIV/0!</v>
      </c>
      <c r="AJ204" s="22" t="e">
        <f t="shared" si="68"/>
        <v>#DIV/0!</v>
      </c>
      <c r="AK204" s="22" t="e">
        <f t="shared" si="69"/>
        <v>#DIV/0!</v>
      </c>
      <c r="AM204" s="109" t="e">
        <f t="shared" si="70"/>
        <v>#DIV/0!</v>
      </c>
      <c r="AN204" s="223"/>
      <c r="AP204" s="223"/>
      <c r="AQ204" s="220"/>
      <c r="AR204" s="24"/>
      <c r="AS204" s="223"/>
      <c r="AT204" s="220"/>
      <c r="AV204" s="43"/>
      <c r="AW204" s="43"/>
      <c r="AX204" s="43"/>
      <c r="AY204" s="43"/>
      <c r="AZ204" s="25"/>
      <c r="BA204" s="223"/>
      <c r="BB204" s="220"/>
      <c r="BC204" s="24"/>
      <c r="BD204" s="223"/>
      <c r="BE204" s="220"/>
      <c r="BG204" s="43"/>
      <c r="BH204" s="43"/>
      <c r="BI204" s="43"/>
      <c r="BJ204" s="43"/>
      <c r="BL204" s="223"/>
      <c r="BM204" s="220"/>
      <c r="BN204" s="24"/>
      <c r="BO204" s="223"/>
      <c r="BP204" s="220"/>
      <c r="BR204" s="220"/>
      <c r="BS204" s="220"/>
      <c r="BT204" s="221"/>
      <c r="BU204" s="51"/>
      <c r="BV204" s="220"/>
      <c r="BW204" s="220"/>
      <c r="BX204" s="221"/>
      <c r="BY204" s="51"/>
      <c r="BZ204" s="221"/>
    </row>
    <row r="205" spans="1:78" ht="16" customHeight="1" x14ac:dyDescent="0.2">
      <c r="A205" s="222"/>
      <c r="B205" s="222"/>
      <c r="C205" s="222"/>
      <c r="E205" s="224"/>
      <c r="AG205" s="21" t="e">
        <f t="shared" si="65"/>
        <v>#DIV/0!</v>
      </c>
      <c r="AH205" s="22" t="e">
        <f t="shared" si="66"/>
        <v>#DIV/0!</v>
      </c>
      <c r="AI205" s="22" t="e">
        <f t="shared" si="67"/>
        <v>#DIV/0!</v>
      </c>
      <c r="AJ205" s="22" t="e">
        <f t="shared" si="68"/>
        <v>#DIV/0!</v>
      </c>
      <c r="AK205" s="22" t="e">
        <f t="shared" si="69"/>
        <v>#DIV/0!</v>
      </c>
      <c r="AM205" s="109" t="e">
        <f t="shared" si="70"/>
        <v>#DIV/0!</v>
      </c>
      <c r="AN205" s="223"/>
      <c r="AP205" s="223"/>
      <c r="AQ205" s="220"/>
      <c r="AR205" s="24"/>
      <c r="AS205" s="223"/>
      <c r="AT205" s="220"/>
      <c r="AV205" s="43"/>
      <c r="AW205" s="43"/>
      <c r="AX205" s="43"/>
      <c r="AY205" s="43"/>
      <c r="AZ205" s="25"/>
      <c r="BA205" s="223"/>
      <c r="BB205" s="220"/>
      <c r="BC205" s="24"/>
      <c r="BD205" s="223"/>
      <c r="BE205" s="220"/>
      <c r="BG205" s="43"/>
      <c r="BH205" s="43"/>
      <c r="BI205" s="43"/>
      <c r="BJ205" s="43"/>
      <c r="BL205" s="223"/>
      <c r="BM205" s="220"/>
      <c r="BN205" s="24"/>
      <c r="BO205" s="223"/>
      <c r="BP205" s="220"/>
      <c r="BR205" s="220"/>
      <c r="BS205" s="220"/>
      <c r="BT205" s="221"/>
      <c r="BU205" s="51"/>
      <c r="BV205" s="220"/>
      <c r="BW205" s="220"/>
      <c r="BX205" s="221"/>
      <c r="BY205" s="51"/>
      <c r="BZ205" s="221"/>
    </row>
    <row r="206" spans="1:78" ht="16" customHeight="1" x14ac:dyDescent="0.2">
      <c r="A206" s="222"/>
      <c r="B206" s="222"/>
      <c r="C206" s="222"/>
      <c r="E206" s="224"/>
      <c r="AG206" s="21" t="e">
        <f t="shared" si="65"/>
        <v>#DIV/0!</v>
      </c>
      <c r="AH206" s="22" t="e">
        <f t="shared" si="66"/>
        <v>#DIV/0!</v>
      </c>
      <c r="AI206" s="22" t="e">
        <f t="shared" si="67"/>
        <v>#DIV/0!</v>
      </c>
      <c r="AJ206" s="22" t="e">
        <f t="shared" si="68"/>
        <v>#DIV/0!</v>
      </c>
      <c r="AK206" s="22" t="e">
        <f t="shared" si="69"/>
        <v>#DIV/0!</v>
      </c>
      <c r="AM206" s="109" t="e">
        <f t="shared" si="70"/>
        <v>#DIV/0!</v>
      </c>
      <c r="AN206" s="223"/>
      <c r="AP206" s="223"/>
      <c r="AQ206" s="220"/>
      <c r="AR206" s="24"/>
      <c r="AS206" s="223"/>
      <c r="AT206" s="220"/>
      <c r="AV206" s="43"/>
      <c r="AW206" s="43"/>
      <c r="AX206" s="43"/>
      <c r="AY206" s="43"/>
      <c r="AZ206" s="25"/>
      <c r="BA206" s="223"/>
      <c r="BB206" s="220"/>
      <c r="BC206" s="24"/>
      <c r="BD206" s="223"/>
      <c r="BE206" s="220"/>
      <c r="BG206" s="43"/>
      <c r="BH206" s="43"/>
      <c r="BI206" s="43"/>
      <c r="BJ206" s="43"/>
      <c r="BL206" s="223"/>
      <c r="BM206" s="220"/>
      <c r="BN206" s="24"/>
      <c r="BO206" s="223"/>
      <c r="BP206" s="220"/>
      <c r="BR206" s="220"/>
      <c r="BS206" s="220"/>
      <c r="BT206" s="221"/>
      <c r="BU206" s="51"/>
      <c r="BV206" s="220"/>
      <c r="BW206" s="220"/>
      <c r="BX206" s="221"/>
      <c r="BY206" s="51"/>
      <c r="BZ206" s="221"/>
    </row>
    <row r="207" spans="1:78" ht="16" customHeight="1" x14ac:dyDescent="0.2">
      <c r="A207" s="222"/>
      <c r="B207" s="222"/>
      <c r="C207" s="222"/>
      <c r="E207" s="224"/>
      <c r="AG207" s="21" t="e">
        <f t="shared" si="65"/>
        <v>#DIV/0!</v>
      </c>
      <c r="AH207" s="22" t="e">
        <f t="shared" si="66"/>
        <v>#DIV/0!</v>
      </c>
      <c r="AI207" s="22" t="e">
        <f t="shared" si="67"/>
        <v>#DIV/0!</v>
      </c>
      <c r="AJ207" s="22" t="e">
        <f t="shared" si="68"/>
        <v>#DIV/0!</v>
      </c>
      <c r="AK207" s="22" t="e">
        <f t="shared" si="69"/>
        <v>#DIV/0!</v>
      </c>
      <c r="AM207" s="109" t="e">
        <f t="shared" si="70"/>
        <v>#DIV/0!</v>
      </c>
      <c r="AN207" s="223"/>
      <c r="AP207" s="223"/>
      <c r="AQ207" s="220"/>
      <c r="AR207" s="24"/>
      <c r="AS207" s="223"/>
      <c r="AT207" s="220"/>
      <c r="AV207" s="43"/>
      <c r="AW207" s="43"/>
      <c r="AX207" s="43"/>
      <c r="AY207" s="43"/>
      <c r="AZ207" s="25"/>
      <c r="BA207" s="223"/>
      <c r="BB207" s="220"/>
      <c r="BC207" s="24"/>
      <c r="BD207" s="223"/>
      <c r="BE207" s="220"/>
      <c r="BG207" s="43"/>
      <c r="BH207" s="43"/>
      <c r="BI207" s="43"/>
      <c r="BJ207" s="43"/>
      <c r="BL207" s="223"/>
      <c r="BM207" s="220"/>
      <c r="BN207" s="24"/>
      <c r="BO207" s="223"/>
      <c r="BP207" s="220"/>
      <c r="BR207" s="220"/>
      <c r="BS207" s="220"/>
      <c r="BT207" s="221"/>
      <c r="BU207" s="51"/>
      <c r="BV207" s="220"/>
      <c r="BW207" s="220"/>
      <c r="BX207" s="221"/>
      <c r="BY207" s="51"/>
      <c r="BZ207" s="221"/>
    </row>
    <row r="208" spans="1:78" ht="16" customHeight="1" x14ac:dyDescent="0.2">
      <c r="G208" s="20"/>
      <c r="K208" s="20"/>
      <c r="L208" s="20"/>
      <c r="P208" s="20"/>
      <c r="Q208" s="20"/>
      <c r="U208" s="20"/>
      <c r="V208" s="20"/>
      <c r="Z208" s="20"/>
      <c r="AA208" s="20"/>
      <c r="AE208" s="20"/>
    </row>
    <row r="209" spans="1:78" ht="16" customHeight="1" x14ac:dyDescent="0.2">
      <c r="A209" s="222">
        <v>18</v>
      </c>
      <c r="B209" s="222">
        <v>1</v>
      </c>
      <c r="C209" s="222">
        <v>1</v>
      </c>
      <c r="D209" s="20" t="s">
        <v>637</v>
      </c>
      <c r="E209" s="224">
        <v>1032129</v>
      </c>
      <c r="G209">
        <v>97</v>
      </c>
      <c r="H209">
        <v>61</v>
      </c>
      <c r="I209">
        <v>205</v>
      </c>
      <c r="J209">
        <v>131</v>
      </c>
      <c r="K209">
        <v>73</v>
      </c>
      <c r="L209">
        <v>0.91400000000000003</v>
      </c>
      <c r="M209">
        <v>0.88100000000000001</v>
      </c>
      <c r="N209">
        <v>0.95899999999999996</v>
      </c>
      <c r="O209">
        <v>0.93300000000000005</v>
      </c>
      <c r="P209">
        <v>0.88700000000000001</v>
      </c>
      <c r="Q209">
        <v>0.73899999999999999</v>
      </c>
      <c r="R209">
        <v>0.74099999999999999</v>
      </c>
      <c r="S209">
        <v>0.748</v>
      </c>
      <c r="T209">
        <v>0.73899999999999999</v>
      </c>
      <c r="U209">
        <v>0.749</v>
      </c>
      <c r="V209">
        <v>0.73899999999999999</v>
      </c>
      <c r="W209">
        <v>0.86699999999999999</v>
      </c>
      <c r="X209">
        <v>0.51900000000000002</v>
      </c>
      <c r="Y209">
        <v>0.65700000000000003</v>
      </c>
      <c r="Z209">
        <v>0.84099999999999997</v>
      </c>
      <c r="AA209">
        <v>1.26</v>
      </c>
      <c r="AB209">
        <v>1.2430000000000001</v>
      </c>
      <c r="AC209">
        <v>1.272</v>
      </c>
      <c r="AD209">
        <v>1.268</v>
      </c>
      <c r="AE209">
        <v>1.2310000000000001</v>
      </c>
      <c r="AG209" s="21">
        <f t="shared" ref="AG209:AG224" si="71">AVERAGE(G209:K209)</f>
        <v>113.4</v>
      </c>
      <c r="AH209" s="22">
        <f t="shared" ref="AH209:AH224" si="72">AVERAGE(L209:P209)</f>
        <v>0.91479999999999995</v>
      </c>
      <c r="AI209" s="22">
        <f t="shared" ref="AI209:AI224" si="73">AVERAGE(V209:Z209)</f>
        <v>0.72460000000000002</v>
      </c>
      <c r="AJ209" s="22">
        <f t="shared" ref="AJ209:AJ224" si="74">AVERAGE(Q209:U209)</f>
        <v>0.74319999999999997</v>
      </c>
      <c r="AK209" s="22">
        <f t="shared" ref="AK209:AK224" si="75">AVERAGE(AA209:AE209)</f>
        <v>1.2547999999999999</v>
      </c>
      <c r="AM209" s="109">
        <f t="shared" ref="AM209:AM224" si="76">((AK209-AI209)*(1000/AG209))/AJ209</f>
        <v>6.2910185802184353</v>
      </c>
      <c r="AN209" s="223" cm="1">
        <f t="array" ref="AN209">MIN(IF(ISERROR(AM209:AM216),1E+307,AM209:AM216))</f>
        <v>0.96075409724410155</v>
      </c>
      <c r="AP209" s="223" cm="1">
        <f t="array" ref="AP209">MAX(IF(ISERROR(AJ209:AJ216),-1E+307,AJ209:AJ216))</f>
        <v>0.77100000000000002</v>
      </c>
      <c r="AQ209" s="220">
        <f>AP217-AP209</f>
        <v>-0.10499999999999987</v>
      </c>
      <c r="AR209" s="24"/>
      <c r="AS209" s="223" cm="1">
        <f t="array" ref="AS209">MIN(IF(ISERROR(AK209:AK216),1E+307,AK209:AK216))</f>
        <v>1.1916</v>
      </c>
      <c r="AT209" s="220">
        <f>AS209-AS217</f>
        <v>-0.19999999999999996</v>
      </c>
      <c r="AV209" s="43">
        <v>0.80800000000000005</v>
      </c>
      <c r="AW209" s="43">
        <v>1.3049999999999999</v>
      </c>
      <c r="AX209" s="43">
        <v>0.81</v>
      </c>
      <c r="AY209" s="43">
        <v>1.4350000000000001</v>
      </c>
      <c r="AZ209" s="25"/>
      <c r="BA209" s="223" cm="1">
        <f t="array" ref="BA209">INDEX(AV209:AV216, MATCH(MIN(IF(ISERROR($AK209:$AK216), 1000, $AK209:$AK216)), $AK209:$AK216, 0))</f>
        <v>0.80600000000000005</v>
      </c>
      <c r="BB209" s="220">
        <f>BA217-BA209</f>
        <v>-0.14500000000000002</v>
      </c>
      <c r="BC209" s="24"/>
      <c r="BD209" s="223" cm="1">
        <f t="array" ref="BD209">INDEX(AW209:AW216, MATCH(MIN(IF(ISERROR($AK209:$AK216), 1000, $AK209:$AK216)), $AK209:$AK216, 0))</f>
        <v>1.3</v>
      </c>
      <c r="BE209" s="220">
        <f>BD209-BD217</f>
        <v>-0.32699999999999996</v>
      </c>
      <c r="BG209" s="43">
        <v>0.72299999999999998</v>
      </c>
      <c r="BH209" s="43">
        <v>1.55</v>
      </c>
      <c r="BI209" s="43">
        <v>0.77400000000000002</v>
      </c>
      <c r="BJ209" s="43">
        <v>1.5429999999999999</v>
      </c>
      <c r="BL209" s="223" cm="1">
        <f t="array" ref="BL209">INDEX(BG209:BG216, MATCH(MIN(IF(ISERROR($AK209:$AK216), 1000, $AK209:$AK216)), $AK209:$AK216, 0))</f>
        <v>0.73899999999999999</v>
      </c>
      <c r="BM209" s="220">
        <f>BL217-BL209</f>
        <v>-0.14700000000000002</v>
      </c>
      <c r="BN209" s="24"/>
      <c r="BO209" s="223" cm="1">
        <f t="array" ref="BO209">INDEX(BH209:BH216, MATCH(MIN(IF(ISERROR($AK209:$AK216), 1000, $AK209:$AK216)), $AK209:$AK216, 0))</f>
        <v>1.5109999999999999</v>
      </c>
      <c r="BP209" s="220">
        <f>BO209-BO217</f>
        <v>-0.31000000000000005</v>
      </c>
      <c r="BR209" s="220">
        <f>BA209-BB209</f>
        <v>0.95100000000000007</v>
      </c>
      <c r="BS209" s="220">
        <f>BD209+BE209</f>
        <v>0.97300000000000009</v>
      </c>
      <c r="BT209" s="221">
        <f>BS209-BR209</f>
        <v>2.200000000000002E-2</v>
      </c>
      <c r="BU209" s="51"/>
      <c r="BV209" s="220">
        <f>BL209-BM209</f>
        <v>0.88600000000000001</v>
      </c>
      <c r="BW209" s="220">
        <f>BO209+BP209</f>
        <v>1.2009999999999998</v>
      </c>
      <c r="BX209" s="221">
        <f>BW209-BV209</f>
        <v>0.31499999999999984</v>
      </c>
      <c r="BY209" s="51"/>
      <c r="BZ209" s="221">
        <f>AVERAGE(BT209, BX209)</f>
        <v>0.16849999999999993</v>
      </c>
    </row>
    <row r="210" spans="1:78" ht="16" customHeight="1" x14ac:dyDescent="0.2">
      <c r="A210" s="222"/>
      <c r="B210" s="222"/>
      <c r="C210" s="222"/>
      <c r="D210" s="20" t="s">
        <v>638</v>
      </c>
      <c r="E210" s="224"/>
      <c r="G210">
        <v>191</v>
      </c>
      <c r="H210">
        <v>233</v>
      </c>
      <c r="I210">
        <v>240</v>
      </c>
      <c r="J210">
        <v>253</v>
      </c>
      <c r="K210">
        <v>195</v>
      </c>
      <c r="L210">
        <v>0.89100000000000001</v>
      </c>
      <c r="M210">
        <v>0.90600000000000003</v>
      </c>
      <c r="N210">
        <v>0.90800000000000003</v>
      </c>
      <c r="O210">
        <v>0.91100000000000003</v>
      </c>
      <c r="P210">
        <v>0.89</v>
      </c>
      <c r="Q210">
        <v>0.75800000000000001</v>
      </c>
      <c r="R210">
        <v>0.76</v>
      </c>
      <c r="S210">
        <v>0.76100000000000001</v>
      </c>
      <c r="T210">
        <v>0.76300000000000001</v>
      </c>
      <c r="U210">
        <v>0.77400000000000002</v>
      </c>
      <c r="V210">
        <v>0.83</v>
      </c>
      <c r="W210">
        <v>0.77600000000000002</v>
      </c>
      <c r="X210">
        <v>0.76400000000000001</v>
      </c>
      <c r="Y210">
        <v>0.754</v>
      </c>
      <c r="Z210">
        <v>0.83299999999999996</v>
      </c>
      <c r="AA210">
        <v>1.212</v>
      </c>
      <c r="AB210">
        <v>1.2230000000000001</v>
      </c>
      <c r="AC210">
        <v>1.22</v>
      </c>
      <c r="AD210">
        <v>1.222</v>
      </c>
      <c r="AE210">
        <v>1.1739999999999999</v>
      </c>
      <c r="AG210" s="21">
        <f t="shared" si="71"/>
        <v>222.4</v>
      </c>
      <c r="AH210" s="22">
        <f t="shared" si="72"/>
        <v>0.9012</v>
      </c>
      <c r="AI210" s="22">
        <f t="shared" si="73"/>
        <v>0.79139999999999999</v>
      </c>
      <c r="AJ210" s="22">
        <f t="shared" si="74"/>
        <v>0.76319999999999999</v>
      </c>
      <c r="AK210" s="22">
        <f t="shared" si="75"/>
        <v>1.2101999999999999</v>
      </c>
      <c r="AM210" s="109">
        <f t="shared" si="76"/>
        <v>2.467365730057463</v>
      </c>
      <c r="AN210" s="223"/>
      <c r="AP210" s="223"/>
      <c r="AQ210" s="220"/>
      <c r="AR210" s="24"/>
      <c r="AS210" s="223"/>
      <c r="AT210" s="220"/>
      <c r="AV210" s="43">
        <v>0.79900000000000004</v>
      </c>
      <c r="AW210" s="43">
        <v>1.32</v>
      </c>
      <c r="AX210" s="43">
        <v>0.79400000000000004</v>
      </c>
      <c r="AY210" s="43">
        <v>1.478</v>
      </c>
      <c r="AZ210" s="25"/>
      <c r="BA210" s="223"/>
      <c r="BB210" s="220"/>
      <c r="BC210" s="24"/>
      <c r="BD210" s="223"/>
      <c r="BE210" s="220"/>
      <c r="BG210" s="43">
        <v>0.73199999999999998</v>
      </c>
      <c r="BH210" s="43">
        <v>1.53</v>
      </c>
      <c r="BI210" s="43">
        <v>0.75700000000000001</v>
      </c>
      <c r="BJ210" s="43">
        <v>1.5820000000000001</v>
      </c>
      <c r="BL210" s="223"/>
      <c r="BM210" s="220"/>
      <c r="BN210" s="24"/>
      <c r="BO210" s="223"/>
      <c r="BP210" s="220"/>
      <c r="BR210" s="220"/>
      <c r="BS210" s="220"/>
      <c r="BT210" s="221"/>
      <c r="BU210" s="51"/>
      <c r="BV210" s="220"/>
      <c r="BW210" s="220"/>
      <c r="BX210" s="221"/>
      <c r="BY210" s="51"/>
      <c r="BZ210" s="221"/>
    </row>
    <row r="211" spans="1:78" ht="16" customHeight="1" x14ac:dyDescent="0.2">
      <c r="A211" s="222"/>
      <c r="B211" s="222"/>
      <c r="C211" s="222"/>
      <c r="D211" s="20" t="s">
        <v>639</v>
      </c>
      <c r="E211" s="224"/>
      <c r="G211">
        <v>362</v>
      </c>
      <c r="H211">
        <v>381</v>
      </c>
      <c r="I211">
        <v>403</v>
      </c>
      <c r="J211">
        <v>443</v>
      </c>
      <c r="K211">
        <v>387</v>
      </c>
      <c r="L211">
        <v>0.89</v>
      </c>
      <c r="M211">
        <v>0.89600000000000002</v>
      </c>
      <c r="N211">
        <v>0.9</v>
      </c>
      <c r="O211">
        <v>0.90500000000000003</v>
      </c>
      <c r="P211">
        <v>0.89100000000000001</v>
      </c>
      <c r="Q211">
        <v>0.76400000000000001</v>
      </c>
      <c r="R211">
        <v>0.77200000000000002</v>
      </c>
      <c r="S211">
        <v>0.77</v>
      </c>
      <c r="T211">
        <v>0.76500000000000001</v>
      </c>
      <c r="U211">
        <v>0.78</v>
      </c>
      <c r="V211">
        <v>0.83199999999999996</v>
      </c>
      <c r="W211">
        <v>0.81299999999999994</v>
      </c>
      <c r="X211">
        <v>0.79600000000000004</v>
      </c>
      <c r="Y211">
        <v>0.77600000000000002</v>
      </c>
      <c r="Z211">
        <v>0.82799999999999996</v>
      </c>
      <c r="AA211">
        <v>1.218</v>
      </c>
      <c r="AB211">
        <v>1.177</v>
      </c>
      <c r="AC211">
        <v>1.2330000000000001</v>
      </c>
      <c r="AD211">
        <v>1.2110000000000001</v>
      </c>
      <c r="AE211">
        <v>1.1659999999999999</v>
      </c>
      <c r="AG211" s="21">
        <f t="shared" si="71"/>
        <v>395.2</v>
      </c>
      <c r="AH211" s="22">
        <f t="shared" si="72"/>
        <v>0.89640000000000009</v>
      </c>
      <c r="AI211" s="22">
        <f t="shared" si="73"/>
        <v>0.80899999999999994</v>
      </c>
      <c r="AJ211" s="22">
        <f t="shared" si="74"/>
        <v>0.7702</v>
      </c>
      <c r="AK211" s="22">
        <f t="shared" si="75"/>
        <v>1.2010000000000001</v>
      </c>
      <c r="AM211" s="109">
        <f t="shared" si="76"/>
        <v>1.2878509919606564</v>
      </c>
      <c r="AN211" s="223"/>
      <c r="AP211" s="223"/>
      <c r="AQ211" s="220"/>
      <c r="AR211" s="24"/>
      <c r="AS211" s="223"/>
      <c r="AT211" s="220"/>
      <c r="AV211" s="43">
        <v>0.80700000000000005</v>
      </c>
      <c r="AW211" s="43">
        <v>1.298</v>
      </c>
      <c r="AX211" s="43">
        <v>0.81399999999999995</v>
      </c>
      <c r="AY211" s="43">
        <v>1.413</v>
      </c>
      <c r="AZ211" s="25"/>
      <c r="BA211" s="223"/>
      <c r="BB211" s="220"/>
      <c r="BC211" s="24"/>
      <c r="BD211" s="223"/>
      <c r="BE211" s="220"/>
      <c r="BG211" s="43">
        <v>0.74099999999999999</v>
      </c>
      <c r="BH211" s="43">
        <v>1.508</v>
      </c>
      <c r="BI211" s="43">
        <v>0.78</v>
      </c>
      <c r="BJ211" s="43">
        <v>1.5029999999999999</v>
      </c>
      <c r="BL211" s="223"/>
      <c r="BM211" s="220"/>
      <c r="BN211" s="24"/>
      <c r="BO211" s="223"/>
      <c r="BP211" s="220"/>
      <c r="BR211" s="220"/>
      <c r="BS211" s="220"/>
      <c r="BT211" s="221"/>
      <c r="BU211" s="51"/>
      <c r="BV211" s="220"/>
      <c r="BW211" s="220"/>
      <c r="BX211" s="221"/>
      <c r="BY211" s="51"/>
      <c r="BZ211" s="221"/>
    </row>
    <row r="212" spans="1:78" s="63" customFormat="1" ht="16" customHeight="1" x14ac:dyDescent="0.2">
      <c r="A212" s="222"/>
      <c r="B212" s="222"/>
      <c r="C212" s="222"/>
      <c r="D212" s="63" t="s">
        <v>640</v>
      </c>
      <c r="E212" s="224"/>
      <c r="G212" s="63">
        <v>448</v>
      </c>
      <c r="H212" s="63">
        <v>402</v>
      </c>
      <c r="I212" s="63">
        <v>555</v>
      </c>
      <c r="J212" s="63">
        <v>429</v>
      </c>
      <c r="K212" s="63">
        <v>450</v>
      </c>
      <c r="L212" s="63">
        <v>0.89</v>
      </c>
      <c r="M212" s="63">
        <v>0.88</v>
      </c>
      <c r="N212" s="63">
        <v>0.91300000000000003</v>
      </c>
      <c r="O212" s="63">
        <v>0.88500000000000001</v>
      </c>
      <c r="P212" s="63">
        <v>0.88900000000000001</v>
      </c>
      <c r="Q212" s="63">
        <v>0.76700000000000002</v>
      </c>
      <c r="R212" s="63">
        <v>0.76900000000000002</v>
      </c>
      <c r="S212" s="63">
        <v>0.77200000000000002</v>
      </c>
      <c r="T212" s="63">
        <v>0.76400000000000001</v>
      </c>
      <c r="U212" s="63">
        <v>0.78300000000000003</v>
      </c>
      <c r="V212" s="63">
        <v>0.83399999999999996</v>
      </c>
      <c r="W212" s="63">
        <v>0.871</v>
      </c>
      <c r="X212" s="63">
        <v>0.747</v>
      </c>
      <c r="Y212" s="63">
        <v>0.85099999999999998</v>
      </c>
      <c r="Z212" s="63">
        <v>0.83699999999999997</v>
      </c>
      <c r="AA212" s="63">
        <v>1.1859999999999999</v>
      </c>
      <c r="AB212" s="63">
        <v>1.1890000000000001</v>
      </c>
      <c r="AC212" s="63">
        <v>1.2230000000000001</v>
      </c>
      <c r="AD212" s="63">
        <v>1.1990000000000001</v>
      </c>
      <c r="AE212" s="63">
        <v>1.161</v>
      </c>
      <c r="AG212" s="102">
        <f t="shared" si="71"/>
        <v>456.8</v>
      </c>
      <c r="AH212" s="103">
        <f t="shared" si="72"/>
        <v>0.89139999999999997</v>
      </c>
      <c r="AI212" s="103">
        <f t="shared" si="73"/>
        <v>0.82799999999999996</v>
      </c>
      <c r="AJ212" s="103">
        <f t="shared" si="74"/>
        <v>0.77100000000000002</v>
      </c>
      <c r="AK212" s="103">
        <f t="shared" si="75"/>
        <v>1.1916</v>
      </c>
      <c r="AM212" s="18">
        <f t="shared" si="76"/>
        <v>1.0323890778005684</v>
      </c>
      <c r="AN212" s="223"/>
      <c r="AP212" s="223"/>
      <c r="AQ212" s="220"/>
      <c r="AR212" s="104"/>
      <c r="AS212" s="223"/>
      <c r="AT212" s="220"/>
      <c r="AV212" s="105">
        <v>0.80600000000000005</v>
      </c>
      <c r="AW212" s="105">
        <v>1.3</v>
      </c>
      <c r="AX212" s="105">
        <v>0.81299999999999994</v>
      </c>
      <c r="AY212" s="105">
        <v>1.4179999999999999</v>
      </c>
      <c r="AZ212" s="106"/>
      <c r="BA212" s="223"/>
      <c r="BB212" s="220"/>
      <c r="BC212" s="104"/>
      <c r="BD212" s="223"/>
      <c r="BE212" s="220"/>
      <c r="BG212" s="105">
        <v>0.73899999999999999</v>
      </c>
      <c r="BH212" s="105">
        <v>1.5109999999999999</v>
      </c>
      <c r="BI212" s="105">
        <v>0.78400000000000003</v>
      </c>
      <c r="BJ212" s="105">
        <v>1.5009999999999999</v>
      </c>
      <c r="BL212" s="223"/>
      <c r="BM212" s="220"/>
      <c r="BN212" s="104"/>
      <c r="BO212" s="223"/>
      <c r="BP212" s="220"/>
      <c r="BR212" s="220"/>
      <c r="BS212" s="220"/>
      <c r="BT212" s="221"/>
      <c r="BU212" s="107"/>
      <c r="BV212" s="220"/>
      <c r="BW212" s="220"/>
      <c r="BX212" s="221"/>
      <c r="BY212" s="107"/>
      <c r="BZ212" s="221"/>
    </row>
    <row r="213" spans="1:78" ht="16" customHeight="1" x14ac:dyDescent="0.2">
      <c r="A213" s="222"/>
      <c r="B213" s="222"/>
      <c r="C213" s="222"/>
      <c r="D213" s="20" t="s">
        <v>641</v>
      </c>
      <c r="E213" s="224"/>
      <c r="G213">
        <v>484</v>
      </c>
      <c r="H213">
        <v>306</v>
      </c>
      <c r="I213">
        <v>631</v>
      </c>
      <c r="J213">
        <v>459</v>
      </c>
      <c r="K213">
        <v>458</v>
      </c>
      <c r="L213">
        <v>0.876</v>
      </c>
      <c r="M213">
        <v>0.83599999999999997</v>
      </c>
      <c r="N213">
        <v>0.89400000000000002</v>
      </c>
      <c r="O213">
        <v>0.86899999999999999</v>
      </c>
      <c r="P213">
        <v>0.86599999999999999</v>
      </c>
      <c r="Q213">
        <v>0.751</v>
      </c>
      <c r="R213">
        <v>0.755</v>
      </c>
      <c r="S213">
        <v>0.76100000000000001</v>
      </c>
      <c r="T213">
        <v>0.754</v>
      </c>
      <c r="U213">
        <v>0.77200000000000002</v>
      </c>
      <c r="V213">
        <v>0.88</v>
      </c>
      <c r="W213">
        <v>1.0069999999999999</v>
      </c>
      <c r="X213">
        <v>0.81899999999999995</v>
      </c>
      <c r="Y213">
        <v>0.90500000000000003</v>
      </c>
      <c r="Z213">
        <v>0.91100000000000003</v>
      </c>
      <c r="AA213">
        <v>1.2250000000000001</v>
      </c>
      <c r="AB213">
        <v>1.208</v>
      </c>
      <c r="AC213">
        <v>1.232</v>
      </c>
      <c r="AD213">
        <v>1.286</v>
      </c>
      <c r="AE213">
        <v>1.2749999999999999</v>
      </c>
      <c r="AG213" s="21">
        <f t="shared" si="71"/>
        <v>467.6</v>
      </c>
      <c r="AH213" s="22">
        <f t="shared" si="72"/>
        <v>0.86819999999999986</v>
      </c>
      <c r="AI213" s="22">
        <f t="shared" si="73"/>
        <v>0.90440000000000009</v>
      </c>
      <c r="AJ213" s="22">
        <f t="shared" si="74"/>
        <v>0.75860000000000005</v>
      </c>
      <c r="AK213" s="22">
        <f t="shared" si="75"/>
        <v>1.2452000000000001</v>
      </c>
      <c r="AM213" s="109">
        <f t="shared" si="76"/>
        <v>0.96075409724410155</v>
      </c>
      <c r="AN213" s="223"/>
      <c r="AP213" s="223"/>
      <c r="AQ213" s="220"/>
      <c r="AR213" s="24"/>
      <c r="AS213" s="223"/>
      <c r="AT213" s="220"/>
      <c r="AV213" s="43">
        <v>0.79400000000000004</v>
      </c>
      <c r="AW213" s="43">
        <v>1.405</v>
      </c>
      <c r="AX213" s="43">
        <v>0.80600000000000005</v>
      </c>
      <c r="AY213" s="43">
        <v>1.496</v>
      </c>
      <c r="AZ213" s="25"/>
      <c r="BA213" s="223"/>
      <c r="BB213" s="220"/>
      <c r="BC213" s="24"/>
      <c r="BD213" s="223"/>
      <c r="BE213" s="220"/>
      <c r="BG213" s="43">
        <v>0.72</v>
      </c>
      <c r="BH213" s="43">
        <v>1.6</v>
      </c>
      <c r="BI213" s="43">
        <v>0.755</v>
      </c>
      <c r="BJ213" s="43">
        <v>1.6120000000000001</v>
      </c>
      <c r="BL213" s="223"/>
      <c r="BM213" s="220"/>
      <c r="BN213" s="24"/>
      <c r="BO213" s="223"/>
      <c r="BP213" s="220"/>
      <c r="BR213" s="220"/>
      <c r="BS213" s="220"/>
      <c r="BT213" s="221"/>
      <c r="BU213" s="51"/>
      <c r="BV213" s="220"/>
      <c r="BW213" s="220"/>
      <c r="BX213" s="221"/>
      <c r="BY213" s="51"/>
      <c r="BZ213" s="221"/>
    </row>
    <row r="214" spans="1:78" ht="16" customHeight="1" x14ac:dyDescent="0.2">
      <c r="A214" s="222"/>
      <c r="B214" s="222"/>
      <c r="C214" s="222"/>
      <c r="E214" s="224"/>
      <c r="AG214" s="21" t="e">
        <f t="shared" si="71"/>
        <v>#DIV/0!</v>
      </c>
      <c r="AH214" s="22" t="e">
        <f t="shared" si="72"/>
        <v>#DIV/0!</v>
      </c>
      <c r="AI214" s="22" t="e">
        <f t="shared" si="73"/>
        <v>#DIV/0!</v>
      </c>
      <c r="AJ214" s="22" t="e">
        <f t="shared" si="74"/>
        <v>#DIV/0!</v>
      </c>
      <c r="AK214" s="22" t="e">
        <f t="shared" si="75"/>
        <v>#DIV/0!</v>
      </c>
      <c r="AM214" s="109" t="e">
        <f t="shared" si="76"/>
        <v>#DIV/0!</v>
      </c>
      <c r="AN214" s="223"/>
      <c r="AP214" s="223"/>
      <c r="AQ214" s="220"/>
      <c r="AR214" s="24"/>
      <c r="AS214" s="223"/>
      <c r="AT214" s="220"/>
      <c r="AV214" s="43"/>
      <c r="AW214" s="43"/>
      <c r="AX214" s="43"/>
      <c r="AY214" s="43"/>
      <c r="AZ214" s="25"/>
      <c r="BA214" s="223"/>
      <c r="BB214" s="220"/>
      <c r="BC214" s="24"/>
      <c r="BD214" s="223"/>
      <c r="BE214" s="220"/>
      <c r="BG214" s="43"/>
      <c r="BH214" s="43"/>
      <c r="BI214" s="43"/>
      <c r="BJ214" s="43"/>
      <c r="BL214" s="223"/>
      <c r="BM214" s="220"/>
      <c r="BN214" s="24"/>
      <c r="BO214" s="223"/>
      <c r="BP214" s="220"/>
      <c r="BR214" s="220"/>
      <c r="BS214" s="220"/>
      <c r="BT214" s="221"/>
      <c r="BU214" s="51"/>
      <c r="BV214" s="220"/>
      <c r="BW214" s="220"/>
      <c r="BX214" s="221"/>
      <c r="BY214" s="51"/>
      <c r="BZ214" s="221"/>
    </row>
    <row r="215" spans="1:78" ht="16" customHeight="1" x14ac:dyDescent="0.2">
      <c r="A215" s="222"/>
      <c r="B215" s="222"/>
      <c r="C215" s="222"/>
      <c r="E215" s="224"/>
      <c r="AG215" s="21" t="e">
        <f t="shared" si="71"/>
        <v>#DIV/0!</v>
      </c>
      <c r="AH215" s="22" t="e">
        <f t="shared" si="72"/>
        <v>#DIV/0!</v>
      </c>
      <c r="AI215" s="22" t="e">
        <f t="shared" si="73"/>
        <v>#DIV/0!</v>
      </c>
      <c r="AJ215" s="22" t="e">
        <f t="shared" si="74"/>
        <v>#DIV/0!</v>
      </c>
      <c r="AK215" s="22" t="e">
        <f t="shared" si="75"/>
        <v>#DIV/0!</v>
      </c>
      <c r="AM215" s="109" t="e">
        <f t="shared" si="76"/>
        <v>#DIV/0!</v>
      </c>
      <c r="AN215" s="223"/>
      <c r="AP215" s="223"/>
      <c r="AQ215" s="220"/>
      <c r="AR215" s="24"/>
      <c r="AS215" s="223"/>
      <c r="AT215" s="220"/>
      <c r="AV215" s="43"/>
      <c r="AW215" s="43"/>
      <c r="AX215" s="43"/>
      <c r="AY215" s="43"/>
      <c r="AZ215" s="25"/>
      <c r="BA215" s="223"/>
      <c r="BB215" s="220"/>
      <c r="BC215" s="24"/>
      <c r="BD215" s="223"/>
      <c r="BE215" s="220"/>
      <c r="BG215" s="43"/>
      <c r="BH215" s="43"/>
      <c r="BI215" s="43"/>
      <c r="BJ215" s="43"/>
      <c r="BL215" s="223"/>
      <c r="BM215" s="220"/>
      <c r="BN215" s="24"/>
      <c r="BO215" s="223"/>
      <c r="BP215" s="220"/>
      <c r="BR215" s="220"/>
      <c r="BS215" s="220"/>
      <c r="BT215" s="221"/>
      <c r="BU215" s="51"/>
      <c r="BV215" s="220"/>
      <c r="BW215" s="220"/>
      <c r="BX215" s="221"/>
      <c r="BY215" s="51"/>
      <c r="BZ215" s="221"/>
    </row>
    <row r="216" spans="1:78" ht="16" customHeight="1" x14ac:dyDescent="0.2">
      <c r="A216" s="222"/>
      <c r="B216" s="222"/>
      <c r="C216" s="222"/>
      <c r="E216" s="224"/>
      <c r="AG216" s="21" t="e">
        <f t="shared" si="71"/>
        <v>#DIV/0!</v>
      </c>
      <c r="AH216" s="22" t="e">
        <f t="shared" si="72"/>
        <v>#DIV/0!</v>
      </c>
      <c r="AI216" s="22" t="e">
        <f t="shared" si="73"/>
        <v>#DIV/0!</v>
      </c>
      <c r="AJ216" s="22" t="e">
        <f t="shared" si="74"/>
        <v>#DIV/0!</v>
      </c>
      <c r="AK216" s="22" t="e">
        <f t="shared" si="75"/>
        <v>#DIV/0!</v>
      </c>
      <c r="AM216" s="109" t="e">
        <f t="shared" si="76"/>
        <v>#DIV/0!</v>
      </c>
      <c r="AN216" s="223"/>
      <c r="AP216" s="223"/>
      <c r="AQ216" s="220"/>
      <c r="AR216" s="24"/>
      <c r="AS216" s="223"/>
      <c r="AT216" s="220"/>
      <c r="AV216" s="43"/>
      <c r="AW216" s="43"/>
      <c r="AX216" s="43"/>
      <c r="AY216" s="43"/>
      <c r="AZ216" s="25"/>
      <c r="BA216" s="223"/>
      <c r="BB216" s="220"/>
      <c r="BC216" s="24"/>
      <c r="BD216" s="223"/>
      <c r="BE216" s="220"/>
      <c r="BG216" s="43"/>
      <c r="BH216" s="43"/>
      <c r="BI216" s="43"/>
      <c r="BJ216" s="43"/>
      <c r="BL216" s="223"/>
      <c r="BM216" s="220"/>
      <c r="BN216" s="24"/>
      <c r="BO216" s="223"/>
      <c r="BP216" s="220"/>
      <c r="BR216" s="220"/>
      <c r="BS216" s="220"/>
      <c r="BT216" s="221"/>
      <c r="BU216" s="51"/>
      <c r="BV216" s="220"/>
      <c r="BW216" s="220"/>
      <c r="BX216" s="221"/>
      <c r="BY216" s="51"/>
      <c r="BZ216" s="221"/>
    </row>
    <row r="217" spans="1:78" ht="16" customHeight="1" x14ac:dyDescent="0.2">
      <c r="A217" s="222"/>
      <c r="B217" s="222"/>
      <c r="C217" s="222">
        <v>0</v>
      </c>
      <c r="D217" s="20" t="s">
        <v>642</v>
      </c>
      <c r="E217" s="224"/>
      <c r="G217">
        <v>113</v>
      </c>
      <c r="H217">
        <v>206</v>
      </c>
      <c r="I217">
        <v>166</v>
      </c>
      <c r="J217">
        <v>134</v>
      </c>
      <c r="K217">
        <v>185</v>
      </c>
      <c r="L217">
        <v>0.74</v>
      </c>
      <c r="M217">
        <v>0.80800000000000005</v>
      </c>
      <c r="N217">
        <v>0.78</v>
      </c>
      <c r="O217">
        <v>0.75900000000000001</v>
      </c>
      <c r="P217">
        <v>0.79400000000000004</v>
      </c>
      <c r="Q217">
        <v>0.63800000000000001</v>
      </c>
      <c r="R217">
        <v>0.65600000000000003</v>
      </c>
      <c r="S217">
        <v>0.64200000000000002</v>
      </c>
      <c r="T217">
        <v>0.63200000000000001</v>
      </c>
      <c r="U217">
        <v>0.64600000000000002</v>
      </c>
      <c r="V217">
        <v>1.2290000000000001</v>
      </c>
      <c r="W217">
        <v>1.0820000000000001</v>
      </c>
      <c r="X217">
        <v>1.143</v>
      </c>
      <c r="Y217">
        <v>1.19</v>
      </c>
      <c r="Z217">
        <v>1.1120000000000001</v>
      </c>
      <c r="AA217">
        <v>1.4630000000000001</v>
      </c>
      <c r="AB217">
        <v>1.4</v>
      </c>
      <c r="AC217">
        <v>1.48</v>
      </c>
      <c r="AD217">
        <v>1.4339999999999999</v>
      </c>
      <c r="AE217">
        <v>1.57</v>
      </c>
      <c r="AG217" s="21">
        <f t="shared" si="71"/>
        <v>160.80000000000001</v>
      </c>
      <c r="AH217" s="22">
        <f t="shared" si="72"/>
        <v>0.7762</v>
      </c>
      <c r="AI217" s="22">
        <f t="shared" si="73"/>
        <v>1.1512</v>
      </c>
      <c r="AJ217" s="22">
        <f t="shared" si="74"/>
        <v>0.64280000000000004</v>
      </c>
      <c r="AK217" s="22">
        <f t="shared" si="75"/>
        <v>1.4694</v>
      </c>
      <c r="AM217" s="109">
        <f t="shared" si="76"/>
        <v>3.0784936549362705</v>
      </c>
      <c r="AN217" s="223" cm="1">
        <f t="array" ref="AN217">MIN(IF(ISERROR(AM217:AM224),1E+307,AM217:AM224))</f>
        <v>0.40017655386632817</v>
      </c>
      <c r="AP217" s="223" cm="1">
        <f t="array" ref="AP217">MAX(IF(ISERROR(AJ217:AJ224),-1E+307,AJ217:AJ224))</f>
        <v>0.66600000000000015</v>
      </c>
      <c r="AQ217" s="220"/>
      <c r="AR217" s="24"/>
      <c r="AS217" s="223" cm="1">
        <f t="array" ref="AS217">MIN(IF(ISERROR(AK217:AK224),1E+307,AK217:AK224))</f>
        <v>1.3915999999999999</v>
      </c>
      <c r="AT217" s="220"/>
      <c r="AV217" s="43">
        <v>0.68600000000000005</v>
      </c>
      <c r="AW217" s="43">
        <v>1.579</v>
      </c>
      <c r="AX217" s="43">
        <v>0.76</v>
      </c>
      <c r="AY217" s="43">
        <v>1.6040000000000001</v>
      </c>
      <c r="AZ217" s="25"/>
      <c r="BA217" s="223" cm="1">
        <f t="array" ref="BA217">INDEX(AV217:AV224, MATCH(MIN(IF(ISERROR($AK217:$AK224), 1000, $AK217:$AK224)), $AK217:$AK224, 0))</f>
        <v>0.66100000000000003</v>
      </c>
      <c r="BB217" s="220"/>
      <c r="BC217" s="24"/>
      <c r="BD217" s="223" cm="1">
        <f t="array" ref="BD217">INDEX(AW217:AW224, MATCH(MIN(IF(ISERROR($AK217:$AK224), 1000, $AK217:$AK224)), $AK217:$AK224, 0))</f>
        <v>1.627</v>
      </c>
      <c r="BE217" s="220"/>
      <c r="BG217" s="43">
        <v>0.63600000000000001</v>
      </c>
      <c r="BH217" s="43">
        <v>1.7230000000000001</v>
      </c>
      <c r="BI217" s="43">
        <v>0.72299999999999998</v>
      </c>
      <c r="BJ217" s="43">
        <v>1.673</v>
      </c>
      <c r="BL217" s="223" cm="1">
        <f t="array" ref="BL217">INDEX(BG217:BG224, MATCH(MIN(IF(ISERROR($AK217:$AK224), 1000, $AK217:$AK224)), $AK217:$AK224, 0))</f>
        <v>0.59199999999999997</v>
      </c>
      <c r="BM217" s="220"/>
      <c r="BN217" s="24"/>
      <c r="BO217" s="223" cm="1">
        <f t="array" ref="BO217">INDEX(BH217:BH224, MATCH(MIN(IF(ISERROR($AK217:$AK224), 1000, $AK217:$AK224)), $AK217:$AK224, 0))</f>
        <v>1.821</v>
      </c>
      <c r="BP217" s="220"/>
      <c r="BR217" s="220"/>
      <c r="BS217" s="220"/>
      <c r="BT217" s="221"/>
      <c r="BU217" s="51"/>
      <c r="BV217" s="220"/>
      <c r="BW217" s="220"/>
      <c r="BX217" s="221"/>
      <c r="BY217" s="51"/>
      <c r="BZ217" s="221"/>
    </row>
    <row r="218" spans="1:78" ht="16" customHeight="1" x14ac:dyDescent="0.2">
      <c r="A218" s="222"/>
      <c r="B218" s="222"/>
      <c r="C218" s="222"/>
      <c r="D218" s="20" t="s">
        <v>643</v>
      </c>
      <c r="E218" s="224"/>
      <c r="G218">
        <v>251</v>
      </c>
      <c r="H218">
        <v>319</v>
      </c>
      <c r="I218">
        <v>285</v>
      </c>
      <c r="J218">
        <v>296</v>
      </c>
      <c r="K218">
        <v>362</v>
      </c>
      <c r="L218">
        <v>0.755</v>
      </c>
      <c r="M218">
        <v>0.79300000000000004</v>
      </c>
      <c r="N218">
        <v>0.77800000000000002</v>
      </c>
      <c r="O218">
        <v>0.78700000000000003</v>
      </c>
      <c r="P218">
        <v>0.81499999999999995</v>
      </c>
      <c r="Q218">
        <v>0.65300000000000002</v>
      </c>
      <c r="R218">
        <v>0.66400000000000003</v>
      </c>
      <c r="S218">
        <v>0.65900000000000003</v>
      </c>
      <c r="T218">
        <v>0.63900000000000001</v>
      </c>
      <c r="U218">
        <v>0.66300000000000003</v>
      </c>
      <c r="V218">
        <v>1.1970000000000001</v>
      </c>
      <c r="W218">
        <v>1.1180000000000001</v>
      </c>
      <c r="X218">
        <v>1.149</v>
      </c>
      <c r="Y218">
        <v>1.1279999999999999</v>
      </c>
      <c r="Z218">
        <v>1.0580000000000001</v>
      </c>
      <c r="AA218">
        <v>1.393</v>
      </c>
      <c r="AB218">
        <v>1.3919999999999999</v>
      </c>
      <c r="AC218">
        <v>1.484</v>
      </c>
      <c r="AD218">
        <v>1.4179999999999999</v>
      </c>
      <c r="AE218">
        <v>1.3979999999999999</v>
      </c>
      <c r="AG218" s="21">
        <f t="shared" si="71"/>
        <v>302.60000000000002</v>
      </c>
      <c r="AH218" s="22">
        <f t="shared" si="72"/>
        <v>0.78559999999999997</v>
      </c>
      <c r="AI218" s="22">
        <f t="shared" si="73"/>
        <v>1.1300000000000001</v>
      </c>
      <c r="AJ218" s="22">
        <f t="shared" si="74"/>
        <v>0.65560000000000007</v>
      </c>
      <c r="AK218" s="22">
        <f t="shared" si="75"/>
        <v>1.417</v>
      </c>
      <c r="AM218" s="109">
        <f t="shared" si="76"/>
        <v>1.4466851654181145</v>
      </c>
      <c r="AN218" s="223"/>
      <c r="AP218" s="223"/>
      <c r="AQ218" s="220"/>
      <c r="AR218" s="24"/>
      <c r="AS218" s="223"/>
      <c r="AT218" s="220"/>
      <c r="AV218" s="43">
        <v>0.67</v>
      </c>
      <c r="AW218" s="43">
        <v>1.609</v>
      </c>
      <c r="AX218" s="43">
        <v>0.72099999999999997</v>
      </c>
      <c r="AY218" s="43">
        <v>1.66</v>
      </c>
      <c r="AZ218" s="25"/>
      <c r="BA218" s="223"/>
      <c r="BB218" s="220"/>
      <c r="BC218" s="24"/>
      <c r="BD218" s="223"/>
      <c r="BE218" s="220"/>
      <c r="BG218" s="43">
        <v>0.60799999999999998</v>
      </c>
      <c r="BH218" s="43">
        <v>1.78</v>
      </c>
      <c r="BI218" s="43">
        <v>0.69399999999999995</v>
      </c>
      <c r="BJ218" s="43">
        <v>1.7230000000000001</v>
      </c>
      <c r="BL218" s="223"/>
      <c r="BM218" s="220"/>
      <c r="BN218" s="24"/>
      <c r="BO218" s="223"/>
      <c r="BP218" s="220"/>
      <c r="BR218" s="220"/>
      <c r="BS218" s="220"/>
      <c r="BT218" s="221"/>
      <c r="BU218" s="51"/>
      <c r="BV218" s="220"/>
      <c r="BW218" s="220"/>
      <c r="BX218" s="221"/>
      <c r="BY218" s="51"/>
      <c r="BZ218" s="221"/>
    </row>
    <row r="219" spans="1:78" ht="16" customHeight="1" x14ac:dyDescent="0.2">
      <c r="A219" s="222"/>
      <c r="B219" s="222"/>
      <c r="C219" s="222"/>
      <c r="D219" s="20" t="s">
        <v>644</v>
      </c>
      <c r="E219" s="224"/>
      <c r="G219">
        <v>385</v>
      </c>
      <c r="H219">
        <v>289</v>
      </c>
      <c r="I219">
        <v>409</v>
      </c>
      <c r="J219">
        <v>300</v>
      </c>
      <c r="K219">
        <v>363</v>
      </c>
      <c r="L219">
        <v>0.76700000000000002</v>
      </c>
      <c r="M219">
        <v>0.71699999999999997</v>
      </c>
      <c r="N219">
        <v>0.78400000000000003</v>
      </c>
      <c r="O219">
        <v>0.73399999999999999</v>
      </c>
      <c r="P219">
        <v>0.76</v>
      </c>
      <c r="Q219">
        <v>0.64900000000000002</v>
      </c>
      <c r="R219">
        <v>0.65600000000000003</v>
      </c>
      <c r="S219">
        <v>0.65</v>
      </c>
      <c r="T219">
        <v>0.63200000000000001</v>
      </c>
      <c r="U219">
        <v>0.65600000000000003</v>
      </c>
      <c r="V219">
        <v>1.1719999999999999</v>
      </c>
      <c r="W219">
        <v>1.278</v>
      </c>
      <c r="X219">
        <v>1.1339999999999999</v>
      </c>
      <c r="Y219">
        <v>1.24</v>
      </c>
      <c r="Z219">
        <v>1.1859999999999999</v>
      </c>
      <c r="AA219">
        <v>1.405</v>
      </c>
      <c r="AB219">
        <v>1.379</v>
      </c>
      <c r="AC219">
        <v>1.4259999999999999</v>
      </c>
      <c r="AD219">
        <v>1.4370000000000001</v>
      </c>
      <c r="AE219">
        <v>1.3979999999999999</v>
      </c>
      <c r="AG219" s="21">
        <f t="shared" si="71"/>
        <v>349.2</v>
      </c>
      <c r="AH219" s="22">
        <f t="shared" si="72"/>
        <v>0.75239999999999996</v>
      </c>
      <c r="AI219" s="22">
        <f t="shared" si="73"/>
        <v>1.202</v>
      </c>
      <c r="AJ219" s="22">
        <f t="shared" si="74"/>
        <v>0.64860000000000007</v>
      </c>
      <c r="AK219" s="22">
        <f t="shared" si="75"/>
        <v>1.409</v>
      </c>
      <c r="AM219" s="109">
        <f t="shared" si="76"/>
        <v>0.91394311618044921</v>
      </c>
      <c r="AN219" s="223"/>
      <c r="AP219" s="223"/>
      <c r="AQ219" s="220"/>
      <c r="AR219" s="24"/>
      <c r="AS219" s="223"/>
      <c r="AT219" s="220"/>
      <c r="AV219" s="43">
        <v>0.67900000000000005</v>
      </c>
      <c r="AW219" s="43">
        <v>1.611</v>
      </c>
      <c r="AX219" s="43">
        <v>0.73699999999999999</v>
      </c>
      <c r="AY219" s="43">
        <v>1.65</v>
      </c>
      <c r="AZ219" s="25"/>
      <c r="BA219" s="223"/>
      <c r="BB219" s="220"/>
      <c r="BC219" s="24"/>
      <c r="BD219" s="223"/>
      <c r="BE219" s="220"/>
      <c r="BG219" s="43">
        <v>0.626</v>
      </c>
      <c r="BH219" s="43">
        <v>1.774</v>
      </c>
      <c r="BI219" s="43">
        <v>0.70099999999999996</v>
      </c>
      <c r="BJ219" s="43">
        <v>1.7370000000000001</v>
      </c>
      <c r="BL219" s="223"/>
      <c r="BM219" s="220"/>
      <c r="BN219" s="24"/>
      <c r="BO219" s="223"/>
      <c r="BP219" s="220"/>
      <c r="BR219" s="220"/>
      <c r="BS219" s="220"/>
      <c r="BT219" s="221"/>
      <c r="BU219" s="51"/>
      <c r="BV219" s="220"/>
      <c r="BW219" s="220"/>
      <c r="BX219" s="221"/>
      <c r="BY219" s="51"/>
      <c r="BZ219" s="221"/>
    </row>
    <row r="220" spans="1:78" ht="16" customHeight="1" x14ac:dyDescent="0.2">
      <c r="A220" s="222"/>
      <c r="B220" s="222"/>
      <c r="C220" s="222"/>
      <c r="D220" s="20" t="s">
        <v>645</v>
      </c>
      <c r="E220" s="224"/>
      <c r="G220">
        <v>413</v>
      </c>
      <c r="H220">
        <v>297</v>
      </c>
      <c r="I220">
        <v>386</v>
      </c>
      <c r="J220">
        <v>284</v>
      </c>
      <c r="K220">
        <v>423</v>
      </c>
      <c r="L220">
        <v>0.77100000000000002</v>
      </c>
      <c r="M220">
        <v>0.69499999999999995</v>
      </c>
      <c r="N220">
        <v>0.76400000000000001</v>
      </c>
      <c r="O220">
        <v>0.70899999999999996</v>
      </c>
      <c r="P220">
        <v>0.78400000000000003</v>
      </c>
      <c r="Q220">
        <v>0.64900000000000002</v>
      </c>
      <c r="R220">
        <v>0.65400000000000003</v>
      </c>
      <c r="S220">
        <v>0.63900000000000001</v>
      </c>
      <c r="T220">
        <v>0.61899999999999999</v>
      </c>
      <c r="U220">
        <v>0.65</v>
      </c>
      <c r="V220">
        <v>1.163</v>
      </c>
      <c r="W220">
        <v>1.3180000000000001</v>
      </c>
      <c r="X220">
        <v>1.1779999999999999</v>
      </c>
      <c r="Y220">
        <v>1.2889999999999999</v>
      </c>
      <c r="Z220">
        <v>1.1319999999999999</v>
      </c>
      <c r="AA220">
        <v>1.4159999999999999</v>
      </c>
      <c r="AB220">
        <v>1.371</v>
      </c>
      <c r="AC220">
        <v>1.4379999999999999</v>
      </c>
      <c r="AD220">
        <v>1.446</v>
      </c>
      <c r="AE220">
        <v>1.4510000000000001</v>
      </c>
      <c r="AG220" s="21">
        <f t="shared" si="71"/>
        <v>360.6</v>
      </c>
      <c r="AH220" s="22">
        <f t="shared" si="72"/>
        <v>0.74459999999999993</v>
      </c>
      <c r="AI220" s="22">
        <f t="shared" si="73"/>
        <v>1.2159999999999997</v>
      </c>
      <c r="AJ220" s="22">
        <f t="shared" si="74"/>
        <v>0.64219999999999999</v>
      </c>
      <c r="AK220" s="22">
        <f t="shared" si="75"/>
        <v>1.4243999999999999</v>
      </c>
      <c r="AM220" s="109">
        <f t="shared" si="76"/>
        <v>0.89991541486014315</v>
      </c>
      <c r="AN220" s="223"/>
      <c r="AP220" s="223"/>
      <c r="AQ220" s="220"/>
      <c r="AR220" s="24"/>
      <c r="AS220" s="223"/>
      <c r="AT220" s="220"/>
      <c r="AV220" s="43">
        <v>0.67900000000000005</v>
      </c>
      <c r="AW220" s="43">
        <v>1.5960000000000001</v>
      </c>
      <c r="AX220" s="43">
        <v>0.75</v>
      </c>
      <c r="AY220" s="43">
        <v>1.615</v>
      </c>
      <c r="AZ220" s="25"/>
      <c r="BA220" s="223"/>
      <c r="BB220" s="220"/>
      <c r="BC220" s="24"/>
      <c r="BD220" s="223"/>
      <c r="BE220" s="220"/>
      <c r="BG220" s="43">
        <v>0.63900000000000001</v>
      </c>
      <c r="BH220" s="43">
        <v>1.724</v>
      </c>
      <c r="BI220" s="43">
        <v>0.72899999999999998</v>
      </c>
      <c r="BJ220" s="43">
        <v>1.6639999999999999</v>
      </c>
      <c r="BL220" s="223"/>
      <c r="BM220" s="220"/>
      <c r="BN220" s="24"/>
      <c r="BO220" s="223"/>
      <c r="BP220" s="220"/>
      <c r="BR220" s="220"/>
      <c r="BS220" s="220"/>
      <c r="BT220" s="221"/>
      <c r="BU220" s="51"/>
      <c r="BV220" s="220"/>
      <c r="BW220" s="220"/>
      <c r="BX220" s="221"/>
      <c r="BY220" s="51"/>
      <c r="BZ220" s="221"/>
    </row>
    <row r="221" spans="1:78" s="63" customFormat="1" ht="16" customHeight="1" x14ac:dyDescent="0.2">
      <c r="A221" s="222"/>
      <c r="B221" s="222"/>
      <c r="C221" s="222"/>
      <c r="D221" s="63" t="s">
        <v>646</v>
      </c>
      <c r="E221" s="224"/>
      <c r="G221" s="63">
        <v>1266</v>
      </c>
      <c r="H221" s="63">
        <v>848</v>
      </c>
      <c r="I221" s="63">
        <v>816</v>
      </c>
      <c r="J221" s="63">
        <v>1167</v>
      </c>
      <c r="K221" s="63">
        <v>822</v>
      </c>
      <c r="L221" s="63">
        <v>0.83099999999999996</v>
      </c>
      <c r="M221" s="63">
        <v>0.76</v>
      </c>
      <c r="N221" s="63">
        <v>0.754</v>
      </c>
      <c r="O221" s="63">
        <v>0.82599999999999996</v>
      </c>
      <c r="P221" s="63">
        <v>0.748</v>
      </c>
      <c r="Q221" s="63">
        <v>0.66900000000000004</v>
      </c>
      <c r="R221" s="63">
        <v>0.67900000000000005</v>
      </c>
      <c r="S221" s="63">
        <v>0.66200000000000003</v>
      </c>
      <c r="T221" s="63">
        <v>0.65600000000000003</v>
      </c>
      <c r="U221" s="63">
        <v>0.66400000000000003</v>
      </c>
      <c r="V221" s="63">
        <v>1.016</v>
      </c>
      <c r="W221" s="63">
        <v>1.1910000000000001</v>
      </c>
      <c r="X221" s="63">
        <v>1.2</v>
      </c>
      <c r="Y221" s="63">
        <v>1.0289999999999999</v>
      </c>
      <c r="Z221" s="63">
        <v>1.2110000000000001</v>
      </c>
      <c r="AA221" s="63">
        <v>1.389</v>
      </c>
      <c r="AB221" s="63">
        <v>1.3620000000000001</v>
      </c>
      <c r="AC221" s="63">
        <v>1.3939999999999999</v>
      </c>
      <c r="AD221" s="63">
        <v>1.423</v>
      </c>
      <c r="AE221" s="63">
        <v>1.39</v>
      </c>
      <c r="AG221" s="102">
        <f t="shared" si="71"/>
        <v>983.8</v>
      </c>
      <c r="AH221" s="103">
        <f t="shared" si="72"/>
        <v>0.78379999999999994</v>
      </c>
      <c r="AI221" s="103">
        <f t="shared" si="73"/>
        <v>1.1294</v>
      </c>
      <c r="AJ221" s="103">
        <f t="shared" si="74"/>
        <v>0.66600000000000015</v>
      </c>
      <c r="AK221" s="103">
        <f t="shared" si="75"/>
        <v>1.3915999999999999</v>
      </c>
      <c r="AM221" s="18">
        <f t="shared" si="76"/>
        <v>0.40017655386632817</v>
      </c>
      <c r="AN221" s="223"/>
      <c r="AP221" s="223"/>
      <c r="AQ221" s="220"/>
      <c r="AR221" s="104"/>
      <c r="AS221" s="223"/>
      <c r="AT221" s="220"/>
      <c r="AV221" s="105">
        <v>0.66100000000000003</v>
      </c>
      <c r="AW221" s="105">
        <v>1.627</v>
      </c>
      <c r="AX221" s="105">
        <v>0.67</v>
      </c>
      <c r="AY221" s="105">
        <v>1.756</v>
      </c>
      <c r="AZ221" s="106"/>
      <c r="BA221" s="223"/>
      <c r="BB221" s="220"/>
      <c r="BC221" s="104"/>
      <c r="BD221" s="223"/>
      <c r="BE221" s="220"/>
      <c r="BG221" s="105">
        <v>0.59199999999999997</v>
      </c>
      <c r="BH221" s="105">
        <v>1.821</v>
      </c>
      <c r="BI221" s="105">
        <v>0.61799999999999999</v>
      </c>
      <c r="BJ221" s="105">
        <v>1.877</v>
      </c>
      <c r="BL221" s="223"/>
      <c r="BM221" s="220"/>
      <c r="BN221" s="104"/>
      <c r="BO221" s="223"/>
      <c r="BP221" s="220"/>
      <c r="BR221" s="220"/>
      <c r="BS221" s="220"/>
      <c r="BT221" s="221"/>
      <c r="BU221" s="107"/>
      <c r="BV221" s="220"/>
      <c r="BW221" s="220"/>
      <c r="BX221" s="221"/>
      <c r="BY221" s="107"/>
      <c r="BZ221" s="221"/>
    </row>
    <row r="222" spans="1:78" ht="16" customHeight="1" x14ac:dyDescent="0.2">
      <c r="A222" s="222"/>
      <c r="B222" s="222"/>
      <c r="C222" s="222"/>
      <c r="E222" s="224"/>
      <c r="AG222" s="21" t="e">
        <f t="shared" si="71"/>
        <v>#DIV/0!</v>
      </c>
      <c r="AH222" s="22" t="e">
        <f t="shared" si="72"/>
        <v>#DIV/0!</v>
      </c>
      <c r="AI222" s="22" t="e">
        <f t="shared" si="73"/>
        <v>#DIV/0!</v>
      </c>
      <c r="AJ222" s="22" t="e">
        <f t="shared" si="74"/>
        <v>#DIV/0!</v>
      </c>
      <c r="AK222" s="22" t="e">
        <f t="shared" si="75"/>
        <v>#DIV/0!</v>
      </c>
      <c r="AM222" s="109" t="e">
        <f t="shared" si="76"/>
        <v>#DIV/0!</v>
      </c>
      <c r="AN222" s="223"/>
      <c r="AP222" s="223"/>
      <c r="AQ222" s="220"/>
      <c r="AR222" s="24"/>
      <c r="AS222" s="223"/>
      <c r="AT222" s="220"/>
      <c r="AV222" s="43"/>
      <c r="AW222" s="43"/>
      <c r="AX222" s="43"/>
      <c r="AY222" s="43"/>
      <c r="AZ222" s="25"/>
      <c r="BA222" s="223"/>
      <c r="BB222" s="220"/>
      <c r="BC222" s="24"/>
      <c r="BD222" s="223"/>
      <c r="BE222" s="220"/>
      <c r="BG222" s="43"/>
      <c r="BH222" s="43"/>
      <c r="BI222" s="43"/>
      <c r="BJ222" s="43"/>
      <c r="BL222" s="223"/>
      <c r="BM222" s="220"/>
      <c r="BN222" s="24"/>
      <c r="BO222" s="223"/>
      <c r="BP222" s="220"/>
      <c r="BR222" s="220"/>
      <c r="BS222" s="220"/>
      <c r="BT222" s="221"/>
      <c r="BU222" s="51"/>
      <c r="BV222" s="220"/>
      <c r="BW222" s="220"/>
      <c r="BX222" s="221"/>
      <c r="BY222" s="51"/>
      <c r="BZ222" s="221"/>
    </row>
    <row r="223" spans="1:78" ht="16" customHeight="1" x14ac:dyDescent="0.2">
      <c r="A223" s="222"/>
      <c r="B223" s="222"/>
      <c r="C223" s="222"/>
      <c r="E223" s="224"/>
      <c r="AG223" s="21" t="e">
        <f t="shared" si="71"/>
        <v>#DIV/0!</v>
      </c>
      <c r="AH223" s="22" t="e">
        <f t="shared" si="72"/>
        <v>#DIV/0!</v>
      </c>
      <c r="AI223" s="22" t="e">
        <f t="shared" si="73"/>
        <v>#DIV/0!</v>
      </c>
      <c r="AJ223" s="22" t="e">
        <f t="shared" si="74"/>
        <v>#DIV/0!</v>
      </c>
      <c r="AK223" s="22" t="e">
        <f t="shared" si="75"/>
        <v>#DIV/0!</v>
      </c>
      <c r="AM223" s="109" t="e">
        <f t="shared" si="76"/>
        <v>#DIV/0!</v>
      </c>
      <c r="AN223" s="223"/>
      <c r="AP223" s="223"/>
      <c r="AQ223" s="220"/>
      <c r="AR223" s="24"/>
      <c r="AS223" s="223"/>
      <c r="AT223" s="220"/>
      <c r="AV223" s="43"/>
      <c r="AW223" s="43"/>
      <c r="AX223" s="43"/>
      <c r="AY223" s="43"/>
      <c r="AZ223" s="25"/>
      <c r="BA223" s="223"/>
      <c r="BB223" s="220"/>
      <c r="BC223" s="24"/>
      <c r="BD223" s="223"/>
      <c r="BE223" s="220"/>
      <c r="BG223" s="43"/>
      <c r="BH223" s="43"/>
      <c r="BI223" s="43"/>
      <c r="BJ223" s="43"/>
      <c r="BL223" s="223"/>
      <c r="BM223" s="220"/>
      <c r="BN223" s="24"/>
      <c r="BO223" s="223"/>
      <c r="BP223" s="220"/>
      <c r="BR223" s="220"/>
      <c r="BS223" s="220"/>
      <c r="BT223" s="221"/>
      <c r="BU223" s="51"/>
      <c r="BV223" s="220"/>
      <c r="BW223" s="220"/>
      <c r="BX223" s="221"/>
      <c r="BY223" s="51"/>
      <c r="BZ223" s="221"/>
    </row>
    <row r="224" spans="1:78" ht="16" customHeight="1" x14ac:dyDescent="0.2">
      <c r="A224" s="222"/>
      <c r="B224" s="222"/>
      <c r="C224" s="222"/>
      <c r="E224" s="224"/>
      <c r="AG224" s="21" t="e">
        <f t="shared" si="71"/>
        <v>#DIV/0!</v>
      </c>
      <c r="AH224" s="22" t="e">
        <f t="shared" si="72"/>
        <v>#DIV/0!</v>
      </c>
      <c r="AI224" s="22" t="e">
        <f t="shared" si="73"/>
        <v>#DIV/0!</v>
      </c>
      <c r="AJ224" s="22" t="e">
        <f t="shared" si="74"/>
        <v>#DIV/0!</v>
      </c>
      <c r="AK224" s="22" t="e">
        <f t="shared" si="75"/>
        <v>#DIV/0!</v>
      </c>
      <c r="AM224" s="109" t="e">
        <f t="shared" si="76"/>
        <v>#DIV/0!</v>
      </c>
      <c r="AN224" s="223"/>
      <c r="AP224" s="223"/>
      <c r="AQ224" s="220"/>
      <c r="AR224" s="24"/>
      <c r="AS224" s="223"/>
      <c r="AT224" s="220"/>
      <c r="AV224" s="43"/>
      <c r="AW224" s="43"/>
      <c r="AX224" s="43"/>
      <c r="AY224" s="43"/>
      <c r="AZ224" s="25"/>
      <c r="BA224" s="223"/>
      <c r="BB224" s="220"/>
      <c r="BC224" s="24"/>
      <c r="BD224" s="223"/>
      <c r="BE224" s="220"/>
      <c r="BG224" s="43"/>
      <c r="BH224" s="43"/>
      <c r="BI224" s="43"/>
      <c r="BJ224" s="43"/>
      <c r="BL224" s="223"/>
      <c r="BM224" s="220"/>
      <c r="BN224" s="24"/>
      <c r="BO224" s="223"/>
      <c r="BP224" s="220"/>
      <c r="BR224" s="220"/>
      <c r="BS224" s="220"/>
      <c r="BT224" s="221"/>
      <c r="BU224" s="51"/>
      <c r="BV224" s="220"/>
      <c r="BW224" s="220"/>
      <c r="BX224" s="221"/>
      <c r="BY224" s="51"/>
      <c r="BZ224" s="221"/>
    </row>
  </sheetData>
  <mergeCells count="439">
    <mergeCell ref="BS192:BS207"/>
    <mergeCell ref="BT192:BT207"/>
    <mergeCell ref="BV192:BV207"/>
    <mergeCell ref="BW192:BW207"/>
    <mergeCell ref="BX192:BX207"/>
    <mergeCell ref="BZ192:BZ207"/>
    <mergeCell ref="C200:C207"/>
    <mergeCell ref="AN200:AN207"/>
    <mergeCell ref="AP200:AP207"/>
    <mergeCell ref="AS200:AS207"/>
    <mergeCell ref="BA200:BA207"/>
    <mergeCell ref="BD200:BD207"/>
    <mergeCell ref="BL200:BL207"/>
    <mergeCell ref="BO200:BO207"/>
    <mergeCell ref="BA192:BA199"/>
    <mergeCell ref="BB192:BB207"/>
    <mergeCell ref="BD192:BD199"/>
    <mergeCell ref="BE192:BE207"/>
    <mergeCell ref="BL192:BL199"/>
    <mergeCell ref="BM192:BM207"/>
    <mergeCell ref="BO192:BO199"/>
    <mergeCell ref="BP192:BP207"/>
    <mergeCell ref="BR192:BR207"/>
    <mergeCell ref="A192:A207"/>
    <mergeCell ref="B192:B207"/>
    <mergeCell ref="C192:C199"/>
    <mergeCell ref="E192:E207"/>
    <mergeCell ref="AN192:AN199"/>
    <mergeCell ref="AP192:AP199"/>
    <mergeCell ref="AQ192:AQ207"/>
    <mergeCell ref="AS192:AS199"/>
    <mergeCell ref="AT192:AT207"/>
    <mergeCell ref="BS90:BS105"/>
    <mergeCell ref="BT90:BT105"/>
    <mergeCell ref="BV90:BV105"/>
    <mergeCell ref="BW90:BW105"/>
    <mergeCell ref="BX90:BX105"/>
    <mergeCell ref="BZ90:BZ105"/>
    <mergeCell ref="C98:C105"/>
    <mergeCell ref="AN98:AN105"/>
    <mergeCell ref="AP98:AP105"/>
    <mergeCell ref="AS98:AS105"/>
    <mergeCell ref="BA98:BA105"/>
    <mergeCell ref="BD98:BD105"/>
    <mergeCell ref="BL98:BL105"/>
    <mergeCell ref="BO98:BO105"/>
    <mergeCell ref="BA90:BA97"/>
    <mergeCell ref="BB90:BB105"/>
    <mergeCell ref="BD90:BD97"/>
    <mergeCell ref="BE90:BE105"/>
    <mergeCell ref="BL90:BL97"/>
    <mergeCell ref="BM90:BM105"/>
    <mergeCell ref="BO90:BO97"/>
    <mergeCell ref="BP90:BP105"/>
    <mergeCell ref="BR90:BR105"/>
    <mergeCell ref="A90:A105"/>
    <mergeCell ref="B90:B105"/>
    <mergeCell ref="C90:C97"/>
    <mergeCell ref="E90:E105"/>
    <mergeCell ref="AN90:AN97"/>
    <mergeCell ref="AP90:AP97"/>
    <mergeCell ref="AQ90:AQ105"/>
    <mergeCell ref="AS90:AS97"/>
    <mergeCell ref="AT90:AT105"/>
    <mergeCell ref="AV1:BE1"/>
    <mergeCell ref="BG1:BP1"/>
    <mergeCell ref="G2:K2"/>
    <mergeCell ref="L2:P2"/>
    <mergeCell ref="Q2:U2"/>
    <mergeCell ref="V2:Z2"/>
    <mergeCell ref="AA2:AE2"/>
    <mergeCell ref="AG2:AG3"/>
    <mergeCell ref="AH2:AH3"/>
    <mergeCell ref="AI2:AI3"/>
    <mergeCell ref="BI2:BJ2"/>
    <mergeCell ref="BA3:BB3"/>
    <mergeCell ref="BD3:BE3"/>
    <mergeCell ref="BL3:BM3"/>
    <mergeCell ref="BO3:BP3"/>
    <mergeCell ref="BR3:BT3"/>
    <mergeCell ref="AJ2:AJ3"/>
    <mergeCell ref="AK2:AK3"/>
    <mergeCell ref="AM2:AN2"/>
    <mergeCell ref="AV2:AW2"/>
    <mergeCell ref="AX2:AY2"/>
    <mergeCell ref="BG2:BH2"/>
    <mergeCell ref="BV3:BX3"/>
    <mergeCell ref="A5:A20"/>
    <mergeCell ref="B5:B20"/>
    <mergeCell ref="C5:C12"/>
    <mergeCell ref="E5:E20"/>
    <mergeCell ref="AN5:AN12"/>
    <mergeCell ref="AP5:AP12"/>
    <mergeCell ref="AQ5:AQ20"/>
    <mergeCell ref="AS5:AS12"/>
    <mergeCell ref="AT5:AT20"/>
    <mergeCell ref="BW5:BW20"/>
    <mergeCell ref="BX5:BX20"/>
    <mergeCell ref="BZ5:BZ20"/>
    <mergeCell ref="C13:C20"/>
    <mergeCell ref="AN13:AN20"/>
    <mergeCell ref="AP13:AP20"/>
    <mergeCell ref="AS13:AS20"/>
    <mergeCell ref="BA13:BA20"/>
    <mergeCell ref="BD13:BD20"/>
    <mergeCell ref="BL13:BL20"/>
    <mergeCell ref="BO5:BO12"/>
    <mergeCell ref="BP5:BP20"/>
    <mergeCell ref="BR5:BR20"/>
    <mergeCell ref="BS5:BS20"/>
    <mergeCell ref="BT5:BT20"/>
    <mergeCell ref="BV5:BV20"/>
    <mergeCell ref="BO13:BO20"/>
    <mergeCell ref="BA5:BA12"/>
    <mergeCell ref="BB5:BB20"/>
    <mergeCell ref="BD5:BD12"/>
    <mergeCell ref="BE5:BE20"/>
    <mergeCell ref="BL5:BL12"/>
    <mergeCell ref="BM5:BM20"/>
    <mergeCell ref="A22:A37"/>
    <mergeCell ref="B22:B37"/>
    <mergeCell ref="C22:C29"/>
    <mergeCell ref="E22:E37"/>
    <mergeCell ref="AN22:AN29"/>
    <mergeCell ref="AP22:AP29"/>
    <mergeCell ref="C30:C37"/>
    <mergeCell ref="AN30:AN37"/>
    <mergeCell ref="AP30:AP37"/>
    <mergeCell ref="AQ22:AQ37"/>
    <mergeCell ref="AS22:AS29"/>
    <mergeCell ref="AT22:AT37"/>
    <mergeCell ref="BA22:BA29"/>
    <mergeCell ref="BB22:BB37"/>
    <mergeCell ref="BD22:BD29"/>
    <mergeCell ref="AS30:AS37"/>
    <mergeCell ref="BA30:BA37"/>
    <mergeCell ref="BD30:BD37"/>
    <mergeCell ref="BS22:BS37"/>
    <mergeCell ref="BT22:BT37"/>
    <mergeCell ref="BV22:BV37"/>
    <mergeCell ref="BW22:BW37"/>
    <mergeCell ref="BX22:BX37"/>
    <mergeCell ref="BZ22:BZ37"/>
    <mergeCell ref="BE22:BE37"/>
    <mergeCell ref="BL22:BL29"/>
    <mergeCell ref="BM22:BM37"/>
    <mergeCell ref="BO22:BO29"/>
    <mergeCell ref="BP22:BP37"/>
    <mergeCell ref="BR22:BR37"/>
    <mergeCell ref="BL30:BL37"/>
    <mergeCell ref="BO30:BO37"/>
    <mergeCell ref="A39:A54"/>
    <mergeCell ref="B39:B54"/>
    <mergeCell ref="C39:C46"/>
    <mergeCell ref="E39:E54"/>
    <mergeCell ref="AN39:AN46"/>
    <mergeCell ref="AP39:AP46"/>
    <mergeCell ref="C47:C54"/>
    <mergeCell ref="AN47:AN54"/>
    <mergeCell ref="AP47:AP54"/>
    <mergeCell ref="AQ39:AQ54"/>
    <mergeCell ref="AS39:AS46"/>
    <mergeCell ref="AT39:AT54"/>
    <mergeCell ref="BA39:BA46"/>
    <mergeCell ref="BB39:BB54"/>
    <mergeCell ref="BD39:BD46"/>
    <mergeCell ref="AS47:AS54"/>
    <mergeCell ref="BA47:BA54"/>
    <mergeCell ref="BD47:BD54"/>
    <mergeCell ref="BS39:BS54"/>
    <mergeCell ref="BT39:BT54"/>
    <mergeCell ref="BV39:BV54"/>
    <mergeCell ref="BW39:BW54"/>
    <mergeCell ref="BX39:BX54"/>
    <mergeCell ref="BZ39:BZ54"/>
    <mergeCell ref="BE39:BE54"/>
    <mergeCell ref="BL39:BL46"/>
    <mergeCell ref="BM39:BM54"/>
    <mergeCell ref="BO39:BO46"/>
    <mergeCell ref="BP39:BP54"/>
    <mergeCell ref="BR39:BR54"/>
    <mergeCell ref="BL47:BL54"/>
    <mergeCell ref="BO47:BO54"/>
    <mergeCell ref="A56:A71"/>
    <mergeCell ref="B56:B71"/>
    <mergeCell ref="C56:C63"/>
    <mergeCell ref="E56:E71"/>
    <mergeCell ref="AN56:AN63"/>
    <mergeCell ref="AP56:AP63"/>
    <mergeCell ref="C64:C71"/>
    <mergeCell ref="AN64:AN71"/>
    <mergeCell ref="AP64:AP71"/>
    <mergeCell ref="AQ56:AQ71"/>
    <mergeCell ref="AS56:AS63"/>
    <mergeCell ref="AT56:AT71"/>
    <mergeCell ref="BA56:BA63"/>
    <mergeCell ref="BB56:BB71"/>
    <mergeCell ref="BD56:BD63"/>
    <mergeCell ref="AS64:AS71"/>
    <mergeCell ref="BA64:BA71"/>
    <mergeCell ref="BD64:BD71"/>
    <mergeCell ref="BS56:BS71"/>
    <mergeCell ref="BT56:BT71"/>
    <mergeCell ref="BV56:BV71"/>
    <mergeCell ref="BW56:BW71"/>
    <mergeCell ref="BX56:BX71"/>
    <mergeCell ref="BZ56:BZ71"/>
    <mergeCell ref="BE56:BE71"/>
    <mergeCell ref="BL56:BL63"/>
    <mergeCell ref="BM56:BM71"/>
    <mergeCell ref="BO56:BO63"/>
    <mergeCell ref="BP56:BP71"/>
    <mergeCell ref="BR56:BR71"/>
    <mergeCell ref="BL64:BL71"/>
    <mergeCell ref="BO64:BO71"/>
    <mergeCell ref="A73:A88"/>
    <mergeCell ref="B73:B88"/>
    <mergeCell ref="C73:C80"/>
    <mergeCell ref="E73:E88"/>
    <mergeCell ref="AN73:AN80"/>
    <mergeCell ref="AP73:AP80"/>
    <mergeCell ref="C81:C88"/>
    <mergeCell ref="AN81:AN88"/>
    <mergeCell ref="AP81:AP88"/>
    <mergeCell ref="AQ73:AQ88"/>
    <mergeCell ref="AS73:AS80"/>
    <mergeCell ref="AT73:AT88"/>
    <mergeCell ref="BA73:BA80"/>
    <mergeCell ref="BB73:BB88"/>
    <mergeCell ref="BD73:BD80"/>
    <mergeCell ref="AS81:AS88"/>
    <mergeCell ref="BA81:BA88"/>
    <mergeCell ref="BD81:BD88"/>
    <mergeCell ref="BS73:BS88"/>
    <mergeCell ref="BT73:BT88"/>
    <mergeCell ref="BV73:BV88"/>
    <mergeCell ref="BW73:BW88"/>
    <mergeCell ref="BX73:BX88"/>
    <mergeCell ref="BZ73:BZ88"/>
    <mergeCell ref="BE73:BE88"/>
    <mergeCell ref="BL73:BL80"/>
    <mergeCell ref="BM73:BM88"/>
    <mergeCell ref="BO73:BO80"/>
    <mergeCell ref="BP73:BP88"/>
    <mergeCell ref="BR73:BR88"/>
    <mergeCell ref="BL81:BL88"/>
    <mergeCell ref="BO81:BO88"/>
    <mergeCell ref="A107:A122"/>
    <mergeCell ref="B107:B122"/>
    <mergeCell ref="C107:C114"/>
    <mergeCell ref="E107:E122"/>
    <mergeCell ref="AN107:AN114"/>
    <mergeCell ref="AP107:AP114"/>
    <mergeCell ref="C115:C122"/>
    <mergeCell ref="AN115:AN122"/>
    <mergeCell ref="AP115:AP122"/>
    <mergeCell ref="AQ107:AQ122"/>
    <mergeCell ref="AS107:AS114"/>
    <mergeCell ref="AT107:AT122"/>
    <mergeCell ref="BA107:BA114"/>
    <mergeCell ref="BB107:BB122"/>
    <mergeCell ref="BD107:BD114"/>
    <mergeCell ref="AS115:AS122"/>
    <mergeCell ref="BA115:BA122"/>
    <mergeCell ref="BD115:BD122"/>
    <mergeCell ref="BS107:BS122"/>
    <mergeCell ref="BT107:BT122"/>
    <mergeCell ref="BV107:BV122"/>
    <mergeCell ref="BW107:BW122"/>
    <mergeCell ref="BX107:BX122"/>
    <mergeCell ref="BZ107:BZ122"/>
    <mergeCell ref="BE107:BE122"/>
    <mergeCell ref="BL107:BL114"/>
    <mergeCell ref="BM107:BM122"/>
    <mergeCell ref="BO107:BO114"/>
    <mergeCell ref="BP107:BP122"/>
    <mergeCell ref="BR107:BR122"/>
    <mergeCell ref="BL115:BL122"/>
    <mergeCell ref="BO115:BO122"/>
    <mergeCell ref="A124:A139"/>
    <mergeCell ref="B124:B139"/>
    <mergeCell ref="C124:C131"/>
    <mergeCell ref="E124:E139"/>
    <mergeCell ref="AN124:AN131"/>
    <mergeCell ref="AP124:AP131"/>
    <mergeCell ref="C132:C139"/>
    <mergeCell ref="AN132:AN139"/>
    <mergeCell ref="AP132:AP139"/>
    <mergeCell ref="AQ124:AQ139"/>
    <mergeCell ref="AS124:AS131"/>
    <mergeCell ref="AT124:AT139"/>
    <mergeCell ref="BA124:BA131"/>
    <mergeCell ref="BB124:BB139"/>
    <mergeCell ref="BD124:BD131"/>
    <mergeCell ref="AS132:AS139"/>
    <mergeCell ref="BA132:BA139"/>
    <mergeCell ref="BD132:BD139"/>
    <mergeCell ref="BS124:BS139"/>
    <mergeCell ref="BT124:BT139"/>
    <mergeCell ref="BV124:BV139"/>
    <mergeCell ref="BW124:BW139"/>
    <mergeCell ref="BX124:BX139"/>
    <mergeCell ref="BZ124:BZ139"/>
    <mergeCell ref="BE124:BE139"/>
    <mergeCell ref="BL124:BL131"/>
    <mergeCell ref="BM124:BM139"/>
    <mergeCell ref="BO124:BO131"/>
    <mergeCell ref="BP124:BP139"/>
    <mergeCell ref="BR124:BR139"/>
    <mergeCell ref="BL132:BL139"/>
    <mergeCell ref="BO132:BO139"/>
    <mergeCell ref="A141:A156"/>
    <mergeCell ref="B141:B156"/>
    <mergeCell ref="C141:C148"/>
    <mergeCell ref="E141:E156"/>
    <mergeCell ref="AN141:AN148"/>
    <mergeCell ref="AP141:AP148"/>
    <mergeCell ref="C149:C156"/>
    <mergeCell ref="AN149:AN156"/>
    <mergeCell ref="AP149:AP156"/>
    <mergeCell ref="AQ141:AQ156"/>
    <mergeCell ref="AS141:AS148"/>
    <mergeCell ref="AT141:AT156"/>
    <mergeCell ref="BA141:BA148"/>
    <mergeCell ref="BB141:BB156"/>
    <mergeCell ref="BD141:BD148"/>
    <mergeCell ref="AS149:AS156"/>
    <mergeCell ref="BA149:BA156"/>
    <mergeCell ref="BD149:BD156"/>
    <mergeCell ref="BS141:BS156"/>
    <mergeCell ref="BT141:BT156"/>
    <mergeCell ref="BV141:BV156"/>
    <mergeCell ref="BW141:BW156"/>
    <mergeCell ref="BX141:BX156"/>
    <mergeCell ref="BZ141:BZ156"/>
    <mergeCell ref="BE141:BE156"/>
    <mergeCell ref="BL141:BL148"/>
    <mergeCell ref="BM141:BM156"/>
    <mergeCell ref="BO141:BO148"/>
    <mergeCell ref="BP141:BP156"/>
    <mergeCell ref="BR141:BR156"/>
    <mergeCell ref="BL149:BL156"/>
    <mergeCell ref="BO149:BO156"/>
    <mergeCell ref="A158:A173"/>
    <mergeCell ref="B158:B173"/>
    <mergeCell ref="C158:C165"/>
    <mergeCell ref="E158:E173"/>
    <mergeCell ref="AN158:AN165"/>
    <mergeCell ref="AP158:AP165"/>
    <mergeCell ref="C166:C173"/>
    <mergeCell ref="AN166:AN173"/>
    <mergeCell ref="AP166:AP173"/>
    <mergeCell ref="AQ158:AQ173"/>
    <mergeCell ref="AS158:AS165"/>
    <mergeCell ref="AT158:AT173"/>
    <mergeCell ref="BA158:BA165"/>
    <mergeCell ref="BB158:BB173"/>
    <mergeCell ref="BD158:BD165"/>
    <mergeCell ref="AS166:AS173"/>
    <mergeCell ref="BA166:BA173"/>
    <mergeCell ref="BD166:BD173"/>
    <mergeCell ref="BS158:BS173"/>
    <mergeCell ref="BT158:BT173"/>
    <mergeCell ref="BV158:BV173"/>
    <mergeCell ref="BW158:BW173"/>
    <mergeCell ref="BX158:BX173"/>
    <mergeCell ref="BZ158:BZ173"/>
    <mergeCell ref="BE158:BE173"/>
    <mergeCell ref="BL158:BL165"/>
    <mergeCell ref="BM158:BM173"/>
    <mergeCell ref="BO158:BO165"/>
    <mergeCell ref="BP158:BP173"/>
    <mergeCell ref="BR158:BR173"/>
    <mergeCell ref="BL166:BL173"/>
    <mergeCell ref="BO166:BO173"/>
    <mergeCell ref="A175:A190"/>
    <mergeCell ref="B175:B190"/>
    <mergeCell ref="C175:C182"/>
    <mergeCell ref="E175:E190"/>
    <mergeCell ref="AN175:AN182"/>
    <mergeCell ref="AP175:AP182"/>
    <mergeCell ref="C183:C190"/>
    <mergeCell ref="AN183:AN190"/>
    <mergeCell ref="AP183:AP190"/>
    <mergeCell ref="AQ175:AQ190"/>
    <mergeCell ref="AS175:AS182"/>
    <mergeCell ref="AT175:AT190"/>
    <mergeCell ref="BA175:BA182"/>
    <mergeCell ref="BB175:BB190"/>
    <mergeCell ref="BD175:BD182"/>
    <mergeCell ref="AS183:AS190"/>
    <mergeCell ref="BA183:BA190"/>
    <mergeCell ref="BD183:BD190"/>
    <mergeCell ref="BS175:BS190"/>
    <mergeCell ref="BT175:BT190"/>
    <mergeCell ref="BV175:BV190"/>
    <mergeCell ref="BW175:BW190"/>
    <mergeCell ref="BX175:BX190"/>
    <mergeCell ref="BZ175:BZ190"/>
    <mergeCell ref="BE175:BE190"/>
    <mergeCell ref="BL175:BL182"/>
    <mergeCell ref="BM175:BM190"/>
    <mergeCell ref="BO175:BO182"/>
    <mergeCell ref="BP175:BP190"/>
    <mergeCell ref="BR175:BR190"/>
    <mergeCell ref="BL183:BL190"/>
    <mergeCell ref="BO183:BO190"/>
    <mergeCell ref="A209:A224"/>
    <mergeCell ref="B209:B224"/>
    <mergeCell ref="C209:C216"/>
    <mergeCell ref="E209:E224"/>
    <mergeCell ref="AN209:AN216"/>
    <mergeCell ref="AP209:AP216"/>
    <mergeCell ref="C217:C224"/>
    <mergeCell ref="AN217:AN224"/>
    <mergeCell ref="AP217:AP224"/>
    <mergeCell ref="AQ209:AQ224"/>
    <mergeCell ref="AS209:AS216"/>
    <mergeCell ref="AT209:AT224"/>
    <mergeCell ref="BA209:BA216"/>
    <mergeCell ref="BB209:BB224"/>
    <mergeCell ref="BD209:BD216"/>
    <mergeCell ref="AS217:AS224"/>
    <mergeCell ref="BA217:BA224"/>
    <mergeCell ref="BD217:BD224"/>
    <mergeCell ref="BS209:BS224"/>
    <mergeCell ref="BT209:BT224"/>
    <mergeCell ref="BV209:BV224"/>
    <mergeCell ref="BW209:BW224"/>
    <mergeCell ref="BX209:BX224"/>
    <mergeCell ref="BZ209:BZ224"/>
    <mergeCell ref="BE209:BE224"/>
    <mergeCell ref="BL209:BL216"/>
    <mergeCell ref="BM209:BM224"/>
    <mergeCell ref="BO209:BO216"/>
    <mergeCell ref="BP209:BP224"/>
    <mergeCell ref="BR209:BR224"/>
    <mergeCell ref="BL217:BL224"/>
    <mergeCell ref="BO217:BO224"/>
  </mergeCells>
  <conditionalFormatting sqref="A1:A1048576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:B1048576">
    <cfRule type="colorScale" priority="17">
      <colorScale>
        <cfvo type="min"/>
        <cfvo type="max"/>
        <color rgb="FFFCFCFF"/>
        <color rgb="FF63BE7B"/>
      </colorScale>
    </cfRule>
  </conditionalFormatting>
  <conditionalFormatting sqref="C1:C1048576">
    <cfRule type="colorScale" priority="42">
      <colorScale>
        <cfvo type="min"/>
        <cfvo type="max"/>
        <color rgb="FFFFEF9C"/>
        <color rgb="FF63BE7B"/>
      </colorScale>
    </cfRule>
  </conditionalFormatting>
  <conditionalFormatting sqref="E1:E5 E157:E158 E72:E73 E55:E56 E225:E1048576 E38:E39 E21:E22 E140:E141 E123:E124 E208:E209 E174:E175 E106:E107 E89:E90">
    <cfRule type="colorScale" priority="85">
      <colorScale>
        <cfvo type="num" val="0"/>
        <cfvo type="percentile" val="50"/>
        <cfvo type="num" val="3000000"/>
        <color rgb="FF63BE7B"/>
        <color rgb="FFFFEB84"/>
        <color rgb="FFF8696B"/>
      </colorScale>
    </cfRule>
  </conditionalFormatting>
  <conditionalFormatting sqref="E192">
    <cfRule type="colorScale" priority="2">
      <colorScale>
        <cfvo type="num" val="0"/>
        <cfvo type="percentile" val="50"/>
        <cfvo type="num" val="3000000"/>
        <color rgb="FF63BE7B"/>
        <color rgb="FFFFEB84"/>
        <color rgb="FFF8696B"/>
      </colorScale>
    </cfRule>
  </conditionalFormatting>
  <conditionalFormatting sqref="G2">
    <cfRule type="dataBar" priority="66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{60D47394-2B8F-5C42-A636-F8CAD5439727}</x14:id>
        </ext>
      </extLst>
    </cfRule>
  </conditionalFormatting>
  <conditionalFormatting sqref="L2">
    <cfRule type="dataBar" priority="6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{5573E308-87CC-8D47-B4D8-281992D493F3}</x14:id>
        </ext>
      </extLst>
    </cfRule>
  </conditionalFormatting>
  <conditionalFormatting sqref="Q2">
    <cfRule type="dataBar" priority="64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{11BD058A-C1B0-C246-84D1-E84DE17379D0}</x14:id>
        </ext>
      </extLst>
    </cfRule>
  </conditionalFormatting>
  <conditionalFormatting sqref="V2">
    <cfRule type="dataBar" priority="6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{490E0782-8B66-0044-B3D5-92C54D648250}</x14:id>
        </ext>
      </extLst>
    </cfRule>
  </conditionalFormatting>
  <conditionalFormatting sqref="AA2">
    <cfRule type="dataBar" priority="62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{ED96CD8D-41D0-C649-9F9B-D5732A9E993C}</x14:id>
        </ext>
      </extLst>
    </cfRule>
  </conditionalFormatting>
  <conditionalFormatting sqref="AG1:AG1048576">
    <cfRule type="dataBar" priority="71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{831A5CDE-F0B4-9E4D-9CCA-94BCC63936FA}</x14:id>
        </ext>
      </extLst>
    </cfRule>
  </conditionalFormatting>
  <conditionalFormatting sqref="AH1:AH1048576">
    <cfRule type="dataBar" priority="7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{CF9659C1-C38D-C943-9C44-0FDD97D364AD}</x14:id>
        </ext>
      </extLst>
    </cfRule>
  </conditionalFormatting>
  <conditionalFormatting sqref="AI1:AI1048576">
    <cfRule type="dataBar" priority="74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{9B35202C-D842-2547-8467-C8A738D6FCF6}</x14:id>
        </ext>
      </extLst>
    </cfRule>
  </conditionalFormatting>
  <conditionalFormatting sqref="AJ1:AJ1048576">
    <cfRule type="dataBar" priority="7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{74ADA375-64C3-F746-983C-2FFC4C180AB7}</x14:id>
        </ext>
      </extLst>
    </cfRule>
  </conditionalFormatting>
  <conditionalFormatting sqref="AK1:AK1048576">
    <cfRule type="dataBar" priority="72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{9BAC1DCF-DE4D-0544-B3B8-458E9498626B}</x14:id>
        </ext>
      </extLst>
    </cfRule>
  </conditionalFormatting>
  <conditionalFormatting sqref="AM225:AN1048576 AM174:AN174 AM1:AN4 AM21:AN21 AM5:AM20 AM72:AN72 AM56:AM71 AM158:AM173 AM157:AN157 AM55:AN55 AM38:AN38 AM89:AN89 AM140:AN140 AM141:AM156 AM22:AM37 AM123:AN123 AM208:AN208 AM39:AM54 AM73:AM88 AM107:AM122 AM124:AM139 AM209:AM224 AM106:AN106 AM90:AM105 AM175:AM207">
    <cfRule type="colorScale" priority="8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N1:AN1048576">
    <cfRule type="colorScale" priority="6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P1:AP1048576">
    <cfRule type="colorScale" priority="6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P225:AP1048576 AP1:AP4 AP174 AP21 AP72 AP157 AP55 AP38 AP89 AP140 AP123 AP208 AP106">
    <cfRule type="colorScale" priority="8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Q1:AQ1048576">
    <cfRule type="colorScale" priority="5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Q225:AQ1048576 AQ1:AQ4 AQ174 AQ21 AQ72 AQ157 AQ55 AQ38 AQ89 AQ140 AQ123 AQ208 AQ106">
    <cfRule type="colorScale" priority="7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R1:AR2">
    <cfRule type="colorScale" priority="6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S1:AS1048576">
    <cfRule type="colorScale" priority="5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S225:AS1048576 AS1:AS4 AS174 AS21 AS72 AS157 AS55 AS38 AS89 AS140 AS123 AS208 AS106">
    <cfRule type="colorScale" priority="8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T1:AT1048576">
    <cfRule type="colorScale" priority="5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T225:AT1048576 AT1:AT4 AT174 AT21 AT72 AT157 AT55 AT38 AT89 AT140 AT123 AT208 AT106">
    <cfRule type="colorScale" priority="7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V1:AV1048576">
    <cfRule type="colorScale" priority="4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W1:AW1048576">
    <cfRule type="colorScale" priority="4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X1:AX1048576">
    <cfRule type="colorScale" priority="3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Y1:AY1048576">
    <cfRule type="colorScale" priority="3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2:AZ3 BE2 BC3 BB2:BC2">
    <cfRule type="colorScale" priority="7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5:AZ12">
    <cfRule type="colorScale" priority="8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13:AZ20">
    <cfRule type="colorScale" priority="6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22:AZ29">
    <cfRule type="colorScale" priority="2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30:AZ37">
    <cfRule type="colorScale" priority="2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39:AZ46">
    <cfRule type="colorScale" priority="4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47:AZ54">
    <cfRule type="colorScale" priority="4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56:AZ63">
    <cfRule type="colorScale" priority="5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64:AZ71">
    <cfRule type="colorScale" priority="5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73:AZ80">
    <cfRule type="colorScale" priority="4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81:AZ88">
    <cfRule type="colorScale" priority="4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90:AZ97"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98:AZ105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107:AZ114">
    <cfRule type="colorScale" priority="1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115:AZ122">
    <cfRule type="colorScale" priority="1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124:AZ131">
    <cfRule type="colorScale" priority="2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132:AZ139">
    <cfRule type="colorScale" priority="2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141:AZ148">
    <cfRule type="colorScale" priority="2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149:AZ156">
    <cfRule type="colorScale" priority="2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158:AZ165">
    <cfRule type="colorScale" priority="5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166:AZ173">
    <cfRule type="colorScale" priority="4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175:AZ182">
    <cfRule type="colorScale" priority="1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183:AZ191 AZ200:AZ207">
    <cfRule type="colorScale" priority="1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192:AZ199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209:AZ216">
    <cfRule type="colorScale" priority="4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217:AZ224">
    <cfRule type="colorScale" priority="4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A1:BA1048576">
    <cfRule type="colorScale" priority="3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B1:BB1048576">
    <cfRule type="colorScale" priority="5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B225:BB1048576 BB1:BB4 BB174 BB21 BB72 BB157 BB55 BB38 BB89 BB140 BB123 BB208 BB106">
    <cfRule type="colorScale" priority="8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D1:BD1048576">
    <cfRule type="colorScale" priority="3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E1:BE1048576">
    <cfRule type="colorScale" priority="5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E225:BE1048576 BE1:BE4 BE174 BE21 BE72 BE157 BE55 BE38 BE89 BE140 BE123 BE208 BE106">
    <cfRule type="colorScale" priority="8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G1:BG1048576">
    <cfRule type="colorScale" priority="3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H1:BH1048576">
    <cfRule type="colorScale" priority="3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I1:BI1048576">
    <cfRule type="colorScale" priority="3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J1:BJ1048576">
    <cfRule type="colorScale" priority="3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L1:BL1048576">
    <cfRule type="colorScale" priority="2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L225:BL1048576 BL1:BL4 BL174 BL21 BL72 BL157 BL55 BL38 BL89 BL140 BL123 BL208 BL106">
    <cfRule type="colorScale" priority="7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L225:BL1048576 BL1:BL4 BL174 BL55 BL21 BL72 BL157 BL38 BL89 BL140 BL123 BL208 BL106">
    <cfRule type="colorScale" priority="5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M1:BM1048576">
    <cfRule type="colorScale" priority="1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N3">
    <cfRule type="colorScale" priority="6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O1:BO1048576">
    <cfRule type="colorScale" priority="2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O225:BO1048576 BO1:BO4 BO174 BO21 BO72 BO157 BO55 BO38 BO89 BO140 BO123 BO208 BO106">
    <cfRule type="colorScale" priority="7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O225:BO1048576 BO1:BO4 BO174 BO55 BO21 BO72 BO157 BO38 BO89 BO140 BO123 BO208 BO106">
    <cfRule type="colorScale" priority="5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P1:BP1048576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R1:BR1048576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S1:BS1048576">
    <cfRule type="colorScale" priority="1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T1:BT1048576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V1:BV1048576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W1:BW1048576">
    <cfRule type="colorScale" priority="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X1:BX1048576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Z1:BZ1048576">
    <cfRule type="colorScale" priority="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0D47394-2B8F-5C42-A636-F8CAD5439727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G2</xm:sqref>
        </x14:conditionalFormatting>
        <x14:conditionalFormatting xmlns:xm="http://schemas.microsoft.com/office/excel/2006/main">
          <x14:cfRule type="dataBar" id="{5573E308-87CC-8D47-B4D8-281992D493F3}">
            <x14:dataBar minLength="0" maxLength="100" border="1" negativeBarBorderColorSameAsPositive="0">
              <x14:cfvo type="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L2</xm:sqref>
        </x14:conditionalFormatting>
        <x14:conditionalFormatting xmlns:xm="http://schemas.microsoft.com/office/excel/2006/main">
          <x14:cfRule type="dataBar" id="{11BD058A-C1B0-C246-84D1-E84DE17379D0}">
            <x14:dataBar minLength="0" maxLength="100" border="1" negativeBarBorderColorSameAsPositive="0">
              <x14:cfvo type="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Q2</xm:sqref>
        </x14:conditionalFormatting>
        <x14:conditionalFormatting xmlns:xm="http://schemas.microsoft.com/office/excel/2006/main">
          <x14:cfRule type="dataBar" id="{490E0782-8B66-0044-B3D5-92C54D648250}">
            <x14:dataBar minLength="0" maxLength="100" border="1" negativeBarBorderColorSameAsPositive="0">
              <x14:cfvo type="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V2</xm:sqref>
        </x14:conditionalFormatting>
        <x14:conditionalFormatting xmlns:xm="http://schemas.microsoft.com/office/excel/2006/main">
          <x14:cfRule type="dataBar" id="{ED96CD8D-41D0-C649-9F9B-D5732A9E993C}">
            <x14:dataBar minLength="0" maxLength="100" border="1" negativeBarBorderColorSameAsPositive="0">
              <x14:cfvo type="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AA2</xm:sqref>
        </x14:conditionalFormatting>
        <x14:conditionalFormatting xmlns:xm="http://schemas.microsoft.com/office/excel/2006/main">
          <x14:cfRule type="dataBar" id="{831A5CDE-F0B4-9E4D-9CCA-94BCC63936FA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AG1:AG1048576</xm:sqref>
        </x14:conditionalFormatting>
        <x14:conditionalFormatting xmlns:xm="http://schemas.microsoft.com/office/excel/2006/main">
          <x14:cfRule type="dataBar" id="{CF9659C1-C38D-C943-9C44-0FDD97D364AD}">
            <x14:dataBar minLength="0" maxLength="100" border="1" negativeBarBorderColorSameAsPositive="0">
              <x14:cfvo type="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AH1:AH1048576</xm:sqref>
        </x14:conditionalFormatting>
        <x14:conditionalFormatting xmlns:xm="http://schemas.microsoft.com/office/excel/2006/main">
          <x14:cfRule type="dataBar" id="{9B35202C-D842-2547-8467-C8A738D6FCF6}">
            <x14:dataBar minLength="0" maxLength="100" border="1" negativeBarBorderColorSameAsPositive="0">
              <x14:cfvo type="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AI1:AI1048576</xm:sqref>
        </x14:conditionalFormatting>
        <x14:conditionalFormatting xmlns:xm="http://schemas.microsoft.com/office/excel/2006/main">
          <x14:cfRule type="dataBar" id="{74ADA375-64C3-F746-983C-2FFC4C180AB7}">
            <x14:dataBar minLength="0" maxLength="100" border="1" negativeBarBorderColorSameAsPositive="0">
              <x14:cfvo type="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AJ1:AJ1048576</xm:sqref>
        </x14:conditionalFormatting>
        <x14:conditionalFormatting xmlns:xm="http://schemas.microsoft.com/office/excel/2006/main">
          <x14:cfRule type="dataBar" id="{9BAC1DCF-DE4D-0544-B3B8-458E9498626B}">
            <x14:dataBar minLength="0" maxLength="100" border="1" negativeBarBorderColorSameAsPositive="0">
              <x14:cfvo type="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AK1:AK1048576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25286-7C76-BF4F-B601-1B3724D2F06F}">
  <dimension ref="A1:CB224"/>
  <sheetViews>
    <sheetView zoomScale="120" zoomScaleNormal="120" workbookViewId="0">
      <pane xSplit="5" ySplit="4" topLeftCell="F5" activePane="bottomRight" state="frozen"/>
      <selection pane="topRight" activeCell="F1" sqref="F1"/>
      <selection pane="bottomLeft" activeCell="A5" sqref="A5"/>
      <selection pane="bottomRight" activeCell="BD5" sqref="BD5:BD12"/>
    </sheetView>
  </sheetViews>
  <sheetFormatPr baseColWidth="10" defaultRowHeight="16" customHeight="1" x14ac:dyDescent="0.2"/>
  <cols>
    <col min="1" max="3" width="4.33203125" style="20" customWidth="1"/>
    <col min="4" max="4" width="24.33203125" style="20" customWidth="1"/>
    <col min="5" max="5" width="10" style="112" customWidth="1"/>
    <col min="6" max="6" width="2.83203125" style="20" customWidth="1"/>
    <col min="7" max="7" width="6.5" style="110" customWidth="1"/>
    <col min="8" max="10" width="6.5" style="20" customWidth="1"/>
    <col min="11" max="11" width="6.5" style="111" customWidth="1"/>
    <col min="12" max="12" width="6.5" style="110" customWidth="1"/>
    <col min="13" max="15" width="6.5" style="20" customWidth="1"/>
    <col min="16" max="16" width="6.5" style="111" customWidth="1"/>
    <col min="17" max="17" width="6.5" style="110" customWidth="1"/>
    <col min="18" max="20" width="6.5" style="20" customWidth="1"/>
    <col min="21" max="21" width="6.5" style="111" customWidth="1"/>
    <col min="22" max="22" width="6.5" style="110" customWidth="1"/>
    <col min="23" max="25" width="6.5" style="20" customWidth="1"/>
    <col min="26" max="26" width="6.5" style="111" customWidth="1"/>
    <col min="27" max="27" width="6.5" style="110" customWidth="1"/>
    <col min="28" max="30" width="6.5" style="20" customWidth="1"/>
    <col min="31" max="31" width="6.5" style="111" customWidth="1"/>
    <col min="32" max="32" width="3" style="20" customWidth="1"/>
    <col min="33" max="37" width="9.6640625" style="20" customWidth="1"/>
    <col min="38" max="38" width="3.6640625" style="20" customWidth="1"/>
    <col min="39" max="40" width="8" style="20" customWidth="1"/>
    <col min="41" max="41" width="3.6640625" style="20" customWidth="1"/>
    <col min="42" max="42" width="8" style="20" customWidth="1"/>
    <col min="43" max="43" width="3.5" style="20" customWidth="1"/>
    <col min="44" max="44" width="2.6640625" style="20" customWidth="1"/>
    <col min="45" max="45" width="8" style="20" customWidth="1"/>
    <col min="46" max="46" width="4" style="20" customWidth="1"/>
    <col min="47" max="47" width="5.33203125" style="20" customWidth="1"/>
    <col min="48" max="51" width="7.5" style="119" customWidth="1"/>
    <col min="52" max="52" width="3.5" style="20" customWidth="1"/>
    <col min="53" max="53" width="8" style="20" customWidth="1"/>
    <col min="54" max="55" width="3.5" style="20" customWidth="1"/>
    <col min="56" max="56" width="8" style="20" customWidth="1"/>
    <col min="57" max="57" width="3.5" style="20" customWidth="1"/>
    <col min="58" max="58" width="3.83203125" style="20" customWidth="1"/>
    <col min="59" max="62" width="7.5" style="119" customWidth="1"/>
    <col min="63" max="63" width="3.33203125" style="20" customWidth="1"/>
    <col min="64" max="64" width="8.6640625" style="20" customWidth="1"/>
    <col min="65" max="65" width="3.5" style="20" customWidth="1"/>
    <col min="66" max="66" width="2.33203125" style="20" customWidth="1"/>
    <col min="67" max="67" width="8.6640625" style="20" customWidth="1"/>
    <col min="68" max="68" width="3.33203125" style="20" customWidth="1"/>
    <col min="69" max="69" width="4.1640625" style="20" customWidth="1"/>
    <col min="70" max="71" width="4.83203125" style="113" customWidth="1"/>
    <col min="72" max="72" width="10.83203125" style="114"/>
    <col min="73" max="73" width="1.5" style="20" customWidth="1"/>
    <col min="74" max="75" width="4.83203125" style="115" customWidth="1"/>
    <col min="76" max="76" width="10.83203125" style="20" customWidth="1"/>
    <col min="77" max="77" width="2.1640625" style="20" customWidth="1"/>
    <col min="78" max="78" width="10.83203125" style="20" customWidth="1"/>
    <col min="79" max="16384" width="10.83203125" style="20"/>
  </cols>
  <sheetData>
    <row r="1" spans="1:78" ht="16" customHeight="1" x14ac:dyDescent="0.2">
      <c r="G1" s="20"/>
      <c r="K1" s="20"/>
      <c r="L1" s="20"/>
      <c r="P1" s="20"/>
      <c r="Q1" s="20"/>
      <c r="U1" s="20"/>
      <c r="V1" s="20"/>
      <c r="Z1" s="20"/>
      <c r="AA1" s="20"/>
      <c r="AE1" s="20"/>
      <c r="AM1" s="109"/>
      <c r="AV1" s="241" t="s">
        <v>0</v>
      </c>
      <c r="AW1" s="241"/>
      <c r="AX1" s="241"/>
      <c r="AY1" s="241"/>
      <c r="AZ1" s="241"/>
      <c r="BA1" s="241"/>
      <c r="BB1" s="241"/>
      <c r="BC1" s="241"/>
      <c r="BD1" s="241"/>
      <c r="BE1" s="241"/>
      <c r="BG1" s="241" t="s">
        <v>1</v>
      </c>
      <c r="BH1" s="241"/>
      <c r="BI1" s="241"/>
      <c r="BJ1" s="241"/>
      <c r="BK1" s="241"/>
      <c r="BL1" s="241"/>
      <c r="BM1" s="241"/>
      <c r="BN1" s="241"/>
      <c r="BO1" s="241"/>
      <c r="BP1" s="241"/>
    </row>
    <row r="2" spans="1:78" ht="16" customHeight="1" x14ac:dyDescent="0.2">
      <c r="E2" s="116" t="s">
        <v>247</v>
      </c>
      <c r="G2" s="242" t="s">
        <v>2</v>
      </c>
      <c r="H2" s="243"/>
      <c r="I2" s="243"/>
      <c r="J2" s="243"/>
      <c r="K2" s="244"/>
      <c r="L2" s="245" t="s">
        <v>3</v>
      </c>
      <c r="M2" s="246"/>
      <c r="N2" s="246"/>
      <c r="O2" s="246"/>
      <c r="P2" s="247"/>
      <c r="Q2" s="248" t="s">
        <v>4</v>
      </c>
      <c r="R2" s="249"/>
      <c r="S2" s="249"/>
      <c r="T2" s="249"/>
      <c r="U2" s="250"/>
      <c r="V2" s="251" t="s">
        <v>5</v>
      </c>
      <c r="W2" s="252"/>
      <c r="X2" s="252"/>
      <c r="Y2" s="252"/>
      <c r="Z2" s="253"/>
      <c r="AA2" s="254" t="s">
        <v>6</v>
      </c>
      <c r="AB2" s="255"/>
      <c r="AC2" s="255"/>
      <c r="AD2" s="255"/>
      <c r="AE2" s="256"/>
      <c r="AG2" s="257" t="s">
        <v>2</v>
      </c>
      <c r="AH2" s="258" t="s">
        <v>3</v>
      </c>
      <c r="AI2" s="259" t="s">
        <v>5</v>
      </c>
      <c r="AJ2" s="263" t="s">
        <v>4</v>
      </c>
      <c r="AK2" s="264" t="s">
        <v>6</v>
      </c>
      <c r="AM2" s="265" t="s">
        <v>7</v>
      </c>
      <c r="AN2" s="265"/>
      <c r="AP2" s="117" t="s">
        <v>8</v>
      </c>
      <c r="AQ2" s="117"/>
      <c r="AS2" s="118" t="s">
        <v>9</v>
      </c>
      <c r="AT2" s="118"/>
      <c r="AV2" s="260" t="s">
        <v>83</v>
      </c>
      <c r="AW2" s="260"/>
      <c r="AX2" s="260" t="s">
        <v>648</v>
      </c>
      <c r="AY2" s="260"/>
      <c r="AZ2" s="120"/>
      <c r="BA2" s="120"/>
      <c r="BB2" s="120"/>
      <c r="BC2" s="120"/>
      <c r="BD2" s="120"/>
      <c r="BE2" s="120"/>
      <c r="BG2" s="260" t="s">
        <v>83</v>
      </c>
      <c r="BH2" s="260"/>
      <c r="BI2" s="260" t="s">
        <v>648</v>
      </c>
      <c r="BJ2" s="260"/>
    </row>
    <row r="3" spans="1:78" ht="16" customHeight="1" x14ac:dyDescent="0.2">
      <c r="D3" s="108"/>
      <c r="AG3" s="257"/>
      <c r="AH3" s="258"/>
      <c r="AI3" s="259"/>
      <c r="AJ3" s="263"/>
      <c r="AK3" s="264"/>
      <c r="AV3" s="119" t="s">
        <v>10</v>
      </c>
      <c r="AW3" s="119" t="s">
        <v>11</v>
      </c>
      <c r="AX3" s="119" t="s">
        <v>10</v>
      </c>
      <c r="AY3" s="119" t="s">
        <v>11</v>
      </c>
      <c r="BA3" s="261" t="s">
        <v>10</v>
      </c>
      <c r="BB3" s="261"/>
      <c r="BD3" s="261" t="s">
        <v>11</v>
      </c>
      <c r="BE3" s="261"/>
      <c r="BG3" s="119" t="s">
        <v>10</v>
      </c>
      <c r="BH3" s="119" t="s">
        <v>11</v>
      </c>
      <c r="BI3" s="119" t="s">
        <v>10</v>
      </c>
      <c r="BJ3" s="119" t="s">
        <v>11</v>
      </c>
      <c r="BL3" s="261" t="s">
        <v>10</v>
      </c>
      <c r="BM3" s="261"/>
      <c r="BO3" s="261" t="s">
        <v>11</v>
      </c>
      <c r="BP3" s="261"/>
      <c r="BR3" s="262" t="s">
        <v>84</v>
      </c>
      <c r="BS3" s="262"/>
      <c r="BT3" s="262"/>
      <c r="BV3" s="266" t="s">
        <v>85</v>
      </c>
      <c r="BW3" s="266"/>
      <c r="BX3" s="266"/>
      <c r="BZ3" s="121" t="s">
        <v>240</v>
      </c>
    </row>
    <row r="4" spans="1:78" ht="16" customHeight="1" x14ac:dyDescent="0.2">
      <c r="A4" s="20" t="s">
        <v>248</v>
      </c>
      <c r="B4" s="20" t="s">
        <v>268</v>
      </c>
      <c r="C4" s="20" t="s">
        <v>249</v>
      </c>
      <c r="BV4" s="113"/>
      <c r="BW4" s="113"/>
      <c r="BX4" s="114"/>
    </row>
    <row r="5" spans="1:78" ht="16" customHeight="1" x14ac:dyDescent="0.2">
      <c r="A5" s="222">
        <v>8</v>
      </c>
      <c r="B5" s="222">
        <v>0</v>
      </c>
      <c r="C5" s="222">
        <v>1</v>
      </c>
      <c r="D5" s="20" t="s">
        <v>787</v>
      </c>
      <c r="E5" s="224">
        <v>987329</v>
      </c>
      <c r="G5">
        <v>414</v>
      </c>
      <c r="H5">
        <v>438</v>
      </c>
      <c r="I5">
        <v>360</v>
      </c>
      <c r="J5">
        <v>397</v>
      </c>
      <c r="K5">
        <v>367</v>
      </c>
      <c r="L5">
        <v>0.86599999999999999</v>
      </c>
      <c r="M5">
        <v>0.86799999999999999</v>
      </c>
      <c r="N5">
        <v>0.83399999999999996</v>
      </c>
      <c r="O5">
        <v>0.85099999999999998</v>
      </c>
      <c r="P5">
        <v>0.83299999999999996</v>
      </c>
      <c r="Q5">
        <v>0.68200000000000005</v>
      </c>
      <c r="R5">
        <v>0.68500000000000005</v>
      </c>
      <c r="S5">
        <v>0.66600000000000004</v>
      </c>
      <c r="T5">
        <v>0.67500000000000004</v>
      </c>
      <c r="U5">
        <v>0.69799999999999995</v>
      </c>
      <c r="V5">
        <v>0.91600000000000004</v>
      </c>
      <c r="W5">
        <v>0.90900000000000003</v>
      </c>
      <c r="X5">
        <v>1.0049999999999999</v>
      </c>
      <c r="Y5">
        <v>0.96099999999999997</v>
      </c>
      <c r="Z5">
        <v>1.0089999999999999</v>
      </c>
      <c r="AA5">
        <v>1.3919999999999999</v>
      </c>
      <c r="AB5">
        <v>1.3839999999999999</v>
      </c>
      <c r="AC5">
        <v>1.4339999999999999</v>
      </c>
      <c r="AD5">
        <v>1.3740000000000001</v>
      </c>
      <c r="AE5">
        <v>1.337</v>
      </c>
      <c r="AG5" s="21">
        <f t="shared" ref="AG5:AG20" si="0">AVERAGE(G5:K5)</f>
        <v>395.2</v>
      </c>
      <c r="AH5" s="22">
        <f t="shared" ref="AH5:AH20" si="1">AVERAGE(L5:P5)</f>
        <v>0.85039999999999993</v>
      </c>
      <c r="AI5" s="22">
        <f t="shared" ref="AI5:AI20" si="2">AVERAGE(V5:Z5)</f>
        <v>0.96</v>
      </c>
      <c r="AJ5" s="22">
        <f t="shared" ref="AJ5:AJ20" si="3">AVERAGE(Q5:U5)</f>
        <v>0.68120000000000003</v>
      </c>
      <c r="AK5" s="22">
        <f t="shared" ref="AK5:AK20" si="4">AVERAGE(AA5:AE5)</f>
        <v>1.3841999999999999</v>
      </c>
      <c r="AM5" s="109">
        <f t="shared" ref="AM5:AM20" si="5">((AK5-AI5)*(1000/AG5))/AJ5</f>
        <v>1.5757201509125354</v>
      </c>
      <c r="AN5" s="223" cm="1">
        <f t="array" ref="AN5">MIN(IF(ISERROR(AM5:AM12),1E+307,AM5:AM12))</f>
        <v>0.99543036707546373</v>
      </c>
      <c r="AP5" s="223" cm="1">
        <f t="array" ref="AP5">MAX(IF(ISERROR(AJ5:AJ12),-1E+307,AJ5:AJ12))</f>
        <v>0.68799999999999994</v>
      </c>
      <c r="AQ5" s="220">
        <f>AP13-AP5</f>
        <v>-6.1599999999999988E-2</v>
      </c>
      <c r="AR5" s="24"/>
      <c r="AS5" s="223" cm="1">
        <f t="array" ref="AS5">MIN(IF(ISERROR(AK5:AK12),1E+307,AK5:AK12))</f>
        <v>1.3498000000000001</v>
      </c>
      <c r="AT5" s="220">
        <f>AS5-AS13</f>
        <v>-9.1599999999999904E-2</v>
      </c>
      <c r="AV5" s="43">
        <v>0.77800000000000002</v>
      </c>
      <c r="AW5" s="43">
        <v>1.383</v>
      </c>
      <c r="AX5" s="43">
        <v>0.8</v>
      </c>
      <c r="AY5" s="43">
        <v>1.468</v>
      </c>
      <c r="AZ5" s="25"/>
      <c r="BA5" s="223" cm="1">
        <f t="array" ref="BA5">INDEX(AV5:AV12, MATCH(MIN(IF(ISERROR($AK5:$AK12), 1000, $AK5:$AK12)), $AK5:$AK12, 0))</f>
        <v>0.79600000000000004</v>
      </c>
      <c r="BB5" s="220">
        <f>BA13-BA5</f>
        <v>-0.11799999999999999</v>
      </c>
      <c r="BC5" s="24"/>
      <c r="BD5" s="223" cm="1">
        <f t="array" ref="BD5">INDEX(AW5:AW12, MATCH(MIN(IF(ISERROR($AK5:$AK12), 1000, $AK5:$AK12)), $AK5:$AK12, 0))</f>
        <v>1.355</v>
      </c>
      <c r="BE5" s="220">
        <f>BD5-BD13</f>
        <v>-0.25100000000000011</v>
      </c>
      <c r="BG5" s="43">
        <v>0.71499999999999997</v>
      </c>
      <c r="BH5" s="43">
        <v>1.569</v>
      </c>
      <c r="BI5" s="43">
        <v>0.78400000000000003</v>
      </c>
      <c r="BJ5" s="43">
        <v>1.528</v>
      </c>
      <c r="BL5" s="223" cm="1">
        <f t="array" ref="BL5">INDEX(BG5:BG12, MATCH(MIN(IF(ISERROR($AK5:$AK12), 1000, $AK5:$AK12)), $AK5:$AK12, 0))</f>
        <v>0.72699999999999998</v>
      </c>
      <c r="BM5" s="220">
        <f>BL13-BL5</f>
        <v>-7.999999999999996E-2</v>
      </c>
      <c r="BN5" s="24"/>
      <c r="BO5" s="223" cm="1">
        <f t="array" ref="BO5">INDEX(BH5:BH12, MATCH(MIN(IF(ISERROR($AK5:$AK12), 1000, $AK5:$AK12)), $AK5:$AK12, 0))</f>
        <v>1.5580000000000001</v>
      </c>
      <c r="BP5" s="220">
        <f>BO5-BO13</f>
        <v>-0.15700000000000003</v>
      </c>
      <c r="BR5" s="220">
        <f>BA5-BB5</f>
        <v>0.91400000000000003</v>
      </c>
      <c r="BS5" s="220">
        <f>BD5+BE5</f>
        <v>1.1039999999999999</v>
      </c>
      <c r="BT5" s="221">
        <f>BS5-BR5</f>
        <v>0.18999999999999984</v>
      </c>
      <c r="BU5" s="51"/>
      <c r="BV5" s="220">
        <f>BL5-BM5</f>
        <v>0.80699999999999994</v>
      </c>
      <c r="BW5" s="220">
        <f>BO5+BP5</f>
        <v>1.401</v>
      </c>
      <c r="BX5" s="221">
        <f>BW5-BV5</f>
        <v>0.59400000000000008</v>
      </c>
      <c r="BY5" s="51"/>
      <c r="BZ5" s="221">
        <f>AVERAGE(BT5, BX5)</f>
        <v>0.39199999999999996</v>
      </c>
    </row>
    <row r="6" spans="1:78" s="63" customFormat="1" ht="16" customHeight="1" x14ac:dyDescent="0.2">
      <c r="A6" s="222"/>
      <c r="B6" s="222"/>
      <c r="C6" s="222"/>
      <c r="D6" s="63" t="s">
        <v>788</v>
      </c>
      <c r="E6" s="224"/>
      <c r="G6" s="63">
        <v>426</v>
      </c>
      <c r="H6" s="63">
        <v>318</v>
      </c>
      <c r="I6" s="63">
        <v>337</v>
      </c>
      <c r="J6" s="63">
        <v>358</v>
      </c>
      <c r="K6" s="63">
        <v>387</v>
      </c>
      <c r="L6" s="63">
        <v>0.84199999999999997</v>
      </c>
      <c r="M6" s="63">
        <v>0.79700000000000004</v>
      </c>
      <c r="N6" s="63">
        <v>0.81200000000000006</v>
      </c>
      <c r="O6" s="63">
        <v>0.80600000000000005</v>
      </c>
      <c r="P6" s="63">
        <v>0.82499999999999996</v>
      </c>
      <c r="Q6" s="63">
        <v>0.67900000000000005</v>
      </c>
      <c r="R6" s="63">
        <v>0.69</v>
      </c>
      <c r="S6" s="63">
        <v>0.68</v>
      </c>
      <c r="T6" s="63">
        <v>0.68</v>
      </c>
      <c r="U6" s="63">
        <v>0.70799999999999996</v>
      </c>
      <c r="V6" s="63">
        <v>0.98899999999999999</v>
      </c>
      <c r="W6" s="63">
        <v>1.1060000000000001</v>
      </c>
      <c r="X6" s="63">
        <v>1.0640000000000001</v>
      </c>
      <c r="Y6" s="63">
        <v>1.081</v>
      </c>
      <c r="Z6" s="63">
        <v>1.03</v>
      </c>
      <c r="AA6" s="63">
        <v>1.353</v>
      </c>
      <c r="AB6" s="63">
        <v>1.329</v>
      </c>
      <c r="AC6" s="63">
        <v>1.359</v>
      </c>
      <c r="AD6" s="63">
        <v>1.359</v>
      </c>
      <c r="AE6" s="63">
        <v>1.349</v>
      </c>
      <c r="AG6" s="102">
        <f t="shared" si="0"/>
        <v>365.2</v>
      </c>
      <c r="AH6" s="103">
        <f t="shared" si="1"/>
        <v>0.81640000000000001</v>
      </c>
      <c r="AI6" s="103">
        <f t="shared" si="2"/>
        <v>1.054</v>
      </c>
      <c r="AJ6" s="103">
        <f t="shared" si="3"/>
        <v>0.68740000000000001</v>
      </c>
      <c r="AK6" s="103">
        <f t="shared" si="4"/>
        <v>1.3498000000000001</v>
      </c>
      <c r="AM6" s="18">
        <f t="shared" si="5"/>
        <v>1.1783054135764368</v>
      </c>
      <c r="AN6" s="223"/>
      <c r="AP6" s="223"/>
      <c r="AQ6" s="220"/>
      <c r="AR6" s="104"/>
      <c r="AS6" s="223"/>
      <c r="AT6" s="220"/>
      <c r="AV6" s="105">
        <v>0.79600000000000004</v>
      </c>
      <c r="AW6" s="105">
        <v>1.355</v>
      </c>
      <c r="AX6" s="105">
        <v>0.80400000000000005</v>
      </c>
      <c r="AY6" s="105">
        <v>1.47</v>
      </c>
      <c r="AZ6" s="106"/>
      <c r="BA6" s="223"/>
      <c r="BB6" s="220"/>
      <c r="BC6" s="104"/>
      <c r="BD6" s="223"/>
      <c r="BE6" s="220"/>
      <c r="BG6" s="105">
        <v>0.72699999999999998</v>
      </c>
      <c r="BH6" s="105">
        <v>1.5580000000000001</v>
      </c>
      <c r="BI6" s="105">
        <v>0.77400000000000002</v>
      </c>
      <c r="BJ6" s="105">
        <v>1.5609999999999999</v>
      </c>
      <c r="BL6" s="223"/>
      <c r="BM6" s="220"/>
      <c r="BN6" s="104"/>
      <c r="BO6" s="223"/>
      <c r="BP6" s="220"/>
      <c r="BR6" s="220"/>
      <c r="BS6" s="220"/>
      <c r="BT6" s="221"/>
      <c r="BU6" s="107"/>
      <c r="BV6" s="220"/>
      <c r="BW6" s="220"/>
      <c r="BX6" s="221"/>
      <c r="BY6" s="107"/>
      <c r="BZ6" s="221"/>
    </row>
    <row r="7" spans="1:78" ht="16" customHeight="1" x14ac:dyDescent="0.2">
      <c r="A7" s="222"/>
      <c r="B7" s="222"/>
      <c r="C7" s="222"/>
      <c r="D7" s="20" t="s">
        <v>789</v>
      </c>
      <c r="E7" s="224"/>
      <c r="G7">
        <v>436</v>
      </c>
      <c r="H7">
        <v>357</v>
      </c>
      <c r="I7">
        <v>368</v>
      </c>
      <c r="J7">
        <v>499</v>
      </c>
      <c r="K7">
        <v>386</v>
      </c>
      <c r="L7">
        <v>0.81100000000000005</v>
      </c>
      <c r="M7">
        <v>0.78600000000000003</v>
      </c>
      <c r="N7">
        <v>0.79400000000000004</v>
      </c>
      <c r="O7">
        <v>0.83799999999999997</v>
      </c>
      <c r="P7">
        <v>0.79800000000000004</v>
      </c>
      <c r="Q7">
        <v>0.67500000000000004</v>
      </c>
      <c r="R7">
        <v>0.68799999999999994</v>
      </c>
      <c r="S7">
        <v>0.68200000000000005</v>
      </c>
      <c r="T7">
        <v>0.68400000000000005</v>
      </c>
      <c r="U7">
        <v>0.71099999999999997</v>
      </c>
      <c r="V7">
        <v>1.069</v>
      </c>
      <c r="W7">
        <v>1.1299999999999999</v>
      </c>
      <c r="X7">
        <v>1.105</v>
      </c>
      <c r="Y7">
        <v>0.996</v>
      </c>
      <c r="Z7">
        <v>1.0980000000000001</v>
      </c>
      <c r="AA7">
        <v>1.3819999999999999</v>
      </c>
      <c r="AB7">
        <v>1.3640000000000001</v>
      </c>
      <c r="AC7">
        <v>1.375</v>
      </c>
      <c r="AD7">
        <v>1.3839999999999999</v>
      </c>
      <c r="AE7">
        <v>1.3029999999999999</v>
      </c>
      <c r="AG7" s="21">
        <f t="shared" si="0"/>
        <v>409.2</v>
      </c>
      <c r="AH7" s="22">
        <f t="shared" si="1"/>
        <v>0.8054</v>
      </c>
      <c r="AI7" s="22">
        <f t="shared" si="2"/>
        <v>1.0795999999999999</v>
      </c>
      <c r="AJ7" s="22">
        <f t="shared" si="3"/>
        <v>0.68799999999999994</v>
      </c>
      <c r="AK7" s="22">
        <f t="shared" si="4"/>
        <v>1.3616000000000001</v>
      </c>
      <c r="AM7" s="109">
        <f t="shared" si="5"/>
        <v>1.0016708722635215</v>
      </c>
      <c r="AN7" s="223"/>
      <c r="AP7" s="223"/>
      <c r="AQ7" s="220"/>
      <c r="AR7" s="24"/>
      <c r="AS7" s="223"/>
      <c r="AT7" s="220"/>
      <c r="AV7" s="43">
        <v>0.78200000000000003</v>
      </c>
      <c r="AW7" s="43">
        <v>1.3740000000000001</v>
      </c>
      <c r="AX7" s="43">
        <v>0.81200000000000006</v>
      </c>
      <c r="AY7" s="43">
        <v>1.429</v>
      </c>
      <c r="AZ7" s="25"/>
      <c r="BA7" s="223"/>
      <c r="BB7" s="220"/>
      <c r="BC7" s="24"/>
      <c r="BD7" s="223"/>
      <c r="BE7" s="220"/>
      <c r="BG7" s="43">
        <v>0.73599999999999999</v>
      </c>
      <c r="BH7" s="43">
        <v>1.5289999999999999</v>
      </c>
      <c r="BI7" s="43">
        <v>0.78600000000000003</v>
      </c>
      <c r="BJ7" s="43">
        <v>1.516</v>
      </c>
      <c r="BL7" s="223"/>
      <c r="BM7" s="220"/>
      <c r="BN7" s="24"/>
      <c r="BO7" s="223"/>
      <c r="BP7" s="220"/>
      <c r="BR7" s="220"/>
      <c r="BS7" s="220"/>
      <c r="BT7" s="221"/>
      <c r="BU7" s="51"/>
      <c r="BV7" s="220"/>
      <c r="BW7" s="220"/>
      <c r="BX7" s="221"/>
      <c r="BY7" s="51"/>
      <c r="BZ7" s="221"/>
    </row>
    <row r="8" spans="1:78" ht="16" customHeight="1" x14ac:dyDescent="0.2">
      <c r="A8" s="222"/>
      <c r="B8" s="222"/>
      <c r="C8" s="222"/>
      <c r="D8" s="20" t="s">
        <v>790</v>
      </c>
      <c r="E8" s="224"/>
      <c r="G8">
        <v>574</v>
      </c>
      <c r="H8">
        <v>402</v>
      </c>
      <c r="I8">
        <v>404</v>
      </c>
      <c r="J8">
        <v>435</v>
      </c>
      <c r="K8">
        <v>364</v>
      </c>
      <c r="L8">
        <v>0.86099999999999999</v>
      </c>
      <c r="M8">
        <v>0.79900000000000004</v>
      </c>
      <c r="N8">
        <v>0.79800000000000004</v>
      </c>
      <c r="O8">
        <v>0.81499999999999995</v>
      </c>
      <c r="P8">
        <v>0.77400000000000002</v>
      </c>
      <c r="Q8">
        <v>0.68100000000000005</v>
      </c>
      <c r="R8">
        <v>0.68799999999999994</v>
      </c>
      <c r="S8">
        <v>0.68200000000000005</v>
      </c>
      <c r="T8">
        <v>0.68100000000000005</v>
      </c>
      <c r="U8">
        <v>0.70499999999999996</v>
      </c>
      <c r="V8">
        <v>0.93</v>
      </c>
      <c r="W8">
        <v>1.099</v>
      </c>
      <c r="X8">
        <v>1.097</v>
      </c>
      <c r="Y8">
        <v>1.0589999999999999</v>
      </c>
      <c r="Z8">
        <v>1.1539999999999999</v>
      </c>
      <c r="AA8">
        <v>1.373</v>
      </c>
      <c r="AB8">
        <v>1.3819999999999999</v>
      </c>
      <c r="AC8">
        <v>1.381</v>
      </c>
      <c r="AD8">
        <v>1.377</v>
      </c>
      <c r="AE8">
        <v>1.3169999999999999</v>
      </c>
      <c r="AG8" s="21">
        <f t="shared" si="0"/>
        <v>435.8</v>
      </c>
      <c r="AH8" s="22">
        <f t="shared" si="1"/>
        <v>0.80940000000000012</v>
      </c>
      <c r="AI8" s="22">
        <f t="shared" si="2"/>
        <v>1.0677999999999999</v>
      </c>
      <c r="AJ8" s="22">
        <f t="shared" si="3"/>
        <v>0.68740000000000001</v>
      </c>
      <c r="AK8" s="22">
        <f t="shared" si="4"/>
        <v>1.3660000000000001</v>
      </c>
      <c r="AM8" s="109">
        <f t="shared" si="5"/>
        <v>0.99543036707546373</v>
      </c>
      <c r="AN8" s="223"/>
      <c r="AP8" s="223"/>
      <c r="AQ8" s="220"/>
      <c r="AR8" s="24"/>
      <c r="AS8" s="223"/>
      <c r="AT8" s="220"/>
      <c r="AV8" s="43">
        <v>0.78800000000000003</v>
      </c>
      <c r="AW8" s="43">
        <v>1.353</v>
      </c>
      <c r="AX8" s="43">
        <v>0.81399999999999995</v>
      </c>
      <c r="AY8" s="43">
        <v>1.423</v>
      </c>
      <c r="AZ8" s="25"/>
      <c r="BA8" s="223"/>
      <c r="BB8" s="220"/>
      <c r="BC8" s="24"/>
      <c r="BD8" s="223"/>
      <c r="BE8" s="220"/>
      <c r="BG8" s="43">
        <v>0.73399999999999999</v>
      </c>
      <c r="BH8" s="43">
        <v>1.5309999999999999</v>
      </c>
      <c r="BI8" s="43">
        <v>0.79300000000000004</v>
      </c>
      <c r="BJ8" s="43">
        <v>1.506</v>
      </c>
      <c r="BL8" s="223"/>
      <c r="BM8" s="220"/>
      <c r="BN8" s="24"/>
      <c r="BO8" s="223"/>
      <c r="BP8" s="220"/>
      <c r="BR8" s="220"/>
      <c r="BS8" s="220"/>
      <c r="BT8" s="221"/>
      <c r="BU8" s="51"/>
      <c r="BV8" s="220"/>
      <c r="BW8" s="220"/>
      <c r="BX8" s="221"/>
      <c r="BY8" s="51"/>
      <c r="BZ8" s="221"/>
    </row>
    <row r="9" spans="1:78" ht="16" customHeight="1" x14ac:dyDescent="0.2">
      <c r="A9" s="222"/>
      <c r="B9" s="222"/>
      <c r="C9" s="222"/>
      <c r="D9" s="20" t="s">
        <v>791</v>
      </c>
      <c r="E9" s="224"/>
      <c r="G9" s="20"/>
      <c r="K9" s="20"/>
      <c r="L9" s="20"/>
      <c r="P9" s="20"/>
      <c r="Q9" s="20"/>
      <c r="U9" s="20"/>
      <c r="V9" s="20"/>
      <c r="Z9" s="20"/>
      <c r="AA9" s="20"/>
      <c r="AE9" s="20"/>
      <c r="AG9" s="21" t="e">
        <f t="shared" si="0"/>
        <v>#DIV/0!</v>
      </c>
      <c r="AH9" s="22" t="e">
        <f t="shared" si="1"/>
        <v>#DIV/0!</v>
      </c>
      <c r="AI9" s="22" t="e">
        <f t="shared" si="2"/>
        <v>#DIV/0!</v>
      </c>
      <c r="AJ9" s="22" t="e">
        <f t="shared" si="3"/>
        <v>#DIV/0!</v>
      </c>
      <c r="AK9" s="22" t="e">
        <f t="shared" si="4"/>
        <v>#DIV/0!</v>
      </c>
      <c r="AM9" s="109" t="e">
        <f t="shared" si="5"/>
        <v>#DIV/0!</v>
      </c>
      <c r="AN9" s="223"/>
      <c r="AP9" s="223"/>
      <c r="AQ9" s="220"/>
      <c r="AR9" s="24"/>
      <c r="AS9" s="223"/>
      <c r="AT9" s="220"/>
      <c r="AV9" s="43"/>
      <c r="AW9" s="43"/>
      <c r="AX9" s="43"/>
      <c r="AY9" s="43"/>
      <c r="AZ9" s="25"/>
      <c r="BA9" s="223"/>
      <c r="BB9" s="220"/>
      <c r="BC9" s="24"/>
      <c r="BD9" s="223"/>
      <c r="BE9" s="220"/>
      <c r="BG9" s="43"/>
      <c r="BH9" s="43"/>
      <c r="BI9" s="43"/>
      <c r="BJ9" s="43"/>
      <c r="BL9" s="223"/>
      <c r="BM9" s="220"/>
      <c r="BN9" s="24"/>
      <c r="BO9" s="223"/>
      <c r="BP9" s="220"/>
      <c r="BR9" s="220"/>
      <c r="BS9" s="220"/>
      <c r="BT9" s="221"/>
      <c r="BU9" s="51"/>
      <c r="BV9" s="220"/>
      <c r="BW9" s="220"/>
      <c r="BX9" s="221"/>
      <c r="BY9" s="51"/>
      <c r="BZ9" s="221"/>
    </row>
    <row r="10" spans="1:78" ht="16" customHeight="1" x14ac:dyDescent="0.2">
      <c r="A10" s="222"/>
      <c r="B10" s="222"/>
      <c r="C10" s="222"/>
      <c r="E10" s="224"/>
      <c r="AG10" s="21" t="e">
        <f t="shared" si="0"/>
        <v>#DIV/0!</v>
      </c>
      <c r="AH10" s="22" t="e">
        <f t="shared" si="1"/>
        <v>#DIV/0!</v>
      </c>
      <c r="AI10" s="22" t="e">
        <f t="shared" si="2"/>
        <v>#DIV/0!</v>
      </c>
      <c r="AJ10" s="22" t="e">
        <f t="shared" si="3"/>
        <v>#DIV/0!</v>
      </c>
      <c r="AK10" s="22" t="e">
        <f t="shared" si="4"/>
        <v>#DIV/0!</v>
      </c>
      <c r="AM10" s="109" t="e">
        <f t="shared" si="5"/>
        <v>#DIV/0!</v>
      </c>
      <c r="AN10" s="223"/>
      <c r="AP10" s="223"/>
      <c r="AQ10" s="220"/>
      <c r="AR10" s="24"/>
      <c r="AS10" s="223"/>
      <c r="AT10" s="220"/>
      <c r="AV10" s="43"/>
      <c r="AW10" s="43"/>
      <c r="AX10" s="43"/>
      <c r="AY10" s="43"/>
      <c r="AZ10" s="25"/>
      <c r="BA10" s="223"/>
      <c r="BB10" s="220"/>
      <c r="BC10" s="24"/>
      <c r="BD10" s="223"/>
      <c r="BE10" s="220"/>
      <c r="BG10" s="43"/>
      <c r="BH10" s="43"/>
      <c r="BI10" s="43"/>
      <c r="BJ10" s="43"/>
      <c r="BL10" s="223"/>
      <c r="BM10" s="220"/>
      <c r="BN10" s="24"/>
      <c r="BO10" s="223"/>
      <c r="BP10" s="220"/>
      <c r="BR10" s="220"/>
      <c r="BS10" s="220"/>
      <c r="BT10" s="221"/>
      <c r="BU10" s="51"/>
      <c r="BV10" s="220"/>
      <c r="BW10" s="220"/>
      <c r="BX10" s="221"/>
      <c r="BY10" s="51"/>
      <c r="BZ10" s="221"/>
    </row>
    <row r="11" spans="1:78" ht="16" customHeight="1" x14ac:dyDescent="0.2">
      <c r="A11" s="222"/>
      <c r="B11" s="222"/>
      <c r="C11" s="222"/>
      <c r="E11" s="224"/>
      <c r="AG11" s="21" t="e">
        <f t="shared" si="0"/>
        <v>#DIV/0!</v>
      </c>
      <c r="AH11" s="22" t="e">
        <f t="shared" si="1"/>
        <v>#DIV/0!</v>
      </c>
      <c r="AI11" s="22" t="e">
        <f t="shared" si="2"/>
        <v>#DIV/0!</v>
      </c>
      <c r="AJ11" s="22" t="e">
        <f t="shared" si="3"/>
        <v>#DIV/0!</v>
      </c>
      <c r="AK11" s="22" t="e">
        <f t="shared" si="4"/>
        <v>#DIV/0!</v>
      </c>
      <c r="AM11" s="109" t="e">
        <f t="shared" si="5"/>
        <v>#DIV/0!</v>
      </c>
      <c r="AN11" s="223"/>
      <c r="AP11" s="223"/>
      <c r="AQ11" s="220"/>
      <c r="AR11" s="24"/>
      <c r="AS11" s="223"/>
      <c r="AT11" s="220"/>
      <c r="AV11" s="43"/>
      <c r="AW11" s="43"/>
      <c r="AX11" s="43"/>
      <c r="AY11" s="43"/>
      <c r="AZ11" s="25"/>
      <c r="BA11" s="223"/>
      <c r="BB11" s="220"/>
      <c r="BC11" s="24"/>
      <c r="BD11" s="223"/>
      <c r="BE11" s="220"/>
      <c r="BG11" s="43"/>
      <c r="BH11" s="43"/>
      <c r="BI11" s="43"/>
      <c r="BJ11" s="43"/>
      <c r="BL11" s="223"/>
      <c r="BM11" s="220"/>
      <c r="BN11" s="24"/>
      <c r="BO11" s="223"/>
      <c r="BP11" s="220"/>
      <c r="BR11" s="220"/>
      <c r="BS11" s="220"/>
      <c r="BT11" s="221"/>
      <c r="BU11" s="51"/>
      <c r="BV11" s="220"/>
      <c r="BW11" s="220"/>
      <c r="BX11" s="221"/>
      <c r="BY11" s="51"/>
      <c r="BZ11" s="221"/>
    </row>
    <row r="12" spans="1:78" ht="16" customHeight="1" x14ac:dyDescent="0.2">
      <c r="A12" s="222"/>
      <c r="B12" s="222"/>
      <c r="C12" s="222"/>
      <c r="E12" s="224"/>
      <c r="AG12" s="21" t="e">
        <f t="shared" si="0"/>
        <v>#DIV/0!</v>
      </c>
      <c r="AH12" s="22" t="e">
        <f t="shared" si="1"/>
        <v>#DIV/0!</v>
      </c>
      <c r="AI12" s="22" t="e">
        <f t="shared" si="2"/>
        <v>#DIV/0!</v>
      </c>
      <c r="AJ12" s="22" t="e">
        <f t="shared" si="3"/>
        <v>#DIV/0!</v>
      </c>
      <c r="AK12" s="22" t="e">
        <f t="shared" si="4"/>
        <v>#DIV/0!</v>
      </c>
      <c r="AM12" s="109" t="e">
        <f t="shared" si="5"/>
        <v>#DIV/0!</v>
      </c>
      <c r="AN12" s="223"/>
      <c r="AP12" s="223"/>
      <c r="AQ12" s="220"/>
      <c r="AR12" s="24"/>
      <c r="AS12" s="223"/>
      <c r="AT12" s="220"/>
      <c r="AV12" s="43"/>
      <c r="AW12" s="43"/>
      <c r="AX12" s="43"/>
      <c r="AY12" s="43"/>
      <c r="AZ12" s="25"/>
      <c r="BA12" s="223"/>
      <c r="BB12" s="220"/>
      <c r="BC12" s="24"/>
      <c r="BD12" s="223"/>
      <c r="BE12" s="220"/>
      <c r="BG12" s="43"/>
      <c r="BH12" s="43"/>
      <c r="BI12" s="43"/>
      <c r="BJ12" s="43"/>
      <c r="BL12" s="223"/>
      <c r="BM12" s="220"/>
      <c r="BN12" s="24"/>
      <c r="BO12" s="223"/>
      <c r="BP12" s="220"/>
      <c r="BR12" s="220"/>
      <c r="BS12" s="220"/>
      <c r="BT12" s="221"/>
      <c r="BU12" s="51"/>
      <c r="BV12" s="220"/>
      <c r="BW12" s="220"/>
      <c r="BX12" s="221"/>
      <c r="BY12" s="51"/>
      <c r="BZ12" s="221"/>
    </row>
    <row r="13" spans="1:78" ht="16" customHeight="1" x14ac:dyDescent="0.2">
      <c r="A13" s="222"/>
      <c r="B13" s="222"/>
      <c r="C13" s="222">
        <v>0</v>
      </c>
      <c r="D13" s="20" t="s">
        <v>792</v>
      </c>
      <c r="E13" s="224"/>
      <c r="G13">
        <v>382</v>
      </c>
      <c r="H13">
        <v>341</v>
      </c>
      <c r="I13">
        <v>404</v>
      </c>
      <c r="J13">
        <v>328</v>
      </c>
      <c r="K13">
        <v>410</v>
      </c>
      <c r="L13">
        <v>0.71899999999999997</v>
      </c>
      <c r="M13">
        <v>0.70799999999999996</v>
      </c>
      <c r="N13">
        <v>0.72399999999999998</v>
      </c>
      <c r="O13">
        <v>0.70699999999999996</v>
      </c>
      <c r="P13">
        <v>0.72699999999999998</v>
      </c>
      <c r="Q13">
        <v>0.621</v>
      </c>
      <c r="R13">
        <v>0.625</v>
      </c>
      <c r="S13">
        <v>0.61599999999999999</v>
      </c>
      <c r="T13">
        <v>0.61099999999999999</v>
      </c>
      <c r="U13">
        <v>0.63900000000000001</v>
      </c>
      <c r="V13">
        <v>1.2729999999999999</v>
      </c>
      <c r="W13">
        <v>1.294</v>
      </c>
      <c r="X13">
        <v>1.2549999999999999</v>
      </c>
      <c r="Y13">
        <v>1.292</v>
      </c>
      <c r="Z13">
        <v>1.252</v>
      </c>
      <c r="AA13">
        <v>1.4339999999999999</v>
      </c>
      <c r="AB13">
        <v>1.448</v>
      </c>
      <c r="AC13">
        <v>1.4890000000000001</v>
      </c>
      <c r="AD13">
        <v>1.462</v>
      </c>
      <c r="AE13">
        <v>1.431</v>
      </c>
      <c r="AG13" s="21">
        <f t="shared" si="0"/>
        <v>373</v>
      </c>
      <c r="AH13" s="22">
        <f t="shared" si="1"/>
        <v>0.71699999999999986</v>
      </c>
      <c r="AI13" s="22">
        <f t="shared" si="2"/>
        <v>1.2731999999999999</v>
      </c>
      <c r="AJ13" s="22">
        <f t="shared" si="3"/>
        <v>0.62240000000000006</v>
      </c>
      <c r="AK13" s="22">
        <f t="shared" si="4"/>
        <v>1.4527999999999999</v>
      </c>
      <c r="AM13" s="109">
        <f t="shared" si="5"/>
        <v>0.77362040565966206</v>
      </c>
      <c r="AN13" s="223" cm="1">
        <f t="array" ref="AN13">MIN(IF(ISERROR(AM13:AM20),1E+307,AM13:AM20))</f>
        <v>0.48206623904027995</v>
      </c>
      <c r="AP13" s="223" cm="1">
        <f t="array" ref="AP13">MAX(IF(ISERROR(AJ13:AJ20),-1E+307,AJ13:AJ20))</f>
        <v>0.62639999999999996</v>
      </c>
      <c r="AQ13" s="220"/>
      <c r="AR13" s="24"/>
      <c r="AS13" s="223" cm="1">
        <f t="array" ref="AS13">MIN(IF(ISERROR(AK13:AK20),1E+307,AK13:AK20))</f>
        <v>1.4414</v>
      </c>
      <c r="AT13" s="220"/>
      <c r="AV13" s="43">
        <v>0.67</v>
      </c>
      <c r="AW13" s="43">
        <v>1.6160000000000001</v>
      </c>
      <c r="AX13" s="43">
        <v>0.72899999999999998</v>
      </c>
      <c r="AY13" s="43">
        <v>1.663</v>
      </c>
      <c r="AZ13" s="25"/>
      <c r="BA13" s="223" cm="1">
        <f t="array" ref="BA13">INDEX(AV13:AV20, MATCH(MIN(IF(ISERROR($AK13:$AK20), 1000, $AK13:$AK20)), $AK13:$AK20, 0))</f>
        <v>0.67800000000000005</v>
      </c>
      <c r="BB13" s="220"/>
      <c r="BC13" s="24"/>
      <c r="BD13" s="223" cm="1">
        <f t="array" ref="BD13">INDEX(AW13:AW20, MATCH(MIN(IF(ISERROR($AK13:$AK20), 1000, $AK13:$AK20)), $AK13:$AK20, 0))</f>
        <v>1.6060000000000001</v>
      </c>
      <c r="BE13" s="220"/>
      <c r="BG13" s="43">
        <v>0.63500000000000001</v>
      </c>
      <c r="BH13" s="43">
        <v>1.7290000000000001</v>
      </c>
      <c r="BI13" s="43">
        <v>0.74399999999999999</v>
      </c>
      <c r="BJ13" s="43">
        <v>1.6240000000000001</v>
      </c>
      <c r="BL13" s="223" cm="1">
        <f t="array" ref="BL13">INDEX(BG13:BG20, MATCH(MIN(IF(ISERROR($AK13:$AK20), 1000, $AK13:$AK20)), $AK13:$AK20, 0))</f>
        <v>0.64700000000000002</v>
      </c>
      <c r="BM13" s="220"/>
      <c r="BN13" s="24"/>
      <c r="BO13" s="223" cm="1">
        <f t="array" ref="BO13">INDEX(BH13:BH20, MATCH(MIN(IF(ISERROR($AK13:$AK20), 1000, $AK13:$AK20)), $AK13:$AK20, 0))</f>
        <v>1.7150000000000001</v>
      </c>
      <c r="BP13" s="220"/>
      <c r="BR13" s="220"/>
      <c r="BS13" s="220"/>
      <c r="BT13" s="221"/>
      <c r="BU13" s="51"/>
      <c r="BV13" s="220"/>
      <c r="BW13" s="220"/>
      <c r="BX13" s="221"/>
      <c r="BY13" s="51"/>
      <c r="BZ13" s="221"/>
    </row>
    <row r="14" spans="1:78" ht="16" customHeight="1" x14ac:dyDescent="0.2">
      <c r="A14" s="222"/>
      <c r="B14" s="222"/>
      <c r="C14" s="222"/>
      <c r="D14" s="20" t="s">
        <v>793</v>
      </c>
      <c r="E14" s="224"/>
      <c r="G14">
        <v>546</v>
      </c>
      <c r="H14">
        <v>304</v>
      </c>
      <c r="I14">
        <v>389</v>
      </c>
      <c r="J14">
        <v>565</v>
      </c>
      <c r="K14">
        <v>474</v>
      </c>
      <c r="L14">
        <v>0.749</v>
      </c>
      <c r="M14">
        <v>0.67600000000000005</v>
      </c>
      <c r="N14">
        <v>0.70899999999999996</v>
      </c>
      <c r="O14">
        <v>0.745</v>
      </c>
      <c r="P14">
        <v>0.72099999999999997</v>
      </c>
      <c r="Q14">
        <v>0.61799999999999999</v>
      </c>
      <c r="R14">
        <v>0.63</v>
      </c>
      <c r="S14">
        <v>0.61399999999999999</v>
      </c>
      <c r="T14">
        <v>0.61899999999999999</v>
      </c>
      <c r="U14">
        <v>0.64100000000000001</v>
      </c>
      <c r="V14">
        <v>1.2130000000000001</v>
      </c>
      <c r="W14">
        <v>1.347</v>
      </c>
      <c r="X14">
        <v>1.284</v>
      </c>
      <c r="Y14">
        <v>1.2190000000000001</v>
      </c>
      <c r="Z14">
        <v>1.2609999999999999</v>
      </c>
      <c r="AA14">
        <v>1.446</v>
      </c>
      <c r="AB14">
        <v>1.409</v>
      </c>
      <c r="AC14">
        <v>1.464</v>
      </c>
      <c r="AD14">
        <v>1.4490000000000001</v>
      </c>
      <c r="AE14">
        <v>1.446</v>
      </c>
      <c r="AG14" s="21">
        <f t="shared" si="0"/>
        <v>455.6</v>
      </c>
      <c r="AH14" s="22">
        <f t="shared" si="1"/>
        <v>0.72</v>
      </c>
      <c r="AI14" s="22">
        <f t="shared" si="2"/>
        <v>1.2648000000000001</v>
      </c>
      <c r="AJ14" s="22">
        <f t="shared" si="3"/>
        <v>0.62439999999999996</v>
      </c>
      <c r="AK14" s="22">
        <f t="shared" si="4"/>
        <v>1.4427999999999999</v>
      </c>
      <c r="AM14" s="109">
        <f t="shared" si="5"/>
        <v>0.62571042740099747</v>
      </c>
      <c r="AN14" s="223"/>
      <c r="AP14" s="223"/>
      <c r="AQ14" s="220"/>
      <c r="AR14" s="24"/>
      <c r="AS14" s="223"/>
      <c r="AT14" s="220"/>
      <c r="AV14" s="43">
        <v>0.67300000000000004</v>
      </c>
      <c r="AW14" s="43">
        <v>1.6240000000000001</v>
      </c>
      <c r="AX14" s="43">
        <v>0.73199999999999998</v>
      </c>
      <c r="AY14" s="43">
        <v>1.669</v>
      </c>
      <c r="AZ14" s="25"/>
      <c r="BA14" s="223"/>
      <c r="BB14" s="220"/>
      <c r="BC14" s="24"/>
      <c r="BD14" s="223"/>
      <c r="BE14" s="220"/>
      <c r="BG14" s="43">
        <v>0.63800000000000001</v>
      </c>
      <c r="BH14" s="43">
        <v>1.7410000000000001</v>
      </c>
      <c r="BI14" s="43">
        <v>0.74399999999999999</v>
      </c>
      <c r="BJ14" s="43">
        <v>1.641</v>
      </c>
      <c r="BL14" s="223"/>
      <c r="BM14" s="220"/>
      <c r="BN14" s="24"/>
      <c r="BO14" s="223"/>
      <c r="BP14" s="220"/>
      <c r="BR14" s="220"/>
      <c r="BS14" s="220"/>
      <c r="BT14" s="221"/>
      <c r="BU14" s="51"/>
      <c r="BV14" s="220"/>
      <c r="BW14" s="220"/>
      <c r="BX14" s="221"/>
      <c r="BY14" s="51"/>
      <c r="BZ14" s="221"/>
    </row>
    <row r="15" spans="1:78" ht="16" customHeight="1" x14ac:dyDescent="0.2">
      <c r="A15" s="222"/>
      <c r="B15" s="222"/>
      <c r="C15" s="222"/>
      <c r="D15" s="20" t="s">
        <v>794</v>
      </c>
      <c r="E15" s="224"/>
      <c r="G15">
        <v>462</v>
      </c>
      <c r="H15">
        <v>423</v>
      </c>
      <c r="I15">
        <v>637</v>
      </c>
      <c r="J15">
        <v>618</v>
      </c>
      <c r="K15">
        <v>462</v>
      </c>
      <c r="L15">
        <v>0.70399999999999996</v>
      </c>
      <c r="M15">
        <v>0.69499999999999995</v>
      </c>
      <c r="N15">
        <v>0.75</v>
      </c>
      <c r="O15">
        <v>0.74099999999999999</v>
      </c>
      <c r="P15">
        <v>0.70299999999999996</v>
      </c>
      <c r="Q15">
        <v>0.61599999999999999</v>
      </c>
      <c r="R15">
        <v>0.626</v>
      </c>
      <c r="S15">
        <v>0.61399999999999999</v>
      </c>
      <c r="T15">
        <v>0.62</v>
      </c>
      <c r="U15">
        <v>0.64200000000000002</v>
      </c>
      <c r="V15">
        <v>1.2989999999999999</v>
      </c>
      <c r="W15">
        <v>1.3160000000000001</v>
      </c>
      <c r="X15">
        <v>1.204</v>
      </c>
      <c r="Y15">
        <v>1.226</v>
      </c>
      <c r="Z15">
        <v>1.296</v>
      </c>
      <c r="AA15">
        <v>1.452</v>
      </c>
      <c r="AB15">
        <v>1.419</v>
      </c>
      <c r="AC15">
        <v>1.4730000000000001</v>
      </c>
      <c r="AD15">
        <v>1.4590000000000001</v>
      </c>
      <c r="AE15">
        <v>1.429</v>
      </c>
      <c r="AG15" s="21">
        <f t="shared" si="0"/>
        <v>520.4</v>
      </c>
      <c r="AH15" s="22">
        <f t="shared" si="1"/>
        <v>0.71860000000000002</v>
      </c>
      <c r="AI15" s="22">
        <f t="shared" si="2"/>
        <v>1.2682</v>
      </c>
      <c r="AJ15" s="22">
        <f t="shared" si="3"/>
        <v>0.62359999999999993</v>
      </c>
      <c r="AK15" s="22">
        <f t="shared" si="4"/>
        <v>1.4464000000000001</v>
      </c>
      <c r="AM15" s="109">
        <f t="shared" si="5"/>
        <v>0.54911626177919148</v>
      </c>
      <c r="AN15" s="223"/>
      <c r="AP15" s="223"/>
      <c r="AQ15" s="220"/>
      <c r="AR15" s="24"/>
      <c r="AS15" s="223"/>
      <c r="AT15" s="220"/>
      <c r="AV15" s="43">
        <v>0.68100000000000005</v>
      </c>
      <c r="AW15" s="43">
        <v>1.599</v>
      </c>
      <c r="AX15" s="43">
        <v>0.73699999999999999</v>
      </c>
      <c r="AY15" s="43">
        <v>1.6439999999999999</v>
      </c>
      <c r="AZ15" s="25"/>
      <c r="BA15" s="223"/>
      <c r="BB15" s="220"/>
      <c r="BC15" s="24"/>
      <c r="BD15" s="223"/>
      <c r="BE15" s="220"/>
      <c r="BG15" s="43">
        <v>0.65</v>
      </c>
      <c r="BH15" s="43">
        <v>1.708</v>
      </c>
      <c r="BI15" s="43">
        <v>0.753</v>
      </c>
      <c r="BJ15" s="43">
        <v>1.609</v>
      </c>
      <c r="BL15" s="223"/>
      <c r="BM15" s="220"/>
      <c r="BN15" s="24"/>
      <c r="BO15" s="223"/>
      <c r="BP15" s="220"/>
      <c r="BR15" s="220"/>
      <c r="BS15" s="220"/>
      <c r="BT15" s="221"/>
      <c r="BU15" s="51"/>
      <c r="BV15" s="220"/>
      <c r="BW15" s="220"/>
      <c r="BX15" s="221"/>
      <c r="BY15" s="51"/>
      <c r="BZ15" s="221"/>
    </row>
    <row r="16" spans="1:78" s="63" customFormat="1" ht="16" customHeight="1" x14ac:dyDescent="0.2">
      <c r="A16" s="222"/>
      <c r="B16" s="222"/>
      <c r="C16" s="222"/>
      <c r="D16" s="63" t="s">
        <v>795</v>
      </c>
      <c r="E16" s="224"/>
      <c r="G16" s="63">
        <v>481</v>
      </c>
      <c r="H16" s="63">
        <v>587</v>
      </c>
      <c r="I16" s="63">
        <v>637</v>
      </c>
      <c r="J16" s="63">
        <v>658</v>
      </c>
      <c r="K16" s="63">
        <v>485</v>
      </c>
      <c r="L16" s="63">
        <v>0.70399999999999996</v>
      </c>
      <c r="M16" s="63">
        <v>0.72</v>
      </c>
      <c r="N16" s="63">
        <v>0.73499999999999999</v>
      </c>
      <c r="O16" s="63">
        <v>0.73899999999999999</v>
      </c>
      <c r="P16" s="63">
        <v>0.69299999999999995</v>
      </c>
      <c r="Q16" s="63">
        <v>0.62</v>
      </c>
      <c r="R16" s="63">
        <v>0.63300000000000001</v>
      </c>
      <c r="S16" s="63">
        <v>0.61799999999999999</v>
      </c>
      <c r="T16" s="63">
        <v>0.622</v>
      </c>
      <c r="U16" s="63">
        <v>0.63900000000000001</v>
      </c>
      <c r="V16" s="63">
        <v>1.3</v>
      </c>
      <c r="W16" s="63">
        <v>1.27</v>
      </c>
      <c r="X16" s="63">
        <v>1.234</v>
      </c>
      <c r="Y16" s="63">
        <v>1.23</v>
      </c>
      <c r="Z16" s="63">
        <v>1.3129999999999999</v>
      </c>
      <c r="AA16" s="63">
        <v>1.4419999999999999</v>
      </c>
      <c r="AB16" s="63">
        <v>1.4239999999999999</v>
      </c>
      <c r="AC16" s="63">
        <v>1.466</v>
      </c>
      <c r="AD16" s="63">
        <v>1.4530000000000001</v>
      </c>
      <c r="AE16" s="63">
        <v>1.4219999999999999</v>
      </c>
      <c r="AG16" s="102">
        <f t="shared" si="0"/>
        <v>569.6</v>
      </c>
      <c r="AH16" s="103">
        <f t="shared" si="1"/>
        <v>0.71819999999999995</v>
      </c>
      <c r="AI16" s="103">
        <f t="shared" si="2"/>
        <v>1.2694000000000001</v>
      </c>
      <c r="AJ16" s="103">
        <f t="shared" si="3"/>
        <v>0.62639999999999996</v>
      </c>
      <c r="AK16" s="103">
        <f t="shared" si="4"/>
        <v>1.4414</v>
      </c>
      <c r="AM16" s="18">
        <f t="shared" si="5"/>
        <v>0.48206623904027995</v>
      </c>
      <c r="AN16" s="223"/>
      <c r="AP16" s="223"/>
      <c r="AQ16" s="220"/>
      <c r="AR16" s="104"/>
      <c r="AS16" s="223"/>
      <c r="AT16" s="220"/>
      <c r="AV16" s="105">
        <v>0.67800000000000005</v>
      </c>
      <c r="AW16" s="105">
        <v>1.6060000000000001</v>
      </c>
      <c r="AX16" s="105">
        <v>0.73</v>
      </c>
      <c r="AY16" s="105">
        <v>1.6559999999999999</v>
      </c>
      <c r="AZ16" s="106"/>
      <c r="BA16" s="223"/>
      <c r="BB16" s="220"/>
      <c r="BC16" s="104"/>
      <c r="BD16" s="223"/>
      <c r="BE16" s="220"/>
      <c r="BG16" s="105">
        <v>0.64700000000000002</v>
      </c>
      <c r="BH16" s="105">
        <v>1.7150000000000001</v>
      </c>
      <c r="BI16" s="105">
        <v>0.746</v>
      </c>
      <c r="BJ16" s="105">
        <v>1.6160000000000001</v>
      </c>
      <c r="BL16" s="223"/>
      <c r="BM16" s="220"/>
      <c r="BN16" s="104"/>
      <c r="BO16" s="223"/>
      <c r="BP16" s="220"/>
      <c r="BR16" s="220"/>
      <c r="BS16" s="220"/>
      <c r="BT16" s="221"/>
      <c r="BU16" s="107"/>
      <c r="BV16" s="220"/>
      <c r="BW16" s="220"/>
      <c r="BX16" s="221"/>
      <c r="BY16" s="107"/>
      <c r="BZ16" s="221"/>
    </row>
    <row r="17" spans="1:80" ht="16" customHeight="1" x14ac:dyDescent="0.2">
      <c r="A17" s="222"/>
      <c r="B17" s="222"/>
      <c r="C17" s="222"/>
      <c r="D17" s="20" t="s">
        <v>796</v>
      </c>
      <c r="E17" s="224"/>
      <c r="G17" s="20"/>
      <c r="K17" s="20"/>
      <c r="L17" s="20"/>
      <c r="P17" s="20"/>
      <c r="Q17" s="20"/>
      <c r="U17" s="20"/>
      <c r="V17" s="20"/>
      <c r="Z17" s="20"/>
      <c r="AA17" s="20"/>
      <c r="AE17" s="20"/>
      <c r="AG17" s="21" t="e">
        <f t="shared" si="0"/>
        <v>#DIV/0!</v>
      </c>
      <c r="AH17" s="22" t="e">
        <f t="shared" si="1"/>
        <v>#DIV/0!</v>
      </c>
      <c r="AI17" s="22" t="e">
        <f t="shared" si="2"/>
        <v>#DIV/0!</v>
      </c>
      <c r="AJ17" s="22" t="e">
        <f t="shared" si="3"/>
        <v>#DIV/0!</v>
      </c>
      <c r="AK17" s="22" t="e">
        <f t="shared" si="4"/>
        <v>#DIV/0!</v>
      </c>
      <c r="AM17" s="109" t="e">
        <f t="shared" si="5"/>
        <v>#DIV/0!</v>
      </c>
      <c r="AN17" s="223"/>
      <c r="AP17" s="223"/>
      <c r="AQ17" s="220"/>
      <c r="AR17" s="24"/>
      <c r="AS17" s="223"/>
      <c r="AT17" s="220"/>
      <c r="AV17" s="43"/>
      <c r="AW17" s="43"/>
      <c r="AX17" s="43"/>
      <c r="AY17" s="43"/>
      <c r="AZ17" s="25"/>
      <c r="BA17" s="223"/>
      <c r="BB17" s="220"/>
      <c r="BC17" s="24"/>
      <c r="BD17" s="223"/>
      <c r="BE17" s="220"/>
      <c r="BG17" s="43"/>
      <c r="BH17" s="43"/>
      <c r="BI17" s="43"/>
      <c r="BJ17" s="43"/>
      <c r="BL17" s="223"/>
      <c r="BM17" s="220"/>
      <c r="BN17" s="24"/>
      <c r="BO17" s="223"/>
      <c r="BP17" s="220"/>
      <c r="BR17" s="220"/>
      <c r="BS17" s="220"/>
      <c r="BT17" s="221"/>
      <c r="BU17" s="51"/>
      <c r="BV17" s="220"/>
      <c r="BW17" s="220"/>
      <c r="BX17" s="221"/>
      <c r="BY17" s="51"/>
      <c r="BZ17" s="221"/>
    </row>
    <row r="18" spans="1:80" ht="16" customHeight="1" x14ac:dyDescent="0.2">
      <c r="A18" s="222"/>
      <c r="B18" s="222"/>
      <c r="C18" s="222"/>
      <c r="E18" s="224"/>
      <c r="AG18" s="21" t="e">
        <f t="shared" si="0"/>
        <v>#DIV/0!</v>
      </c>
      <c r="AH18" s="22" t="e">
        <f t="shared" si="1"/>
        <v>#DIV/0!</v>
      </c>
      <c r="AI18" s="22" t="e">
        <f t="shared" si="2"/>
        <v>#DIV/0!</v>
      </c>
      <c r="AJ18" s="22" t="e">
        <f t="shared" si="3"/>
        <v>#DIV/0!</v>
      </c>
      <c r="AK18" s="22" t="e">
        <f t="shared" si="4"/>
        <v>#DIV/0!</v>
      </c>
      <c r="AM18" s="109" t="e">
        <f t="shared" si="5"/>
        <v>#DIV/0!</v>
      </c>
      <c r="AN18" s="223"/>
      <c r="AP18" s="223"/>
      <c r="AQ18" s="220"/>
      <c r="AR18" s="24"/>
      <c r="AS18" s="223"/>
      <c r="AT18" s="220"/>
      <c r="AV18" s="43"/>
      <c r="AW18" s="43"/>
      <c r="AX18" s="43"/>
      <c r="AY18" s="43"/>
      <c r="AZ18" s="25"/>
      <c r="BA18" s="223"/>
      <c r="BB18" s="220"/>
      <c r="BC18" s="24"/>
      <c r="BD18" s="223"/>
      <c r="BE18" s="220"/>
      <c r="BG18" s="43"/>
      <c r="BH18" s="43"/>
      <c r="BI18" s="43"/>
      <c r="BJ18" s="43"/>
      <c r="BL18" s="223"/>
      <c r="BM18" s="220"/>
      <c r="BN18" s="24"/>
      <c r="BO18" s="223"/>
      <c r="BP18" s="220"/>
      <c r="BR18" s="220"/>
      <c r="BS18" s="220"/>
      <c r="BT18" s="221"/>
      <c r="BU18" s="51"/>
      <c r="BV18" s="220"/>
      <c r="BW18" s="220"/>
      <c r="BX18" s="221"/>
      <c r="BY18" s="51"/>
      <c r="BZ18" s="221"/>
    </row>
    <row r="19" spans="1:80" ht="16" customHeight="1" x14ac:dyDescent="0.2">
      <c r="A19" s="222"/>
      <c r="B19" s="222"/>
      <c r="C19" s="222"/>
      <c r="E19" s="224"/>
      <c r="AG19" s="21" t="e">
        <f t="shared" si="0"/>
        <v>#DIV/0!</v>
      </c>
      <c r="AH19" s="22" t="e">
        <f t="shared" si="1"/>
        <v>#DIV/0!</v>
      </c>
      <c r="AI19" s="22" t="e">
        <f t="shared" si="2"/>
        <v>#DIV/0!</v>
      </c>
      <c r="AJ19" s="22" t="e">
        <f t="shared" si="3"/>
        <v>#DIV/0!</v>
      </c>
      <c r="AK19" s="22" t="e">
        <f t="shared" si="4"/>
        <v>#DIV/0!</v>
      </c>
      <c r="AM19" s="109" t="e">
        <f t="shared" si="5"/>
        <v>#DIV/0!</v>
      </c>
      <c r="AN19" s="223"/>
      <c r="AP19" s="223"/>
      <c r="AQ19" s="220"/>
      <c r="AR19" s="24"/>
      <c r="AS19" s="223"/>
      <c r="AT19" s="220"/>
      <c r="AV19" s="43"/>
      <c r="AW19" s="43"/>
      <c r="AX19" s="43"/>
      <c r="AY19" s="43"/>
      <c r="AZ19" s="25"/>
      <c r="BA19" s="223"/>
      <c r="BB19" s="220"/>
      <c r="BC19" s="24"/>
      <c r="BD19" s="223"/>
      <c r="BE19" s="220"/>
      <c r="BG19" s="43"/>
      <c r="BH19" s="43"/>
      <c r="BI19" s="43"/>
      <c r="BJ19" s="43"/>
      <c r="BL19" s="223"/>
      <c r="BM19" s="220"/>
      <c r="BN19" s="24"/>
      <c r="BO19" s="223"/>
      <c r="BP19" s="220"/>
      <c r="BR19" s="220"/>
      <c r="BS19" s="220"/>
      <c r="BT19" s="221"/>
      <c r="BU19" s="51"/>
      <c r="BV19" s="220"/>
      <c r="BW19" s="220"/>
      <c r="BX19" s="221"/>
      <c r="BY19" s="51"/>
      <c r="BZ19" s="221"/>
      <c r="CB19" s="20">
        <v>2</v>
      </c>
    </row>
    <row r="20" spans="1:80" ht="16" customHeight="1" x14ac:dyDescent="0.2">
      <c r="A20" s="222"/>
      <c r="B20" s="222"/>
      <c r="C20" s="222"/>
      <c r="E20" s="224"/>
      <c r="AG20" s="21" t="e">
        <f t="shared" si="0"/>
        <v>#DIV/0!</v>
      </c>
      <c r="AH20" s="22" t="e">
        <f t="shared" si="1"/>
        <v>#DIV/0!</v>
      </c>
      <c r="AI20" s="22" t="e">
        <f t="shared" si="2"/>
        <v>#DIV/0!</v>
      </c>
      <c r="AJ20" s="22" t="e">
        <f t="shared" si="3"/>
        <v>#DIV/0!</v>
      </c>
      <c r="AK20" s="22" t="e">
        <f t="shared" si="4"/>
        <v>#DIV/0!</v>
      </c>
      <c r="AM20" s="109" t="e">
        <f t="shared" si="5"/>
        <v>#DIV/0!</v>
      </c>
      <c r="AN20" s="223"/>
      <c r="AP20" s="223"/>
      <c r="AQ20" s="220"/>
      <c r="AR20" s="24"/>
      <c r="AS20" s="223"/>
      <c r="AT20" s="220"/>
      <c r="AV20" s="43"/>
      <c r="AW20" s="43"/>
      <c r="AX20" s="43"/>
      <c r="AY20" s="43"/>
      <c r="AZ20" s="25"/>
      <c r="BA20" s="223"/>
      <c r="BB20" s="220"/>
      <c r="BC20" s="24"/>
      <c r="BD20" s="223"/>
      <c r="BE20" s="220"/>
      <c r="BG20" s="43"/>
      <c r="BH20" s="43"/>
      <c r="BI20" s="43"/>
      <c r="BJ20" s="43"/>
      <c r="BL20" s="223"/>
      <c r="BM20" s="220"/>
      <c r="BN20" s="24"/>
      <c r="BO20" s="223"/>
      <c r="BP20" s="220"/>
      <c r="BR20" s="220"/>
      <c r="BS20" s="220"/>
      <c r="BT20" s="221"/>
      <c r="BU20" s="51"/>
      <c r="BV20" s="220"/>
      <c r="BW20" s="220"/>
      <c r="BX20" s="221"/>
      <c r="BY20" s="51"/>
      <c r="BZ20" s="221"/>
    </row>
    <row r="21" spans="1:80" ht="16" hidden="1" customHeight="1" x14ac:dyDescent="0.2">
      <c r="A21" s="114"/>
      <c r="B21" s="114"/>
      <c r="C21" s="114"/>
    </row>
    <row r="22" spans="1:80" ht="16" hidden="1" customHeight="1" x14ac:dyDescent="0.2">
      <c r="A22" s="222">
        <v>14</v>
      </c>
      <c r="B22" s="222">
        <v>0</v>
      </c>
      <c r="C22" s="222">
        <v>1</v>
      </c>
      <c r="D22" s="20" t="s">
        <v>797</v>
      </c>
      <c r="E22" s="224">
        <v>1389505</v>
      </c>
      <c r="G22" s="20"/>
      <c r="K22" s="20"/>
      <c r="L22" s="20"/>
      <c r="P22" s="20"/>
      <c r="Q22" s="20"/>
      <c r="U22" s="20"/>
      <c r="V22" s="20"/>
      <c r="Z22" s="20"/>
      <c r="AA22" s="20"/>
      <c r="AE22" s="20"/>
      <c r="AG22" s="21" t="e">
        <f t="shared" ref="AG22:AG37" si="6">AVERAGE(G22:K22)</f>
        <v>#DIV/0!</v>
      </c>
      <c r="AH22" s="22" t="e">
        <f t="shared" ref="AH22:AH37" si="7">AVERAGE(L22:P22)</f>
        <v>#DIV/0!</v>
      </c>
      <c r="AI22" s="22" t="e">
        <f t="shared" ref="AI22:AI37" si="8">AVERAGE(V22:Z22)</f>
        <v>#DIV/0!</v>
      </c>
      <c r="AJ22" s="22" t="e">
        <f t="shared" ref="AJ22:AJ37" si="9">AVERAGE(Q22:U22)</f>
        <v>#DIV/0!</v>
      </c>
      <c r="AK22" s="22" t="e">
        <f t="shared" ref="AK22:AK37" si="10">AVERAGE(AA22:AE22)</f>
        <v>#DIV/0!</v>
      </c>
      <c r="AM22" s="109"/>
      <c r="AN22" s="223"/>
      <c r="AP22" s="223"/>
      <c r="AQ22" s="220"/>
      <c r="AR22" s="24"/>
      <c r="AS22" s="223"/>
      <c r="AT22" s="220"/>
      <c r="AV22" s="43"/>
      <c r="AW22" s="43"/>
      <c r="AX22" s="43"/>
      <c r="AY22" s="43"/>
      <c r="AZ22" s="25"/>
      <c r="BA22" s="223"/>
      <c r="BB22" s="220"/>
      <c r="BC22" s="24"/>
      <c r="BD22" s="223"/>
      <c r="BE22" s="220"/>
      <c r="BG22" s="43"/>
      <c r="BH22" s="43"/>
      <c r="BI22" s="43"/>
      <c r="BJ22" s="43"/>
      <c r="BL22" s="223"/>
      <c r="BM22" s="220"/>
      <c r="BN22" s="24"/>
      <c r="BO22" s="223"/>
      <c r="BP22" s="220"/>
      <c r="BR22" s="220"/>
      <c r="BS22" s="220"/>
      <c r="BT22" s="221"/>
      <c r="BU22" s="51"/>
      <c r="BV22" s="220"/>
      <c r="BW22" s="220"/>
      <c r="BX22" s="221"/>
      <c r="BY22" s="51"/>
      <c r="BZ22" s="221"/>
    </row>
    <row r="23" spans="1:80" ht="16" hidden="1" customHeight="1" x14ac:dyDescent="0.2">
      <c r="A23" s="222"/>
      <c r="B23" s="222"/>
      <c r="C23" s="222"/>
      <c r="D23" s="20" t="s">
        <v>798</v>
      </c>
      <c r="E23" s="224"/>
      <c r="G23" s="20"/>
      <c r="K23" s="20"/>
      <c r="L23" s="20"/>
      <c r="P23" s="20"/>
      <c r="Q23" s="20"/>
      <c r="U23" s="20"/>
      <c r="V23" s="20"/>
      <c r="Z23" s="20"/>
      <c r="AA23" s="20"/>
      <c r="AE23" s="20"/>
      <c r="AG23" s="21" t="e">
        <f t="shared" si="6"/>
        <v>#DIV/0!</v>
      </c>
      <c r="AH23" s="22" t="e">
        <f t="shared" si="7"/>
        <v>#DIV/0!</v>
      </c>
      <c r="AI23" s="22" t="e">
        <f t="shared" si="8"/>
        <v>#DIV/0!</v>
      </c>
      <c r="AJ23" s="22" t="e">
        <f t="shared" si="9"/>
        <v>#DIV/0!</v>
      </c>
      <c r="AK23" s="22" t="e">
        <f t="shared" si="10"/>
        <v>#DIV/0!</v>
      </c>
      <c r="AM23" s="109"/>
      <c r="AN23" s="223"/>
      <c r="AP23" s="223"/>
      <c r="AQ23" s="220"/>
      <c r="AR23" s="24"/>
      <c r="AS23" s="223"/>
      <c r="AT23" s="220"/>
      <c r="AV23" s="43"/>
      <c r="AW23" s="43"/>
      <c r="AX23" s="43"/>
      <c r="AY23" s="43"/>
      <c r="AZ23" s="25"/>
      <c r="BA23" s="223"/>
      <c r="BB23" s="220"/>
      <c r="BC23" s="24"/>
      <c r="BD23" s="223"/>
      <c r="BE23" s="220"/>
      <c r="BG23" s="43"/>
      <c r="BH23" s="43"/>
      <c r="BI23" s="43"/>
      <c r="BJ23" s="43"/>
      <c r="BL23" s="223"/>
      <c r="BM23" s="220"/>
      <c r="BN23" s="24"/>
      <c r="BO23" s="223"/>
      <c r="BP23" s="220"/>
      <c r="BR23" s="220"/>
      <c r="BS23" s="220"/>
      <c r="BT23" s="221"/>
      <c r="BU23" s="51"/>
      <c r="BV23" s="220"/>
      <c r="BW23" s="220"/>
      <c r="BX23" s="221"/>
      <c r="BY23" s="51"/>
      <c r="BZ23" s="221"/>
    </row>
    <row r="24" spans="1:80" ht="16" hidden="1" customHeight="1" x14ac:dyDescent="0.2">
      <c r="A24" s="222"/>
      <c r="B24" s="222"/>
      <c r="C24" s="222"/>
      <c r="D24" s="20" t="s">
        <v>799</v>
      </c>
      <c r="E24" s="224"/>
      <c r="G24" s="20"/>
      <c r="K24" s="20"/>
      <c r="L24" s="20"/>
      <c r="P24" s="20"/>
      <c r="Q24" s="20"/>
      <c r="U24" s="20"/>
      <c r="V24" s="20"/>
      <c r="Z24" s="20"/>
      <c r="AA24" s="20"/>
      <c r="AE24" s="20"/>
      <c r="AG24" s="21" t="e">
        <f t="shared" si="6"/>
        <v>#DIV/0!</v>
      </c>
      <c r="AH24" s="22" t="e">
        <f t="shared" si="7"/>
        <v>#DIV/0!</v>
      </c>
      <c r="AI24" s="22" t="e">
        <f t="shared" si="8"/>
        <v>#DIV/0!</v>
      </c>
      <c r="AJ24" s="22" t="e">
        <f t="shared" si="9"/>
        <v>#DIV/0!</v>
      </c>
      <c r="AK24" s="22" t="e">
        <f t="shared" si="10"/>
        <v>#DIV/0!</v>
      </c>
      <c r="AM24" s="109"/>
      <c r="AN24" s="223"/>
      <c r="AP24" s="223"/>
      <c r="AQ24" s="220"/>
      <c r="AR24" s="24"/>
      <c r="AS24" s="223"/>
      <c r="AT24" s="220"/>
      <c r="AV24" s="43"/>
      <c r="AW24" s="43"/>
      <c r="AX24" s="43"/>
      <c r="AY24" s="43"/>
      <c r="AZ24" s="25"/>
      <c r="BA24" s="223"/>
      <c r="BB24" s="220"/>
      <c r="BC24" s="24"/>
      <c r="BD24" s="223"/>
      <c r="BE24" s="220"/>
      <c r="BG24" s="43"/>
      <c r="BH24" s="43"/>
      <c r="BI24" s="43"/>
      <c r="BJ24" s="43"/>
      <c r="BL24" s="223"/>
      <c r="BM24" s="220"/>
      <c r="BN24" s="24"/>
      <c r="BO24" s="223"/>
      <c r="BP24" s="220"/>
      <c r="BR24" s="220"/>
      <c r="BS24" s="220"/>
      <c r="BT24" s="221"/>
      <c r="BU24" s="51"/>
      <c r="BV24" s="220"/>
      <c r="BW24" s="220"/>
      <c r="BX24" s="221"/>
      <c r="BY24" s="51"/>
      <c r="BZ24" s="221"/>
    </row>
    <row r="25" spans="1:80" ht="16" hidden="1" customHeight="1" x14ac:dyDescent="0.2">
      <c r="A25" s="222"/>
      <c r="B25" s="222"/>
      <c r="C25" s="222"/>
      <c r="E25" s="224"/>
      <c r="G25" s="20"/>
      <c r="K25" s="20"/>
      <c r="L25" s="20"/>
      <c r="P25" s="20"/>
      <c r="Q25" s="20"/>
      <c r="U25" s="20"/>
      <c r="V25" s="20"/>
      <c r="Z25" s="20"/>
      <c r="AA25" s="20"/>
      <c r="AE25" s="20"/>
      <c r="AG25" s="21" t="e">
        <f t="shared" si="6"/>
        <v>#DIV/0!</v>
      </c>
      <c r="AH25" s="22" t="e">
        <f t="shared" si="7"/>
        <v>#DIV/0!</v>
      </c>
      <c r="AI25" s="22" t="e">
        <f t="shared" si="8"/>
        <v>#DIV/0!</v>
      </c>
      <c r="AJ25" s="22" t="e">
        <f t="shared" si="9"/>
        <v>#DIV/0!</v>
      </c>
      <c r="AK25" s="22" t="e">
        <f t="shared" si="10"/>
        <v>#DIV/0!</v>
      </c>
      <c r="AM25" s="109"/>
      <c r="AN25" s="223"/>
      <c r="AP25" s="223"/>
      <c r="AQ25" s="220"/>
      <c r="AR25" s="24"/>
      <c r="AS25" s="223"/>
      <c r="AT25" s="220"/>
      <c r="AV25" s="43"/>
      <c r="AW25" s="43"/>
      <c r="AX25" s="43"/>
      <c r="AY25" s="43"/>
      <c r="AZ25" s="25"/>
      <c r="BA25" s="223"/>
      <c r="BB25" s="220"/>
      <c r="BC25" s="24"/>
      <c r="BD25" s="223"/>
      <c r="BE25" s="220"/>
      <c r="BG25" s="43"/>
      <c r="BH25" s="43"/>
      <c r="BI25" s="43"/>
      <c r="BJ25" s="43"/>
      <c r="BL25" s="223"/>
      <c r="BM25" s="220"/>
      <c r="BN25" s="24"/>
      <c r="BO25" s="223"/>
      <c r="BP25" s="220"/>
      <c r="BR25" s="220"/>
      <c r="BS25" s="220"/>
      <c r="BT25" s="221"/>
      <c r="BU25" s="51"/>
      <c r="BV25" s="220"/>
      <c r="BW25" s="220"/>
      <c r="BX25" s="221"/>
      <c r="BY25" s="51"/>
      <c r="BZ25" s="221"/>
    </row>
    <row r="26" spans="1:80" ht="16" hidden="1" customHeight="1" x14ac:dyDescent="0.2">
      <c r="A26" s="222"/>
      <c r="B26" s="222"/>
      <c r="C26" s="222"/>
      <c r="E26" s="224"/>
      <c r="G26" s="20"/>
      <c r="K26" s="20"/>
      <c r="L26" s="20"/>
      <c r="P26" s="20"/>
      <c r="Q26" s="20"/>
      <c r="U26" s="20"/>
      <c r="V26" s="20"/>
      <c r="Z26" s="20"/>
      <c r="AA26" s="20"/>
      <c r="AE26" s="20"/>
      <c r="AG26" s="21" t="e">
        <f t="shared" si="6"/>
        <v>#DIV/0!</v>
      </c>
      <c r="AH26" s="22" t="e">
        <f t="shared" si="7"/>
        <v>#DIV/0!</v>
      </c>
      <c r="AI26" s="22" t="e">
        <f t="shared" si="8"/>
        <v>#DIV/0!</v>
      </c>
      <c r="AJ26" s="22" t="e">
        <f t="shared" si="9"/>
        <v>#DIV/0!</v>
      </c>
      <c r="AK26" s="22" t="e">
        <f t="shared" si="10"/>
        <v>#DIV/0!</v>
      </c>
      <c r="AM26" s="109"/>
      <c r="AN26" s="223"/>
      <c r="AP26" s="223"/>
      <c r="AQ26" s="220"/>
      <c r="AR26" s="24"/>
      <c r="AS26" s="223"/>
      <c r="AT26" s="220"/>
      <c r="AV26" s="43"/>
      <c r="AW26" s="43"/>
      <c r="AX26" s="43"/>
      <c r="AY26" s="43"/>
      <c r="AZ26" s="25"/>
      <c r="BA26" s="223"/>
      <c r="BB26" s="220"/>
      <c r="BC26" s="24"/>
      <c r="BD26" s="223"/>
      <c r="BE26" s="220"/>
      <c r="BG26" s="43"/>
      <c r="BH26" s="43"/>
      <c r="BI26" s="43"/>
      <c r="BJ26" s="43"/>
      <c r="BL26" s="223"/>
      <c r="BM26" s="220"/>
      <c r="BN26" s="24"/>
      <c r="BO26" s="223"/>
      <c r="BP26" s="220"/>
      <c r="BR26" s="220"/>
      <c r="BS26" s="220"/>
      <c r="BT26" s="221"/>
      <c r="BU26" s="51"/>
      <c r="BV26" s="220"/>
      <c r="BW26" s="220"/>
      <c r="BX26" s="221"/>
      <c r="BY26" s="51"/>
      <c r="BZ26" s="221"/>
    </row>
    <row r="27" spans="1:80" ht="16" hidden="1" customHeight="1" x14ac:dyDescent="0.2">
      <c r="A27" s="222"/>
      <c r="B27" s="222"/>
      <c r="C27" s="222"/>
      <c r="E27" s="224"/>
      <c r="AG27" s="21" t="e">
        <f t="shared" si="6"/>
        <v>#DIV/0!</v>
      </c>
      <c r="AH27" s="22" t="e">
        <f t="shared" si="7"/>
        <v>#DIV/0!</v>
      </c>
      <c r="AI27" s="22" t="e">
        <f t="shared" si="8"/>
        <v>#DIV/0!</v>
      </c>
      <c r="AJ27" s="22" t="e">
        <f t="shared" si="9"/>
        <v>#DIV/0!</v>
      </c>
      <c r="AK27" s="22" t="e">
        <f t="shared" si="10"/>
        <v>#DIV/0!</v>
      </c>
      <c r="AM27" s="109"/>
      <c r="AN27" s="223"/>
      <c r="AP27" s="223"/>
      <c r="AQ27" s="220"/>
      <c r="AR27" s="24"/>
      <c r="AS27" s="223"/>
      <c r="AT27" s="220"/>
      <c r="AV27" s="43"/>
      <c r="AW27" s="43"/>
      <c r="AX27" s="43"/>
      <c r="AY27" s="43"/>
      <c r="AZ27" s="25"/>
      <c r="BA27" s="223"/>
      <c r="BB27" s="220"/>
      <c r="BC27" s="24"/>
      <c r="BD27" s="223"/>
      <c r="BE27" s="220"/>
      <c r="BG27" s="43"/>
      <c r="BH27" s="43"/>
      <c r="BI27" s="43"/>
      <c r="BJ27" s="43"/>
      <c r="BL27" s="223"/>
      <c r="BM27" s="220"/>
      <c r="BN27" s="24"/>
      <c r="BO27" s="223"/>
      <c r="BP27" s="220"/>
      <c r="BR27" s="220"/>
      <c r="BS27" s="220"/>
      <c r="BT27" s="221"/>
      <c r="BU27" s="51"/>
      <c r="BV27" s="220"/>
      <c r="BW27" s="220"/>
      <c r="BX27" s="221"/>
      <c r="BY27" s="51"/>
      <c r="BZ27" s="221"/>
    </row>
    <row r="28" spans="1:80" ht="16" hidden="1" customHeight="1" x14ac:dyDescent="0.2">
      <c r="A28" s="222"/>
      <c r="B28" s="222"/>
      <c r="C28" s="222"/>
      <c r="E28" s="224"/>
      <c r="AG28" s="21" t="e">
        <f t="shared" si="6"/>
        <v>#DIV/0!</v>
      </c>
      <c r="AH28" s="22" t="e">
        <f t="shared" si="7"/>
        <v>#DIV/0!</v>
      </c>
      <c r="AI28" s="22" t="e">
        <f t="shared" si="8"/>
        <v>#DIV/0!</v>
      </c>
      <c r="AJ28" s="22" t="e">
        <f t="shared" si="9"/>
        <v>#DIV/0!</v>
      </c>
      <c r="AK28" s="22" t="e">
        <f t="shared" si="10"/>
        <v>#DIV/0!</v>
      </c>
      <c r="AM28" s="109"/>
      <c r="AN28" s="223"/>
      <c r="AP28" s="223"/>
      <c r="AQ28" s="220"/>
      <c r="AR28" s="24"/>
      <c r="AS28" s="223"/>
      <c r="AT28" s="220"/>
      <c r="AV28" s="43"/>
      <c r="AW28" s="43"/>
      <c r="AX28" s="43"/>
      <c r="AY28" s="43"/>
      <c r="AZ28" s="25"/>
      <c r="BA28" s="223"/>
      <c r="BB28" s="220"/>
      <c r="BC28" s="24"/>
      <c r="BD28" s="223"/>
      <c r="BE28" s="220"/>
      <c r="BG28" s="43"/>
      <c r="BH28" s="43"/>
      <c r="BI28" s="43"/>
      <c r="BJ28" s="43"/>
      <c r="BL28" s="223"/>
      <c r="BM28" s="220"/>
      <c r="BN28" s="24"/>
      <c r="BO28" s="223"/>
      <c r="BP28" s="220"/>
      <c r="BR28" s="220"/>
      <c r="BS28" s="220"/>
      <c r="BT28" s="221"/>
      <c r="BU28" s="51"/>
      <c r="BV28" s="220"/>
      <c r="BW28" s="220"/>
      <c r="BX28" s="221"/>
      <c r="BY28" s="51"/>
      <c r="BZ28" s="221"/>
    </row>
    <row r="29" spans="1:80" ht="16" hidden="1" customHeight="1" x14ac:dyDescent="0.2">
      <c r="A29" s="222"/>
      <c r="B29" s="222"/>
      <c r="C29" s="222"/>
      <c r="E29" s="224"/>
      <c r="AG29" s="21" t="e">
        <f t="shared" si="6"/>
        <v>#DIV/0!</v>
      </c>
      <c r="AH29" s="22" t="e">
        <f t="shared" si="7"/>
        <v>#DIV/0!</v>
      </c>
      <c r="AI29" s="22" t="e">
        <f t="shared" si="8"/>
        <v>#DIV/0!</v>
      </c>
      <c r="AJ29" s="22" t="e">
        <f t="shared" si="9"/>
        <v>#DIV/0!</v>
      </c>
      <c r="AK29" s="22" t="e">
        <f t="shared" si="10"/>
        <v>#DIV/0!</v>
      </c>
      <c r="AM29" s="109"/>
      <c r="AN29" s="223"/>
      <c r="AP29" s="223"/>
      <c r="AQ29" s="220"/>
      <c r="AR29" s="24"/>
      <c r="AS29" s="223"/>
      <c r="AT29" s="220"/>
      <c r="AV29" s="43"/>
      <c r="AW29" s="43"/>
      <c r="AX29" s="43"/>
      <c r="AY29" s="43"/>
      <c r="AZ29" s="25"/>
      <c r="BA29" s="223"/>
      <c r="BB29" s="220"/>
      <c r="BC29" s="24"/>
      <c r="BD29" s="223"/>
      <c r="BE29" s="220"/>
      <c r="BG29" s="43"/>
      <c r="BH29" s="43"/>
      <c r="BI29" s="43"/>
      <c r="BJ29" s="43"/>
      <c r="BL29" s="223"/>
      <c r="BM29" s="220"/>
      <c r="BN29" s="24"/>
      <c r="BO29" s="223"/>
      <c r="BP29" s="220"/>
      <c r="BR29" s="220"/>
      <c r="BS29" s="220"/>
      <c r="BT29" s="221"/>
      <c r="BU29" s="51"/>
      <c r="BV29" s="220"/>
      <c r="BW29" s="220"/>
      <c r="BX29" s="221"/>
      <c r="BY29" s="51"/>
      <c r="BZ29" s="221"/>
    </row>
    <row r="30" spans="1:80" ht="16" hidden="1" customHeight="1" x14ac:dyDescent="0.2">
      <c r="A30" s="222"/>
      <c r="B30" s="222"/>
      <c r="C30" s="222">
        <v>0</v>
      </c>
      <c r="D30" s="20" t="s">
        <v>800</v>
      </c>
      <c r="E30" s="224"/>
      <c r="G30" s="20"/>
      <c r="K30" s="20"/>
      <c r="L30" s="20"/>
      <c r="P30" s="20"/>
      <c r="Q30" s="20"/>
      <c r="U30" s="20"/>
      <c r="V30" s="20"/>
      <c r="Z30" s="20"/>
      <c r="AA30" s="20"/>
      <c r="AE30" s="20"/>
      <c r="AG30" s="21" t="e">
        <f t="shared" si="6"/>
        <v>#DIV/0!</v>
      </c>
      <c r="AH30" s="22" t="e">
        <f t="shared" si="7"/>
        <v>#DIV/0!</v>
      </c>
      <c r="AI30" s="22" t="e">
        <f t="shared" si="8"/>
        <v>#DIV/0!</v>
      </c>
      <c r="AJ30" s="22" t="e">
        <f t="shared" si="9"/>
        <v>#DIV/0!</v>
      </c>
      <c r="AK30" s="22" t="e">
        <f t="shared" si="10"/>
        <v>#DIV/0!</v>
      </c>
      <c r="AM30" s="109"/>
      <c r="AN30" s="223"/>
      <c r="AP30" s="223"/>
      <c r="AQ30" s="220"/>
      <c r="AR30" s="24"/>
      <c r="AS30" s="223"/>
      <c r="AT30" s="220"/>
      <c r="AV30" s="43"/>
      <c r="AW30" s="43"/>
      <c r="AX30" s="43"/>
      <c r="AY30" s="43"/>
      <c r="AZ30" s="25"/>
      <c r="BA30" s="223"/>
      <c r="BB30" s="220"/>
      <c r="BC30" s="24"/>
      <c r="BD30" s="223"/>
      <c r="BE30" s="220"/>
      <c r="BG30" s="43"/>
      <c r="BH30" s="43"/>
      <c r="BI30" s="43"/>
      <c r="BJ30" s="43"/>
      <c r="BL30" s="223"/>
      <c r="BM30" s="220"/>
      <c r="BN30" s="24"/>
      <c r="BO30" s="223"/>
      <c r="BP30" s="220"/>
      <c r="BR30" s="220"/>
      <c r="BS30" s="220"/>
      <c r="BT30" s="221"/>
      <c r="BU30" s="51"/>
      <c r="BV30" s="220"/>
      <c r="BW30" s="220"/>
      <c r="BX30" s="221"/>
      <c r="BY30" s="51"/>
      <c r="BZ30" s="221"/>
    </row>
    <row r="31" spans="1:80" ht="16" hidden="1" customHeight="1" x14ac:dyDescent="0.2">
      <c r="A31" s="222"/>
      <c r="B31" s="222"/>
      <c r="C31" s="222"/>
      <c r="D31" s="20" t="s">
        <v>801</v>
      </c>
      <c r="E31" s="224"/>
      <c r="G31" s="20"/>
      <c r="K31" s="20"/>
      <c r="L31" s="20"/>
      <c r="P31" s="20"/>
      <c r="Q31" s="20"/>
      <c r="U31" s="20"/>
      <c r="V31" s="20"/>
      <c r="Z31" s="20"/>
      <c r="AA31" s="20"/>
      <c r="AE31" s="20"/>
      <c r="AG31" s="21" t="e">
        <f t="shared" si="6"/>
        <v>#DIV/0!</v>
      </c>
      <c r="AH31" s="22" t="e">
        <f t="shared" si="7"/>
        <v>#DIV/0!</v>
      </c>
      <c r="AI31" s="22" t="e">
        <f t="shared" si="8"/>
        <v>#DIV/0!</v>
      </c>
      <c r="AJ31" s="22" t="e">
        <f t="shared" si="9"/>
        <v>#DIV/0!</v>
      </c>
      <c r="AK31" s="22" t="e">
        <f t="shared" si="10"/>
        <v>#DIV/0!</v>
      </c>
      <c r="AM31" s="109"/>
      <c r="AN31" s="223"/>
      <c r="AP31" s="223"/>
      <c r="AQ31" s="220"/>
      <c r="AR31" s="24"/>
      <c r="AS31" s="223"/>
      <c r="AT31" s="220"/>
      <c r="AV31" s="43"/>
      <c r="AW31" s="43"/>
      <c r="AX31" s="43"/>
      <c r="AY31" s="43"/>
      <c r="AZ31" s="25"/>
      <c r="BA31" s="223"/>
      <c r="BB31" s="220"/>
      <c r="BC31" s="24"/>
      <c r="BD31" s="223"/>
      <c r="BE31" s="220"/>
      <c r="BG31" s="43"/>
      <c r="BH31" s="43"/>
      <c r="BI31" s="43"/>
      <c r="BJ31" s="43"/>
      <c r="BL31" s="223"/>
      <c r="BM31" s="220"/>
      <c r="BN31" s="24"/>
      <c r="BO31" s="223"/>
      <c r="BP31" s="220"/>
      <c r="BR31" s="220"/>
      <c r="BS31" s="220"/>
      <c r="BT31" s="221"/>
      <c r="BU31" s="51"/>
      <c r="BV31" s="220"/>
      <c r="BW31" s="220"/>
      <c r="BX31" s="221"/>
      <c r="BY31" s="51"/>
      <c r="BZ31" s="221"/>
    </row>
    <row r="32" spans="1:80" ht="16" hidden="1" customHeight="1" x14ac:dyDescent="0.2">
      <c r="A32" s="222"/>
      <c r="B32" s="222"/>
      <c r="C32" s="222"/>
      <c r="D32" s="20" t="s">
        <v>802</v>
      </c>
      <c r="E32" s="224"/>
      <c r="G32" s="20"/>
      <c r="K32" s="20"/>
      <c r="L32" s="20"/>
      <c r="P32" s="20"/>
      <c r="Q32" s="20"/>
      <c r="U32" s="20"/>
      <c r="V32" s="20"/>
      <c r="Z32" s="20"/>
      <c r="AA32" s="20"/>
      <c r="AE32" s="20"/>
      <c r="AG32" s="21" t="e">
        <f t="shared" si="6"/>
        <v>#DIV/0!</v>
      </c>
      <c r="AH32" s="22" t="e">
        <f t="shared" si="7"/>
        <v>#DIV/0!</v>
      </c>
      <c r="AI32" s="22" t="e">
        <f t="shared" si="8"/>
        <v>#DIV/0!</v>
      </c>
      <c r="AJ32" s="22" t="e">
        <f t="shared" si="9"/>
        <v>#DIV/0!</v>
      </c>
      <c r="AK32" s="22" t="e">
        <f t="shared" si="10"/>
        <v>#DIV/0!</v>
      </c>
      <c r="AM32" s="109"/>
      <c r="AN32" s="223"/>
      <c r="AP32" s="223"/>
      <c r="AQ32" s="220"/>
      <c r="AR32" s="24"/>
      <c r="AS32" s="223"/>
      <c r="AT32" s="220"/>
      <c r="AV32" s="43"/>
      <c r="AW32" s="43"/>
      <c r="AX32" s="43"/>
      <c r="AY32" s="43"/>
      <c r="AZ32" s="25"/>
      <c r="BA32" s="223"/>
      <c r="BB32" s="220"/>
      <c r="BC32" s="24"/>
      <c r="BD32" s="223"/>
      <c r="BE32" s="220"/>
      <c r="BG32" s="43"/>
      <c r="BH32" s="43"/>
      <c r="BI32" s="43"/>
      <c r="BJ32" s="43"/>
      <c r="BL32" s="223"/>
      <c r="BM32" s="220"/>
      <c r="BN32" s="24"/>
      <c r="BO32" s="223"/>
      <c r="BP32" s="220"/>
      <c r="BR32" s="220"/>
      <c r="BS32" s="220"/>
      <c r="BT32" s="221"/>
      <c r="BU32" s="51"/>
      <c r="BV32" s="220"/>
      <c r="BW32" s="220"/>
      <c r="BX32" s="221"/>
      <c r="BY32" s="51"/>
      <c r="BZ32" s="221"/>
    </row>
    <row r="33" spans="1:78" ht="16" hidden="1" customHeight="1" x14ac:dyDescent="0.2">
      <c r="A33" s="222"/>
      <c r="B33" s="222"/>
      <c r="C33" s="222"/>
      <c r="E33" s="224"/>
      <c r="G33" s="20"/>
      <c r="K33" s="20"/>
      <c r="L33" s="20"/>
      <c r="P33" s="20"/>
      <c r="Q33" s="20"/>
      <c r="U33" s="20"/>
      <c r="V33" s="20"/>
      <c r="Z33" s="20"/>
      <c r="AA33" s="20"/>
      <c r="AE33" s="20"/>
      <c r="AG33" s="21" t="e">
        <f t="shared" si="6"/>
        <v>#DIV/0!</v>
      </c>
      <c r="AH33" s="22" t="e">
        <f t="shared" si="7"/>
        <v>#DIV/0!</v>
      </c>
      <c r="AI33" s="22" t="e">
        <f t="shared" si="8"/>
        <v>#DIV/0!</v>
      </c>
      <c r="AJ33" s="22" t="e">
        <f t="shared" si="9"/>
        <v>#DIV/0!</v>
      </c>
      <c r="AK33" s="22" t="e">
        <f t="shared" si="10"/>
        <v>#DIV/0!</v>
      </c>
      <c r="AM33" s="109"/>
      <c r="AN33" s="223"/>
      <c r="AP33" s="223"/>
      <c r="AQ33" s="220"/>
      <c r="AR33" s="24"/>
      <c r="AS33" s="223"/>
      <c r="AT33" s="220"/>
      <c r="AV33" s="43"/>
      <c r="AW33" s="43"/>
      <c r="AX33" s="43"/>
      <c r="AY33" s="43"/>
      <c r="AZ33" s="25"/>
      <c r="BA33" s="223"/>
      <c r="BB33" s="220"/>
      <c r="BC33" s="24"/>
      <c r="BD33" s="223"/>
      <c r="BE33" s="220"/>
      <c r="BG33" s="43"/>
      <c r="BH33" s="43"/>
      <c r="BI33" s="43"/>
      <c r="BJ33" s="43"/>
      <c r="BL33" s="223"/>
      <c r="BM33" s="220"/>
      <c r="BN33" s="24"/>
      <c r="BO33" s="223"/>
      <c r="BP33" s="220"/>
      <c r="BR33" s="220"/>
      <c r="BS33" s="220"/>
      <c r="BT33" s="221"/>
      <c r="BU33" s="51"/>
      <c r="BV33" s="220"/>
      <c r="BW33" s="220"/>
      <c r="BX33" s="221"/>
      <c r="BY33" s="51"/>
      <c r="BZ33" s="221"/>
    </row>
    <row r="34" spans="1:78" ht="16" hidden="1" customHeight="1" x14ac:dyDescent="0.2">
      <c r="A34" s="222"/>
      <c r="B34" s="222"/>
      <c r="C34" s="222"/>
      <c r="E34" s="224"/>
      <c r="G34" s="20"/>
      <c r="K34" s="20"/>
      <c r="L34" s="20"/>
      <c r="P34" s="20"/>
      <c r="Q34" s="20"/>
      <c r="U34" s="20"/>
      <c r="V34" s="20"/>
      <c r="Z34" s="20"/>
      <c r="AA34" s="20"/>
      <c r="AE34" s="20"/>
      <c r="AG34" s="21" t="e">
        <f t="shared" si="6"/>
        <v>#DIV/0!</v>
      </c>
      <c r="AH34" s="22" t="e">
        <f t="shared" si="7"/>
        <v>#DIV/0!</v>
      </c>
      <c r="AI34" s="22" t="e">
        <f t="shared" si="8"/>
        <v>#DIV/0!</v>
      </c>
      <c r="AJ34" s="22" t="e">
        <f t="shared" si="9"/>
        <v>#DIV/0!</v>
      </c>
      <c r="AK34" s="22" t="e">
        <f t="shared" si="10"/>
        <v>#DIV/0!</v>
      </c>
      <c r="AM34" s="109"/>
      <c r="AN34" s="223"/>
      <c r="AP34" s="223"/>
      <c r="AQ34" s="220"/>
      <c r="AR34" s="24"/>
      <c r="AS34" s="223"/>
      <c r="AT34" s="220"/>
      <c r="AV34" s="43"/>
      <c r="AW34" s="43"/>
      <c r="AX34" s="43"/>
      <c r="AY34" s="43"/>
      <c r="AZ34" s="25"/>
      <c r="BA34" s="223"/>
      <c r="BB34" s="220"/>
      <c r="BC34" s="24"/>
      <c r="BD34" s="223"/>
      <c r="BE34" s="220"/>
      <c r="BG34" s="43"/>
      <c r="BH34" s="43"/>
      <c r="BI34" s="43"/>
      <c r="BJ34" s="43"/>
      <c r="BL34" s="223"/>
      <c r="BM34" s="220"/>
      <c r="BN34" s="24"/>
      <c r="BO34" s="223"/>
      <c r="BP34" s="220"/>
      <c r="BR34" s="220"/>
      <c r="BS34" s="220"/>
      <c r="BT34" s="221"/>
      <c r="BU34" s="51"/>
      <c r="BV34" s="220"/>
      <c r="BW34" s="220"/>
      <c r="BX34" s="221"/>
      <c r="BY34" s="51"/>
      <c r="BZ34" s="221"/>
    </row>
    <row r="35" spans="1:78" ht="16" hidden="1" customHeight="1" x14ac:dyDescent="0.2">
      <c r="A35" s="222"/>
      <c r="B35" s="222"/>
      <c r="C35" s="222"/>
      <c r="E35" s="224"/>
      <c r="AG35" s="21" t="e">
        <f t="shared" si="6"/>
        <v>#DIV/0!</v>
      </c>
      <c r="AH35" s="22" t="e">
        <f t="shared" si="7"/>
        <v>#DIV/0!</v>
      </c>
      <c r="AI35" s="22" t="e">
        <f t="shared" si="8"/>
        <v>#DIV/0!</v>
      </c>
      <c r="AJ35" s="22" t="e">
        <f t="shared" si="9"/>
        <v>#DIV/0!</v>
      </c>
      <c r="AK35" s="22" t="e">
        <f t="shared" si="10"/>
        <v>#DIV/0!</v>
      </c>
      <c r="AM35" s="109"/>
      <c r="AN35" s="223"/>
      <c r="AP35" s="223"/>
      <c r="AQ35" s="220"/>
      <c r="AR35" s="24"/>
      <c r="AS35" s="223"/>
      <c r="AT35" s="220"/>
      <c r="AV35" s="43"/>
      <c r="AW35" s="43"/>
      <c r="AX35" s="43"/>
      <c r="AY35" s="43"/>
      <c r="AZ35" s="25"/>
      <c r="BA35" s="223"/>
      <c r="BB35" s="220"/>
      <c r="BC35" s="24"/>
      <c r="BD35" s="223"/>
      <c r="BE35" s="220"/>
      <c r="BG35" s="43"/>
      <c r="BH35" s="43"/>
      <c r="BI35" s="43"/>
      <c r="BJ35" s="43"/>
      <c r="BL35" s="223"/>
      <c r="BM35" s="220"/>
      <c r="BN35" s="24"/>
      <c r="BO35" s="223"/>
      <c r="BP35" s="220"/>
      <c r="BR35" s="220"/>
      <c r="BS35" s="220"/>
      <c r="BT35" s="221"/>
      <c r="BU35" s="51"/>
      <c r="BV35" s="220"/>
      <c r="BW35" s="220"/>
      <c r="BX35" s="221"/>
      <c r="BY35" s="51"/>
      <c r="BZ35" s="221"/>
    </row>
    <row r="36" spans="1:78" ht="16" hidden="1" customHeight="1" x14ac:dyDescent="0.2">
      <c r="A36" s="222"/>
      <c r="B36" s="222"/>
      <c r="C36" s="222"/>
      <c r="E36" s="224"/>
      <c r="AG36" s="21" t="e">
        <f t="shared" si="6"/>
        <v>#DIV/0!</v>
      </c>
      <c r="AH36" s="22" t="e">
        <f t="shared" si="7"/>
        <v>#DIV/0!</v>
      </c>
      <c r="AI36" s="22" t="e">
        <f t="shared" si="8"/>
        <v>#DIV/0!</v>
      </c>
      <c r="AJ36" s="22" t="e">
        <f t="shared" si="9"/>
        <v>#DIV/0!</v>
      </c>
      <c r="AK36" s="22" t="e">
        <f t="shared" si="10"/>
        <v>#DIV/0!</v>
      </c>
      <c r="AM36" s="109"/>
      <c r="AN36" s="223"/>
      <c r="AP36" s="223"/>
      <c r="AQ36" s="220"/>
      <c r="AR36" s="24"/>
      <c r="AS36" s="223"/>
      <c r="AT36" s="220"/>
      <c r="AV36" s="43"/>
      <c r="AW36" s="43"/>
      <c r="AX36" s="43"/>
      <c r="AY36" s="43"/>
      <c r="AZ36" s="25"/>
      <c r="BA36" s="223"/>
      <c r="BB36" s="220"/>
      <c r="BC36" s="24"/>
      <c r="BD36" s="223"/>
      <c r="BE36" s="220"/>
      <c r="BG36" s="43"/>
      <c r="BH36" s="43"/>
      <c r="BI36" s="43"/>
      <c r="BJ36" s="43"/>
      <c r="BL36" s="223"/>
      <c r="BM36" s="220"/>
      <c r="BN36" s="24"/>
      <c r="BO36" s="223"/>
      <c r="BP36" s="220"/>
      <c r="BR36" s="220"/>
      <c r="BS36" s="220"/>
      <c r="BT36" s="221"/>
      <c r="BU36" s="51"/>
      <c r="BV36" s="220"/>
      <c r="BW36" s="220"/>
      <c r="BX36" s="221"/>
      <c r="BY36" s="51"/>
      <c r="BZ36" s="221"/>
    </row>
    <row r="37" spans="1:78" ht="16" hidden="1" customHeight="1" x14ac:dyDescent="0.2">
      <c r="A37" s="222"/>
      <c r="B37" s="222"/>
      <c r="C37" s="222"/>
      <c r="E37" s="224"/>
      <c r="AG37" s="21" t="e">
        <f t="shared" si="6"/>
        <v>#DIV/0!</v>
      </c>
      <c r="AH37" s="22" t="e">
        <f t="shared" si="7"/>
        <v>#DIV/0!</v>
      </c>
      <c r="AI37" s="22" t="e">
        <f t="shared" si="8"/>
        <v>#DIV/0!</v>
      </c>
      <c r="AJ37" s="22" t="e">
        <f t="shared" si="9"/>
        <v>#DIV/0!</v>
      </c>
      <c r="AK37" s="22" t="e">
        <f t="shared" si="10"/>
        <v>#DIV/0!</v>
      </c>
      <c r="AM37" s="109"/>
      <c r="AN37" s="223"/>
      <c r="AP37" s="223"/>
      <c r="AQ37" s="220"/>
      <c r="AR37" s="24"/>
      <c r="AS37" s="223"/>
      <c r="AT37" s="220"/>
      <c r="AV37" s="43"/>
      <c r="AW37" s="43"/>
      <c r="AX37" s="43"/>
      <c r="AY37" s="43"/>
      <c r="AZ37" s="25"/>
      <c r="BA37" s="223"/>
      <c r="BB37" s="220"/>
      <c r="BC37" s="24"/>
      <c r="BD37" s="223"/>
      <c r="BE37" s="220"/>
      <c r="BG37" s="43"/>
      <c r="BH37" s="43"/>
      <c r="BI37" s="43"/>
      <c r="BJ37" s="43"/>
      <c r="BL37" s="223"/>
      <c r="BM37" s="220"/>
      <c r="BN37" s="24"/>
      <c r="BO37" s="223"/>
      <c r="BP37" s="220"/>
      <c r="BR37" s="220"/>
      <c r="BS37" s="220"/>
      <c r="BT37" s="221"/>
      <c r="BU37" s="51"/>
      <c r="BV37" s="220"/>
      <c r="BW37" s="220"/>
      <c r="BX37" s="221"/>
      <c r="BY37" s="51"/>
      <c r="BZ37" s="221"/>
    </row>
    <row r="38" spans="1:78" ht="16" hidden="1" customHeight="1" x14ac:dyDescent="0.2">
      <c r="A38" s="114"/>
      <c r="B38" s="114"/>
      <c r="C38" s="114"/>
    </row>
    <row r="39" spans="1:78" ht="16" hidden="1" customHeight="1" x14ac:dyDescent="0.2">
      <c r="A39" s="222">
        <v>9</v>
      </c>
      <c r="B39" s="222">
        <v>0</v>
      </c>
      <c r="C39" s="222">
        <v>1</v>
      </c>
      <c r="D39" s="20" t="s">
        <v>803</v>
      </c>
      <c r="E39" s="224">
        <v>757313</v>
      </c>
      <c r="AG39" s="21" t="e">
        <f t="shared" ref="AG39:AG54" si="11">AVERAGE(G39:K39)</f>
        <v>#DIV/0!</v>
      </c>
      <c r="AH39" s="22" t="e">
        <f t="shared" ref="AH39:AH54" si="12">AVERAGE(L39:P39)</f>
        <v>#DIV/0!</v>
      </c>
      <c r="AI39" s="22" t="e">
        <f t="shared" ref="AI39:AI54" si="13">AVERAGE(V39:Z39)</f>
        <v>#DIV/0!</v>
      </c>
      <c r="AJ39" s="22" t="e">
        <f t="shared" ref="AJ39:AJ54" si="14">AVERAGE(Q39:U39)</f>
        <v>#DIV/0!</v>
      </c>
      <c r="AK39" s="22" t="e">
        <f t="shared" ref="AK39:AK54" si="15">AVERAGE(AA39:AE39)</f>
        <v>#DIV/0!</v>
      </c>
      <c r="AM39" s="109"/>
      <c r="AN39" s="223"/>
      <c r="AP39" s="223"/>
      <c r="AQ39" s="220"/>
      <c r="AR39" s="24"/>
      <c r="AS39" s="223"/>
      <c r="AT39" s="220"/>
      <c r="AV39" s="43"/>
      <c r="AW39" s="43"/>
      <c r="AX39" s="43"/>
      <c r="AY39" s="43"/>
      <c r="AZ39" s="25"/>
      <c r="BA39" s="223"/>
      <c r="BB39" s="220"/>
      <c r="BC39" s="24"/>
      <c r="BD39" s="223"/>
      <c r="BE39" s="220"/>
      <c r="BG39" s="43"/>
      <c r="BH39" s="43"/>
      <c r="BI39" s="43"/>
      <c r="BJ39" s="43"/>
      <c r="BL39" s="223"/>
      <c r="BM39" s="220"/>
      <c r="BN39" s="24"/>
      <c r="BO39" s="223"/>
      <c r="BP39" s="220"/>
      <c r="BR39" s="220"/>
      <c r="BS39" s="220"/>
      <c r="BT39" s="221"/>
      <c r="BU39" s="51"/>
      <c r="BV39" s="220"/>
      <c r="BW39" s="220"/>
      <c r="BX39" s="221"/>
      <c r="BY39" s="51"/>
      <c r="BZ39" s="221"/>
    </row>
    <row r="40" spans="1:78" ht="16" hidden="1" customHeight="1" x14ac:dyDescent="0.2">
      <c r="A40" s="222"/>
      <c r="B40" s="222"/>
      <c r="C40" s="222"/>
      <c r="D40" s="20" t="s">
        <v>804</v>
      </c>
      <c r="E40" s="224"/>
      <c r="AG40" s="21" t="e">
        <f t="shared" si="11"/>
        <v>#DIV/0!</v>
      </c>
      <c r="AH40" s="22" t="e">
        <f t="shared" si="12"/>
        <v>#DIV/0!</v>
      </c>
      <c r="AI40" s="22" t="e">
        <f t="shared" si="13"/>
        <v>#DIV/0!</v>
      </c>
      <c r="AJ40" s="22" t="e">
        <f t="shared" si="14"/>
        <v>#DIV/0!</v>
      </c>
      <c r="AK40" s="22" t="e">
        <f t="shared" si="15"/>
        <v>#DIV/0!</v>
      </c>
      <c r="AM40" s="109"/>
      <c r="AN40" s="223"/>
      <c r="AP40" s="223"/>
      <c r="AQ40" s="220"/>
      <c r="AR40" s="24"/>
      <c r="AS40" s="223"/>
      <c r="AT40" s="220"/>
      <c r="AV40" s="43"/>
      <c r="AW40" s="43"/>
      <c r="AX40" s="43"/>
      <c r="AY40" s="43"/>
      <c r="AZ40" s="25"/>
      <c r="BA40" s="223"/>
      <c r="BB40" s="220"/>
      <c r="BC40" s="24"/>
      <c r="BD40" s="223"/>
      <c r="BE40" s="220"/>
      <c r="BG40" s="43"/>
      <c r="BH40" s="43"/>
      <c r="BI40" s="43"/>
      <c r="BJ40" s="43"/>
      <c r="BL40" s="223"/>
      <c r="BM40" s="220"/>
      <c r="BN40" s="24"/>
      <c r="BO40" s="223"/>
      <c r="BP40" s="220"/>
      <c r="BR40" s="220"/>
      <c r="BS40" s="220"/>
      <c r="BT40" s="221"/>
      <c r="BU40" s="51"/>
      <c r="BV40" s="220"/>
      <c r="BW40" s="220"/>
      <c r="BX40" s="221"/>
      <c r="BY40" s="51"/>
      <c r="BZ40" s="221"/>
    </row>
    <row r="41" spans="1:78" ht="16" hidden="1" customHeight="1" x14ac:dyDescent="0.2">
      <c r="A41" s="222"/>
      <c r="B41" s="222"/>
      <c r="C41" s="222"/>
      <c r="D41" s="20" t="s">
        <v>805</v>
      </c>
      <c r="E41" s="224"/>
      <c r="AG41" s="21" t="e">
        <f t="shared" si="11"/>
        <v>#DIV/0!</v>
      </c>
      <c r="AH41" s="22" t="e">
        <f t="shared" si="12"/>
        <v>#DIV/0!</v>
      </c>
      <c r="AI41" s="22" t="e">
        <f t="shared" si="13"/>
        <v>#DIV/0!</v>
      </c>
      <c r="AJ41" s="22" t="e">
        <f t="shared" si="14"/>
        <v>#DIV/0!</v>
      </c>
      <c r="AK41" s="22" t="e">
        <f t="shared" si="15"/>
        <v>#DIV/0!</v>
      </c>
      <c r="AM41" s="109"/>
      <c r="AN41" s="223"/>
      <c r="AP41" s="223"/>
      <c r="AQ41" s="220"/>
      <c r="AR41" s="24"/>
      <c r="AS41" s="223"/>
      <c r="AT41" s="220"/>
      <c r="AV41" s="43"/>
      <c r="AW41" s="43"/>
      <c r="AX41" s="43"/>
      <c r="AY41" s="43"/>
      <c r="AZ41" s="25"/>
      <c r="BA41" s="223"/>
      <c r="BB41" s="220"/>
      <c r="BC41" s="24"/>
      <c r="BD41" s="223"/>
      <c r="BE41" s="220"/>
      <c r="BG41" s="43"/>
      <c r="BH41" s="43"/>
      <c r="BI41" s="43"/>
      <c r="BJ41" s="43"/>
      <c r="BL41" s="223"/>
      <c r="BM41" s="220"/>
      <c r="BN41" s="24"/>
      <c r="BO41" s="223"/>
      <c r="BP41" s="220"/>
      <c r="BR41" s="220"/>
      <c r="BS41" s="220"/>
      <c r="BT41" s="221"/>
      <c r="BU41" s="51"/>
      <c r="BV41" s="220"/>
      <c r="BW41" s="220"/>
      <c r="BX41" s="221"/>
      <c r="BY41" s="51"/>
      <c r="BZ41" s="221"/>
    </row>
    <row r="42" spans="1:78" ht="16" hidden="1" customHeight="1" x14ac:dyDescent="0.2">
      <c r="A42" s="222"/>
      <c r="B42" s="222"/>
      <c r="C42" s="222"/>
      <c r="D42" s="20" t="s">
        <v>806</v>
      </c>
      <c r="E42" s="224"/>
      <c r="G42" s="20"/>
      <c r="K42" s="20"/>
      <c r="L42" s="20"/>
      <c r="P42" s="20"/>
      <c r="Q42" s="20"/>
      <c r="U42" s="20"/>
      <c r="V42" s="20"/>
      <c r="Z42" s="20"/>
      <c r="AA42" s="20"/>
      <c r="AE42" s="20"/>
      <c r="AG42" s="21" t="e">
        <f t="shared" si="11"/>
        <v>#DIV/0!</v>
      </c>
      <c r="AH42" s="22" t="e">
        <f t="shared" si="12"/>
        <v>#DIV/0!</v>
      </c>
      <c r="AI42" s="22" t="e">
        <f t="shared" si="13"/>
        <v>#DIV/0!</v>
      </c>
      <c r="AJ42" s="22" t="e">
        <f t="shared" si="14"/>
        <v>#DIV/0!</v>
      </c>
      <c r="AK42" s="22" t="e">
        <f t="shared" si="15"/>
        <v>#DIV/0!</v>
      </c>
      <c r="AM42" s="109"/>
      <c r="AN42" s="223"/>
      <c r="AP42" s="223"/>
      <c r="AQ42" s="220"/>
      <c r="AR42" s="24"/>
      <c r="AS42" s="223"/>
      <c r="AT42" s="220"/>
      <c r="AV42" s="43"/>
      <c r="AW42" s="43"/>
      <c r="AX42" s="43"/>
      <c r="AY42" s="43"/>
      <c r="AZ42" s="25"/>
      <c r="BA42" s="223"/>
      <c r="BB42" s="220"/>
      <c r="BC42" s="24"/>
      <c r="BD42" s="223"/>
      <c r="BE42" s="220"/>
      <c r="BG42" s="43"/>
      <c r="BH42" s="43"/>
      <c r="BI42" s="43"/>
      <c r="BJ42" s="43"/>
      <c r="BL42" s="223"/>
      <c r="BM42" s="220"/>
      <c r="BN42" s="24"/>
      <c r="BO42" s="223"/>
      <c r="BP42" s="220"/>
      <c r="BR42" s="220"/>
      <c r="BS42" s="220"/>
      <c r="BT42" s="221"/>
      <c r="BU42" s="51"/>
      <c r="BV42" s="220"/>
      <c r="BW42" s="220"/>
      <c r="BX42" s="221"/>
      <c r="BY42" s="51"/>
      <c r="BZ42" s="221"/>
    </row>
    <row r="43" spans="1:78" ht="16" hidden="1" customHeight="1" x14ac:dyDescent="0.2">
      <c r="A43" s="222"/>
      <c r="B43" s="222"/>
      <c r="C43" s="222"/>
      <c r="D43" s="20" t="s">
        <v>807</v>
      </c>
      <c r="E43" s="224"/>
      <c r="G43" s="20"/>
      <c r="K43" s="20"/>
      <c r="L43" s="20"/>
      <c r="P43" s="20"/>
      <c r="Q43" s="20"/>
      <c r="U43" s="20"/>
      <c r="V43" s="20"/>
      <c r="Z43" s="20"/>
      <c r="AA43" s="20"/>
      <c r="AE43" s="20"/>
      <c r="AG43" s="21" t="e">
        <f t="shared" si="11"/>
        <v>#DIV/0!</v>
      </c>
      <c r="AH43" s="22" t="e">
        <f t="shared" si="12"/>
        <v>#DIV/0!</v>
      </c>
      <c r="AI43" s="22" t="e">
        <f t="shared" si="13"/>
        <v>#DIV/0!</v>
      </c>
      <c r="AJ43" s="22" t="e">
        <f t="shared" si="14"/>
        <v>#DIV/0!</v>
      </c>
      <c r="AK43" s="22" t="e">
        <f t="shared" si="15"/>
        <v>#DIV/0!</v>
      </c>
      <c r="AM43" s="109"/>
      <c r="AN43" s="223"/>
      <c r="AP43" s="223"/>
      <c r="AQ43" s="220"/>
      <c r="AR43" s="24"/>
      <c r="AS43" s="223"/>
      <c r="AT43" s="220"/>
      <c r="AV43" s="43"/>
      <c r="AW43" s="43"/>
      <c r="AX43" s="43"/>
      <c r="AY43" s="43"/>
      <c r="AZ43" s="25"/>
      <c r="BA43" s="223"/>
      <c r="BB43" s="220"/>
      <c r="BC43" s="24"/>
      <c r="BD43" s="223"/>
      <c r="BE43" s="220"/>
      <c r="BG43" s="43"/>
      <c r="BH43" s="43"/>
      <c r="BI43" s="43"/>
      <c r="BJ43" s="43"/>
      <c r="BL43" s="223"/>
      <c r="BM43" s="220"/>
      <c r="BN43" s="24"/>
      <c r="BO43" s="223"/>
      <c r="BP43" s="220"/>
      <c r="BR43" s="220"/>
      <c r="BS43" s="220"/>
      <c r="BT43" s="221"/>
      <c r="BU43" s="51"/>
      <c r="BV43" s="220"/>
      <c r="BW43" s="220"/>
      <c r="BX43" s="221"/>
      <c r="BY43" s="51"/>
      <c r="BZ43" s="221"/>
    </row>
    <row r="44" spans="1:78" ht="16" hidden="1" customHeight="1" x14ac:dyDescent="0.2">
      <c r="A44" s="222"/>
      <c r="B44" s="222"/>
      <c r="C44" s="222"/>
      <c r="E44" s="224"/>
      <c r="AG44" s="21" t="e">
        <f t="shared" si="11"/>
        <v>#DIV/0!</v>
      </c>
      <c r="AH44" s="22" t="e">
        <f t="shared" si="12"/>
        <v>#DIV/0!</v>
      </c>
      <c r="AI44" s="22" t="e">
        <f t="shared" si="13"/>
        <v>#DIV/0!</v>
      </c>
      <c r="AJ44" s="22" t="e">
        <f t="shared" si="14"/>
        <v>#DIV/0!</v>
      </c>
      <c r="AK44" s="22" t="e">
        <f t="shared" si="15"/>
        <v>#DIV/0!</v>
      </c>
      <c r="AM44" s="109"/>
      <c r="AN44" s="223"/>
      <c r="AP44" s="223"/>
      <c r="AQ44" s="220"/>
      <c r="AR44" s="24"/>
      <c r="AS44" s="223"/>
      <c r="AT44" s="220"/>
      <c r="AV44" s="43"/>
      <c r="AW44" s="43"/>
      <c r="AX44" s="43"/>
      <c r="AY44" s="43"/>
      <c r="AZ44" s="25"/>
      <c r="BA44" s="223"/>
      <c r="BB44" s="220"/>
      <c r="BC44" s="24"/>
      <c r="BD44" s="223"/>
      <c r="BE44" s="220"/>
      <c r="BG44" s="43"/>
      <c r="BH44" s="43"/>
      <c r="BI44" s="43"/>
      <c r="BJ44" s="43"/>
      <c r="BL44" s="223"/>
      <c r="BM44" s="220"/>
      <c r="BN44" s="24"/>
      <c r="BO44" s="223"/>
      <c r="BP44" s="220"/>
      <c r="BR44" s="220"/>
      <c r="BS44" s="220"/>
      <c r="BT44" s="221"/>
      <c r="BU44" s="51"/>
      <c r="BV44" s="220"/>
      <c r="BW44" s="220"/>
      <c r="BX44" s="221"/>
      <c r="BY44" s="51"/>
      <c r="BZ44" s="221"/>
    </row>
    <row r="45" spans="1:78" ht="16" hidden="1" customHeight="1" x14ac:dyDescent="0.2">
      <c r="A45" s="222"/>
      <c r="B45" s="222"/>
      <c r="C45" s="222"/>
      <c r="E45" s="224"/>
      <c r="AG45" s="21" t="e">
        <f t="shared" si="11"/>
        <v>#DIV/0!</v>
      </c>
      <c r="AH45" s="22" t="e">
        <f t="shared" si="12"/>
        <v>#DIV/0!</v>
      </c>
      <c r="AI45" s="22" t="e">
        <f t="shared" si="13"/>
        <v>#DIV/0!</v>
      </c>
      <c r="AJ45" s="22" t="e">
        <f t="shared" si="14"/>
        <v>#DIV/0!</v>
      </c>
      <c r="AK45" s="22" t="e">
        <f t="shared" si="15"/>
        <v>#DIV/0!</v>
      </c>
      <c r="AM45" s="109"/>
      <c r="AN45" s="223"/>
      <c r="AP45" s="223"/>
      <c r="AQ45" s="220"/>
      <c r="AR45" s="24"/>
      <c r="AS45" s="223"/>
      <c r="AT45" s="220"/>
      <c r="AV45" s="43"/>
      <c r="AW45" s="43"/>
      <c r="AX45" s="43"/>
      <c r="AY45" s="43"/>
      <c r="AZ45" s="25"/>
      <c r="BA45" s="223"/>
      <c r="BB45" s="220"/>
      <c r="BC45" s="24"/>
      <c r="BD45" s="223"/>
      <c r="BE45" s="220"/>
      <c r="BG45" s="43"/>
      <c r="BH45" s="43"/>
      <c r="BI45" s="43"/>
      <c r="BJ45" s="43"/>
      <c r="BL45" s="223"/>
      <c r="BM45" s="220"/>
      <c r="BN45" s="24"/>
      <c r="BO45" s="223"/>
      <c r="BP45" s="220"/>
      <c r="BR45" s="220"/>
      <c r="BS45" s="220"/>
      <c r="BT45" s="221"/>
      <c r="BU45" s="51"/>
      <c r="BV45" s="220"/>
      <c r="BW45" s="220"/>
      <c r="BX45" s="221"/>
      <c r="BY45" s="51"/>
      <c r="BZ45" s="221"/>
    </row>
    <row r="46" spans="1:78" ht="16" hidden="1" customHeight="1" x14ac:dyDescent="0.2">
      <c r="A46" s="222"/>
      <c r="B46" s="222"/>
      <c r="C46" s="222"/>
      <c r="E46" s="224"/>
      <c r="AG46" s="21" t="e">
        <f t="shared" si="11"/>
        <v>#DIV/0!</v>
      </c>
      <c r="AH46" s="22" t="e">
        <f t="shared" si="12"/>
        <v>#DIV/0!</v>
      </c>
      <c r="AI46" s="22" t="e">
        <f t="shared" si="13"/>
        <v>#DIV/0!</v>
      </c>
      <c r="AJ46" s="22" t="e">
        <f t="shared" si="14"/>
        <v>#DIV/0!</v>
      </c>
      <c r="AK46" s="22" t="e">
        <f t="shared" si="15"/>
        <v>#DIV/0!</v>
      </c>
      <c r="AM46" s="109"/>
      <c r="AN46" s="223"/>
      <c r="AP46" s="223"/>
      <c r="AQ46" s="220"/>
      <c r="AR46" s="24"/>
      <c r="AS46" s="223"/>
      <c r="AT46" s="220"/>
      <c r="AV46" s="43"/>
      <c r="AW46" s="43"/>
      <c r="AX46" s="43"/>
      <c r="AY46" s="43"/>
      <c r="AZ46" s="25"/>
      <c r="BA46" s="223"/>
      <c r="BB46" s="220"/>
      <c r="BC46" s="24"/>
      <c r="BD46" s="223"/>
      <c r="BE46" s="220"/>
      <c r="BG46" s="43"/>
      <c r="BH46" s="43"/>
      <c r="BI46" s="43"/>
      <c r="BJ46" s="43"/>
      <c r="BL46" s="223"/>
      <c r="BM46" s="220"/>
      <c r="BN46" s="24"/>
      <c r="BO46" s="223"/>
      <c r="BP46" s="220"/>
      <c r="BR46" s="220"/>
      <c r="BS46" s="220"/>
      <c r="BT46" s="221"/>
      <c r="BU46" s="51"/>
      <c r="BV46" s="220"/>
      <c r="BW46" s="220"/>
      <c r="BX46" s="221"/>
      <c r="BY46" s="51"/>
      <c r="BZ46" s="221"/>
    </row>
    <row r="47" spans="1:78" ht="16" hidden="1" customHeight="1" x14ac:dyDescent="0.2">
      <c r="A47" s="222"/>
      <c r="B47" s="222"/>
      <c r="C47" s="222">
        <v>0</v>
      </c>
      <c r="D47" s="20" t="s">
        <v>808</v>
      </c>
      <c r="E47" s="224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G47" s="21" t="e">
        <f t="shared" si="11"/>
        <v>#DIV/0!</v>
      </c>
      <c r="AH47" s="22" t="e">
        <f t="shared" si="12"/>
        <v>#DIV/0!</v>
      </c>
      <c r="AI47" s="22" t="e">
        <f t="shared" si="13"/>
        <v>#DIV/0!</v>
      </c>
      <c r="AJ47" s="22" t="e">
        <f t="shared" si="14"/>
        <v>#DIV/0!</v>
      </c>
      <c r="AK47" s="22" t="e">
        <f t="shared" si="15"/>
        <v>#DIV/0!</v>
      </c>
      <c r="AM47" s="109"/>
      <c r="AN47" s="223"/>
      <c r="AP47" s="223"/>
      <c r="AQ47" s="220"/>
      <c r="AR47" s="24"/>
      <c r="AS47" s="223"/>
      <c r="AT47" s="220"/>
      <c r="AV47" s="43"/>
      <c r="AW47" s="43"/>
      <c r="AX47" s="43"/>
      <c r="AY47" s="43"/>
      <c r="AZ47" s="25"/>
      <c r="BA47" s="223"/>
      <c r="BB47" s="220"/>
      <c r="BC47" s="24"/>
      <c r="BD47" s="223"/>
      <c r="BE47" s="220"/>
      <c r="BG47" s="43"/>
      <c r="BH47" s="43"/>
      <c r="BI47" s="43"/>
      <c r="BJ47" s="43"/>
      <c r="BL47" s="223"/>
      <c r="BM47" s="220"/>
      <c r="BN47" s="24"/>
      <c r="BO47" s="223"/>
      <c r="BP47" s="220"/>
      <c r="BR47" s="220"/>
      <c r="BS47" s="220"/>
      <c r="BT47" s="221"/>
      <c r="BU47" s="51"/>
      <c r="BV47" s="220"/>
      <c r="BW47" s="220"/>
      <c r="BX47" s="221"/>
      <c r="BY47" s="51"/>
      <c r="BZ47" s="221"/>
    </row>
    <row r="48" spans="1:78" ht="16" hidden="1" customHeight="1" x14ac:dyDescent="0.2">
      <c r="A48" s="222"/>
      <c r="B48" s="222"/>
      <c r="C48" s="222"/>
      <c r="D48" s="20" t="s">
        <v>809</v>
      </c>
      <c r="E48" s="224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G48" s="21" t="e">
        <f t="shared" si="11"/>
        <v>#DIV/0!</v>
      </c>
      <c r="AH48" s="22" t="e">
        <f t="shared" si="12"/>
        <v>#DIV/0!</v>
      </c>
      <c r="AI48" s="22" t="e">
        <f t="shared" si="13"/>
        <v>#DIV/0!</v>
      </c>
      <c r="AJ48" s="22" t="e">
        <f t="shared" si="14"/>
        <v>#DIV/0!</v>
      </c>
      <c r="AK48" s="22" t="e">
        <f t="shared" si="15"/>
        <v>#DIV/0!</v>
      </c>
      <c r="AM48" s="109"/>
      <c r="AN48" s="223"/>
      <c r="AP48" s="223"/>
      <c r="AQ48" s="220"/>
      <c r="AR48" s="24"/>
      <c r="AS48" s="223"/>
      <c r="AT48" s="220"/>
      <c r="AV48" s="43"/>
      <c r="AW48" s="43"/>
      <c r="AX48" s="43"/>
      <c r="AY48" s="43"/>
      <c r="AZ48" s="25"/>
      <c r="BA48" s="223"/>
      <c r="BB48" s="220"/>
      <c r="BC48" s="24"/>
      <c r="BD48" s="223"/>
      <c r="BE48" s="220"/>
      <c r="BG48" s="43"/>
      <c r="BH48" s="43"/>
      <c r="BI48" s="43"/>
      <c r="BJ48" s="43"/>
      <c r="BL48" s="223"/>
      <c r="BM48" s="220"/>
      <c r="BN48" s="24"/>
      <c r="BO48" s="223"/>
      <c r="BP48" s="220"/>
      <c r="BR48" s="220"/>
      <c r="BS48" s="220"/>
      <c r="BT48" s="221"/>
      <c r="BU48" s="51"/>
      <c r="BV48" s="220"/>
      <c r="BW48" s="220"/>
      <c r="BX48" s="221"/>
      <c r="BY48" s="51"/>
      <c r="BZ48" s="221"/>
    </row>
    <row r="49" spans="1:78" ht="16" hidden="1" customHeight="1" x14ac:dyDescent="0.2">
      <c r="A49" s="222"/>
      <c r="B49" s="222"/>
      <c r="C49" s="222"/>
      <c r="D49" s="20" t="s">
        <v>810</v>
      </c>
      <c r="E49" s="224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G49" s="21" t="e">
        <f t="shared" si="11"/>
        <v>#DIV/0!</v>
      </c>
      <c r="AH49" s="22" t="e">
        <f t="shared" si="12"/>
        <v>#DIV/0!</v>
      </c>
      <c r="AI49" s="22" t="e">
        <f t="shared" si="13"/>
        <v>#DIV/0!</v>
      </c>
      <c r="AJ49" s="22" t="e">
        <f t="shared" si="14"/>
        <v>#DIV/0!</v>
      </c>
      <c r="AK49" s="22" t="e">
        <f t="shared" si="15"/>
        <v>#DIV/0!</v>
      </c>
      <c r="AM49" s="109"/>
      <c r="AN49" s="223"/>
      <c r="AP49" s="223"/>
      <c r="AQ49" s="220"/>
      <c r="AR49" s="24"/>
      <c r="AS49" s="223"/>
      <c r="AT49" s="220"/>
      <c r="AV49" s="43"/>
      <c r="AW49" s="43"/>
      <c r="AX49" s="43"/>
      <c r="AY49" s="43"/>
      <c r="AZ49" s="25"/>
      <c r="BA49" s="223"/>
      <c r="BB49" s="220"/>
      <c r="BC49" s="24"/>
      <c r="BD49" s="223"/>
      <c r="BE49" s="220"/>
      <c r="BG49" s="43"/>
      <c r="BH49" s="43"/>
      <c r="BI49" s="43"/>
      <c r="BJ49" s="43"/>
      <c r="BL49" s="223"/>
      <c r="BM49" s="220"/>
      <c r="BN49" s="24"/>
      <c r="BO49" s="223"/>
      <c r="BP49" s="220"/>
      <c r="BR49" s="220"/>
      <c r="BS49" s="220"/>
      <c r="BT49" s="221"/>
      <c r="BU49" s="51"/>
      <c r="BV49" s="220"/>
      <c r="BW49" s="220"/>
      <c r="BX49" s="221"/>
      <c r="BY49" s="51"/>
      <c r="BZ49" s="221"/>
    </row>
    <row r="50" spans="1:78" ht="16" hidden="1" customHeight="1" x14ac:dyDescent="0.2">
      <c r="A50" s="222"/>
      <c r="B50" s="222"/>
      <c r="C50" s="222"/>
      <c r="D50" s="20" t="s">
        <v>811</v>
      </c>
      <c r="E50" s="224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G50" s="21" t="e">
        <f t="shared" si="11"/>
        <v>#DIV/0!</v>
      </c>
      <c r="AH50" s="22" t="e">
        <f t="shared" si="12"/>
        <v>#DIV/0!</v>
      </c>
      <c r="AI50" s="22" t="e">
        <f t="shared" si="13"/>
        <v>#DIV/0!</v>
      </c>
      <c r="AJ50" s="22" t="e">
        <f t="shared" si="14"/>
        <v>#DIV/0!</v>
      </c>
      <c r="AK50" s="22" t="e">
        <f t="shared" si="15"/>
        <v>#DIV/0!</v>
      </c>
      <c r="AM50" s="109"/>
      <c r="AN50" s="223"/>
      <c r="AP50" s="223"/>
      <c r="AQ50" s="220"/>
      <c r="AR50" s="24"/>
      <c r="AS50" s="223"/>
      <c r="AT50" s="220"/>
      <c r="AV50" s="43"/>
      <c r="AW50" s="43"/>
      <c r="AX50" s="43"/>
      <c r="AY50" s="43"/>
      <c r="AZ50" s="25"/>
      <c r="BA50" s="223"/>
      <c r="BB50" s="220"/>
      <c r="BC50" s="24"/>
      <c r="BD50" s="223"/>
      <c r="BE50" s="220"/>
      <c r="BG50" s="43"/>
      <c r="BH50" s="43"/>
      <c r="BI50" s="43"/>
      <c r="BJ50" s="43"/>
      <c r="BL50" s="223"/>
      <c r="BM50" s="220"/>
      <c r="BN50" s="24"/>
      <c r="BO50" s="223"/>
      <c r="BP50" s="220"/>
      <c r="BR50" s="220"/>
      <c r="BS50" s="220"/>
      <c r="BT50" s="221"/>
      <c r="BU50" s="51"/>
      <c r="BV50" s="220"/>
      <c r="BW50" s="220"/>
      <c r="BX50" s="221"/>
      <c r="BY50" s="51"/>
      <c r="BZ50" s="221"/>
    </row>
    <row r="51" spans="1:78" ht="16" hidden="1" customHeight="1" x14ac:dyDescent="0.2">
      <c r="A51" s="222"/>
      <c r="B51" s="222"/>
      <c r="C51" s="222"/>
      <c r="D51" s="20" t="s">
        <v>812</v>
      </c>
      <c r="E51" s="224"/>
      <c r="G51" s="20"/>
      <c r="K51" s="20"/>
      <c r="L51" s="20"/>
      <c r="P51" s="20"/>
      <c r="Q51" s="20"/>
      <c r="U51" s="20"/>
      <c r="V51" s="20"/>
      <c r="Z51" s="20"/>
      <c r="AA51" s="20"/>
      <c r="AE51" s="20"/>
      <c r="AG51" s="21" t="e">
        <f t="shared" si="11"/>
        <v>#DIV/0!</v>
      </c>
      <c r="AH51" s="22" t="e">
        <f t="shared" si="12"/>
        <v>#DIV/0!</v>
      </c>
      <c r="AI51" s="22" t="e">
        <f t="shared" si="13"/>
        <v>#DIV/0!</v>
      </c>
      <c r="AJ51" s="22" t="e">
        <f t="shared" si="14"/>
        <v>#DIV/0!</v>
      </c>
      <c r="AK51" s="22" t="e">
        <f t="shared" si="15"/>
        <v>#DIV/0!</v>
      </c>
      <c r="AM51" s="109"/>
      <c r="AN51" s="223"/>
      <c r="AP51" s="223"/>
      <c r="AQ51" s="220"/>
      <c r="AR51" s="24"/>
      <c r="AS51" s="223"/>
      <c r="AT51" s="220"/>
      <c r="AV51" s="43"/>
      <c r="AW51" s="43"/>
      <c r="AX51" s="43"/>
      <c r="AY51" s="43"/>
      <c r="AZ51" s="25"/>
      <c r="BA51" s="223"/>
      <c r="BB51" s="220"/>
      <c r="BC51" s="24"/>
      <c r="BD51" s="223"/>
      <c r="BE51" s="220"/>
      <c r="BG51" s="43"/>
      <c r="BH51" s="43"/>
      <c r="BI51" s="43"/>
      <c r="BJ51" s="43"/>
      <c r="BL51" s="223"/>
      <c r="BM51" s="220"/>
      <c r="BN51" s="24"/>
      <c r="BO51" s="223"/>
      <c r="BP51" s="220"/>
      <c r="BR51" s="220"/>
      <c r="BS51" s="220"/>
      <c r="BT51" s="221"/>
      <c r="BU51" s="51"/>
      <c r="BV51" s="220"/>
      <c r="BW51" s="220"/>
      <c r="BX51" s="221"/>
      <c r="BY51" s="51"/>
      <c r="BZ51" s="221"/>
    </row>
    <row r="52" spans="1:78" ht="16" hidden="1" customHeight="1" x14ac:dyDescent="0.2">
      <c r="A52" s="222"/>
      <c r="B52" s="222"/>
      <c r="C52" s="222"/>
      <c r="E52" s="224"/>
      <c r="AG52" s="21" t="e">
        <f t="shared" si="11"/>
        <v>#DIV/0!</v>
      </c>
      <c r="AH52" s="22" t="e">
        <f t="shared" si="12"/>
        <v>#DIV/0!</v>
      </c>
      <c r="AI52" s="22" t="e">
        <f t="shared" si="13"/>
        <v>#DIV/0!</v>
      </c>
      <c r="AJ52" s="22" t="e">
        <f t="shared" si="14"/>
        <v>#DIV/0!</v>
      </c>
      <c r="AK52" s="22" t="e">
        <f t="shared" si="15"/>
        <v>#DIV/0!</v>
      </c>
      <c r="AM52" s="109"/>
      <c r="AN52" s="223"/>
      <c r="AP52" s="223"/>
      <c r="AQ52" s="220"/>
      <c r="AR52" s="24"/>
      <c r="AS52" s="223"/>
      <c r="AT52" s="220"/>
      <c r="AV52" s="43"/>
      <c r="AW52" s="43"/>
      <c r="AX52" s="43"/>
      <c r="AY52" s="43"/>
      <c r="AZ52" s="25"/>
      <c r="BA52" s="223"/>
      <c r="BB52" s="220"/>
      <c r="BC52" s="24"/>
      <c r="BD52" s="223"/>
      <c r="BE52" s="220"/>
      <c r="BG52" s="43"/>
      <c r="BH52" s="43"/>
      <c r="BI52" s="43"/>
      <c r="BJ52" s="43"/>
      <c r="BL52" s="223"/>
      <c r="BM52" s="220"/>
      <c r="BN52" s="24"/>
      <c r="BO52" s="223"/>
      <c r="BP52" s="220"/>
      <c r="BR52" s="220"/>
      <c r="BS52" s="220"/>
      <c r="BT52" s="221"/>
      <c r="BU52" s="51"/>
      <c r="BV52" s="220"/>
      <c r="BW52" s="220"/>
      <c r="BX52" s="221"/>
      <c r="BY52" s="51"/>
      <c r="BZ52" s="221"/>
    </row>
    <row r="53" spans="1:78" ht="16" hidden="1" customHeight="1" x14ac:dyDescent="0.2">
      <c r="A53" s="222"/>
      <c r="B53" s="222"/>
      <c r="C53" s="222"/>
      <c r="E53" s="224"/>
      <c r="AG53" s="21" t="e">
        <f t="shared" si="11"/>
        <v>#DIV/0!</v>
      </c>
      <c r="AH53" s="22" t="e">
        <f t="shared" si="12"/>
        <v>#DIV/0!</v>
      </c>
      <c r="AI53" s="22" t="e">
        <f t="shared" si="13"/>
        <v>#DIV/0!</v>
      </c>
      <c r="AJ53" s="22" t="e">
        <f t="shared" si="14"/>
        <v>#DIV/0!</v>
      </c>
      <c r="AK53" s="22" t="e">
        <f t="shared" si="15"/>
        <v>#DIV/0!</v>
      </c>
      <c r="AM53" s="109"/>
      <c r="AN53" s="223"/>
      <c r="AP53" s="223"/>
      <c r="AQ53" s="220"/>
      <c r="AR53" s="24"/>
      <c r="AS53" s="223"/>
      <c r="AT53" s="220"/>
      <c r="AV53" s="43"/>
      <c r="AW53" s="43"/>
      <c r="AX53" s="43"/>
      <c r="AY53" s="43"/>
      <c r="AZ53" s="25"/>
      <c r="BA53" s="223"/>
      <c r="BB53" s="220"/>
      <c r="BC53" s="24"/>
      <c r="BD53" s="223"/>
      <c r="BE53" s="220"/>
      <c r="BG53" s="43"/>
      <c r="BH53" s="43"/>
      <c r="BI53" s="43"/>
      <c r="BJ53" s="43"/>
      <c r="BL53" s="223"/>
      <c r="BM53" s="220"/>
      <c r="BN53" s="24"/>
      <c r="BO53" s="223"/>
      <c r="BP53" s="220"/>
      <c r="BR53" s="220"/>
      <c r="BS53" s="220"/>
      <c r="BT53" s="221"/>
      <c r="BU53" s="51"/>
      <c r="BV53" s="220"/>
      <c r="BW53" s="220"/>
      <c r="BX53" s="221"/>
      <c r="BY53" s="51"/>
      <c r="BZ53" s="221"/>
    </row>
    <row r="54" spans="1:78" ht="16" hidden="1" customHeight="1" x14ac:dyDescent="0.2">
      <c r="A54" s="222"/>
      <c r="B54" s="222"/>
      <c r="C54" s="222"/>
      <c r="E54" s="224"/>
      <c r="AG54" s="21" t="e">
        <f t="shared" si="11"/>
        <v>#DIV/0!</v>
      </c>
      <c r="AH54" s="22" t="e">
        <f t="shared" si="12"/>
        <v>#DIV/0!</v>
      </c>
      <c r="AI54" s="22" t="e">
        <f t="shared" si="13"/>
        <v>#DIV/0!</v>
      </c>
      <c r="AJ54" s="22" t="e">
        <f t="shared" si="14"/>
        <v>#DIV/0!</v>
      </c>
      <c r="AK54" s="22" t="e">
        <f t="shared" si="15"/>
        <v>#DIV/0!</v>
      </c>
      <c r="AM54" s="109"/>
      <c r="AN54" s="223"/>
      <c r="AP54" s="223"/>
      <c r="AQ54" s="220"/>
      <c r="AR54" s="24"/>
      <c r="AS54" s="223"/>
      <c r="AT54" s="220"/>
      <c r="AV54" s="43"/>
      <c r="AW54" s="43"/>
      <c r="AX54" s="43"/>
      <c r="AY54" s="43"/>
      <c r="AZ54" s="25"/>
      <c r="BA54" s="223"/>
      <c r="BB54" s="220"/>
      <c r="BC54" s="24"/>
      <c r="BD54" s="223"/>
      <c r="BE54" s="220"/>
      <c r="BG54" s="43"/>
      <c r="BH54" s="43"/>
      <c r="BI54" s="43"/>
      <c r="BJ54" s="43"/>
      <c r="BL54" s="223"/>
      <c r="BM54" s="220"/>
      <c r="BN54" s="24"/>
      <c r="BO54" s="223"/>
      <c r="BP54" s="220"/>
      <c r="BR54" s="220"/>
      <c r="BS54" s="220"/>
      <c r="BT54" s="221"/>
      <c r="BU54" s="51"/>
      <c r="BV54" s="220"/>
      <c r="BW54" s="220"/>
      <c r="BX54" s="221"/>
      <c r="BY54" s="51"/>
      <c r="BZ54" s="221"/>
    </row>
    <row r="55" spans="1:78" ht="16" hidden="1" customHeight="1" x14ac:dyDescent="0.2">
      <c r="A55" s="114"/>
      <c r="B55" s="114"/>
      <c r="C55" s="114"/>
    </row>
    <row r="56" spans="1:78" ht="16" hidden="1" customHeight="1" x14ac:dyDescent="0.2">
      <c r="A56" s="222">
        <v>12</v>
      </c>
      <c r="B56" s="222">
        <v>0</v>
      </c>
      <c r="C56" s="222">
        <v>1</v>
      </c>
      <c r="D56" s="20" t="s">
        <v>813</v>
      </c>
      <c r="E56" s="224">
        <v>1759553</v>
      </c>
      <c r="G56" s="20"/>
      <c r="K56" s="20"/>
      <c r="L56" s="20"/>
      <c r="P56" s="20"/>
      <c r="Q56" s="20"/>
      <c r="U56" s="20"/>
      <c r="V56" s="20"/>
      <c r="Z56" s="20"/>
      <c r="AA56" s="20"/>
      <c r="AE56" s="20"/>
      <c r="AG56" s="21" t="e">
        <f t="shared" ref="AG56:AG71" si="16">AVERAGE(G56:K56)</f>
        <v>#DIV/0!</v>
      </c>
      <c r="AH56" s="22" t="e">
        <f t="shared" ref="AH56:AH71" si="17">AVERAGE(L56:P56)</f>
        <v>#DIV/0!</v>
      </c>
      <c r="AI56" s="22" t="e">
        <f t="shared" ref="AI56:AI71" si="18">AVERAGE(V56:Z56)</f>
        <v>#DIV/0!</v>
      </c>
      <c r="AJ56" s="22" t="e">
        <f t="shared" ref="AJ56:AJ71" si="19">AVERAGE(Q56:U56)</f>
        <v>#DIV/0!</v>
      </c>
      <c r="AK56" s="22" t="e">
        <f t="shared" ref="AK56:AK71" si="20">AVERAGE(AA56:AE56)</f>
        <v>#DIV/0!</v>
      </c>
      <c r="AM56" s="109"/>
      <c r="AN56" s="223"/>
      <c r="AP56" s="223"/>
      <c r="AQ56" s="220"/>
      <c r="AR56" s="24"/>
      <c r="AS56" s="223"/>
      <c r="AT56" s="220"/>
      <c r="AV56" s="43"/>
      <c r="AW56" s="43"/>
      <c r="AX56" s="43"/>
      <c r="AY56" s="43"/>
      <c r="AZ56" s="25"/>
      <c r="BA56" s="223"/>
      <c r="BB56" s="220"/>
      <c r="BC56" s="24"/>
      <c r="BD56" s="223"/>
      <c r="BE56" s="220"/>
      <c r="BG56" s="43"/>
      <c r="BH56" s="43"/>
      <c r="BI56" s="43"/>
      <c r="BJ56" s="43"/>
      <c r="BL56" s="223"/>
      <c r="BM56" s="220"/>
      <c r="BN56" s="24"/>
      <c r="BO56" s="223"/>
      <c r="BP56" s="220"/>
      <c r="BR56" s="220"/>
      <c r="BS56" s="220"/>
      <c r="BT56" s="221"/>
      <c r="BU56" s="51"/>
      <c r="BV56" s="220"/>
      <c r="BW56" s="220"/>
      <c r="BX56" s="221"/>
      <c r="BY56" s="51"/>
      <c r="BZ56" s="221"/>
    </row>
    <row r="57" spans="1:78" ht="16" hidden="1" customHeight="1" x14ac:dyDescent="0.2">
      <c r="A57" s="222"/>
      <c r="B57" s="222"/>
      <c r="C57" s="222"/>
      <c r="D57" s="20" t="s">
        <v>814</v>
      </c>
      <c r="E57" s="224"/>
      <c r="G57" s="20"/>
      <c r="K57" s="20"/>
      <c r="L57" s="20"/>
      <c r="P57" s="20"/>
      <c r="Q57" s="20"/>
      <c r="U57" s="20"/>
      <c r="V57" s="20"/>
      <c r="Z57" s="20"/>
      <c r="AA57" s="20"/>
      <c r="AE57" s="20"/>
      <c r="AG57" s="21" t="e">
        <f t="shared" si="16"/>
        <v>#DIV/0!</v>
      </c>
      <c r="AH57" s="22" t="e">
        <f t="shared" si="17"/>
        <v>#DIV/0!</v>
      </c>
      <c r="AI57" s="22" t="e">
        <f t="shared" si="18"/>
        <v>#DIV/0!</v>
      </c>
      <c r="AJ57" s="22" t="e">
        <f t="shared" si="19"/>
        <v>#DIV/0!</v>
      </c>
      <c r="AK57" s="22" t="e">
        <f t="shared" si="20"/>
        <v>#DIV/0!</v>
      </c>
      <c r="AM57" s="109"/>
      <c r="AN57" s="223"/>
      <c r="AP57" s="223"/>
      <c r="AQ57" s="220"/>
      <c r="AR57" s="24"/>
      <c r="AS57" s="223"/>
      <c r="AT57" s="220"/>
      <c r="AV57" s="43"/>
      <c r="AW57" s="43"/>
      <c r="AX57" s="43"/>
      <c r="AY57" s="43"/>
      <c r="AZ57" s="25"/>
      <c r="BA57" s="223"/>
      <c r="BB57" s="220"/>
      <c r="BC57" s="24"/>
      <c r="BD57" s="223"/>
      <c r="BE57" s="220"/>
      <c r="BG57" s="43"/>
      <c r="BH57" s="43"/>
      <c r="BI57" s="43"/>
      <c r="BJ57" s="43"/>
      <c r="BL57" s="223"/>
      <c r="BM57" s="220"/>
      <c r="BN57" s="24"/>
      <c r="BO57" s="223"/>
      <c r="BP57" s="220"/>
      <c r="BR57" s="220"/>
      <c r="BS57" s="220"/>
      <c r="BT57" s="221"/>
      <c r="BU57" s="51"/>
      <c r="BV57" s="220"/>
      <c r="BW57" s="220"/>
      <c r="BX57" s="221"/>
      <c r="BY57" s="51"/>
      <c r="BZ57" s="221"/>
    </row>
    <row r="58" spans="1:78" ht="16" hidden="1" customHeight="1" x14ac:dyDescent="0.2">
      <c r="A58" s="222"/>
      <c r="B58" s="222"/>
      <c r="C58" s="222"/>
      <c r="D58" s="20" t="s">
        <v>815</v>
      </c>
      <c r="E58" s="224"/>
      <c r="G58" s="20"/>
      <c r="K58" s="20"/>
      <c r="L58" s="20"/>
      <c r="P58" s="20"/>
      <c r="Q58" s="20"/>
      <c r="U58" s="20"/>
      <c r="V58" s="20"/>
      <c r="Z58" s="20"/>
      <c r="AA58" s="20"/>
      <c r="AE58" s="20"/>
      <c r="AG58" s="21" t="e">
        <f t="shared" si="16"/>
        <v>#DIV/0!</v>
      </c>
      <c r="AH58" s="22" t="e">
        <f t="shared" si="17"/>
        <v>#DIV/0!</v>
      </c>
      <c r="AI58" s="22" t="e">
        <f t="shared" si="18"/>
        <v>#DIV/0!</v>
      </c>
      <c r="AJ58" s="22" t="e">
        <f t="shared" si="19"/>
        <v>#DIV/0!</v>
      </c>
      <c r="AK58" s="22" t="e">
        <f t="shared" si="20"/>
        <v>#DIV/0!</v>
      </c>
      <c r="AM58" s="109"/>
      <c r="AN58" s="223"/>
      <c r="AP58" s="223"/>
      <c r="AQ58" s="220"/>
      <c r="AR58" s="24"/>
      <c r="AS58" s="223"/>
      <c r="AT58" s="220"/>
      <c r="AV58" s="43"/>
      <c r="AW58" s="43"/>
      <c r="AX58" s="43"/>
      <c r="AY58" s="43"/>
      <c r="AZ58" s="25"/>
      <c r="BA58" s="223"/>
      <c r="BB58" s="220"/>
      <c r="BC58" s="24"/>
      <c r="BD58" s="223"/>
      <c r="BE58" s="220"/>
      <c r="BG58" s="43"/>
      <c r="BH58" s="43"/>
      <c r="BI58" s="43"/>
      <c r="BJ58" s="43"/>
      <c r="BL58" s="223"/>
      <c r="BM58" s="220"/>
      <c r="BN58" s="24"/>
      <c r="BO58" s="223"/>
      <c r="BP58" s="220"/>
      <c r="BR58" s="220"/>
      <c r="BS58" s="220"/>
      <c r="BT58" s="221"/>
      <c r="BU58" s="51"/>
      <c r="BV58" s="220"/>
      <c r="BW58" s="220"/>
      <c r="BX58" s="221"/>
      <c r="BY58" s="51"/>
      <c r="BZ58" s="221"/>
    </row>
    <row r="59" spans="1:78" ht="16" hidden="1" customHeight="1" x14ac:dyDescent="0.2">
      <c r="A59" s="222"/>
      <c r="B59" s="222"/>
      <c r="C59" s="222"/>
      <c r="D59" s="20" t="s">
        <v>816</v>
      </c>
      <c r="E59" s="224"/>
      <c r="G59" s="20"/>
      <c r="K59" s="20"/>
      <c r="L59" s="20"/>
      <c r="P59" s="20"/>
      <c r="Q59" s="20"/>
      <c r="U59" s="20"/>
      <c r="V59" s="20"/>
      <c r="Z59" s="20"/>
      <c r="AA59" s="20"/>
      <c r="AE59" s="20"/>
      <c r="AG59" s="21" t="e">
        <f t="shared" si="16"/>
        <v>#DIV/0!</v>
      </c>
      <c r="AH59" s="22" t="e">
        <f t="shared" si="17"/>
        <v>#DIV/0!</v>
      </c>
      <c r="AI59" s="22" t="e">
        <f t="shared" si="18"/>
        <v>#DIV/0!</v>
      </c>
      <c r="AJ59" s="22" t="e">
        <f t="shared" si="19"/>
        <v>#DIV/0!</v>
      </c>
      <c r="AK59" s="22" t="e">
        <f t="shared" si="20"/>
        <v>#DIV/0!</v>
      </c>
      <c r="AM59" s="109"/>
      <c r="AN59" s="223"/>
      <c r="AP59" s="223"/>
      <c r="AQ59" s="220"/>
      <c r="AR59" s="24"/>
      <c r="AS59" s="223"/>
      <c r="AT59" s="220"/>
      <c r="AV59" s="43"/>
      <c r="AW59" s="43"/>
      <c r="AX59" s="43"/>
      <c r="AY59" s="43"/>
      <c r="AZ59" s="25"/>
      <c r="BA59" s="223"/>
      <c r="BB59" s="220"/>
      <c r="BC59" s="24"/>
      <c r="BD59" s="223"/>
      <c r="BE59" s="220"/>
      <c r="BG59" s="43"/>
      <c r="BH59" s="43"/>
      <c r="BI59" s="43"/>
      <c r="BJ59" s="43"/>
      <c r="BL59" s="223"/>
      <c r="BM59" s="220"/>
      <c r="BN59" s="24"/>
      <c r="BO59" s="223"/>
      <c r="BP59" s="220"/>
      <c r="BR59" s="220"/>
      <c r="BS59" s="220"/>
      <c r="BT59" s="221"/>
      <c r="BU59" s="51"/>
      <c r="BV59" s="220"/>
      <c r="BW59" s="220"/>
      <c r="BX59" s="221"/>
      <c r="BY59" s="51"/>
      <c r="BZ59" s="221"/>
    </row>
    <row r="60" spans="1:78" ht="16" hidden="1" customHeight="1" x14ac:dyDescent="0.2">
      <c r="A60" s="222"/>
      <c r="B60" s="222"/>
      <c r="C60" s="222"/>
      <c r="D60" s="20" t="s">
        <v>817</v>
      </c>
      <c r="E60" s="224"/>
      <c r="G60" s="20"/>
      <c r="K60" s="20"/>
      <c r="L60" s="20"/>
      <c r="P60" s="20"/>
      <c r="Q60" s="20"/>
      <c r="U60" s="20"/>
      <c r="V60" s="20"/>
      <c r="Z60" s="20"/>
      <c r="AA60" s="20"/>
      <c r="AE60" s="20"/>
      <c r="AG60" s="21" t="e">
        <f t="shared" si="16"/>
        <v>#DIV/0!</v>
      </c>
      <c r="AH60" s="22" t="e">
        <f t="shared" si="17"/>
        <v>#DIV/0!</v>
      </c>
      <c r="AI60" s="22" t="e">
        <f t="shared" si="18"/>
        <v>#DIV/0!</v>
      </c>
      <c r="AJ60" s="22" t="e">
        <f t="shared" si="19"/>
        <v>#DIV/0!</v>
      </c>
      <c r="AK60" s="22" t="e">
        <f t="shared" si="20"/>
        <v>#DIV/0!</v>
      </c>
      <c r="AM60" s="109"/>
      <c r="AN60" s="223"/>
      <c r="AP60" s="223"/>
      <c r="AQ60" s="220"/>
      <c r="AR60" s="24"/>
      <c r="AS60" s="223"/>
      <c r="AT60" s="220"/>
      <c r="AV60" s="43"/>
      <c r="AW60" s="43"/>
      <c r="AX60" s="43"/>
      <c r="AY60" s="43"/>
      <c r="AZ60" s="25"/>
      <c r="BA60" s="223"/>
      <c r="BB60" s="220"/>
      <c r="BC60" s="24"/>
      <c r="BD60" s="223"/>
      <c r="BE60" s="220"/>
      <c r="BG60" s="43"/>
      <c r="BH60" s="43"/>
      <c r="BI60" s="43"/>
      <c r="BJ60" s="43"/>
      <c r="BL60" s="223"/>
      <c r="BM60" s="220"/>
      <c r="BN60" s="24"/>
      <c r="BO60" s="223"/>
      <c r="BP60" s="220"/>
      <c r="BR60" s="220"/>
      <c r="BS60" s="220"/>
      <c r="BT60" s="221"/>
      <c r="BU60" s="51"/>
      <c r="BV60" s="220"/>
      <c r="BW60" s="220"/>
      <c r="BX60" s="221"/>
      <c r="BY60" s="51"/>
      <c r="BZ60" s="221"/>
    </row>
    <row r="61" spans="1:78" ht="16" hidden="1" customHeight="1" x14ac:dyDescent="0.2">
      <c r="A61" s="222"/>
      <c r="B61" s="222"/>
      <c r="C61" s="222"/>
      <c r="E61" s="224"/>
      <c r="AG61" s="21" t="e">
        <f t="shared" si="16"/>
        <v>#DIV/0!</v>
      </c>
      <c r="AH61" s="22" t="e">
        <f t="shared" si="17"/>
        <v>#DIV/0!</v>
      </c>
      <c r="AI61" s="22" t="e">
        <f t="shared" si="18"/>
        <v>#DIV/0!</v>
      </c>
      <c r="AJ61" s="22" t="e">
        <f t="shared" si="19"/>
        <v>#DIV/0!</v>
      </c>
      <c r="AK61" s="22" t="e">
        <f t="shared" si="20"/>
        <v>#DIV/0!</v>
      </c>
      <c r="AM61" s="109"/>
      <c r="AN61" s="223"/>
      <c r="AP61" s="223"/>
      <c r="AQ61" s="220"/>
      <c r="AR61" s="24"/>
      <c r="AS61" s="223"/>
      <c r="AT61" s="220"/>
      <c r="AV61" s="43"/>
      <c r="AW61" s="43"/>
      <c r="AX61" s="43"/>
      <c r="AY61" s="43"/>
      <c r="AZ61" s="25"/>
      <c r="BA61" s="223"/>
      <c r="BB61" s="220"/>
      <c r="BC61" s="24"/>
      <c r="BD61" s="223"/>
      <c r="BE61" s="220"/>
      <c r="BG61" s="43"/>
      <c r="BH61" s="43"/>
      <c r="BI61" s="43"/>
      <c r="BJ61" s="43"/>
      <c r="BL61" s="223"/>
      <c r="BM61" s="220"/>
      <c r="BN61" s="24"/>
      <c r="BO61" s="223"/>
      <c r="BP61" s="220"/>
      <c r="BR61" s="220"/>
      <c r="BS61" s="220"/>
      <c r="BT61" s="221"/>
      <c r="BU61" s="51"/>
      <c r="BV61" s="220"/>
      <c r="BW61" s="220"/>
      <c r="BX61" s="221"/>
      <c r="BY61" s="51"/>
      <c r="BZ61" s="221"/>
    </row>
    <row r="62" spans="1:78" ht="16" hidden="1" customHeight="1" x14ac:dyDescent="0.2">
      <c r="A62" s="222"/>
      <c r="B62" s="222"/>
      <c r="C62" s="222"/>
      <c r="E62" s="224"/>
      <c r="AG62" s="21" t="e">
        <f t="shared" si="16"/>
        <v>#DIV/0!</v>
      </c>
      <c r="AH62" s="22" t="e">
        <f t="shared" si="17"/>
        <v>#DIV/0!</v>
      </c>
      <c r="AI62" s="22" t="e">
        <f t="shared" si="18"/>
        <v>#DIV/0!</v>
      </c>
      <c r="AJ62" s="22" t="e">
        <f t="shared" si="19"/>
        <v>#DIV/0!</v>
      </c>
      <c r="AK62" s="22" t="e">
        <f t="shared" si="20"/>
        <v>#DIV/0!</v>
      </c>
      <c r="AM62" s="109"/>
      <c r="AN62" s="223"/>
      <c r="AP62" s="223"/>
      <c r="AQ62" s="220"/>
      <c r="AR62" s="24"/>
      <c r="AS62" s="223"/>
      <c r="AT62" s="220"/>
      <c r="AV62" s="43"/>
      <c r="AW62" s="43"/>
      <c r="AX62" s="43"/>
      <c r="AY62" s="43"/>
      <c r="AZ62" s="25"/>
      <c r="BA62" s="223"/>
      <c r="BB62" s="220"/>
      <c r="BC62" s="24"/>
      <c r="BD62" s="223"/>
      <c r="BE62" s="220"/>
      <c r="BG62" s="43"/>
      <c r="BH62" s="43"/>
      <c r="BI62" s="43"/>
      <c r="BJ62" s="43"/>
      <c r="BL62" s="223"/>
      <c r="BM62" s="220"/>
      <c r="BN62" s="24"/>
      <c r="BO62" s="223"/>
      <c r="BP62" s="220"/>
      <c r="BR62" s="220"/>
      <c r="BS62" s="220"/>
      <c r="BT62" s="221"/>
      <c r="BU62" s="51"/>
      <c r="BV62" s="220"/>
      <c r="BW62" s="220"/>
      <c r="BX62" s="221"/>
      <c r="BY62" s="51"/>
      <c r="BZ62" s="221"/>
    </row>
    <row r="63" spans="1:78" ht="16" hidden="1" customHeight="1" x14ac:dyDescent="0.2">
      <c r="A63" s="222"/>
      <c r="B63" s="222"/>
      <c r="C63" s="222"/>
      <c r="E63" s="224"/>
      <c r="AG63" s="21" t="e">
        <f t="shared" si="16"/>
        <v>#DIV/0!</v>
      </c>
      <c r="AH63" s="22" t="e">
        <f t="shared" si="17"/>
        <v>#DIV/0!</v>
      </c>
      <c r="AI63" s="22" t="e">
        <f t="shared" si="18"/>
        <v>#DIV/0!</v>
      </c>
      <c r="AJ63" s="22" t="e">
        <f t="shared" si="19"/>
        <v>#DIV/0!</v>
      </c>
      <c r="AK63" s="22" t="e">
        <f t="shared" si="20"/>
        <v>#DIV/0!</v>
      </c>
      <c r="AM63" s="109"/>
      <c r="AN63" s="223"/>
      <c r="AP63" s="223"/>
      <c r="AQ63" s="220"/>
      <c r="AR63" s="24"/>
      <c r="AS63" s="223"/>
      <c r="AT63" s="220"/>
      <c r="AV63" s="43"/>
      <c r="AW63" s="43"/>
      <c r="AX63" s="43"/>
      <c r="AY63" s="43"/>
      <c r="AZ63" s="25"/>
      <c r="BA63" s="223"/>
      <c r="BB63" s="220"/>
      <c r="BC63" s="24"/>
      <c r="BD63" s="223"/>
      <c r="BE63" s="220"/>
      <c r="BG63" s="43"/>
      <c r="BH63" s="43"/>
      <c r="BI63" s="43"/>
      <c r="BJ63" s="43"/>
      <c r="BL63" s="223"/>
      <c r="BM63" s="220"/>
      <c r="BN63" s="24"/>
      <c r="BO63" s="223"/>
      <c r="BP63" s="220"/>
      <c r="BR63" s="220"/>
      <c r="BS63" s="220"/>
      <c r="BT63" s="221"/>
      <c r="BU63" s="51"/>
      <c r="BV63" s="220"/>
      <c r="BW63" s="220"/>
      <c r="BX63" s="221"/>
      <c r="BY63" s="51"/>
      <c r="BZ63" s="221"/>
    </row>
    <row r="64" spans="1:78" ht="16" hidden="1" customHeight="1" x14ac:dyDescent="0.2">
      <c r="A64" s="222"/>
      <c r="B64" s="222"/>
      <c r="C64" s="222">
        <v>0</v>
      </c>
      <c r="D64" s="20" t="s">
        <v>818</v>
      </c>
      <c r="E64" s="224"/>
      <c r="G64" s="20"/>
      <c r="K64" s="20"/>
      <c r="L64" s="20"/>
      <c r="P64" s="20"/>
      <c r="Q64" s="20"/>
      <c r="U64" s="20"/>
      <c r="V64" s="20"/>
      <c r="Z64" s="20"/>
      <c r="AA64" s="20"/>
      <c r="AE64" s="20"/>
      <c r="AG64" s="21" t="e">
        <f t="shared" si="16"/>
        <v>#DIV/0!</v>
      </c>
      <c r="AH64" s="22" t="e">
        <f t="shared" si="17"/>
        <v>#DIV/0!</v>
      </c>
      <c r="AI64" s="22" t="e">
        <f t="shared" si="18"/>
        <v>#DIV/0!</v>
      </c>
      <c r="AJ64" s="22" t="e">
        <f t="shared" si="19"/>
        <v>#DIV/0!</v>
      </c>
      <c r="AK64" s="22" t="e">
        <f t="shared" si="20"/>
        <v>#DIV/0!</v>
      </c>
      <c r="AM64" s="109"/>
      <c r="AN64" s="223"/>
      <c r="AP64" s="223"/>
      <c r="AQ64" s="220"/>
      <c r="AR64" s="24"/>
      <c r="AS64" s="223"/>
      <c r="AT64" s="220"/>
      <c r="AV64" s="43"/>
      <c r="AW64" s="43"/>
      <c r="AX64" s="43"/>
      <c r="AY64" s="43"/>
      <c r="AZ64" s="25"/>
      <c r="BA64" s="223"/>
      <c r="BB64" s="220"/>
      <c r="BC64" s="24"/>
      <c r="BD64" s="223"/>
      <c r="BE64" s="220"/>
      <c r="BG64" s="43"/>
      <c r="BH64" s="43"/>
      <c r="BI64" s="43"/>
      <c r="BJ64" s="43"/>
      <c r="BL64" s="223"/>
      <c r="BM64" s="220"/>
      <c r="BN64" s="24"/>
      <c r="BO64" s="223"/>
      <c r="BP64" s="220"/>
      <c r="BR64" s="220"/>
      <c r="BS64" s="220"/>
      <c r="BT64" s="221"/>
      <c r="BU64" s="51"/>
      <c r="BV64" s="220"/>
      <c r="BW64" s="220"/>
      <c r="BX64" s="221"/>
      <c r="BY64" s="51"/>
      <c r="BZ64" s="221"/>
    </row>
    <row r="65" spans="1:78" ht="16" hidden="1" customHeight="1" x14ac:dyDescent="0.2">
      <c r="A65" s="222"/>
      <c r="B65" s="222"/>
      <c r="C65" s="222"/>
      <c r="D65" s="20" t="s">
        <v>819</v>
      </c>
      <c r="E65" s="224"/>
      <c r="G65" s="20"/>
      <c r="K65" s="20"/>
      <c r="L65" s="20"/>
      <c r="P65" s="20"/>
      <c r="Q65" s="20"/>
      <c r="U65" s="20"/>
      <c r="V65" s="20"/>
      <c r="Z65" s="20"/>
      <c r="AA65" s="20"/>
      <c r="AE65" s="20"/>
      <c r="AG65" s="21" t="e">
        <f t="shared" si="16"/>
        <v>#DIV/0!</v>
      </c>
      <c r="AH65" s="22" t="e">
        <f t="shared" si="17"/>
        <v>#DIV/0!</v>
      </c>
      <c r="AI65" s="22" t="e">
        <f t="shared" si="18"/>
        <v>#DIV/0!</v>
      </c>
      <c r="AJ65" s="22" t="e">
        <f t="shared" si="19"/>
        <v>#DIV/0!</v>
      </c>
      <c r="AK65" s="22" t="e">
        <f t="shared" si="20"/>
        <v>#DIV/0!</v>
      </c>
      <c r="AM65" s="109"/>
      <c r="AN65" s="223"/>
      <c r="AP65" s="223"/>
      <c r="AQ65" s="220"/>
      <c r="AR65" s="24"/>
      <c r="AS65" s="223"/>
      <c r="AT65" s="220"/>
      <c r="AV65" s="43"/>
      <c r="AW65" s="43"/>
      <c r="AX65" s="43"/>
      <c r="AY65" s="43"/>
      <c r="AZ65" s="25"/>
      <c r="BA65" s="223"/>
      <c r="BB65" s="220"/>
      <c r="BC65" s="24"/>
      <c r="BD65" s="223"/>
      <c r="BE65" s="220"/>
      <c r="BG65" s="43"/>
      <c r="BH65" s="43"/>
      <c r="BI65" s="43"/>
      <c r="BJ65" s="43"/>
      <c r="BL65" s="223"/>
      <c r="BM65" s="220"/>
      <c r="BN65" s="24"/>
      <c r="BO65" s="223"/>
      <c r="BP65" s="220"/>
      <c r="BR65" s="220"/>
      <c r="BS65" s="220"/>
      <c r="BT65" s="221"/>
      <c r="BU65" s="51"/>
      <c r="BV65" s="220"/>
      <c r="BW65" s="220"/>
      <c r="BX65" s="221"/>
      <c r="BY65" s="51"/>
      <c r="BZ65" s="221"/>
    </row>
    <row r="66" spans="1:78" ht="16" hidden="1" customHeight="1" x14ac:dyDescent="0.2">
      <c r="A66" s="222"/>
      <c r="B66" s="222"/>
      <c r="C66" s="222"/>
      <c r="D66" s="20" t="s">
        <v>820</v>
      </c>
      <c r="E66" s="224"/>
      <c r="G66" s="20"/>
      <c r="K66" s="20"/>
      <c r="L66" s="20"/>
      <c r="P66" s="20"/>
      <c r="Q66" s="20"/>
      <c r="U66" s="20"/>
      <c r="V66" s="20"/>
      <c r="Z66" s="20"/>
      <c r="AA66" s="20"/>
      <c r="AE66" s="20"/>
      <c r="AG66" s="21" t="e">
        <f t="shared" si="16"/>
        <v>#DIV/0!</v>
      </c>
      <c r="AH66" s="22" t="e">
        <f t="shared" si="17"/>
        <v>#DIV/0!</v>
      </c>
      <c r="AI66" s="22" t="e">
        <f t="shared" si="18"/>
        <v>#DIV/0!</v>
      </c>
      <c r="AJ66" s="22" t="e">
        <f t="shared" si="19"/>
        <v>#DIV/0!</v>
      </c>
      <c r="AK66" s="22" t="e">
        <f t="shared" si="20"/>
        <v>#DIV/0!</v>
      </c>
      <c r="AM66" s="109"/>
      <c r="AN66" s="223"/>
      <c r="AP66" s="223"/>
      <c r="AQ66" s="220"/>
      <c r="AR66" s="24"/>
      <c r="AS66" s="223"/>
      <c r="AT66" s="220"/>
      <c r="AV66" s="43"/>
      <c r="AW66" s="43"/>
      <c r="AX66" s="43"/>
      <c r="AY66" s="43"/>
      <c r="AZ66" s="25"/>
      <c r="BA66" s="223"/>
      <c r="BB66" s="220"/>
      <c r="BC66" s="24"/>
      <c r="BD66" s="223"/>
      <c r="BE66" s="220"/>
      <c r="BG66" s="43"/>
      <c r="BH66" s="43"/>
      <c r="BI66" s="43"/>
      <c r="BJ66" s="43"/>
      <c r="BL66" s="223"/>
      <c r="BM66" s="220"/>
      <c r="BN66" s="24"/>
      <c r="BO66" s="223"/>
      <c r="BP66" s="220"/>
      <c r="BR66" s="220"/>
      <c r="BS66" s="220"/>
      <c r="BT66" s="221"/>
      <c r="BU66" s="51"/>
      <c r="BV66" s="220"/>
      <c r="BW66" s="220"/>
      <c r="BX66" s="221"/>
      <c r="BY66" s="51"/>
      <c r="BZ66" s="221"/>
    </row>
    <row r="67" spans="1:78" ht="16" hidden="1" customHeight="1" x14ac:dyDescent="0.2">
      <c r="A67" s="222"/>
      <c r="B67" s="222"/>
      <c r="C67" s="222"/>
      <c r="D67" s="20" t="s">
        <v>821</v>
      </c>
      <c r="E67" s="224"/>
      <c r="G67" s="20"/>
      <c r="K67" s="20"/>
      <c r="L67" s="20"/>
      <c r="P67" s="20"/>
      <c r="Q67" s="20"/>
      <c r="U67" s="20"/>
      <c r="V67" s="20"/>
      <c r="Z67" s="20"/>
      <c r="AA67" s="20"/>
      <c r="AE67" s="20"/>
      <c r="AG67" s="21" t="e">
        <f t="shared" si="16"/>
        <v>#DIV/0!</v>
      </c>
      <c r="AH67" s="22" t="e">
        <f t="shared" si="17"/>
        <v>#DIV/0!</v>
      </c>
      <c r="AI67" s="22" t="e">
        <f t="shared" si="18"/>
        <v>#DIV/0!</v>
      </c>
      <c r="AJ67" s="22" t="e">
        <f t="shared" si="19"/>
        <v>#DIV/0!</v>
      </c>
      <c r="AK67" s="22" t="e">
        <f t="shared" si="20"/>
        <v>#DIV/0!</v>
      </c>
      <c r="AM67" s="109"/>
      <c r="AN67" s="223"/>
      <c r="AP67" s="223"/>
      <c r="AQ67" s="220"/>
      <c r="AR67" s="24"/>
      <c r="AS67" s="223"/>
      <c r="AT67" s="220"/>
      <c r="AV67" s="43"/>
      <c r="AW67" s="43"/>
      <c r="AX67" s="43"/>
      <c r="AY67" s="43"/>
      <c r="AZ67" s="25"/>
      <c r="BA67" s="223"/>
      <c r="BB67" s="220"/>
      <c r="BC67" s="24"/>
      <c r="BD67" s="223"/>
      <c r="BE67" s="220"/>
      <c r="BG67" s="43"/>
      <c r="BH67" s="43"/>
      <c r="BI67" s="43"/>
      <c r="BJ67" s="43"/>
      <c r="BL67" s="223"/>
      <c r="BM67" s="220"/>
      <c r="BN67" s="24"/>
      <c r="BO67" s="223"/>
      <c r="BP67" s="220"/>
      <c r="BR67" s="220"/>
      <c r="BS67" s="220"/>
      <c r="BT67" s="221"/>
      <c r="BU67" s="51"/>
      <c r="BV67" s="220"/>
      <c r="BW67" s="220"/>
      <c r="BX67" s="221"/>
      <c r="BY67" s="51"/>
      <c r="BZ67" s="221"/>
    </row>
    <row r="68" spans="1:78" ht="16" hidden="1" customHeight="1" x14ac:dyDescent="0.2">
      <c r="A68" s="222"/>
      <c r="B68" s="222"/>
      <c r="C68" s="222"/>
      <c r="D68" s="20" t="s">
        <v>822</v>
      </c>
      <c r="E68" s="224"/>
      <c r="G68" s="20"/>
      <c r="K68" s="20"/>
      <c r="L68" s="20"/>
      <c r="P68" s="20"/>
      <c r="Q68" s="20"/>
      <c r="U68" s="20"/>
      <c r="V68" s="20"/>
      <c r="Z68" s="20"/>
      <c r="AA68" s="20"/>
      <c r="AE68" s="20"/>
      <c r="AG68" s="21" t="e">
        <f t="shared" si="16"/>
        <v>#DIV/0!</v>
      </c>
      <c r="AH68" s="22" t="e">
        <f t="shared" si="17"/>
        <v>#DIV/0!</v>
      </c>
      <c r="AI68" s="22" t="e">
        <f t="shared" si="18"/>
        <v>#DIV/0!</v>
      </c>
      <c r="AJ68" s="22" t="e">
        <f t="shared" si="19"/>
        <v>#DIV/0!</v>
      </c>
      <c r="AK68" s="22" t="e">
        <f t="shared" si="20"/>
        <v>#DIV/0!</v>
      </c>
      <c r="AM68" s="109"/>
      <c r="AN68" s="223"/>
      <c r="AP68" s="223"/>
      <c r="AQ68" s="220"/>
      <c r="AR68" s="24"/>
      <c r="AS68" s="223"/>
      <c r="AT68" s="220"/>
      <c r="AV68" s="43"/>
      <c r="AW68" s="43"/>
      <c r="AX68" s="43"/>
      <c r="AY68" s="43"/>
      <c r="AZ68" s="25"/>
      <c r="BA68" s="223"/>
      <c r="BB68" s="220"/>
      <c r="BC68" s="24"/>
      <c r="BD68" s="223"/>
      <c r="BE68" s="220"/>
      <c r="BG68" s="43"/>
      <c r="BH68" s="43"/>
      <c r="BI68" s="43"/>
      <c r="BJ68" s="43"/>
      <c r="BL68" s="223"/>
      <c r="BM68" s="220"/>
      <c r="BN68" s="24"/>
      <c r="BO68" s="223"/>
      <c r="BP68" s="220"/>
      <c r="BR68" s="220"/>
      <c r="BS68" s="220"/>
      <c r="BT68" s="221"/>
      <c r="BU68" s="51"/>
      <c r="BV68" s="220"/>
      <c r="BW68" s="220"/>
      <c r="BX68" s="221"/>
      <c r="BY68" s="51"/>
      <c r="BZ68" s="221"/>
    </row>
    <row r="69" spans="1:78" ht="16" hidden="1" customHeight="1" x14ac:dyDescent="0.2">
      <c r="A69" s="222"/>
      <c r="B69" s="222"/>
      <c r="C69" s="222"/>
      <c r="E69" s="224"/>
      <c r="AG69" s="21" t="e">
        <f t="shared" si="16"/>
        <v>#DIV/0!</v>
      </c>
      <c r="AH69" s="22" t="e">
        <f t="shared" si="17"/>
        <v>#DIV/0!</v>
      </c>
      <c r="AI69" s="22" t="e">
        <f t="shared" si="18"/>
        <v>#DIV/0!</v>
      </c>
      <c r="AJ69" s="22" t="e">
        <f t="shared" si="19"/>
        <v>#DIV/0!</v>
      </c>
      <c r="AK69" s="22" t="e">
        <f t="shared" si="20"/>
        <v>#DIV/0!</v>
      </c>
      <c r="AM69" s="109"/>
      <c r="AN69" s="223"/>
      <c r="AP69" s="223"/>
      <c r="AQ69" s="220"/>
      <c r="AR69" s="24"/>
      <c r="AS69" s="223"/>
      <c r="AT69" s="220"/>
      <c r="AV69" s="43"/>
      <c r="AW69" s="43"/>
      <c r="AX69" s="43"/>
      <c r="AY69" s="43"/>
      <c r="AZ69" s="25"/>
      <c r="BA69" s="223"/>
      <c r="BB69" s="220"/>
      <c r="BC69" s="24"/>
      <c r="BD69" s="223"/>
      <c r="BE69" s="220"/>
      <c r="BG69" s="43"/>
      <c r="BH69" s="43"/>
      <c r="BI69" s="43"/>
      <c r="BJ69" s="43"/>
      <c r="BL69" s="223"/>
      <c r="BM69" s="220"/>
      <c r="BN69" s="24"/>
      <c r="BO69" s="223"/>
      <c r="BP69" s="220"/>
      <c r="BR69" s="220"/>
      <c r="BS69" s="220"/>
      <c r="BT69" s="221"/>
      <c r="BU69" s="51"/>
      <c r="BV69" s="220"/>
      <c r="BW69" s="220"/>
      <c r="BX69" s="221"/>
      <c r="BY69" s="51"/>
      <c r="BZ69" s="221"/>
    </row>
    <row r="70" spans="1:78" ht="16" hidden="1" customHeight="1" x14ac:dyDescent="0.2">
      <c r="A70" s="222"/>
      <c r="B70" s="222"/>
      <c r="C70" s="222"/>
      <c r="E70" s="224"/>
      <c r="AG70" s="21" t="e">
        <f t="shared" si="16"/>
        <v>#DIV/0!</v>
      </c>
      <c r="AH70" s="22" t="e">
        <f t="shared" si="17"/>
        <v>#DIV/0!</v>
      </c>
      <c r="AI70" s="22" t="e">
        <f t="shared" si="18"/>
        <v>#DIV/0!</v>
      </c>
      <c r="AJ70" s="22" t="e">
        <f t="shared" si="19"/>
        <v>#DIV/0!</v>
      </c>
      <c r="AK70" s="22" t="e">
        <f t="shared" si="20"/>
        <v>#DIV/0!</v>
      </c>
      <c r="AM70" s="109"/>
      <c r="AN70" s="223"/>
      <c r="AP70" s="223"/>
      <c r="AQ70" s="220"/>
      <c r="AR70" s="24"/>
      <c r="AS70" s="223"/>
      <c r="AT70" s="220"/>
      <c r="AV70" s="43"/>
      <c r="AW70" s="43"/>
      <c r="AX70" s="43"/>
      <c r="AY70" s="43"/>
      <c r="AZ70" s="25"/>
      <c r="BA70" s="223"/>
      <c r="BB70" s="220"/>
      <c r="BC70" s="24"/>
      <c r="BD70" s="223"/>
      <c r="BE70" s="220"/>
      <c r="BG70" s="43"/>
      <c r="BH70" s="43"/>
      <c r="BI70" s="43"/>
      <c r="BJ70" s="43"/>
      <c r="BL70" s="223"/>
      <c r="BM70" s="220"/>
      <c r="BN70" s="24"/>
      <c r="BO70" s="223"/>
      <c r="BP70" s="220"/>
      <c r="BR70" s="220"/>
      <c r="BS70" s="220"/>
      <c r="BT70" s="221"/>
      <c r="BU70" s="51"/>
      <c r="BV70" s="220"/>
      <c r="BW70" s="220"/>
      <c r="BX70" s="221"/>
      <c r="BY70" s="51"/>
      <c r="BZ70" s="221"/>
    </row>
    <row r="71" spans="1:78" ht="16" hidden="1" customHeight="1" x14ac:dyDescent="0.2">
      <c r="A71" s="222"/>
      <c r="B71" s="222"/>
      <c r="C71" s="222"/>
      <c r="E71" s="224"/>
      <c r="AG71" s="21" t="e">
        <f t="shared" si="16"/>
        <v>#DIV/0!</v>
      </c>
      <c r="AH71" s="22" t="e">
        <f t="shared" si="17"/>
        <v>#DIV/0!</v>
      </c>
      <c r="AI71" s="22" t="e">
        <f t="shared" si="18"/>
        <v>#DIV/0!</v>
      </c>
      <c r="AJ71" s="22" t="e">
        <f t="shared" si="19"/>
        <v>#DIV/0!</v>
      </c>
      <c r="AK71" s="22" t="e">
        <f t="shared" si="20"/>
        <v>#DIV/0!</v>
      </c>
      <c r="AM71" s="109"/>
      <c r="AN71" s="223"/>
      <c r="AP71" s="223"/>
      <c r="AQ71" s="220"/>
      <c r="AR71" s="24"/>
      <c r="AS71" s="223"/>
      <c r="AT71" s="220"/>
      <c r="AV71" s="43"/>
      <c r="AW71" s="43"/>
      <c r="AX71" s="43"/>
      <c r="AY71" s="43"/>
      <c r="AZ71" s="25"/>
      <c r="BA71" s="223"/>
      <c r="BB71" s="220"/>
      <c r="BC71" s="24"/>
      <c r="BD71" s="223"/>
      <c r="BE71" s="220"/>
      <c r="BG71" s="43"/>
      <c r="BH71" s="43"/>
      <c r="BI71" s="43"/>
      <c r="BJ71" s="43"/>
      <c r="BL71" s="223"/>
      <c r="BM71" s="220"/>
      <c r="BN71" s="24"/>
      <c r="BO71" s="223"/>
      <c r="BP71" s="220"/>
      <c r="BR71" s="220"/>
      <c r="BS71" s="220"/>
      <c r="BT71" s="221"/>
      <c r="BU71" s="51"/>
      <c r="BV71" s="220"/>
      <c r="BW71" s="220"/>
      <c r="BX71" s="221"/>
      <c r="BY71" s="51"/>
      <c r="BZ71" s="221"/>
    </row>
    <row r="72" spans="1:78" ht="16" hidden="1" customHeight="1" x14ac:dyDescent="0.2">
      <c r="A72" s="114"/>
      <c r="B72" s="114"/>
      <c r="C72" s="114"/>
    </row>
    <row r="73" spans="1:78" ht="16" customHeight="1" x14ac:dyDescent="0.2">
      <c r="A73" s="222">
        <v>13</v>
      </c>
      <c r="B73" s="222">
        <v>0</v>
      </c>
      <c r="C73" s="222">
        <v>1</v>
      </c>
      <c r="D73" s="20" t="s">
        <v>823</v>
      </c>
      <c r="E73" s="224">
        <v>1366337</v>
      </c>
      <c r="G73">
        <v>233</v>
      </c>
      <c r="H73">
        <v>81</v>
      </c>
      <c r="I73">
        <v>101</v>
      </c>
      <c r="J73">
        <v>122</v>
      </c>
      <c r="K73">
        <v>103</v>
      </c>
      <c r="L73">
        <v>0.95199999999999996</v>
      </c>
      <c r="M73">
        <v>0.85499999999999998</v>
      </c>
      <c r="N73">
        <v>0.871</v>
      </c>
      <c r="O73">
        <v>0.88500000000000001</v>
      </c>
      <c r="P73">
        <v>0.87</v>
      </c>
      <c r="Q73">
        <v>0.65700000000000003</v>
      </c>
      <c r="R73">
        <v>0.66100000000000003</v>
      </c>
      <c r="S73">
        <v>0.65400000000000003</v>
      </c>
      <c r="T73">
        <v>0.65400000000000003</v>
      </c>
      <c r="U73">
        <v>0.69099999999999995</v>
      </c>
      <c r="V73">
        <v>0.55700000000000005</v>
      </c>
      <c r="W73">
        <v>0.95099999999999996</v>
      </c>
      <c r="X73">
        <v>0.89300000000000002</v>
      </c>
      <c r="Y73">
        <v>0.85299999999999998</v>
      </c>
      <c r="Z73">
        <v>0.89900000000000002</v>
      </c>
      <c r="AA73">
        <v>1.466</v>
      </c>
      <c r="AB73">
        <v>1.4019999999999999</v>
      </c>
      <c r="AC73">
        <v>1.4570000000000001</v>
      </c>
      <c r="AD73">
        <v>1.534</v>
      </c>
      <c r="AE73">
        <v>1.3819999999999999</v>
      </c>
      <c r="AG73" s="21">
        <f t="shared" ref="AG73:AG88" si="21">AVERAGE(G73:K73)</f>
        <v>128</v>
      </c>
      <c r="AH73" s="22">
        <f t="shared" ref="AH73:AH88" si="22">AVERAGE(L73:P73)</f>
        <v>0.88659999999999994</v>
      </c>
      <c r="AI73" s="22">
        <f t="shared" ref="AI73:AI88" si="23">AVERAGE(V73:Z73)</f>
        <v>0.83059999999999989</v>
      </c>
      <c r="AJ73" s="22">
        <f t="shared" ref="AJ73:AJ88" si="24">AVERAGE(Q73:U73)</f>
        <v>0.66339999999999999</v>
      </c>
      <c r="AK73" s="22">
        <f t="shared" ref="AK73:AK88" si="25">AVERAGE(AA73:AE73)</f>
        <v>1.4481999999999999</v>
      </c>
      <c r="AM73" s="109">
        <f t="shared" ref="AM73:AM88" si="26">((AK73-AI73)*(1000/AG73))/AJ73</f>
        <v>7.2731383780524572</v>
      </c>
      <c r="AN73" s="223" cm="1">
        <f t="array" ref="AN73">MIN(IF(ISERROR(AM73:AM80),1E+307,AM73:AM80))</f>
        <v>0.57854139317033193</v>
      </c>
      <c r="AP73" s="223" cm="1">
        <f t="array" ref="AP73">MAX(IF(ISERROR(AJ73:AJ80),-1E+307,AJ73:AJ80))</f>
        <v>0.70819999999999994</v>
      </c>
      <c r="AQ73" s="220">
        <f>AP81-AP73</f>
        <v>-7.4399999999999911E-2</v>
      </c>
      <c r="AR73" s="24"/>
      <c r="AS73" s="223" cm="1">
        <f t="array" ref="AS73">MIN(IF(ISERROR(AK73:AK80),1E+307,AK73:AK80))</f>
        <v>1.3355999999999999</v>
      </c>
      <c r="AT73" s="220">
        <f>AS73-AS81</f>
        <v>-9.2799999999999994E-2</v>
      </c>
      <c r="AV73" s="43">
        <v>0.78500000000000003</v>
      </c>
      <c r="AW73" s="43">
        <v>1.3640000000000001</v>
      </c>
      <c r="AX73" s="43">
        <v>0.79600000000000004</v>
      </c>
      <c r="AY73" s="43">
        <v>1.494</v>
      </c>
      <c r="AZ73" s="25"/>
      <c r="BA73" s="223" cm="1">
        <f t="array" ref="BA73">INDEX(AV73:AV80, MATCH(MIN(IF(ISERROR($AK73:$AK80), 1000, $AK73:$AK80)), $AK73:$AK80, 0))</f>
        <v>0.752</v>
      </c>
      <c r="BB73" s="220">
        <f>BA81-BA73</f>
        <v>-7.4999999999999956E-2</v>
      </c>
      <c r="BC73" s="24"/>
      <c r="BD73" s="223" cm="1">
        <f t="array" ref="BD73">INDEX(AW73:AW80, MATCH(MIN(IF(ISERROR($AK73:$AK80), 1000, $AK73:$AK80)), $AK73:$AK80, 0))</f>
        <v>1.431</v>
      </c>
      <c r="BE73" s="220">
        <f>BD73-BD81</f>
        <v>-0.17100000000000004</v>
      </c>
      <c r="BG73" s="43">
        <v>0.73599999999999999</v>
      </c>
      <c r="BH73" s="43">
        <v>1.522</v>
      </c>
      <c r="BI73" s="43">
        <v>0.77700000000000002</v>
      </c>
      <c r="BJ73" s="43">
        <v>1.546</v>
      </c>
      <c r="BL73" s="223" cm="1">
        <f t="array" ref="BL73">INDEX(BG73:BG80, MATCH(MIN(IF(ISERROR($AK73:$AK80), 1000, $AK73:$AK80)), $AK73:$AK80, 0))</f>
        <v>0.70699999999999996</v>
      </c>
      <c r="BM73" s="220">
        <f>BL81-BL73</f>
        <v>-8.4999999999999964E-2</v>
      </c>
      <c r="BN73" s="24"/>
      <c r="BO73" s="223" cm="1">
        <f t="array" ref="BO73">INDEX(BH73:BH80, MATCH(MIN(IF(ISERROR($AK73:$AK80), 1000, $AK73:$AK80)), $AK73:$AK80, 0))</f>
        <v>1.581</v>
      </c>
      <c r="BP73" s="220">
        <f>BO73-BO81</f>
        <v>-0.18199999999999994</v>
      </c>
      <c r="BR73" s="220">
        <f>BA73-BB73</f>
        <v>0.82699999999999996</v>
      </c>
      <c r="BS73" s="220">
        <f>BD73+BE73</f>
        <v>1.26</v>
      </c>
      <c r="BT73" s="221">
        <f>BS73-BR73</f>
        <v>0.43300000000000005</v>
      </c>
      <c r="BU73" s="51"/>
      <c r="BV73" s="220">
        <f>BL73-BM73</f>
        <v>0.79199999999999993</v>
      </c>
      <c r="BW73" s="220">
        <f>BO73+BP73</f>
        <v>1.399</v>
      </c>
      <c r="BX73" s="221">
        <f>BW73-BV73</f>
        <v>0.6070000000000001</v>
      </c>
      <c r="BY73" s="51"/>
      <c r="BZ73" s="221">
        <f>AVERAGE(BT73, BX73)</f>
        <v>0.52</v>
      </c>
    </row>
    <row r="74" spans="1:78" ht="16" customHeight="1" x14ac:dyDescent="0.2">
      <c r="A74" s="222"/>
      <c r="B74" s="222"/>
      <c r="C74" s="222"/>
      <c r="D74" s="20" t="s">
        <v>824</v>
      </c>
      <c r="E74" s="224"/>
      <c r="G74">
        <v>487</v>
      </c>
      <c r="H74">
        <v>434</v>
      </c>
      <c r="I74">
        <v>288</v>
      </c>
      <c r="J74">
        <v>325</v>
      </c>
      <c r="K74">
        <v>403</v>
      </c>
      <c r="L74">
        <v>0.90300000000000002</v>
      </c>
      <c r="M74">
        <v>0.88400000000000001</v>
      </c>
      <c r="N74">
        <v>0.82499999999999996</v>
      </c>
      <c r="O74">
        <v>0.82699999999999996</v>
      </c>
      <c r="P74">
        <v>0.86899999999999999</v>
      </c>
      <c r="Q74">
        <v>0.70199999999999996</v>
      </c>
      <c r="R74">
        <v>0.70599999999999996</v>
      </c>
      <c r="S74">
        <v>0.69099999999999995</v>
      </c>
      <c r="T74">
        <v>0.70299999999999996</v>
      </c>
      <c r="U74">
        <v>0.71399999999999997</v>
      </c>
      <c r="V74">
        <v>0.78700000000000003</v>
      </c>
      <c r="W74">
        <v>0.85499999999999998</v>
      </c>
      <c r="X74">
        <v>1.0289999999999999</v>
      </c>
      <c r="Y74">
        <v>1.026</v>
      </c>
      <c r="Z74">
        <v>0.90100000000000002</v>
      </c>
      <c r="AA74">
        <v>1.381</v>
      </c>
      <c r="AB74">
        <v>1.3069999999999999</v>
      </c>
      <c r="AC74">
        <v>1.3560000000000001</v>
      </c>
      <c r="AD74">
        <v>1.3069999999999999</v>
      </c>
      <c r="AE74">
        <v>1.3460000000000001</v>
      </c>
      <c r="AG74" s="21">
        <f t="shared" si="21"/>
        <v>387.4</v>
      </c>
      <c r="AH74" s="22">
        <f t="shared" si="22"/>
        <v>0.86159999999999992</v>
      </c>
      <c r="AI74" s="22">
        <f t="shared" si="23"/>
        <v>0.91959999999999997</v>
      </c>
      <c r="AJ74" s="22">
        <f t="shared" si="24"/>
        <v>0.70319999999999994</v>
      </c>
      <c r="AK74" s="22">
        <f t="shared" si="25"/>
        <v>1.3393999999999999</v>
      </c>
      <c r="AM74" s="109">
        <f t="shared" si="26"/>
        <v>1.5410046733774889</v>
      </c>
      <c r="AN74" s="223"/>
      <c r="AP74" s="223"/>
      <c r="AQ74" s="220"/>
      <c r="AR74" s="24"/>
      <c r="AS74" s="223"/>
      <c r="AT74" s="220"/>
      <c r="AV74" s="43">
        <v>0.77400000000000002</v>
      </c>
      <c r="AW74" s="43">
        <v>1.385</v>
      </c>
      <c r="AX74" s="43">
        <v>0.78100000000000003</v>
      </c>
      <c r="AY74" s="43">
        <v>1.512</v>
      </c>
      <c r="AZ74" s="25"/>
      <c r="BA74" s="223"/>
      <c r="BB74" s="220"/>
      <c r="BC74" s="24"/>
      <c r="BD74" s="223"/>
      <c r="BE74" s="220"/>
      <c r="BG74" s="43">
        <v>0.72499999999999998</v>
      </c>
      <c r="BH74" s="43">
        <v>1.544</v>
      </c>
      <c r="BI74" s="43">
        <v>0.75800000000000001</v>
      </c>
      <c r="BJ74" s="43">
        <v>1.585</v>
      </c>
      <c r="BL74" s="223"/>
      <c r="BM74" s="220"/>
      <c r="BN74" s="24"/>
      <c r="BO74" s="223"/>
      <c r="BP74" s="220"/>
      <c r="BR74" s="220"/>
      <c r="BS74" s="220"/>
      <c r="BT74" s="221"/>
      <c r="BU74" s="51"/>
      <c r="BV74" s="220"/>
      <c r="BW74" s="220"/>
      <c r="BX74" s="221"/>
      <c r="BY74" s="51"/>
      <c r="BZ74" s="221"/>
    </row>
    <row r="75" spans="1:78" ht="16" customHeight="1" x14ac:dyDescent="0.2">
      <c r="A75" s="222"/>
      <c r="B75" s="222"/>
      <c r="C75" s="222"/>
      <c r="D75" s="20" t="s">
        <v>825</v>
      </c>
      <c r="E75" s="224"/>
      <c r="G75">
        <v>694</v>
      </c>
      <c r="H75">
        <v>647</v>
      </c>
      <c r="I75">
        <v>687</v>
      </c>
      <c r="J75">
        <v>663</v>
      </c>
      <c r="K75">
        <v>725</v>
      </c>
      <c r="L75">
        <v>0.84799999999999998</v>
      </c>
      <c r="M75">
        <v>0.82399999999999995</v>
      </c>
      <c r="N75">
        <v>0.83599999999999997</v>
      </c>
      <c r="O75">
        <v>0.83</v>
      </c>
      <c r="P75">
        <v>0.85199999999999998</v>
      </c>
      <c r="Q75">
        <v>0.70299999999999996</v>
      </c>
      <c r="R75">
        <v>0.70899999999999996</v>
      </c>
      <c r="S75">
        <v>0.69299999999999995</v>
      </c>
      <c r="T75">
        <v>0.70899999999999996</v>
      </c>
      <c r="U75">
        <v>0.72699999999999998</v>
      </c>
      <c r="V75">
        <v>0.97</v>
      </c>
      <c r="W75">
        <v>1.0349999999999999</v>
      </c>
      <c r="X75">
        <v>0.998</v>
      </c>
      <c r="Y75">
        <v>1.02</v>
      </c>
      <c r="Z75">
        <v>0.95399999999999996</v>
      </c>
      <c r="AA75">
        <v>1.36</v>
      </c>
      <c r="AB75">
        <v>1.3080000000000001</v>
      </c>
      <c r="AC75">
        <v>1.4059999999999999</v>
      </c>
      <c r="AD75">
        <v>1.331</v>
      </c>
      <c r="AE75">
        <v>1.2849999999999999</v>
      </c>
      <c r="AG75" s="21">
        <f t="shared" si="21"/>
        <v>683.2</v>
      </c>
      <c r="AH75" s="22">
        <f t="shared" si="22"/>
        <v>0.83800000000000008</v>
      </c>
      <c r="AI75" s="22">
        <f t="shared" si="23"/>
        <v>0.99539999999999984</v>
      </c>
      <c r="AJ75" s="22">
        <f t="shared" si="24"/>
        <v>0.70819999999999994</v>
      </c>
      <c r="AK75" s="22">
        <f t="shared" si="25"/>
        <v>1.3379999999999999</v>
      </c>
      <c r="AM75" s="109">
        <f t="shared" si="26"/>
        <v>0.70808203930272806</v>
      </c>
      <c r="AN75" s="223"/>
      <c r="AP75" s="223"/>
      <c r="AQ75" s="220"/>
      <c r="AR75" s="24"/>
      <c r="AS75" s="223"/>
      <c r="AT75" s="220"/>
      <c r="AV75" s="43">
        <v>0.76100000000000001</v>
      </c>
      <c r="AW75" s="43">
        <v>1.4059999999999999</v>
      </c>
      <c r="AX75" s="43">
        <v>0.77700000000000002</v>
      </c>
      <c r="AY75" s="43">
        <v>1.514</v>
      </c>
      <c r="AZ75" s="25"/>
      <c r="BA75" s="223"/>
      <c r="BB75" s="220"/>
      <c r="BC75" s="24"/>
      <c r="BD75" s="223"/>
      <c r="BE75" s="220"/>
      <c r="BG75" s="43">
        <v>0.71899999999999997</v>
      </c>
      <c r="BH75" s="43">
        <v>1.552</v>
      </c>
      <c r="BI75" s="43">
        <v>0.755</v>
      </c>
      <c r="BJ75" s="43">
        <v>1.58</v>
      </c>
      <c r="BL75" s="223"/>
      <c r="BM75" s="220"/>
      <c r="BN75" s="24"/>
      <c r="BO75" s="223"/>
      <c r="BP75" s="220"/>
      <c r="BR75" s="220"/>
      <c r="BS75" s="220"/>
      <c r="BT75" s="221"/>
      <c r="BU75" s="51"/>
      <c r="BV75" s="220"/>
      <c r="BW75" s="220"/>
      <c r="BX75" s="221"/>
      <c r="BY75" s="51"/>
      <c r="BZ75" s="221"/>
    </row>
    <row r="76" spans="1:78" s="63" customFormat="1" ht="16" customHeight="1" x14ac:dyDescent="0.2">
      <c r="A76" s="222"/>
      <c r="B76" s="222"/>
      <c r="C76" s="222"/>
      <c r="D76" s="63" t="s">
        <v>826</v>
      </c>
      <c r="E76" s="224"/>
      <c r="G76" s="63">
        <v>888</v>
      </c>
      <c r="H76" s="63">
        <v>875</v>
      </c>
      <c r="I76" s="63">
        <v>759</v>
      </c>
      <c r="J76" s="63">
        <v>932</v>
      </c>
      <c r="K76" s="63">
        <v>789</v>
      </c>
      <c r="L76" s="63">
        <v>0.85299999999999998</v>
      </c>
      <c r="M76" s="63">
        <v>0.84799999999999998</v>
      </c>
      <c r="N76" s="63">
        <v>0.81499999999999995</v>
      </c>
      <c r="O76" s="63">
        <v>0.86599999999999999</v>
      </c>
      <c r="P76" s="63">
        <v>0.81599999999999995</v>
      </c>
      <c r="Q76" s="63">
        <v>0.70299999999999996</v>
      </c>
      <c r="R76" s="63">
        <v>0.70199999999999996</v>
      </c>
      <c r="S76" s="63">
        <v>0.69499999999999995</v>
      </c>
      <c r="T76" s="63">
        <v>0.70799999999999996</v>
      </c>
      <c r="U76" s="63">
        <v>0.72799999999999998</v>
      </c>
      <c r="V76" s="63">
        <v>0.95399999999999996</v>
      </c>
      <c r="W76" s="63">
        <v>0.96899999999999997</v>
      </c>
      <c r="X76" s="63">
        <v>1.054</v>
      </c>
      <c r="Y76" s="63">
        <v>0.91200000000000003</v>
      </c>
      <c r="Z76" s="63">
        <v>1.0529999999999999</v>
      </c>
      <c r="AA76" s="63">
        <v>1.343</v>
      </c>
      <c r="AB76" s="63">
        <v>1.347</v>
      </c>
      <c r="AC76" s="63">
        <v>1.3680000000000001</v>
      </c>
      <c r="AD76" s="63">
        <v>1.33</v>
      </c>
      <c r="AE76" s="63">
        <v>1.29</v>
      </c>
      <c r="AG76" s="102">
        <f t="shared" si="21"/>
        <v>848.6</v>
      </c>
      <c r="AH76" s="103">
        <f t="shared" si="22"/>
        <v>0.83960000000000012</v>
      </c>
      <c r="AI76" s="103">
        <f t="shared" si="23"/>
        <v>0.98840000000000006</v>
      </c>
      <c r="AJ76" s="103">
        <f t="shared" si="24"/>
        <v>0.70719999999999994</v>
      </c>
      <c r="AK76" s="103">
        <f t="shared" si="25"/>
        <v>1.3355999999999999</v>
      </c>
      <c r="AM76" s="18">
        <f t="shared" si="26"/>
        <v>0.57854139317033193</v>
      </c>
      <c r="AN76" s="223"/>
      <c r="AP76" s="223"/>
      <c r="AQ76" s="220"/>
      <c r="AR76" s="104"/>
      <c r="AS76" s="223"/>
      <c r="AT76" s="220"/>
      <c r="AV76" s="105">
        <v>0.752</v>
      </c>
      <c r="AW76" s="105">
        <v>1.431</v>
      </c>
      <c r="AX76" s="105">
        <v>0.76</v>
      </c>
      <c r="AY76" s="105">
        <v>1.554</v>
      </c>
      <c r="AZ76" s="106"/>
      <c r="BA76" s="223"/>
      <c r="BB76" s="220"/>
      <c r="BC76" s="104"/>
      <c r="BD76" s="223"/>
      <c r="BE76" s="220"/>
      <c r="BG76" s="105">
        <v>0.70699999999999996</v>
      </c>
      <c r="BH76" s="105">
        <v>1.581</v>
      </c>
      <c r="BI76" s="105">
        <v>0.746</v>
      </c>
      <c r="BJ76" s="105">
        <v>1.6040000000000001</v>
      </c>
      <c r="BL76" s="223"/>
      <c r="BM76" s="220"/>
      <c r="BN76" s="104"/>
      <c r="BO76" s="223"/>
      <c r="BP76" s="220"/>
      <c r="BR76" s="220"/>
      <c r="BS76" s="220"/>
      <c r="BT76" s="221"/>
      <c r="BU76" s="107"/>
      <c r="BV76" s="220"/>
      <c r="BW76" s="220"/>
      <c r="BX76" s="221"/>
      <c r="BY76" s="107"/>
      <c r="BZ76" s="221"/>
    </row>
    <row r="77" spans="1:78" ht="16" customHeight="1" x14ac:dyDescent="0.2">
      <c r="A77" s="222"/>
      <c r="B77" s="222"/>
      <c r="C77" s="222"/>
      <c r="D77" s="20" t="s">
        <v>827</v>
      </c>
      <c r="E77" s="224"/>
      <c r="G77" s="20"/>
      <c r="K77" s="20"/>
      <c r="L77" s="20"/>
      <c r="P77" s="20"/>
      <c r="Q77" s="20"/>
      <c r="U77" s="20"/>
      <c r="V77" s="20"/>
      <c r="Z77" s="20"/>
      <c r="AA77" s="20"/>
      <c r="AE77" s="20"/>
      <c r="AG77" s="21" t="e">
        <f t="shared" si="21"/>
        <v>#DIV/0!</v>
      </c>
      <c r="AH77" s="22" t="e">
        <f t="shared" si="22"/>
        <v>#DIV/0!</v>
      </c>
      <c r="AI77" s="22" t="e">
        <f t="shared" si="23"/>
        <v>#DIV/0!</v>
      </c>
      <c r="AJ77" s="22" t="e">
        <f t="shared" si="24"/>
        <v>#DIV/0!</v>
      </c>
      <c r="AK77" s="22" t="e">
        <f t="shared" si="25"/>
        <v>#DIV/0!</v>
      </c>
      <c r="AM77" s="109" t="e">
        <f t="shared" si="26"/>
        <v>#DIV/0!</v>
      </c>
      <c r="AN77" s="223"/>
      <c r="AP77" s="223"/>
      <c r="AQ77" s="220"/>
      <c r="AR77" s="24"/>
      <c r="AS77" s="223"/>
      <c r="AT77" s="220"/>
      <c r="AV77" s="43"/>
      <c r="AW77" s="43"/>
      <c r="AX77" s="43"/>
      <c r="AY77" s="43"/>
      <c r="AZ77" s="25"/>
      <c r="BA77" s="223"/>
      <c r="BB77" s="220"/>
      <c r="BC77" s="24"/>
      <c r="BD77" s="223"/>
      <c r="BE77" s="220"/>
      <c r="BG77" s="43"/>
      <c r="BH77" s="43"/>
      <c r="BI77" s="43"/>
      <c r="BJ77" s="43"/>
      <c r="BL77" s="223"/>
      <c r="BM77" s="220"/>
      <c r="BN77" s="24"/>
      <c r="BO77" s="223"/>
      <c r="BP77" s="220"/>
      <c r="BR77" s="220"/>
      <c r="BS77" s="220"/>
      <c r="BT77" s="221"/>
      <c r="BU77" s="51"/>
      <c r="BV77" s="220"/>
      <c r="BW77" s="220"/>
      <c r="BX77" s="221"/>
      <c r="BY77" s="51"/>
      <c r="BZ77" s="221"/>
    </row>
    <row r="78" spans="1:78" ht="16" customHeight="1" x14ac:dyDescent="0.2">
      <c r="A78" s="222"/>
      <c r="B78" s="222"/>
      <c r="C78" s="222"/>
      <c r="E78" s="224"/>
      <c r="AG78" s="21" t="e">
        <f t="shared" si="21"/>
        <v>#DIV/0!</v>
      </c>
      <c r="AH78" s="22" t="e">
        <f t="shared" si="22"/>
        <v>#DIV/0!</v>
      </c>
      <c r="AI78" s="22" t="e">
        <f t="shared" si="23"/>
        <v>#DIV/0!</v>
      </c>
      <c r="AJ78" s="22" t="e">
        <f t="shared" si="24"/>
        <v>#DIV/0!</v>
      </c>
      <c r="AK78" s="22" t="e">
        <f t="shared" si="25"/>
        <v>#DIV/0!</v>
      </c>
      <c r="AM78" s="109" t="e">
        <f t="shared" si="26"/>
        <v>#DIV/0!</v>
      </c>
      <c r="AN78" s="223"/>
      <c r="AP78" s="223"/>
      <c r="AQ78" s="220"/>
      <c r="AR78" s="24"/>
      <c r="AS78" s="223"/>
      <c r="AT78" s="220"/>
      <c r="AV78" s="43"/>
      <c r="AW78" s="43"/>
      <c r="AX78" s="43"/>
      <c r="AY78" s="43"/>
      <c r="AZ78" s="25"/>
      <c r="BA78" s="223"/>
      <c r="BB78" s="220"/>
      <c r="BC78" s="24"/>
      <c r="BD78" s="223"/>
      <c r="BE78" s="220"/>
      <c r="BG78" s="43"/>
      <c r="BH78" s="43"/>
      <c r="BI78" s="43"/>
      <c r="BJ78" s="43"/>
      <c r="BL78" s="223"/>
      <c r="BM78" s="220"/>
      <c r="BN78" s="24"/>
      <c r="BO78" s="223"/>
      <c r="BP78" s="220"/>
      <c r="BR78" s="220"/>
      <c r="BS78" s="220"/>
      <c r="BT78" s="221"/>
      <c r="BU78" s="51"/>
      <c r="BV78" s="220"/>
      <c r="BW78" s="220"/>
      <c r="BX78" s="221"/>
      <c r="BY78" s="51"/>
      <c r="BZ78" s="221"/>
    </row>
    <row r="79" spans="1:78" ht="16" customHeight="1" x14ac:dyDescent="0.2">
      <c r="A79" s="222"/>
      <c r="B79" s="222"/>
      <c r="C79" s="222"/>
      <c r="E79" s="224"/>
      <c r="AG79" s="21" t="e">
        <f t="shared" si="21"/>
        <v>#DIV/0!</v>
      </c>
      <c r="AH79" s="22" t="e">
        <f t="shared" si="22"/>
        <v>#DIV/0!</v>
      </c>
      <c r="AI79" s="22" t="e">
        <f t="shared" si="23"/>
        <v>#DIV/0!</v>
      </c>
      <c r="AJ79" s="22" t="e">
        <f t="shared" si="24"/>
        <v>#DIV/0!</v>
      </c>
      <c r="AK79" s="22" t="e">
        <f t="shared" si="25"/>
        <v>#DIV/0!</v>
      </c>
      <c r="AM79" s="109" t="e">
        <f t="shared" si="26"/>
        <v>#DIV/0!</v>
      </c>
      <c r="AN79" s="223"/>
      <c r="AP79" s="223"/>
      <c r="AQ79" s="220"/>
      <c r="AR79" s="24"/>
      <c r="AS79" s="223"/>
      <c r="AT79" s="220"/>
      <c r="AV79" s="43"/>
      <c r="AW79" s="43"/>
      <c r="AX79" s="43"/>
      <c r="AY79" s="43"/>
      <c r="AZ79" s="25"/>
      <c r="BA79" s="223"/>
      <c r="BB79" s="220"/>
      <c r="BC79" s="24"/>
      <c r="BD79" s="223"/>
      <c r="BE79" s="220"/>
      <c r="BG79" s="43"/>
      <c r="BH79" s="43"/>
      <c r="BI79" s="43"/>
      <c r="BJ79" s="43"/>
      <c r="BL79" s="223"/>
      <c r="BM79" s="220"/>
      <c r="BN79" s="24"/>
      <c r="BO79" s="223"/>
      <c r="BP79" s="220"/>
      <c r="BR79" s="220"/>
      <c r="BS79" s="220"/>
      <c r="BT79" s="221"/>
      <c r="BU79" s="51"/>
      <c r="BV79" s="220"/>
      <c r="BW79" s="220"/>
      <c r="BX79" s="221"/>
      <c r="BY79" s="51"/>
      <c r="BZ79" s="221"/>
    </row>
    <row r="80" spans="1:78" ht="16" customHeight="1" x14ac:dyDescent="0.2">
      <c r="A80" s="222"/>
      <c r="B80" s="222"/>
      <c r="C80" s="222"/>
      <c r="E80" s="224"/>
      <c r="AG80" s="21" t="e">
        <f t="shared" si="21"/>
        <v>#DIV/0!</v>
      </c>
      <c r="AH80" s="22" t="e">
        <f t="shared" si="22"/>
        <v>#DIV/0!</v>
      </c>
      <c r="AI80" s="22" t="e">
        <f t="shared" si="23"/>
        <v>#DIV/0!</v>
      </c>
      <c r="AJ80" s="22" t="e">
        <f t="shared" si="24"/>
        <v>#DIV/0!</v>
      </c>
      <c r="AK80" s="22" t="e">
        <f t="shared" si="25"/>
        <v>#DIV/0!</v>
      </c>
      <c r="AM80" s="109" t="e">
        <f t="shared" si="26"/>
        <v>#DIV/0!</v>
      </c>
      <c r="AN80" s="223"/>
      <c r="AP80" s="223"/>
      <c r="AQ80" s="220"/>
      <c r="AR80" s="24"/>
      <c r="AS80" s="223"/>
      <c r="AT80" s="220"/>
      <c r="AV80" s="43"/>
      <c r="AW80" s="43"/>
      <c r="AX80" s="43"/>
      <c r="AY80" s="43"/>
      <c r="AZ80" s="25"/>
      <c r="BA80" s="223"/>
      <c r="BB80" s="220"/>
      <c r="BC80" s="24"/>
      <c r="BD80" s="223"/>
      <c r="BE80" s="220"/>
      <c r="BG80" s="43"/>
      <c r="BH80" s="43"/>
      <c r="BI80" s="43"/>
      <c r="BJ80" s="43"/>
      <c r="BL80" s="223"/>
      <c r="BM80" s="220"/>
      <c r="BN80" s="24"/>
      <c r="BO80" s="223"/>
      <c r="BP80" s="220"/>
      <c r="BR80" s="220"/>
      <c r="BS80" s="220"/>
      <c r="BT80" s="221"/>
      <c r="BU80" s="51"/>
      <c r="BV80" s="220"/>
      <c r="BW80" s="220"/>
      <c r="BX80" s="221"/>
      <c r="BY80" s="51"/>
      <c r="BZ80" s="221"/>
    </row>
    <row r="81" spans="1:78" ht="16" customHeight="1" x14ac:dyDescent="0.2">
      <c r="A81" s="222"/>
      <c r="B81" s="222"/>
      <c r="C81" s="222">
        <v>0</v>
      </c>
      <c r="D81" s="20" t="s">
        <v>828</v>
      </c>
      <c r="E81" s="224"/>
      <c r="G81">
        <v>167</v>
      </c>
      <c r="H81">
        <v>123</v>
      </c>
      <c r="I81">
        <v>60</v>
      </c>
      <c r="J81">
        <v>90</v>
      </c>
      <c r="K81">
        <v>183</v>
      </c>
      <c r="L81">
        <v>0.81200000000000006</v>
      </c>
      <c r="M81">
        <v>0.77700000000000002</v>
      </c>
      <c r="N81">
        <v>0.70599999999999996</v>
      </c>
      <c r="O81">
        <v>0.74199999999999999</v>
      </c>
      <c r="P81">
        <v>0.81399999999999995</v>
      </c>
      <c r="Q81">
        <v>0.61799999999999999</v>
      </c>
      <c r="R81">
        <v>0.626</v>
      </c>
      <c r="S81">
        <v>0.59899999999999998</v>
      </c>
      <c r="T81">
        <v>0.61799999999999999</v>
      </c>
      <c r="U81">
        <v>0.63700000000000001</v>
      </c>
      <c r="V81">
        <v>1.071</v>
      </c>
      <c r="W81">
        <v>1.1539999999999999</v>
      </c>
      <c r="X81">
        <v>1.29</v>
      </c>
      <c r="Y81">
        <v>1.224</v>
      </c>
      <c r="Z81">
        <v>1.0589999999999999</v>
      </c>
      <c r="AA81">
        <v>1.454</v>
      </c>
      <c r="AB81">
        <v>1.4350000000000001</v>
      </c>
      <c r="AC81">
        <v>1.4910000000000001</v>
      </c>
      <c r="AD81">
        <v>1.46</v>
      </c>
      <c r="AE81">
        <v>1.556</v>
      </c>
      <c r="AG81" s="21">
        <f t="shared" si="21"/>
        <v>124.6</v>
      </c>
      <c r="AH81" s="22">
        <f t="shared" si="22"/>
        <v>0.7702</v>
      </c>
      <c r="AI81" s="22">
        <f t="shared" si="23"/>
        <v>1.1596</v>
      </c>
      <c r="AJ81" s="22">
        <f t="shared" si="24"/>
        <v>0.61959999999999993</v>
      </c>
      <c r="AK81" s="22">
        <f t="shared" si="25"/>
        <v>1.4792000000000001</v>
      </c>
      <c r="AM81" s="109">
        <f t="shared" si="26"/>
        <v>4.1397805450002965</v>
      </c>
      <c r="AN81" s="223" cm="1">
        <f t="array" ref="AN81">MIN(IF(ISERROR(AM81:AM88),1E+307,AM81:AM88))</f>
        <v>0.42872522228612325</v>
      </c>
      <c r="AP81" s="223" cm="1">
        <f t="array" ref="AP81">MAX(IF(ISERROR(AJ81:AJ88),-1E+307,AJ81:AJ88))</f>
        <v>0.63380000000000003</v>
      </c>
      <c r="AQ81" s="220"/>
      <c r="AR81" s="24"/>
      <c r="AS81" s="223" cm="1">
        <f t="array" ref="AS81">MIN(IF(ISERROR(AK81:AK88),1E+307,AK81:AK88))</f>
        <v>1.4283999999999999</v>
      </c>
      <c r="AT81" s="220"/>
      <c r="AV81" s="43">
        <v>0.68100000000000005</v>
      </c>
      <c r="AW81" s="43">
        <v>1.5920000000000001</v>
      </c>
      <c r="AX81" s="43">
        <v>0.75900000000000001</v>
      </c>
      <c r="AY81" s="43">
        <v>1.5860000000000001</v>
      </c>
      <c r="AZ81" s="25"/>
      <c r="BA81" s="223" cm="1">
        <f t="array" ref="BA81">INDEX(AV81:AV88, MATCH(MIN(IF(ISERROR($AK81:$AK88), 1000, $AK81:$AK88)), $AK81:$AK88, 0))</f>
        <v>0.67700000000000005</v>
      </c>
      <c r="BB81" s="220"/>
      <c r="BC81" s="24"/>
      <c r="BD81" s="223" cm="1">
        <f t="array" ref="BD81">INDEX(AW81:AW88, MATCH(MIN(IF(ISERROR($AK81:$AK88), 1000, $AK81:$AK88)), $AK81:$AK88, 0))</f>
        <v>1.6020000000000001</v>
      </c>
      <c r="BE81" s="220"/>
      <c r="BG81" s="43">
        <v>0.628</v>
      </c>
      <c r="BH81" s="43">
        <v>1.7490000000000001</v>
      </c>
      <c r="BI81" s="43">
        <v>0.70399999999999996</v>
      </c>
      <c r="BJ81" s="43">
        <v>1.702</v>
      </c>
      <c r="BL81" s="223" cm="1">
        <f t="array" ref="BL81">INDEX(BG81:BG88, MATCH(MIN(IF(ISERROR($AK81:$AK88), 1000, $AK81:$AK88)), $AK81:$AK88, 0))</f>
        <v>0.622</v>
      </c>
      <c r="BM81" s="220"/>
      <c r="BN81" s="24"/>
      <c r="BO81" s="223" cm="1">
        <f t="array" ref="BO81">INDEX(BH81:BH88, MATCH(MIN(IF(ISERROR($AK81:$AK88), 1000, $AK81:$AK88)), $AK81:$AK88, 0))</f>
        <v>1.7629999999999999</v>
      </c>
      <c r="BP81" s="220"/>
      <c r="BR81" s="220"/>
      <c r="BS81" s="220"/>
      <c r="BT81" s="221"/>
      <c r="BU81" s="51"/>
      <c r="BV81" s="220"/>
      <c r="BW81" s="220"/>
      <c r="BX81" s="221"/>
      <c r="BY81" s="51"/>
      <c r="BZ81" s="221"/>
    </row>
    <row r="82" spans="1:78" s="63" customFormat="1" ht="16" customHeight="1" x14ac:dyDescent="0.2">
      <c r="A82" s="222"/>
      <c r="B82" s="222"/>
      <c r="C82" s="222"/>
      <c r="D82" s="63" t="s">
        <v>829</v>
      </c>
      <c r="E82" s="224"/>
      <c r="G82" s="63">
        <v>374</v>
      </c>
      <c r="H82" s="63">
        <v>536</v>
      </c>
      <c r="I82" s="63">
        <v>337</v>
      </c>
      <c r="J82" s="63">
        <v>463</v>
      </c>
      <c r="K82" s="63">
        <v>428</v>
      </c>
      <c r="L82" s="63">
        <v>0.746</v>
      </c>
      <c r="M82" s="63">
        <v>0.79800000000000004</v>
      </c>
      <c r="N82" s="63">
        <v>0.72799999999999998</v>
      </c>
      <c r="O82" s="63">
        <v>0.77800000000000002</v>
      </c>
      <c r="P82" s="63">
        <v>0.755</v>
      </c>
      <c r="Q82" s="63">
        <v>0.63100000000000001</v>
      </c>
      <c r="R82" s="63">
        <v>0.63200000000000001</v>
      </c>
      <c r="S82" s="63">
        <v>0.61499999999999999</v>
      </c>
      <c r="T82" s="63">
        <v>0.63300000000000001</v>
      </c>
      <c r="U82" s="63">
        <v>0.65800000000000003</v>
      </c>
      <c r="V82" s="63">
        <v>1.2190000000000001</v>
      </c>
      <c r="W82" s="63">
        <v>1.1020000000000001</v>
      </c>
      <c r="X82" s="63">
        <v>1.2470000000000001</v>
      </c>
      <c r="Y82" s="63">
        <v>1.149</v>
      </c>
      <c r="Z82" s="63">
        <v>1.194</v>
      </c>
      <c r="AA82" s="63">
        <v>1.4159999999999999</v>
      </c>
      <c r="AB82" s="63">
        <v>1.4430000000000001</v>
      </c>
      <c r="AC82" s="63">
        <v>1.468</v>
      </c>
      <c r="AD82" s="63">
        <v>1.417</v>
      </c>
      <c r="AE82" s="63">
        <v>1.3979999999999999</v>
      </c>
      <c r="AG82" s="102">
        <f t="shared" si="21"/>
        <v>427.6</v>
      </c>
      <c r="AH82" s="103">
        <f t="shared" si="22"/>
        <v>0.76100000000000001</v>
      </c>
      <c r="AI82" s="103">
        <f t="shared" si="23"/>
        <v>1.1822000000000001</v>
      </c>
      <c r="AJ82" s="103">
        <f t="shared" si="24"/>
        <v>0.63380000000000003</v>
      </c>
      <c r="AK82" s="103">
        <f t="shared" si="25"/>
        <v>1.4283999999999999</v>
      </c>
      <c r="AM82" s="18">
        <f t="shared" si="26"/>
        <v>0.90844390864375058</v>
      </c>
      <c r="AN82" s="223"/>
      <c r="AP82" s="223"/>
      <c r="AQ82" s="220"/>
      <c r="AR82" s="104"/>
      <c r="AS82" s="223"/>
      <c r="AT82" s="220"/>
      <c r="AV82" s="105">
        <v>0.67700000000000005</v>
      </c>
      <c r="AW82" s="105">
        <v>1.6020000000000001</v>
      </c>
      <c r="AX82" s="105">
        <v>0.71899999999999997</v>
      </c>
      <c r="AY82" s="105">
        <v>1.665</v>
      </c>
      <c r="AZ82" s="106"/>
      <c r="BA82" s="223"/>
      <c r="BB82" s="220"/>
      <c r="BC82" s="104"/>
      <c r="BD82" s="223"/>
      <c r="BE82" s="220"/>
      <c r="BG82" s="105">
        <v>0.622</v>
      </c>
      <c r="BH82" s="105">
        <v>1.7629999999999999</v>
      </c>
      <c r="BI82" s="105">
        <v>0.70599999999999996</v>
      </c>
      <c r="BJ82" s="105">
        <v>1.698</v>
      </c>
      <c r="BL82" s="223"/>
      <c r="BM82" s="220"/>
      <c r="BN82" s="104"/>
      <c r="BO82" s="223"/>
      <c r="BP82" s="220"/>
      <c r="BR82" s="220"/>
      <c r="BS82" s="220"/>
      <c r="BT82" s="221"/>
      <c r="BU82" s="107"/>
      <c r="BV82" s="220"/>
      <c r="BW82" s="220"/>
      <c r="BX82" s="221"/>
      <c r="BY82" s="107"/>
      <c r="BZ82" s="221"/>
    </row>
    <row r="83" spans="1:78" ht="16" customHeight="1" x14ac:dyDescent="0.2">
      <c r="A83" s="222"/>
      <c r="B83" s="222"/>
      <c r="C83" s="222"/>
      <c r="D83" s="20" t="s">
        <v>830</v>
      </c>
      <c r="E83" s="224"/>
      <c r="G83">
        <v>561</v>
      </c>
      <c r="H83">
        <v>607</v>
      </c>
      <c r="I83">
        <v>652</v>
      </c>
      <c r="J83">
        <v>618</v>
      </c>
      <c r="K83">
        <v>687</v>
      </c>
      <c r="L83">
        <v>0.69699999999999995</v>
      </c>
      <c r="M83">
        <v>0.70799999999999996</v>
      </c>
      <c r="N83">
        <v>0.72899999999999998</v>
      </c>
      <c r="O83">
        <v>0.73</v>
      </c>
      <c r="P83">
        <v>0.73599999999999999</v>
      </c>
      <c r="Q83">
        <v>0.623</v>
      </c>
      <c r="R83">
        <v>0.628</v>
      </c>
      <c r="S83">
        <v>0.61899999999999999</v>
      </c>
      <c r="T83">
        <v>0.621</v>
      </c>
      <c r="U83">
        <v>0.64800000000000002</v>
      </c>
      <c r="V83">
        <v>1.3129999999999999</v>
      </c>
      <c r="W83">
        <v>1.2909999999999999</v>
      </c>
      <c r="X83">
        <v>1.244</v>
      </c>
      <c r="Y83">
        <v>1.248</v>
      </c>
      <c r="Z83">
        <v>1.2330000000000001</v>
      </c>
      <c r="AA83">
        <v>1.425</v>
      </c>
      <c r="AB83">
        <v>1.417</v>
      </c>
      <c r="AC83">
        <v>1.4750000000000001</v>
      </c>
      <c r="AD83">
        <v>1.4450000000000001</v>
      </c>
      <c r="AE83">
        <v>1.415</v>
      </c>
      <c r="AG83" s="21">
        <f t="shared" si="21"/>
        <v>625</v>
      </c>
      <c r="AH83" s="22">
        <f t="shared" si="22"/>
        <v>0.72</v>
      </c>
      <c r="AI83" s="22">
        <f t="shared" si="23"/>
        <v>1.2658</v>
      </c>
      <c r="AJ83" s="22">
        <f t="shared" si="24"/>
        <v>0.62779999999999991</v>
      </c>
      <c r="AK83" s="22">
        <f t="shared" si="25"/>
        <v>1.4354</v>
      </c>
      <c r="AM83" s="109">
        <f t="shared" si="26"/>
        <v>0.43223956674100034</v>
      </c>
      <c r="AN83" s="223"/>
      <c r="AP83" s="223"/>
      <c r="AQ83" s="220"/>
      <c r="AR83" s="24"/>
      <c r="AS83" s="223"/>
      <c r="AT83" s="220"/>
      <c r="AV83" s="43">
        <v>0.67700000000000005</v>
      </c>
      <c r="AW83" s="43">
        <v>1.6</v>
      </c>
      <c r="AX83" s="43">
        <v>0.73899999999999999</v>
      </c>
      <c r="AY83" s="43">
        <v>1.627</v>
      </c>
      <c r="AZ83" s="25"/>
      <c r="BA83" s="223"/>
      <c r="BB83" s="220"/>
      <c r="BC83" s="24"/>
      <c r="BD83" s="223"/>
      <c r="BE83" s="220"/>
      <c r="BG83" s="43">
        <v>0.63100000000000001</v>
      </c>
      <c r="BH83" s="43">
        <v>1.7470000000000001</v>
      </c>
      <c r="BI83" s="43">
        <v>0.71599999999999997</v>
      </c>
      <c r="BJ83" s="43">
        <v>1.6890000000000001</v>
      </c>
      <c r="BL83" s="223"/>
      <c r="BM83" s="220"/>
      <c r="BN83" s="24"/>
      <c r="BO83" s="223"/>
      <c r="BP83" s="220"/>
      <c r="BR83" s="220"/>
      <c r="BS83" s="220"/>
      <c r="BT83" s="221"/>
      <c r="BU83" s="51"/>
      <c r="BV83" s="220"/>
      <c r="BW83" s="220"/>
      <c r="BX83" s="221"/>
      <c r="BY83" s="51"/>
      <c r="BZ83" s="221"/>
    </row>
    <row r="84" spans="1:78" ht="16" customHeight="1" x14ac:dyDescent="0.2">
      <c r="A84" s="222"/>
      <c r="B84" s="222"/>
      <c r="C84" s="222"/>
      <c r="D84" s="20" t="s">
        <v>831</v>
      </c>
      <c r="E84" s="224"/>
      <c r="G84">
        <v>685</v>
      </c>
      <c r="H84">
        <v>536</v>
      </c>
      <c r="I84">
        <v>697</v>
      </c>
      <c r="J84">
        <v>824</v>
      </c>
      <c r="K84">
        <v>700</v>
      </c>
      <c r="L84">
        <v>0.71799999999999997</v>
      </c>
      <c r="M84">
        <v>0.66</v>
      </c>
      <c r="N84">
        <v>0.73</v>
      </c>
      <c r="O84">
        <v>0.76700000000000002</v>
      </c>
      <c r="P84">
        <v>0.71399999999999997</v>
      </c>
      <c r="Q84">
        <v>0.621</v>
      </c>
      <c r="R84">
        <v>0.61599999999999999</v>
      </c>
      <c r="S84">
        <v>0.61899999999999999</v>
      </c>
      <c r="T84">
        <v>0.625</v>
      </c>
      <c r="U84">
        <v>0.64300000000000002</v>
      </c>
      <c r="V84">
        <v>1.274</v>
      </c>
      <c r="W84">
        <v>1.373</v>
      </c>
      <c r="X84">
        <v>1.244</v>
      </c>
      <c r="Y84">
        <v>1.1719999999999999</v>
      </c>
      <c r="Z84">
        <v>1.274</v>
      </c>
      <c r="AA84">
        <v>1.4430000000000001</v>
      </c>
      <c r="AB84">
        <v>1.4570000000000001</v>
      </c>
      <c r="AC84">
        <v>1.472</v>
      </c>
      <c r="AD84">
        <v>1.4590000000000001</v>
      </c>
      <c r="AE84">
        <v>1.4279999999999999</v>
      </c>
      <c r="AG84" s="21">
        <f t="shared" si="21"/>
        <v>688.4</v>
      </c>
      <c r="AH84" s="22">
        <f t="shared" si="22"/>
        <v>0.71779999999999999</v>
      </c>
      <c r="AI84" s="22">
        <f t="shared" si="23"/>
        <v>1.2673999999999999</v>
      </c>
      <c r="AJ84" s="22">
        <f t="shared" si="24"/>
        <v>0.62479999999999991</v>
      </c>
      <c r="AK84" s="22">
        <f t="shared" si="25"/>
        <v>1.4518</v>
      </c>
      <c r="AM84" s="109">
        <f t="shared" si="26"/>
        <v>0.42872522228612325</v>
      </c>
      <c r="AN84" s="223"/>
      <c r="AP84" s="223"/>
      <c r="AQ84" s="220"/>
      <c r="AR84" s="24"/>
      <c r="AS84" s="223"/>
      <c r="AT84" s="220"/>
      <c r="AV84" s="43">
        <v>0.67700000000000005</v>
      </c>
      <c r="AW84" s="43">
        <v>1.595</v>
      </c>
      <c r="AX84" s="43">
        <v>0.748</v>
      </c>
      <c r="AY84" s="43">
        <v>1.6060000000000001</v>
      </c>
      <c r="AZ84" s="25"/>
      <c r="BA84" s="223"/>
      <c r="BB84" s="220"/>
      <c r="BC84" s="24"/>
      <c r="BD84" s="223"/>
      <c r="BE84" s="220"/>
      <c r="BG84" s="43">
        <v>0.626</v>
      </c>
      <c r="BH84" s="43">
        <v>1.752</v>
      </c>
      <c r="BI84" s="43">
        <v>0.70399999999999996</v>
      </c>
      <c r="BJ84" s="43">
        <v>1.7030000000000001</v>
      </c>
      <c r="BL84" s="223"/>
      <c r="BM84" s="220"/>
      <c r="BN84" s="24"/>
      <c r="BO84" s="223"/>
      <c r="BP84" s="220"/>
      <c r="BR84" s="220"/>
      <c r="BS84" s="220"/>
      <c r="BT84" s="221"/>
      <c r="BU84" s="51"/>
      <c r="BV84" s="220"/>
      <c r="BW84" s="220"/>
      <c r="BX84" s="221"/>
      <c r="BY84" s="51"/>
      <c r="BZ84" s="221"/>
    </row>
    <row r="85" spans="1:78" ht="16" customHeight="1" x14ac:dyDescent="0.2">
      <c r="A85" s="222"/>
      <c r="B85" s="222"/>
      <c r="C85" s="222"/>
      <c r="D85" s="20" t="s">
        <v>832</v>
      </c>
      <c r="E85" s="224"/>
      <c r="G85" s="20"/>
      <c r="K85" s="20"/>
      <c r="L85" s="20"/>
      <c r="P85" s="20"/>
      <c r="Q85" s="20"/>
      <c r="U85" s="20"/>
      <c r="V85" s="20"/>
      <c r="Z85" s="20"/>
      <c r="AA85" s="20"/>
      <c r="AE85" s="20"/>
      <c r="AG85" s="21" t="e">
        <f t="shared" si="21"/>
        <v>#DIV/0!</v>
      </c>
      <c r="AH85" s="22" t="e">
        <f t="shared" si="22"/>
        <v>#DIV/0!</v>
      </c>
      <c r="AI85" s="22" t="e">
        <f t="shared" si="23"/>
        <v>#DIV/0!</v>
      </c>
      <c r="AJ85" s="22" t="e">
        <f t="shared" si="24"/>
        <v>#DIV/0!</v>
      </c>
      <c r="AK85" s="22" t="e">
        <f t="shared" si="25"/>
        <v>#DIV/0!</v>
      </c>
      <c r="AM85" s="109" t="e">
        <f t="shared" si="26"/>
        <v>#DIV/0!</v>
      </c>
      <c r="AN85" s="223"/>
      <c r="AP85" s="223"/>
      <c r="AQ85" s="220"/>
      <c r="AR85" s="24"/>
      <c r="AS85" s="223"/>
      <c r="AT85" s="220"/>
      <c r="AV85" s="43"/>
      <c r="AW85" s="43"/>
      <c r="AX85" s="43"/>
      <c r="AY85" s="43"/>
      <c r="AZ85" s="25"/>
      <c r="BA85" s="223"/>
      <c r="BB85" s="220"/>
      <c r="BC85" s="24"/>
      <c r="BD85" s="223"/>
      <c r="BE85" s="220"/>
      <c r="BG85" s="43"/>
      <c r="BH85" s="43"/>
      <c r="BI85" s="43"/>
      <c r="BJ85" s="43"/>
      <c r="BL85" s="223"/>
      <c r="BM85" s="220"/>
      <c r="BN85" s="24"/>
      <c r="BO85" s="223"/>
      <c r="BP85" s="220"/>
      <c r="BR85" s="220"/>
      <c r="BS85" s="220"/>
      <c r="BT85" s="221"/>
      <c r="BU85" s="51"/>
      <c r="BV85" s="220"/>
      <c r="BW85" s="220"/>
      <c r="BX85" s="221"/>
      <c r="BY85" s="51"/>
      <c r="BZ85" s="221"/>
    </row>
    <row r="86" spans="1:78" ht="16" customHeight="1" x14ac:dyDescent="0.2">
      <c r="A86" s="222"/>
      <c r="B86" s="222"/>
      <c r="C86" s="222"/>
      <c r="E86" s="224"/>
      <c r="AG86" s="21" t="e">
        <f t="shared" si="21"/>
        <v>#DIV/0!</v>
      </c>
      <c r="AH86" s="22" t="e">
        <f t="shared" si="22"/>
        <v>#DIV/0!</v>
      </c>
      <c r="AI86" s="22" t="e">
        <f t="shared" si="23"/>
        <v>#DIV/0!</v>
      </c>
      <c r="AJ86" s="22" t="e">
        <f t="shared" si="24"/>
        <v>#DIV/0!</v>
      </c>
      <c r="AK86" s="22" t="e">
        <f t="shared" si="25"/>
        <v>#DIV/0!</v>
      </c>
      <c r="AM86" s="109" t="e">
        <f t="shared" si="26"/>
        <v>#DIV/0!</v>
      </c>
      <c r="AN86" s="223"/>
      <c r="AP86" s="223"/>
      <c r="AQ86" s="220"/>
      <c r="AR86" s="24"/>
      <c r="AS86" s="223"/>
      <c r="AT86" s="220"/>
      <c r="AV86" s="43"/>
      <c r="AW86" s="43"/>
      <c r="AX86" s="43"/>
      <c r="AY86" s="43"/>
      <c r="AZ86" s="25"/>
      <c r="BA86" s="223"/>
      <c r="BB86" s="220"/>
      <c r="BC86" s="24"/>
      <c r="BD86" s="223"/>
      <c r="BE86" s="220"/>
      <c r="BG86" s="43"/>
      <c r="BH86" s="43"/>
      <c r="BI86" s="43"/>
      <c r="BJ86" s="43"/>
      <c r="BL86" s="223"/>
      <c r="BM86" s="220"/>
      <c r="BN86" s="24"/>
      <c r="BO86" s="223"/>
      <c r="BP86" s="220"/>
      <c r="BR86" s="220"/>
      <c r="BS86" s="220"/>
      <c r="BT86" s="221"/>
      <c r="BU86" s="51"/>
      <c r="BV86" s="220"/>
      <c r="BW86" s="220"/>
      <c r="BX86" s="221"/>
      <c r="BY86" s="51"/>
      <c r="BZ86" s="221"/>
    </row>
    <row r="87" spans="1:78" ht="16" customHeight="1" x14ac:dyDescent="0.2">
      <c r="A87" s="222"/>
      <c r="B87" s="222"/>
      <c r="C87" s="222"/>
      <c r="E87" s="224"/>
      <c r="AG87" s="21" t="e">
        <f t="shared" si="21"/>
        <v>#DIV/0!</v>
      </c>
      <c r="AH87" s="22" t="e">
        <f t="shared" si="22"/>
        <v>#DIV/0!</v>
      </c>
      <c r="AI87" s="22" t="e">
        <f t="shared" si="23"/>
        <v>#DIV/0!</v>
      </c>
      <c r="AJ87" s="22" t="e">
        <f t="shared" si="24"/>
        <v>#DIV/0!</v>
      </c>
      <c r="AK87" s="22" t="e">
        <f t="shared" si="25"/>
        <v>#DIV/0!</v>
      </c>
      <c r="AM87" s="109" t="e">
        <f t="shared" si="26"/>
        <v>#DIV/0!</v>
      </c>
      <c r="AN87" s="223"/>
      <c r="AP87" s="223"/>
      <c r="AQ87" s="220"/>
      <c r="AR87" s="24"/>
      <c r="AS87" s="223"/>
      <c r="AT87" s="220"/>
      <c r="AV87" s="43"/>
      <c r="AW87" s="43"/>
      <c r="AX87" s="43"/>
      <c r="AY87" s="43"/>
      <c r="AZ87" s="25"/>
      <c r="BA87" s="223"/>
      <c r="BB87" s="220"/>
      <c r="BC87" s="24"/>
      <c r="BD87" s="223"/>
      <c r="BE87" s="220"/>
      <c r="BG87" s="43"/>
      <c r="BH87" s="43"/>
      <c r="BI87" s="43"/>
      <c r="BJ87" s="43"/>
      <c r="BL87" s="223"/>
      <c r="BM87" s="220"/>
      <c r="BN87" s="24"/>
      <c r="BO87" s="223"/>
      <c r="BP87" s="220"/>
      <c r="BR87" s="220"/>
      <c r="BS87" s="220"/>
      <c r="BT87" s="221"/>
      <c r="BU87" s="51"/>
      <c r="BV87" s="220"/>
      <c r="BW87" s="220"/>
      <c r="BX87" s="221"/>
      <c r="BY87" s="51"/>
      <c r="BZ87" s="221"/>
    </row>
    <row r="88" spans="1:78" ht="16" customHeight="1" x14ac:dyDescent="0.2">
      <c r="A88" s="222"/>
      <c r="B88" s="222"/>
      <c r="C88" s="222"/>
      <c r="E88" s="224"/>
      <c r="AG88" s="21" t="e">
        <f t="shared" si="21"/>
        <v>#DIV/0!</v>
      </c>
      <c r="AH88" s="22" t="e">
        <f t="shared" si="22"/>
        <v>#DIV/0!</v>
      </c>
      <c r="AI88" s="22" t="e">
        <f t="shared" si="23"/>
        <v>#DIV/0!</v>
      </c>
      <c r="AJ88" s="22" t="e">
        <f t="shared" si="24"/>
        <v>#DIV/0!</v>
      </c>
      <c r="AK88" s="22" t="e">
        <f t="shared" si="25"/>
        <v>#DIV/0!</v>
      </c>
      <c r="AM88" s="109" t="e">
        <f t="shared" si="26"/>
        <v>#DIV/0!</v>
      </c>
      <c r="AN88" s="223"/>
      <c r="AP88" s="223"/>
      <c r="AQ88" s="220"/>
      <c r="AR88" s="24"/>
      <c r="AS88" s="223"/>
      <c r="AT88" s="220"/>
      <c r="AV88" s="43"/>
      <c r="AW88" s="43"/>
      <c r="AX88" s="43"/>
      <c r="AY88" s="43"/>
      <c r="AZ88" s="25"/>
      <c r="BA88" s="223"/>
      <c r="BB88" s="220"/>
      <c r="BC88" s="24"/>
      <c r="BD88" s="223"/>
      <c r="BE88" s="220"/>
      <c r="BG88" s="43"/>
      <c r="BH88" s="43"/>
      <c r="BI88" s="43"/>
      <c r="BJ88" s="43"/>
      <c r="BL88" s="223"/>
      <c r="BM88" s="220"/>
      <c r="BN88" s="24"/>
      <c r="BO88" s="223"/>
      <c r="BP88" s="220"/>
      <c r="BR88" s="220"/>
      <c r="BS88" s="220"/>
      <c r="BT88" s="221"/>
      <c r="BU88" s="51"/>
      <c r="BV88" s="220"/>
      <c r="BW88" s="220"/>
      <c r="BX88" s="221"/>
      <c r="BY88" s="51"/>
      <c r="BZ88" s="221"/>
    </row>
    <row r="89" spans="1:78" ht="16" hidden="1" customHeight="1" x14ac:dyDescent="0.2"/>
    <row r="90" spans="1:78" ht="16" hidden="1" customHeight="1" x14ac:dyDescent="0.2">
      <c r="A90" s="222">
        <v>19</v>
      </c>
      <c r="B90" s="222">
        <v>0</v>
      </c>
      <c r="C90" s="222">
        <v>1</v>
      </c>
      <c r="D90" s="20" t="s">
        <v>833</v>
      </c>
      <c r="E90" s="224">
        <v>1366337</v>
      </c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G90" s="21" t="e">
        <f t="shared" ref="AG90:AG105" si="27">AVERAGE(G90:K90)</f>
        <v>#DIV/0!</v>
      </c>
      <c r="AH90" s="22" t="e">
        <f t="shared" ref="AH90:AH105" si="28">AVERAGE(L90:P90)</f>
        <v>#DIV/0!</v>
      </c>
      <c r="AI90" s="22" t="e">
        <f t="shared" ref="AI90:AI105" si="29">AVERAGE(V90:Z90)</f>
        <v>#DIV/0!</v>
      </c>
      <c r="AJ90" s="22" t="e">
        <f t="shared" ref="AJ90:AJ105" si="30">AVERAGE(Q90:U90)</f>
        <v>#DIV/0!</v>
      </c>
      <c r="AK90" s="22" t="e">
        <f t="shared" ref="AK90:AK105" si="31">AVERAGE(AA90:AE90)</f>
        <v>#DIV/0!</v>
      </c>
      <c r="AM90" s="109"/>
      <c r="AN90" s="223"/>
      <c r="AP90" s="223"/>
      <c r="AQ90" s="220"/>
      <c r="AR90" s="24"/>
      <c r="AS90" s="223"/>
      <c r="AT90" s="220"/>
      <c r="AV90" s="43"/>
      <c r="AW90" s="43"/>
      <c r="AX90" s="43"/>
      <c r="AY90" s="43"/>
      <c r="AZ90" s="25"/>
      <c r="BA90" s="223"/>
      <c r="BB90" s="220"/>
      <c r="BC90" s="24"/>
      <c r="BD90" s="223"/>
      <c r="BE90" s="220"/>
      <c r="BG90" s="43"/>
      <c r="BH90" s="43"/>
      <c r="BI90" s="43"/>
      <c r="BJ90" s="43"/>
      <c r="BL90" s="223"/>
      <c r="BM90" s="220"/>
      <c r="BN90" s="24"/>
      <c r="BO90" s="223"/>
      <c r="BP90" s="220"/>
      <c r="BR90" s="220"/>
      <c r="BS90" s="220"/>
      <c r="BT90" s="221"/>
      <c r="BU90" s="51"/>
      <c r="BV90" s="220"/>
      <c r="BW90" s="220"/>
      <c r="BX90" s="221"/>
      <c r="BY90" s="51"/>
      <c r="BZ90" s="221"/>
    </row>
    <row r="91" spans="1:78" ht="16" hidden="1" customHeight="1" x14ac:dyDescent="0.2">
      <c r="A91" s="222"/>
      <c r="B91" s="222"/>
      <c r="C91" s="222"/>
      <c r="D91" s="20" t="s">
        <v>834</v>
      </c>
      <c r="E91" s="224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G91" s="21" t="e">
        <f t="shared" si="27"/>
        <v>#DIV/0!</v>
      </c>
      <c r="AH91" s="22" t="e">
        <f t="shared" si="28"/>
        <v>#DIV/0!</v>
      </c>
      <c r="AI91" s="22" t="e">
        <f t="shared" si="29"/>
        <v>#DIV/0!</v>
      </c>
      <c r="AJ91" s="22" t="e">
        <f t="shared" si="30"/>
        <v>#DIV/0!</v>
      </c>
      <c r="AK91" s="22" t="e">
        <f t="shared" si="31"/>
        <v>#DIV/0!</v>
      </c>
      <c r="AM91" s="109"/>
      <c r="AN91" s="223"/>
      <c r="AP91" s="223"/>
      <c r="AQ91" s="220"/>
      <c r="AR91" s="24"/>
      <c r="AS91" s="223"/>
      <c r="AT91" s="220"/>
      <c r="AV91" s="43"/>
      <c r="AW91" s="43"/>
      <c r="AX91" s="43"/>
      <c r="AY91" s="43"/>
      <c r="AZ91" s="25"/>
      <c r="BA91" s="223"/>
      <c r="BB91" s="220"/>
      <c r="BC91" s="24"/>
      <c r="BD91" s="223"/>
      <c r="BE91" s="220"/>
      <c r="BG91" s="43"/>
      <c r="BH91" s="43"/>
      <c r="BI91" s="43"/>
      <c r="BJ91" s="43"/>
      <c r="BL91" s="223"/>
      <c r="BM91" s="220"/>
      <c r="BN91" s="24"/>
      <c r="BO91" s="223"/>
      <c r="BP91" s="220"/>
      <c r="BR91" s="220"/>
      <c r="BS91" s="220"/>
      <c r="BT91" s="221"/>
      <c r="BU91" s="51"/>
      <c r="BV91" s="220"/>
      <c r="BW91" s="220"/>
      <c r="BX91" s="221"/>
      <c r="BY91" s="51"/>
      <c r="BZ91" s="221"/>
    </row>
    <row r="92" spans="1:78" ht="16" hidden="1" customHeight="1" x14ac:dyDescent="0.2">
      <c r="A92" s="222"/>
      <c r="B92" s="222"/>
      <c r="C92" s="222"/>
      <c r="D92" s="20" t="s">
        <v>835</v>
      </c>
      <c r="E92" s="224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G92" s="21" t="e">
        <f t="shared" si="27"/>
        <v>#DIV/0!</v>
      </c>
      <c r="AH92" s="22" t="e">
        <f t="shared" si="28"/>
        <v>#DIV/0!</v>
      </c>
      <c r="AI92" s="22" t="e">
        <f t="shared" si="29"/>
        <v>#DIV/0!</v>
      </c>
      <c r="AJ92" s="22" t="e">
        <f t="shared" si="30"/>
        <v>#DIV/0!</v>
      </c>
      <c r="AK92" s="22" t="e">
        <f t="shared" si="31"/>
        <v>#DIV/0!</v>
      </c>
      <c r="AM92" s="109"/>
      <c r="AN92" s="223"/>
      <c r="AP92" s="223"/>
      <c r="AQ92" s="220"/>
      <c r="AR92" s="24"/>
      <c r="AS92" s="223"/>
      <c r="AT92" s="220"/>
      <c r="AV92" s="43"/>
      <c r="AW92" s="43"/>
      <c r="AX92" s="43"/>
      <c r="AY92" s="43"/>
      <c r="AZ92" s="25"/>
      <c r="BA92" s="223"/>
      <c r="BB92" s="220"/>
      <c r="BC92" s="24"/>
      <c r="BD92" s="223"/>
      <c r="BE92" s="220"/>
      <c r="BG92" s="43"/>
      <c r="BH92" s="43"/>
      <c r="BI92" s="43"/>
      <c r="BJ92" s="43"/>
      <c r="BL92" s="223"/>
      <c r="BM92" s="220"/>
      <c r="BN92" s="24"/>
      <c r="BO92" s="223"/>
      <c r="BP92" s="220"/>
      <c r="BR92" s="220"/>
      <c r="BS92" s="220"/>
      <c r="BT92" s="221"/>
      <c r="BU92" s="51"/>
      <c r="BV92" s="220"/>
      <c r="BW92" s="220"/>
      <c r="BX92" s="221"/>
      <c r="BY92" s="51"/>
      <c r="BZ92" s="221"/>
    </row>
    <row r="93" spans="1:78" ht="16" hidden="1" customHeight="1" x14ac:dyDescent="0.2">
      <c r="A93" s="222"/>
      <c r="B93" s="222"/>
      <c r="C93" s="222"/>
      <c r="D93" s="20" t="s">
        <v>836</v>
      </c>
      <c r="E93" s="224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G93" s="21" t="e">
        <f t="shared" si="27"/>
        <v>#DIV/0!</v>
      </c>
      <c r="AH93" s="22" t="e">
        <f t="shared" si="28"/>
        <v>#DIV/0!</v>
      </c>
      <c r="AI93" s="22" t="e">
        <f t="shared" si="29"/>
        <v>#DIV/0!</v>
      </c>
      <c r="AJ93" s="22" t="e">
        <f t="shared" si="30"/>
        <v>#DIV/0!</v>
      </c>
      <c r="AK93" s="22" t="e">
        <f t="shared" si="31"/>
        <v>#DIV/0!</v>
      </c>
      <c r="AM93" s="109"/>
      <c r="AN93" s="223"/>
      <c r="AP93" s="223"/>
      <c r="AQ93" s="220"/>
      <c r="AR93" s="24"/>
      <c r="AS93" s="223"/>
      <c r="AT93" s="220"/>
      <c r="AV93" s="43"/>
      <c r="AW93" s="43"/>
      <c r="AX93" s="43"/>
      <c r="AY93" s="43"/>
      <c r="AZ93" s="25"/>
      <c r="BA93" s="223"/>
      <c r="BB93" s="220"/>
      <c r="BC93" s="24"/>
      <c r="BD93" s="223"/>
      <c r="BE93" s="220"/>
      <c r="BG93" s="43"/>
      <c r="BH93" s="43"/>
      <c r="BI93" s="43"/>
      <c r="BJ93" s="43"/>
      <c r="BL93" s="223"/>
      <c r="BM93" s="220"/>
      <c r="BN93" s="24"/>
      <c r="BO93" s="223"/>
      <c r="BP93" s="220"/>
      <c r="BR93" s="220"/>
      <c r="BS93" s="220"/>
      <c r="BT93" s="221"/>
      <c r="BU93" s="51"/>
      <c r="BV93" s="220"/>
      <c r="BW93" s="220"/>
      <c r="BX93" s="221"/>
      <c r="BY93" s="51"/>
      <c r="BZ93" s="221"/>
    </row>
    <row r="94" spans="1:78" ht="16" hidden="1" customHeight="1" x14ac:dyDescent="0.2">
      <c r="A94" s="222"/>
      <c r="B94" s="222"/>
      <c r="C94" s="222"/>
      <c r="D94" s="20" t="s">
        <v>837</v>
      </c>
      <c r="E94" s="224"/>
      <c r="G94" s="20"/>
      <c r="K94" s="20"/>
      <c r="L94" s="20"/>
      <c r="P94" s="20"/>
      <c r="Q94" s="20"/>
      <c r="U94" s="20"/>
      <c r="V94" s="20"/>
      <c r="Z94" s="20"/>
      <c r="AA94" s="20"/>
      <c r="AE94" s="20"/>
      <c r="AG94" s="21" t="e">
        <f t="shared" si="27"/>
        <v>#DIV/0!</v>
      </c>
      <c r="AH94" s="22" t="e">
        <f t="shared" si="28"/>
        <v>#DIV/0!</v>
      </c>
      <c r="AI94" s="22" t="e">
        <f t="shared" si="29"/>
        <v>#DIV/0!</v>
      </c>
      <c r="AJ94" s="22" t="e">
        <f t="shared" si="30"/>
        <v>#DIV/0!</v>
      </c>
      <c r="AK94" s="22" t="e">
        <f t="shared" si="31"/>
        <v>#DIV/0!</v>
      </c>
      <c r="AM94" s="109"/>
      <c r="AN94" s="223"/>
      <c r="AP94" s="223"/>
      <c r="AQ94" s="220"/>
      <c r="AR94" s="24"/>
      <c r="AS94" s="223"/>
      <c r="AT94" s="220"/>
      <c r="AV94" s="43"/>
      <c r="AW94" s="43"/>
      <c r="AX94" s="43"/>
      <c r="AY94" s="43"/>
      <c r="AZ94" s="25"/>
      <c r="BA94" s="223"/>
      <c r="BB94" s="220"/>
      <c r="BC94" s="24"/>
      <c r="BD94" s="223"/>
      <c r="BE94" s="220"/>
      <c r="BG94" s="43"/>
      <c r="BH94" s="43"/>
      <c r="BI94" s="43"/>
      <c r="BJ94" s="43"/>
      <c r="BL94" s="223"/>
      <c r="BM94" s="220"/>
      <c r="BN94" s="24"/>
      <c r="BO94" s="223"/>
      <c r="BP94" s="220"/>
      <c r="BR94" s="220"/>
      <c r="BS94" s="220"/>
      <c r="BT94" s="221"/>
      <c r="BU94" s="51"/>
      <c r="BV94" s="220"/>
      <c r="BW94" s="220"/>
      <c r="BX94" s="221"/>
      <c r="BY94" s="51"/>
      <c r="BZ94" s="221"/>
    </row>
    <row r="95" spans="1:78" ht="16" hidden="1" customHeight="1" x14ac:dyDescent="0.2">
      <c r="A95" s="222"/>
      <c r="B95" s="222"/>
      <c r="C95" s="222"/>
      <c r="E95" s="224"/>
      <c r="AG95" s="21" t="e">
        <f t="shared" si="27"/>
        <v>#DIV/0!</v>
      </c>
      <c r="AH95" s="22" t="e">
        <f t="shared" si="28"/>
        <v>#DIV/0!</v>
      </c>
      <c r="AI95" s="22" t="e">
        <f t="shared" si="29"/>
        <v>#DIV/0!</v>
      </c>
      <c r="AJ95" s="22" t="e">
        <f t="shared" si="30"/>
        <v>#DIV/0!</v>
      </c>
      <c r="AK95" s="22" t="e">
        <f t="shared" si="31"/>
        <v>#DIV/0!</v>
      </c>
      <c r="AM95" s="109"/>
      <c r="AN95" s="223"/>
      <c r="AP95" s="223"/>
      <c r="AQ95" s="220"/>
      <c r="AR95" s="24"/>
      <c r="AS95" s="223"/>
      <c r="AT95" s="220"/>
      <c r="AV95" s="43"/>
      <c r="AW95" s="43"/>
      <c r="AX95" s="43"/>
      <c r="AY95" s="43"/>
      <c r="AZ95" s="25"/>
      <c r="BA95" s="223"/>
      <c r="BB95" s="220"/>
      <c r="BC95" s="24"/>
      <c r="BD95" s="223"/>
      <c r="BE95" s="220"/>
      <c r="BG95" s="43"/>
      <c r="BH95" s="43"/>
      <c r="BI95" s="43"/>
      <c r="BJ95" s="43"/>
      <c r="BL95" s="223"/>
      <c r="BM95" s="220"/>
      <c r="BN95" s="24"/>
      <c r="BO95" s="223"/>
      <c r="BP95" s="220"/>
      <c r="BR95" s="220"/>
      <c r="BS95" s="220"/>
      <c r="BT95" s="221"/>
      <c r="BU95" s="51"/>
      <c r="BV95" s="220"/>
      <c r="BW95" s="220"/>
      <c r="BX95" s="221"/>
      <c r="BY95" s="51"/>
      <c r="BZ95" s="221"/>
    </row>
    <row r="96" spans="1:78" ht="16" hidden="1" customHeight="1" x14ac:dyDescent="0.2">
      <c r="A96" s="222"/>
      <c r="B96" s="222"/>
      <c r="C96" s="222"/>
      <c r="E96" s="224"/>
      <c r="AG96" s="21" t="e">
        <f t="shared" si="27"/>
        <v>#DIV/0!</v>
      </c>
      <c r="AH96" s="22" t="e">
        <f t="shared" si="28"/>
        <v>#DIV/0!</v>
      </c>
      <c r="AI96" s="22" t="e">
        <f t="shared" si="29"/>
        <v>#DIV/0!</v>
      </c>
      <c r="AJ96" s="22" t="e">
        <f t="shared" si="30"/>
        <v>#DIV/0!</v>
      </c>
      <c r="AK96" s="22" t="e">
        <f t="shared" si="31"/>
        <v>#DIV/0!</v>
      </c>
      <c r="AM96" s="109"/>
      <c r="AN96" s="223"/>
      <c r="AP96" s="223"/>
      <c r="AQ96" s="220"/>
      <c r="AR96" s="24"/>
      <c r="AS96" s="223"/>
      <c r="AT96" s="220"/>
      <c r="AV96" s="43"/>
      <c r="AW96" s="43"/>
      <c r="AX96" s="43"/>
      <c r="AY96" s="43"/>
      <c r="AZ96" s="25"/>
      <c r="BA96" s="223"/>
      <c r="BB96" s="220"/>
      <c r="BC96" s="24"/>
      <c r="BD96" s="223"/>
      <c r="BE96" s="220"/>
      <c r="BG96" s="43"/>
      <c r="BH96" s="43"/>
      <c r="BI96" s="43"/>
      <c r="BJ96" s="43"/>
      <c r="BL96" s="223"/>
      <c r="BM96" s="220"/>
      <c r="BN96" s="24"/>
      <c r="BO96" s="223"/>
      <c r="BP96" s="220"/>
      <c r="BR96" s="220"/>
      <c r="BS96" s="220"/>
      <c r="BT96" s="221"/>
      <c r="BU96" s="51"/>
      <c r="BV96" s="220"/>
      <c r="BW96" s="220"/>
      <c r="BX96" s="221"/>
      <c r="BY96" s="51"/>
      <c r="BZ96" s="221"/>
    </row>
    <row r="97" spans="1:78" ht="16" hidden="1" customHeight="1" x14ac:dyDescent="0.2">
      <c r="A97" s="222"/>
      <c r="B97" s="222"/>
      <c r="C97" s="222"/>
      <c r="E97" s="224"/>
      <c r="AG97" s="21" t="e">
        <f t="shared" si="27"/>
        <v>#DIV/0!</v>
      </c>
      <c r="AH97" s="22" t="e">
        <f t="shared" si="28"/>
        <v>#DIV/0!</v>
      </c>
      <c r="AI97" s="22" t="e">
        <f t="shared" si="29"/>
        <v>#DIV/0!</v>
      </c>
      <c r="AJ97" s="22" t="e">
        <f t="shared" si="30"/>
        <v>#DIV/0!</v>
      </c>
      <c r="AK97" s="22" t="e">
        <f t="shared" si="31"/>
        <v>#DIV/0!</v>
      </c>
      <c r="AM97" s="109"/>
      <c r="AN97" s="223"/>
      <c r="AP97" s="223"/>
      <c r="AQ97" s="220"/>
      <c r="AR97" s="24"/>
      <c r="AS97" s="223"/>
      <c r="AT97" s="220"/>
      <c r="AV97" s="43"/>
      <c r="AW97" s="43"/>
      <c r="AX97" s="43"/>
      <c r="AY97" s="43"/>
      <c r="AZ97" s="25"/>
      <c r="BA97" s="223"/>
      <c r="BB97" s="220"/>
      <c r="BC97" s="24"/>
      <c r="BD97" s="223"/>
      <c r="BE97" s="220"/>
      <c r="BG97" s="43"/>
      <c r="BH97" s="43"/>
      <c r="BI97" s="43"/>
      <c r="BJ97" s="43"/>
      <c r="BL97" s="223"/>
      <c r="BM97" s="220"/>
      <c r="BN97" s="24"/>
      <c r="BO97" s="223"/>
      <c r="BP97" s="220"/>
      <c r="BR97" s="220"/>
      <c r="BS97" s="220"/>
      <c r="BT97" s="221"/>
      <c r="BU97" s="51"/>
      <c r="BV97" s="220"/>
      <c r="BW97" s="220"/>
      <c r="BX97" s="221"/>
      <c r="BY97" s="51"/>
      <c r="BZ97" s="221"/>
    </row>
    <row r="98" spans="1:78" ht="16" hidden="1" customHeight="1" x14ac:dyDescent="0.2">
      <c r="A98" s="222"/>
      <c r="B98" s="222"/>
      <c r="C98" s="222">
        <v>0</v>
      </c>
      <c r="D98" s="20" t="s">
        <v>838</v>
      </c>
      <c r="E98" s="224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G98" s="21" t="e">
        <f t="shared" si="27"/>
        <v>#DIV/0!</v>
      </c>
      <c r="AH98" s="22" t="e">
        <f t="shared" si="28"/>
        <v>#DIV/0!</v>
      </c>
      <c r="AI98" s="22" t="e">
        <f t="shared" si="29"/>
        <v>#DIV/0!</v>
      </c>
      <c r="AJ98" s="22" t="e">
        <f t="shared" si="30"/>
        <v>#DIV/0!</v>
      </c>
      <c r="AK98" s="22" t="e">
        <f t="shared" si="31"/>
        <v>#DIV/0!</v>
      </c>
      <c r="AM98" s="109"/>
      <c r="AN98" s="223"/>
      <c r="AP98" s="223"/>
      <c r="AQ98" s="220"/>
      <c r="AR98" s="24"/>
      <c r="AS98" s="223"/>
      <c r="AT98" s="220"/>
      <c r="AV98" s="43"/>
      <c r="AW98" s="43"/>
      <c r="AX98" s="43"/>
      <c r="AY98" s="43"/>
      <c r="AZ98" s="25"/>
      <c r="BA98" s="223"/>
      <c r="BB98" s="220"/>
      <c r="BC98" s="24"/>
      <c r="BD98" s="223"/>
      <c r="BE98" s="220"/>
      <c r="BG98" s="43"/>
      <c r="BH98" s="43"/>
      <c r="BI98" s="43"/>
      <c r="BJ98" s="43"/>
      <c r="BL98" s="223"/>
      <c r="BM98" s="220"/>
      <c r="BN98" s="24"/>
      <c r="BO98" s="223"/>
      <c r="BP98" s="220"/>
      <c r="BR98" s="220"/>
      <c r="BS98" s="220"/>
      <c r="BT98" s="221"/>
      <c r="BU98" s="51"/>
      <c r="BV98" s="220"/>
      <c r="BW98" s="220"/>
      <c r="BX98" s="221"/>
      <c r="BY98" s="51"/>
      <c r="BZ98" s="221"/>
    </row>
    <row r="99" spans="1:78" ht="16" hidden="1" customHeight="1" x14ac:dyDescent="0.2">
      <c r="A99" s="222"/>
      <c r="B99" s="222"/>
      <c r="C99" s="222"/>
      <c r="D99" s="20" t="s">
        <v>839</v>
      </c>
      <c r="E99" s="224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G99" s="21" t="e">
        <f t="shared" si="27"/>
        <v>#DIV/0!</v>
      </c>
      <c r="AH99" s="22" t="e">
        <f t="shared" si="28"/>
        <v>#DIV/0!</v>
      </c>
      <c r="AI99" s="22" t="e">
        <f t="shared" si="29"/>
        <v>#DIV/0!</v>
      </c>
      <c r="AJ99" s="22" t="e">
        <f t="shared" si="30"/>
        <v>#DIV/0!</v>
      </c>
      <c r="AK99" s="22" t="e">
        <f t="shared" si="31"/>
        <v>#DIV/0!</v>
      </c>
      <c r="AM99" s="109"/>
      <c r="AN99" s="223"/>
      <c r="AP99" s="223"/>
      <c r="AQ99" s="220"/>
      <c r="AR99" s="24"/>
      <c r="AS99" s="223"/>
      <c r="AT99" s="220"/>
      <c r="AV99" s="43"/>
      <c r="AW99" s="43"/>
      <c r="AX99" s="43"/>
      <c r="AY99" s="43"/>
      <c r="AZ99" s="25"/>
      <c r="BA99" s="223"/>
      <c r="BB99" s="220"/>
      <c r="BC99" s="24"/>
      <c r="BD99" s="223"/>
      <c r="BE99" s="220"/>
      <c r="BG99" s="43"/>
      <c r="BH99" s="43"/>
      <c r="BI99" s="43"/>
      <c r="BJ99" s="43"/>
      <c r="BL99" s="223"/>
      <c r="BM99" s="220"/>
      <c r="BN99" s="24"/>
      <c r="BO99" s="223"/>
      <c r="BP99" s="220"/>
      <c r="BR99" s="220"/>
      <c r="BS99" s="220"/>
      <c r="BT99" s="221"/>
      <c r="BU99" s="51"/>
      <c r="BV99" s="220"/>
      <c r="BW99" s="220"/>
      <c r="BX99" s="221"/>
      <c r="BY99" s="51"/>
      <c r="BZ99" s="221"/>
    </row>
    <row r="100" spans="1:78" ht="16" hidden="1" customHeight="1" x14ac:dyDescent="0.2">
      <c r="A100" s="222"/>
      <c r="B100" s="222"/>
      <c r="C100" s="222"/>
      <c r="D100" s="20" t="s">
        <v>840</v>
      </c>
      <c r="E100" s="224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G100" s="21" t="e">
        <f t="shared" si="27"/>
        <v>#DIV/0!</v>
      </c>
      <c r="AH100" s="22" t="e">
        <f t="shared" si="28"/>
        <v>#DIV/0!</v>
      </c>
      <c r="AI100" s="22" t="e">
        <f t="shared" si="29"/>
        <v>#DIV/0!</v>
      </c>
      <c r="AJ100" s="22" t="e">
        <f t="shared" si="30"/>
        <v>#DIV/0!</v>
      </c>
      <c r="AK100" s="22" t="e">
        <f t="shared" si="31"/>
        <v>#DIV/0!</v>
      </c>
      <c r="AM100" s="109"/>
      <c r="AN100" s="223"/>
      <c r="AP100" s="223"/>
      <c r="AQ100" s="220"/>
      <c r="AR100" s="24"/>
      <c r="AS100" s="223"/>
      <c r="AT100" s="220"/>
      <c r="AV100" s="43"/>
      <c r="AW100" s="43"/>
      <c r="AX100" s="43"/>
      <c r="AY100" s="43"/>
      <c r="AZ100" s="25"/>
      <c r="BA100" s="223"/>
      <c r="BB100" s="220"/>
      <c r="BC100" s="24"/>
      <c r="BD100" s="223"/>
      <c r="BE100" s="220"/>
      <c r="BG100" s="43"/>
      <c r="BH100" s="43"/>
      <c r="BI100" s="43"/>
      <c r="BJ100" s="43"/>
      <c r="BL100" s="223"/>
      <c r="BM100" s="220"/>
      <c r="BN100" s="24"/>
      <c r="BO100" s="223"/>
      <c r="BP100" s="220"/>
      <c r="BR100" s="220"/>
      <c r="BS100" s="220"/>
      <c r="BT100" s="221"/>
      <c r="BU100" s="51"/>
      <c r="BV100" s="220"/>
      <c r="BW100" s="220"/>
      <c r="BX100" s="221"/>
      <c r="BY100" s="51"/>
      <c r="BZ100" s="221"/>
    </row>
    <row r="101" spans="1:78" ht="16" hidden="1" customHeight="1" x14ac:dyDescent="0.2">
      <c r="A101" s="222"/>
      <c r="B101" s="222"/>
      <c r="C101" s="222"/>
      <c r="D101" s="20" t="s">
        <v>841</v>
      </c>
      <c r="E101" s="224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G101" s="21" t="e">
        <f t="shared" si="27"/>
        <v>#DIV/0!</v>
      </c>
      <c r="AH101" s="22" t="e">
        <f t="shared" si="28"/>
        <v>#DIV/0!</v>
      </c>
      <c r="AI101" s="22" t="e">
        <f t="shared" si="29"/>
        <v>#DIV/0!</v>
      </c>
      <c r="AJ101" s="22" t="e">
        <f t="shared" si="30"/>
        <v>#DIV/0!</v>
      </c>
      <c r="AK101" s="22" t="e">
        <f t="shared" si="31"/>
        <v>#DIV/0!</v>
      </c>
      <c r="AM101" s="109"/>
      <c r="AN101" s="223"/>
      <c r="AP101" s="223"/>
      <c r="AQ101" s="220"/>
      <c r="AR101" s="24"/>
      <c r="AS101" s="223"/>
      <c r="AT101" s="220"/>
      <c r="AV101" s="43"/>
      <c r="AW101" s="43"/>
      <c r="AX101" s="43"/>
      <c r="AY101" s="43"/>
      <c r="AZ101" s="25"/>
      <c r="BA101" s="223"/>
      <c r="BB101" s="220"/>
      <c r="BC101" s="24"/>
      <c r="BD101" s="223"/>
      <c r="BE101" s="220"/>
      <c r="BG101" s="43"/>
      <c r="BH101" s="43"/>
      <c r="BI101" s="43"/>
      <c r="BJ101" s="43"/>
      <c r="BL101" s="223"/>
      <c r="BM101" s="220"/>
      <c r="BN101" s="24"/>
      <c r="BO101" s="223"/>
      <c r="BP101" s="220"/>
      <c r="BR101" s="220"/>
      <c r="BS101" s="220"/>
      <c r="BT101" s="221"/>
      <c r="BU101" s="51"/>
      <c r="BV101" s="220"/>
      <c r="BW101" s="220"/>
      <c r="BX101" s="221"/>
      <c r="BY101" s="51"/>
      <c r="BZ101" s="221"/>
    </row>
    <row r="102" spans="1:78" ht="16" hidden="1" customHeight="1" x14ac:dyDescent="0.2">
      <c r="A102" s="222"/>
      <c r="B102" s="222"/>
      <c r="C102" s="222"/>
      <c r="D102" s="20" t="s">
        <v>842</v>
      </c>
      <c r="E102" s="224"/>
      <c r="G102" s="20"/>
      <c r="K102" s="20"/>
      <c r="L102" s="20"/>
      <c r="P102" s="20"/>
      <c r="Q102" s="20"/>
      <c r="U102" s="20"/>
      <c r="V102" s="20"/>
      <c r="Z102" s="20"/>
      <c r="AA102" s="20"/>
      <c r="AE102" s="20"/>
      <c r="AG102" s="21" t="e">
        <f t="shared" si="27"/>
        <v>#DIV/0!</v>
      </c>
      <c r="AH102" s="22" t="e">
        <f t="shared" si="28"/>
        <v>#DIV/0!</v>
      </c>
      <c r="AI102" s="22" t="e">
        <f t="shared" si="29"/>
        <v>#DIV/0!</v>
      </c>
      <c r="AJ102" s="22" t="e">
        <f t="shared" si="30"/>
        <v>#DIV/0!</v>
      </c>
      <c r="AK102" s="22" t="e">
        <f t="shared" si="31"/>
        <v>#DIV/0!</v>
      </c>
      <c r="AM102" s="109"/>
      <c r="AN102" s="223"/>
      <c r="AP102" s="223"/>
      <c r="AQ102" s="220"/>
      <c r="AR102" s="24"/>
      <c r="AS102" s="223"/>
      <c r="AT102" s="220"/>
      <c r="AV102" s="43"/>
      <c r="AW102" s="43"/>
      <c r="AX102" s="43"/>
      <c r="AY102" s="43"/>
      <c r="AZ102" s="25"/>
      <c r="BA102" s="223"/>
      <c r="BB102" s="220"/>
      <c r="BC102" s="24"/>
      <c r="BD102" s="223"/>
      <c r="BE102" s="220"/>
      <c r="BG102" s="43"/>
      <c r="BH102" s="43"/>
      <c r="BI102" s="43"/>
      <c r="BJ102" s="43"/>
      <c r="BL102" s="223"/>
      <c r="BM102" s="220"/>
      <c r="BN102" s="24"/>
      <c r="BO102" s="223"/>
      <c r="BP102" s="220"/>
      <c r="BR102" s="220"/>
      <c r="BS102" s="220"/>
      <c r="BT102" s="221"/>
      <c r="BU102" s="51"/>
      <c r="BV102" s="220"/>
      <c r="BW102" s="220"/>
      <c r="BX102" s="221"/>
      <c r="BY102" s="51"/>
      <c r="BZ102" s="221"/>
    </row>
    <row r="103" spans="1:78" ht="16" hidden="1" customHeight="1" x14ac:dyDescent="0.2">
      <c r="A103" s="222"/>
      <c r="B103" s="222"/>
      <c r="C103" s="222"/>
      <c r="E103" s="224"/>
      <c r="AG103" s="21" t="e">
        <f t="shared" si="27"/>
        <v>#DIV/0!</v>
      </c>
      <c r="AH103" s="22" t="e">
        <f t="shared" si="28"/>
        <v>#DIV/0!</v>
      </c>
      <c r="AI103" s="22" t="e">
        <f t="shared" si="29"/>
        <v>#DIV/0!</v>
      </c>
      <c r="AJ103" s="22" t="e">
        <f t="shared" si="30"/>
        <v>#DIV/0!</v>
      </c>
      <c r="AK103" s="22" t="e">
        <f t="shared" si="31"/>
        <v>#DIV/0!</v>
      </c>
      <c r="AM103" s="109"/>
      <c r="AN103" s="223"/>
      <c r="AP103" s="223"/>
      <c r="AQ103" s="220"/>
      <c r="AR103" s="24"/>
      <c r="AS103" s="223"/>
      <c r="AT103" s="220"/>
      <c r="AV103" s="43"/>
      <c r="AW103" s="43"/>
      <c r="AX103" s="43"/>
      <c r="AY103" s="43"/>
      <c r="AZ103" s="25"/>
      <c r="BA103" s="223"/>
      <c r="BB103" s="220"/>
      <c r="BC103" s="24"/>
      <c r="BD103" s="223"/>
      <c r="BE103" s="220"/>
      <c r="BG103" s="43"/>
      <c r="BH103" s="43"/>
      <c r="BI103" s="43"/>
      <c r="BJ103" s="43"/>
      <c r="BL103" s="223"/>
      <c r="BM103" s="220"/>
      <c r="BN103" s="24"/>
      <c r="BO103" s="223"/>
      <c r="BP103" s="220"/>
      <c r="BR103" s="220"/>
      <c r="BS103" s="220"/>
      <c r="BT103" s="221"/>
      <c r="BU103" s="51"/>
      <c r="BV103" s="220"/>
      <c r="BW103" s="220"/>
      <c r="BX103" s="221"/>
      <c r="BY103" s="51"/>
      <c r="BZ103" s="221"/>
    </row>
    <row r="104" spans="1:78" ht="16" hidden="1" customHeight="1" x14ac:dyDescent="0.2">
      <c r="A104" s="222"/>
      <c r="B104" s="222"/>
      <c r="C104" s="222"/>
      <c r="E104" s="224"/>
      <c r="AG104" s="21" t="e">
        <f t="shared" si="27"/>
        <v>#DIV/0!</v>
      </c>
      <c r="AH104" s="22" t="e">
        <f t="shared" si="28"/>
        <v>#DIV/0!</v>
      </c>
      <c r="AI104" s="22" t="e">
        <f t="shared" si="29"/>
        <v>#DIV/0!</v>
      </c>
      <c r="AJ104" s="22" t="e">
        <f t="shared" si="30"/>
        <v>#DIV/0!</v>
      </c>
      <c r="AK104" s="22" t="e">
        <f t="shared" si="31"/>
        <v>#DIV/0!</v>
      </c>
      <c r="AM104" s="109"/>
      <c r="AN104" s="223"/>
      <c r="AP104" s="223"/>
      <c r="AQ104" s="220"/>
      <c r="AR104" s="24"/>
      <c r="AS104" s="223"/>
      <c r="AT104" s="220"/>
      <c r="AV104" s="43"/>
      <c r="AW104" s="43"/>
      <c r="AX104" s="43"/>
      <c r="AY104" s="43"/>
      <c r="AZ104" s="25"/>
      <c r="BA104" s="223"/>
      <c r="BB104" s="220"/>
      <c r="BC104" s="24"/>
      <c r="BD104" s="223"/>
      <c r="BE104" s="220"/>
      <c r="BG104" s="43"/>
      <c r="BH104" s="43"/>
      <c r="BI104" s="43"/>
      <c r="BJ104" s="43"/>
      <c r="BL104" s="223"/>
      <c r="BM104" s="220"/>
      <c r="BN104" s="24"/>
      <c r="BO104" s="223"/>
      <c r="BP104" s="220"/>
      <c r="BR104" s="220"/>
      <c r="BS104" s="220"/>
      <c r="BT104" s="221"/>
      <c r="BU104" s="51"/>
      <c r="BV104" s="220"/>
      <c r="BW104" s="220"/>
      <c r="BX104" s="221"/>
      <c r="BY104" s="51"/>
      <c r="BZ104" s="221"/>
    </row>
    <row r="105" spans="1:78" ht="16" hidden="1" customHeight="1" x14ac:dyDescent="0.2">
      <c r="A105" s="222"/>
      <c r="B105" s="222"/>
      <c r="C105" s="222"/>
      <c r="E105" s="224"/>
      <c r="AG105" s="21" t="e">
        <f t="shared" si="27"/>
        <v>#DIV/0!</v>
      </c>
      <c r="AH105" s="22" t="e">
        <f t="shared" si="28"/>
        <v>#DIV/0!</v>
      </c>
      <c r="AI105" s="22" t="e">
        <f t="shared" si="29"/>
        <v>#DIV/0!</v>
      </c>
      <c r="AJ105" s="22" t="e">
        <f t="shared" si="30"/>
        <v>#DIV/0!</v>
      </c>
      <c r="AK105" s="22" t="e">
        <f t="shared" si="31"/>
        <v>#DIV/0!</v>
      </c>
      <c r="AM105" s="109"/>
      <c r="AN105" s="223"/>
      <c r="AP105" s="223"/>
      <c r="AQ105" s="220"/>
      <c r="AR105" s="24"/>
      <c r="AS105" s="223"/>
      <c r="AT105" s="220"/>
      <c r="AV105" s="43"/>
      <c r="AW105" s="43"/>
      <c r="AX105" s="43"/>
      <c r="AY105" s="43"/>
      <c r="AZ105" s="25"/>
      <c r="BA105" s="223"/>
      <c r="BB105" s="220"/>
      <c r="BC105" s="24"/>
      <c r="BD105" s="223"/>
      <c r="BE105" s="220"/>
      <c r="BG105" s="43"/>
      <c r="BH105" s="43"/>
      <c r="BI105" s="43"/>
      <c r="BJ105" s="43"/>
      <c r="BL105" s="223"/>
      <c r="BM105" s="220"/>
      <c r="BN105" s="24"/>
      <c r="BO105" s="223"/>
      <c r="BP105" s="220"/>
      <c r="BR105" s="220"/>
      <c r="BS105" s="220"/>
      <c r="BT105" s="221"/>
      <c r="BU105" s="51"/>
      <c r="BV105" s="220"/>
      <c r="BW105" s="220"/>
      <c r="BX105" s="221"/>
      <c r="BY105" s="51"/>
      <c r="BZ105" s="221"/>
    </row>
    <row r="106" spans="1:78" ht="16" customHeight="1" x14ac:dyDescent="0.2">
      <c r="G106" s="20"/>
      <c r="K106" s="20"/>
      <c r="L106" s="20"/>
      <c r="P106" s="20"/>
      <c r="Q106" s="20"/>
      <c r="U106" s="20"/>
      <c r="V106" s="20"/>
      <c r="Z106" s="20"/>
      <c r="AA106" s="20"/>
      <c r="AE106" s="20"/>
    </row>
    <row r="107" spans="1:78" ht="16" customHeight="1" x14ac:dyDescent="0.2">
      <c r="A107" s="222">
        <v>18</v>
      </c>
      <c r="B107" s="222">
        <v>0</v>
      </c>
      <c r="C107" s="222">
        <v>1</v>
      </c>
      <c r="D107" s="20" t="s">
        <v>843</v>
      </c>
      <c r="E107" s="224">
        <v>753601</v>
      </c>
      <c r="G107">
        <v>98</v>
      </c>
      <c r="H107">
        <v>71</v>
      </c>
      <c r="I107">
        <v>106</v>
      </c>
      <c r="J107">
        <v>81</v>
      </c>
      <c r="K107">
        <v>132</v>
      </c>
      <c r="L107">
        <v>0.80400000000000005</v>
      </c>
      <c r="M107">
        <v>0.76900000000000002</v>
      </c>
      <c r="N107">
        <v>0.80400000000000005</v>
      </c>
      <c r="O107">
        <v>0.78500000000000003</v>
      </c>
      <c r="P107">
        <v>0.83</v>
      </c>
      <c r="Q107">
        <v>0.65900000000000003</v>
      </c>
      <c r="R107">
        <v>0.67100000000000004</v>
      </c>
      <c r="S107">
        <v>0.65800000000000003</v>
      </c>
      <c r="T107">
        <v>0.67200000000000004</v>
      </c>
      <c r="U107">
        <v>0.68100000000000005</v>
      </c>
      <c r="V107">
        <v>1.089</v>
      </c>
      <c r="W107">
        <v>1.17</v>
      </c>
      <c r="X107">
        <v>1.083</v>
      </c>
      <c r="Y107">
        <v>1.133</v>
      </c>
      <c r="Z107">
        <v>1.0149999999999999</v>
      </c>
      <c r="AA107">
        <v>1.399</v>
      </c>
      <c r="AB107">
        <v>1.347</v>
      </c>
      <c r="AC107">
        <v>1.548</v>
      </c>
      <c r="AD107">
        <v>1.3720000000000001</v>
      </c>
      <c r="AE107">
        <v>1.431</v>
      </c>
      <c r="AG107" s="21">
        <f t="shared" ref="AG107:AG122" si="32">AVERAGE(G107:K107)</f>
        <v>97.6</v>
      </c>
      <c r="AH107" s="22">
        <f t="shared" ref="AH107:AH122" si="33">AVERAGE(L107:P107)</f>
        <v>0.7984</v>
      </c>
      <c r="AI107" s="22">
        <f t="shared" ref="AI107:AI122" si="34">AVERAGE(V107:Z107)</f>
        <v>1.0979999999999999</v>
      </c>
      <c r="AJ107" s="22">
        <f t="shared" ref="AJ107:AJ122" si="35">AVERAGE(Q107:U107)</f>
        <v>0.66820000000000002</v>
      </c>
      <c r="AK107" s="22">
        <f t="shared" ref="AK107:AK122" si="36">AVERAGE(AA107:AE107)</f>
        <v>1.4194</v>
      </c>
      <c r="AM107" s="109">
        <f t="shared" ref="AM107:AM122" si="37">((AK107-AI107)*(1000/AG107))/AJ107</f>
        <v>4.9282142874666972</v>
      </c>
      <c r="AN107" s="223" cm="1">
        <f t="array" ref="AN107">MIN(IF(ISERROR(AM107:AM114),1E+307,AM107:AM114))</f>
        <v>0.56576916180888714</v>
      </c>
      <c r="AP107" s="223" cm="1">
        <f t="array" ref="AP107">MAX(IF(ISERROR(AJ107:AJ114),-1E+307,AJ107:AJ114))</f>
        <v>0.69219999999999993</v>
      </c>
      <c r="AQ107" s="220">
        <f>AP115-AP107</f>
        <v>-6.3399999999999901E-2</v>
      </c>
      <c r="AR107" s="24"/>
      <c r="AS107" s="223" cm="1">
        <f t="array" ref="AS107">MIN(IF(ISERROR(AK107:AK114),1E+307,AK107:AK114))</f>
        <v>1.353</v>
      </c>
      <c r="AT107" s="220">
        <f>AS107-AS115</f>
        <v>-9.2799999999999772E-2</v>
      </c>
      <c r="AV107" s="43">
        <v>0.76400000000000001</v>
      </c>
      <c r="AW107" s="43">
        <v>1.427</v>
      </c>
      <c r="AX107" s="43">
        <v>0.80600000000000005</v>
      </c>
      <c r="AY107" s="43">
        <v>1.474</v>
      </c>
      <c r="AZ107" s="25"/>
      <c r="BA107" s="223" cm="1">
        <f t="array" ref="BA107">INDEX(AV107:AV114, MATCH(MIN(IF(ISERROR($AK107:$AK114), 1000, $AK107:$AK114)), $AK107:$AK114, 0))</f>
        <v>0.78</v>
      </c>
      <c r="BB107" s="220">
        <f>BA115-BA107</f>
        <v>-9.9999999999999978E-2</v>
      </c>
      <c r="BC107" s="24"/>
      <c r="BD107" s="223" cm="1">
        <f t="array" ref="BD107">INDEX(AW107:AW114, MATCH(MIN(IF(ISERROR($AK107:$AK114), 1000, $AK107:$AK114)), $AK107:$AK114, 0))</f>
        <v>1.383</v>
      </c>
      <c r="BE107" s="220">
        <f>BD107-BD115</f>
        <v>-0.21700000000000008</v>
      </c>
      <c r="BG107" s="43">
        <v>0.72799999999999998</v>
      </c>
      <c r="BH107" s="43">
        <v>1.5589999999999999</v>
      </c>
      <c r="BI107" s="43">
        <v>0.77100000000000002</v>
      </c>
      <c r="BJ107" s="43">
        <v>1.5880000000000001</v>
      </c>
      <c r="BL107" s="223" cm="1">
        <f t="array" ref="BL107">INDEX(BG107:BG114, MATCH(MIN(IF(ISERROR($AK107:$AK114), 1000, $AK107:$AK114)), $AK107:$AK114, 0))</f>
        <v>0.73799999999999999</v>
      </c>
      <c r="BM107" s="220">
        <f>BL115-BL107</f>
        <v>-9.7999999999999976E-2</v>
      </c>
      <c r="BN107" s="24"/>
      <c r="BO107" s="223" cm="1">
        <f t="array" ref="BO107">INDEX(BH107:BH114, MATCH(MIN(IF(ISERROR($AK107:$AK114), 1000, $AK107:$AK114)), $AK107:$AK114, 0))</f>
        <v>1.5289999999999999</v>
      </c>
      <c r="BP107" s="220">
        <f>BO107-BO115</f>
        <v>-0.21400000000000019</v>
      </c>
      <c r="BR107" s="220">
        <f>BA107-BB107</f>
        <v>0.88</v>
      </c>
      <c r="BS107" s="220">
        <f>BD107+BE107</f>
        <v>1.1659999999999999</v>
      </c>
      <c r="BT107" s="221">
        <f>BS107-BR107</f>
        <v>0.28599999999999992</v>
      </c>
      <c r="BU107" s="51"/>
      <c r="BV107" s="220">
        <f>BL107-BM107</f>
        <v>0.83599999999999997</v>
      </c>
      <c r="BW107" s="220">
        <f>BO107+BP107</f>
        <v>1.3149999999999997</v>
      </c>
      <c r="BX107" s="221">
        <f>BW107-BV107</f>
        <v>0.47899999999999976</v>
      </c>
      <c r="BY107" s="51"/>
      <c r="BZ107" s="221">
        <f>AVERAGE(BT107, BX107)</f>
        <v>0.38249999999999984</v>
      </c>
    </row>
    <row r="108" spans="1:78" s="63" customFormat="1" ht="16" customHeight="1" x14ac:dyDescent="0.2">
      <c r="A108" s="222"/>
      <c r="B108" s="222"/>
      <c r="C108" s="222"/>
      <c r="D108" s="63" t="s">
        <v>844</v>
      </c>
      <c r="E108" s="224"/>
      <c r="G108" s="63">
        <v>279</v>
      </c>
      <c r="H108" s="63">
        <v>290</v>
      </c>
      <c r="I108" s="63">
        <v>230</v>
      </c>
      <c r="J108" s="63">
        <v>458</v>
      </c>
      <c r="K108" s="63">
        <v>280</v>
      </c>
      <c r="L108" s="63">
        <v>0.79400000000000004</v>
      </c>
      <c r="M108" s="63">
        <v>0.8</v>
      </c>
      <c r="N108" s="63">
        <v>0.76900000000000002</v>
      </c>
      <c r="O108" s="63">
        <v>0.877</v>
      </c>
      <c r="P108" s="63">
        <v>0.79500000000000004</v>
      </c>
      <c r="Q108" s="63">
        <v>0.68700000000000006</v>
      </c>
      <c r="R108" s="63">
        <v>0.69</v>
      </c>
      <c r="S108" s="63">
        <v>0.68799999999999994</v>
      </c>
      <c r="T108" s="63">
        <v>0.69299999999999995</v>
      </c>
      <c r="U108" s="63">
        <v>0.70299999999999996</v>
      </c>
      <c r="V108" s="63">
        <v>1.1120000000000001</v>
      </c>
      <c r="W108" s="63">
        <v>1.097</v>
      </c>
      <c r="X108" s="63">
        <v>1.163</v>
      </c>
      <c r="Y108" s="63">
        <v>0.877</v>
      </c>
      <c r="Z108" s="63">
        <v>1.103</v>
      </c>
      <c r="AA108" s="63">
        <v>1.3280000000000001</v>
      </c>
      <c r="AB108" s="63">
        <v>1.331</v>
      </c>
      <c r="AC108" s="63">
        <v>1.395</v>
      </c>
      <c r="AD108" s="63">
        <v>1.3919999999999999</v>
      </c>
      <c r="AE108" s="63">
        <v>1.319</v>
      </c>
      <c r="AG108" s="102">
        <f t="shared" si="32"/>
        <v>307.39999999999998</v>
      </c>
      <c r="AH108" s="103">
        <f t="shared" si="33"/>
        <v>0.80700000000000005</v>
      </c>
      <c r="AI108" s="103">
        <f t="shared" si="34"/>
        <v>1.0703999999999998</v>
      </c>
      <c r="AJ108" s="103">
        <f t="shared" si="35"/>
        <v>0.69219999999999993</v>
      </c>
      <c r="AK108" s="103">
        <f t="shared" si="36"/>
        <v>1.353</v>
      </c>
      <c r="AM108" s="18">
        <f t="shared" si="37"/>
        <v>1.328118112090914</v>
      </c>
      <c r="AN108" s="223"/>
      <c r="AP108" s="223"/>
      <c r="AQ108" s="220"/>
      <c r="AR108" s="104"/>
      <c r="AS108" s="223"/>
      <c r="AT108" s="220"/>
      <c r="AV108" s="105">
        <v>0.78</v>
      </c>
      <c r="AW108" s="105">
        <v>1.383</v>
      </c>
      <c r="AX108" s="105">
        <v>0.80700000000000005</v>
      </c>
      <c r="AY108" s="105">
        <v>1.4630000000000001</v>
      </c>
      <c r="AZ108" s="106"/>
      <c r="BA108" s="223"/>
      <c r="BB108" s="220"/>
      <c r="BC108" s="104"/>
      <c r="BD108" s="223"/>
      <c r="BE108" s="220"/>
      <c r="BG108" s="105">
        <v>0.73799999999999999</v>
      </c>
      <c r="BH108" s="105">
        <v>1.5289999999999999</v>
      </c>
      <c r="BI108" s="105">
        <v>0.78800000000000003</v>
      </c>
      <c r="BJ108" s="105">
        <v>1.5249999999999999</v>
      </c>
      <c r="BL108" s="223"/>
      <c r="BM108" s="220"/>
      <c r="BN108" s="104"/>
      <c r="BO108" s="223"/>
      <c r="BP108" s="220"/>
      <c r="BR108" s="220"/>
      <c r="BS108" s="220"/>
      <c r="BT108" s="221"/>
      <c r="BU108" s="107"/>
      <c r="BV108" s="220"/>
      <c r="BW108" s="220"/>
      <c r="BX108" s="221"/>
      <c r="BY108" s="107"/>
      <c r="BZ108" s="221"/>
    </row>
    <row r="109" spans="1:78" ht="16" customHeight="1" x14ac:dyDescent="0.2">
      <c r="A109" s="222"/>
      <c r="B109" s="222"/>
      <c r="C109" s="222"/>
      <c r="D109" s="20" t="s">
        <v>845</v>
      </c>
      <c r="E109" s="224"/>
      <c r="G109">
        <v>444</v>
      </c>
      <c r="H109">
        <v>382</v>
      </c>
      <c r="I109">
        <v>509</v>
      </c>
      <c r="J109">
        <v>578</v>
      </c>
      <c r="K109">
        <v>581</v>
      </c>
      <c r="L109">
        <v>0.76100000000000001</v>
      </c>
      <c r="M109">
        <v>0.747</v>
      </c>
      <c r="N109">
        <v>0.79100000000000004</v>
      </c>
      <c r="O109">
        <v>0.82799999999999996</v>
      </c>
      <c r="P109">
        <v>0.82499999999999996</v>
      </c>
      <c r="Q109">
        <v>0.67700000000000005</v>
      </c>
      <c r="R109">
        <v>0.67900000000000005</v>
      </c>
      <c r="S109">
        <v>0.67900000000000005</v>
      </c>
      <c r="T109">
        <v>0.68700000000000006</v>
      </c>
      <c r="U109">
        <v>0.70599999999999996</v>
      </c>
      <c r="V109">
        <v>1.1870000000000001</v>
      </c>
      <c r="W109">
        <v>1.2150000000000001</v>
      </c>
      <c r="X109">
        <v>1.113</v>
      </c>
      <c r="Y109">
        <v>1.024</v>
      </c>
      <c r="Z109">
        <v>1.03</v>
      </c>
      <c r="AA109">
        <v>1.353</v>
      </c>
      <c r="AB109">
        <v>1.39</v>
      </c>
      <c r="AC109">
        <v>1.3979999999999999</v>
      </c>
      <c r="AD109">
        <v>1.3420000000000001</v>
      </c>
      <c r="AE109">
        <v>1.413</v>
      </c>
      <c r="AG109" s="21">
        <f t="shared" si="32"/>
        <v>498.8</v>
      </c>
      <c r="AH109" s="22">
        <f t="shared" si="33"/>
        <v>0.79039999999999999</v>
      </c>
      <c r="AI109" s="22">
        <f t="shared" si="34"/>
        <v>1.1137999999999999</v>
      </c>
      <c r="AJ109" s="22">
        <f t="shared" si="35"/>
        <v>0.6856000000000001</v>
      </c>
      <c r="AK109" s="22">
        <f t="shared" si="36"/>
        <v>1.3792000000000002</v>
      </c>
      <c r="AM109" s="109">
        <f t="shared" si="37"/>
        <v>0.77607494860477355</v>
      </c>
      <c r="AN109" s="223"/>
      <c r="AP109" s="223"/>
      <c r="AQ109" s="220"/>
      <c r="AR109" s="24"/>
      <c r="AS109" s="223"/>
      <c r="AT109" s="220"/>
      <c r="AV109" s="43">
        <v>0.77700000000000002</v>
      </c>
      <c r="AW109" s="43">
        <v>1.3779999999999999</v>
      </c>
      <c r="AX109" s="43">
        <v>0.80500000000000005</v>
      </c>
      <c r="AY109" s="43">
        <v>1.4530000000000001</v>
      </c>
      <c r="AZ109" s="25"/>
      <c r="BA109" s="223"/>
      <c r="BB109" s="220"/>
      <c r="BC109" s="24"/>
      <c r="BD109" s="223"/>
      <c r="BE109" s="220"/>
      <c r="BG109" s="43">
        <v>0.71499999999999997</v>
      </c>
      <c r="BH109" s="43">
        <v>1.5660000000000001</v>
      </c>
      <c r="BI109" s="43">
        <v>0.76700000000000002</v>
      </c>
      <c r="BJ109" s="43">
        <v>1.5589999999999999</v>
      </c>
      <c r="BL109" s="223"/>
      <c r="BM109" s="220"/>
      <c r="BN109" s="24"/>
      <c r="BO109" s="223"/>
      <c r="BP109" s="220"/>
      <c r="BR109" s="220"/>
      <c r="BS109" s="220"/>
      <c r="BT109" s="221"/>
      <c r="BU109" s="51"/>
      <c r="BV109" s="220"/>
      <c r="BW109" s="220"/>
      <c r="BX109" s="221"/>
      <c r="BY109" s="51"/>
      <c r="BZ109" s="221"/>
    </row>
    <row r="110" spans="1:78" ht="16" customHeight="1" x14ac:dyDescent="0.2">
      <c r="A110" s="222"/>
      <c r="B110" s="222"/>
      <c r="C110" s="222"/>
      <c r="D110" s="20" t="s">
        <v>846</v>
      </c>
      <c r="E110" s="224"/>
      <c r="G110">
        <v>498</v>
      </c>
      <c r="H110">
        <v>519</v>
      </c>
      <c r="I110">
        <v>475</v>
      </c>
      <c r="J110">
        <v>566</v>
      </c>
      <c r="K110">
        <v>622</v>
      </c>
      <c r="L110">
        <v>0.754</v>
      </c>
      <c r="M110">
        <v>0.77200000000000002</v>
      </c>
      <c r="N110">
        <v>0.749</v>
      </c>
      <c r="O110">
        <v>0.78500000000000003</v>
      </c>
      <c r="P110">
        <v>0.79900000000000004</v>
      </c>
      <c r="Q110">
        <v>0.67300000000000004</v>
      </c>
      <c r="R110">
        <v>0.67700000000000005</v>
      </c>
      <c r="S110">
        <v>0.67700000000000005</v>
      </c>
      <c r="T110">
        <v>0.68100000000000005</v>
      </c>
      <c r="U110">
        <v>0.70499999999999996</v>
      </c>
      <c r="V110">
        <v>1.202</v>
      </c>
      <c r="W110">
        <v>1.1619999999999999</v>
      </c>
      <c r="X110">
        <v>1.206</v>
      </c>
      <c r="Y110">
        <v>1.1319999999999999</v>
      </c>
      <c r="Z110">
        <v>1.0940000000000001</v>
      </c>
      <c r="AA110">
        <v>1.3440000000000001</v>
      </c>
      <c r="AB110">
        <v>1.3779999999999999</v>
      </c>
      <c r="AC110">
        <v>1.3919999999999999</v>
      </c>
      <c r="AD110">
        <v>1.389</v>
      </c>
      <c r="AE110">
        <v>1.3280000000000001</v>
      </c>
      <c r="AG110" s="21">
        <f t="shared" si="32"/>
        <v>536</v>
      </c>
      <c r="AH110" s="22">
        <f t="shared" si="33"/>
        <v>0.77180000000000004</v>
      </c>
      <c r="AI110" s="22">
        <f t="shared" si="34"/>
        <v>1.1592</v>
      </c>
      <c r="AJ110" s="22">
        <f t="shared" si="35"/>
        <v>0.6826000000000001</v>
      </c>
      <c r="AK110" s="22">
        <f t="shared" si="36"/>
        <v>1.3662000000000001</v>
      </c>
      <c r="AM110" s="109">
        <f t="shared" si="37"/>
        <v>0.56576916180888714</v>
      </c>
      <c r="AN110" s="223"/>
      <c r="AP110" s="223"/>
      <c r="AQ110" s="220"/>
      <c r="AR110" s="24"/>
      <c r="AS110" s="223"/>
      <c r="AT110" s="220"/>
      <c r="AV110" s="43">
        <v>0.76300000000000001</v>
      </c>
      <c r="AW110" s="43">
        <v>1.4119999999999999</v>
      </c>
      <c r="AX110" s="43">
        <v>0.79600000000000004</v>
      </c>
      <c r="AY110" s="43">
        <v>1.482</v>
      </c>
      <c r="AZ110" s="25"/>
      <c r="BA110" s="223"/>
      <c r="BB110" s="220"/>
      <c r="BC110" s="24"/>
      <c r="BD110" s="223"/>
      <c r="BE110" s="220"/>
      <c r="BG110" s="43">
        <v>0.70499999999999996</v>
      </c>
      <c r="BH110" s="43">
        <v>1.59</v>
      </c>
      <c r="BI110" s="43">
        <v>0.76700000000000002</v>
      </c>
      <c r="BJ110" s="43">
        <v>1.57</v>
      </c>
      <c r="BL110" s="223"/>
      <c r="BM110" s="220"/>
      <c r="BN110" s="24"/>
      <c r="BO110" s="223"/>
      <c r="BP110" s="220"/>
      <c r="BR110" s="220"/>
      <c r="BS110" s="220"/>
      <c r="BT110" s="221"/>
      <c r="BU110" s="51"/>
      <c r="BV110" s="220"/>
      <c r="BW110" s="220"/>
      <c r="BX110" s="221"/>
      <c r="BY110" s="51"/>
      <c r="BZ110" s="221"/>
    </row>
    <row r="111" spans="1:78" ht="16" customHeight="1" x14ac:dyDescent="0.2">
      <c r="A111" s="222"/>
      <c r="B111" s="222"/>
      <c r="C111" s="222"/>
      <c r="D111" s="20" t="s">
        <v>847</v>
      </c>
      <c r="E111" s="224"/>
      <c r="G111" s="20"/>
      <c r="K111" s="20"/>
      <c r="L111" s="20"/>
      <c r="P111" s="20"/>
      <c r="Q111" s="20"/>
      <c r="U111" s="20"/>
      <c r="V111" s="20"/>
      <c r="Z111" s="20"/>
      <c r="AA111" s="20"/>
      <c r="AE111" s="20"/>
      <c r="AG111" s="21" t="e">
        <f t="shared" si="32"/>
        <v>#DIV/0!</v>
      </c>
      <c r="AH111" s="22" t="e">
        <f t="shared" si="33"/>
        <v>#DIV/0!</v>
      </c>
      <c r="AI111" s="22" t="e">
        <f t="shared" si="34"/>
        <v>#DIV/0!</v>
      </c>
      <c r="AJ111" s="22" t="e">
        <f t="shared" si="35"/>
        <v>#DIV/0!</v>
      </c>
      <c r="AK111" s="22" t="e">
        <f t="shared" si="36"/>
        <v>#DIV/0!</v>
      </c>
      <c r="AM111" s="109" t="e">
        <f t="shared" si="37"/>
        <v>#DIV/0!</v>
      </c>
      <c r="AN111" s="223"/>
      <c r="AP111" s="223"/>
      <c r="AQ111" s="220"/>
      <c r="AR111" s="24"/>
      <c r="AS111" s="223"/>
      <c r="AT111" s="220"/>
      <c r="AV111" s="43"/>
      <c r="AW111" s="43"/>
      <c r="AX111" s="43"/>
      <c r="AY111" s="43"/>
      <c r="AZ111" s="25"/>
      <c r="BA111" s="223"/>
      <c r="BB111" s="220"/>
      <c r="BC111" s="24"/>
      <c r="BD111" s="223"/>
      <c r="BE111" s="220"/>
      <c r="BG111" s="43"/>
      <c r="BH111" s="43"/>
      <c r="BI111" s="43"/>
      <c r="BJ111" s="43"/>
      <c r="BL111" s="223"/>
      <c r="BM111" s="220"/>
      <c r="BN111" s="24"/>
      <c r="BO111" s="223"/>
      <c r="BP111" s="220"/>
      <c r="BR111" s="220"/>
      <c r="BS111" s="220"/>
      <c r="BT111" s="221"/>
      <c r="BU111" s="51"/>
      <c r="BV111" s="220"/>
      <c r="BW111" s="220"/>
      <c r="BX111" s="221"/>
      <c r="BY111" s="51"/>
      <c r="BZ111" s="221"/>
    </row>
    <row r="112" spans="1:78" ht="16" customHeight="1" x14ac:dyDescent="0.2">
      <c r="A112" s="222"/>
      <c r="B112" s="222"/>
      <c r="C112" s="222"/>
      <c r="E112" s="224"/>
      <c r="AG112" s="21" t="e">
        <f t="shared" si="32"/>
        <v>#DIV/0!</v>
      </c>
      <c r="AH112" s="22" t="e">
        <f t="shared" si="33"/>
        <v>#DIV/0!</v>
      </c>
      <c r="AI112" s="22" t="e">
        <f t="shared" si="34"/>
        <v>#DIV/0!</v>
      </c>
      <c r="AJ112" s="22" t="e">
        <f t="shared" si="35"/>
        <v>#DIV/0!</v>
      </c>
      <c r="AK112" s="22" t="e">
        <f t="shared" si="36"/>
        <v>#DIV/0!</v>
      </c>
      <c r="AM112" s="109" t="e">
        <f t="shared" si="37"/>
        <v>#DIV/0!</v>
      </c>
      <c r="AN112" s="223"/>
      <c r="AP112" s="223"/>
      <c r="AQ112" s="220"/>
      <c r="AR112" s="24"/>
      <c r="AS112" s="223"/>
      <c r="AT112" s="220"/>
      <c r="AV112" s="43"/>
      <c r="AW112" s="43"/>
      <c r="AX112" s="43"/>
      <c r="AY112" s="43"/>
      <c r="AZ112" s="25"/>
      <c r="BA112" s="223"/>
      <c r="BB112" s="220"/>
      <c r="BC112" s="24"/>
      <c r="BD112" s="223"/>
      <c r="BE112" s="220"/>
      <c r="BG112" s="43"/>
      <c r="BH112" s="43"/>
      <c r="BI112" s="43"/>
      <c r="BJ112" s="43"/>
      <c r="BL112" s="223"/>
      <c r="BM112" s="220"/>
      <c r="BN112" s="24"/>
      <c r="BO112" s="223"/>
      <c r="BP112" s="220"/>
      <c r="BR112" s="220"/>
      <c r="BS112" s="220"/>
      <c r="BT112" s="221"/>
      <c r="BU112" s="51"/>
      <c r="BV112" s="220"/>
      <c r="BW112" s="220"/>
      <c r="BX112" s="221"/>
      <c r="BY112" s="51"/>
      <c r="BZ112" s="221"/>
    </row>
    <row r="113" spans="1:78" ht="16" customHeight="1" x14ac:dyDescent="0.2">
      <c r="A113" s="222"/>
      <c r="B113" s="222"/>
      <c r="C113" s="222"/>
      <c r="E113" s="224"/>
      <c r="AG113" s="21" t="e">
        <f t="shared" si="32"/>
        <v>#DIV/0!</v>
      </c>
      <c r="AH113" s="22" t="e">
        <f t="shared" si="33"/>
        <v>#DIV/0!</v>
      </c>
      <c r="AI113" s="22" t="e">
        <f t="shared" si="34"/>
        <v>#DIV/0!</v>
      </c>
      <c r="AJ113" s="22" t="e">
        <f t="shared" si="35"/>
        <v>#DIV/0!</v>
      </c>
      <c r="AK113" s="22" t="e">
        <f t="shared" si="36"/>
        <v>#DIV/0!</v>
      </c>
      <c r="AM113" s="109" t="e">
        <f t="shared" si="37"/>
        <v>#DIV/0!</v>
      </c>
      <c r="AN113" s="223"/>
      <c r="AP113" s="223"/>
      <c r="AQ113" s="220"/>
      <c r="AR113" s="24"/>
      <c r="AS113" s="223"/>
      <c r="AT113" s="220"/>
      <c r="AV113" s="43"/>
      <c r="AW113" s="43"/>
      <c r="AX113" s="43"/>
      <c r="AY113" s="43"/>
      <c r="AZ113" s="25"/>
      <c r="BA113" s="223"/>
      <c r="BB113" s="220"/>
      <c r="BC113" s="24"/>
      <c r="BD113" s="223"/>
      <c r="BE113" s="220"/>
      <c r="BG113" s="43"/>
      <c r="BH113" s="43"/>
      <c r="BI113" s="43"/>
      <c r="BJ113" s="43"/>
      <c r="BL113" s="223"/>
      <c r="BM113" s="220"/>
      <c r="BN113" s="24"/>
      <c r="BO113" s="223"/>
      <c r="BP113" s="220"/>
      <c r="BR113" s="220"/>
      <c r="BS113" s="220"/>
      <c r="BT113" s="221"/>
      <c r="BU113" s="51"/>
      <c r="BV113" s="220"/>
      <c r="BW113" s="220"/>
      <c r="BX113" s="221"/>
      <c r="BY113" s="51"/>
      <c r="BZ113" s="221"/>
    </row>
    <row r="114" spans="1:78" ht="16" customHeight="1" x14ac:dyDescent="0.2">
      <c r="A114" s="222"/>
      <c r="B114" s="222"/>
      <c r="C114" s="222"/>
      <c r="E114" s="224"/>
      <c r="AG114" s="21" t="e">
        <f t="shared" si="32"/>
        <v>#DIV/0!</v>
      </c>
      <c r="AH114" s="22" t="e">
        <f t="shared" si="33"/>
        <v>#DIV/0!</v>
      </c>
      <c r="AI114" s="22" t="e">
        <f t="shared" si="34"/>
        <v>#DIV/0!</v>
      </c>
      <c r="AJ114" s="22" t="e">
        <f t="shared" si="35"/>
        <v>#DIV/0!</v>
      </c>
      <c r="AK114" s="22" t="e">
        <f t="shared" si="36"/>
        <v>#DIV/0!</v>
      </c>
      <c r="AM114" s="109" t="e">
        <f t="shared" si="37"/>
        <v>#DIV/0!</v>
      </c>
      <c r="AN114" s="223"/>
      <c r="AP114" s="223"/>
      <c r="AQ114" s="220"/>
      <c r="AR114" s="24"/>
      <c r="AS114" s="223"/>
      <c r="AT114" s="220"/>
      <c r="AV114" s="43"/>
      <c r="AW114" s="43"/>
      <c r="AX114" s="43"/>
      <c r="AY114" s="43"/>
      <c r="AZ114" s="25"/>
      <c r="BA114" s="223"/>
      <c r="BB114" s="220"/>
      <c r="BC114" s="24"/>
      <c r="BD114" s="223"/>
      <c r="BE114" s="220"/>
      <c r="BG114" s="43"/>
      <c r="BH114" s="43"/>
      <c r="BI114" s="43"/>
      <c r="BJ114" s="43"/>
      <c r="BL114" s="223"/>
      <c r="BM114" s="220"/>
      <c r="BN114" s="24"/>
      <c r="BO114" s="223"/>
      <c r="BP114" s="220"/>
      <c r="BR114" s="220"/>
      <c r="BS114" s="220"/>
      <c r="BT114" s="221"/>
      <c r="BU114" s="51"/>
      <c r="BV114" s="220"/>
      <c r="BW114" s="220"/>
      <c r="BX114" s="221"/>
      <c r="BY114" s="51"/>
      <c r="BZ114" s="221"/>
    </row>
    <row r="115" spans="1:78" ht="16" customHeight="1" x14ac:dyDescent="0.2">
      <c r="A115" s="222"/>
      <c r="B115" s="222"/>
      <c r="C115" s="222">
        <v>0</v>
      </c>
      <c r="D115" s="20" t="s">
        <v>848</v>
      </c>
      <c r="E115" s="224"/>
      <c r="G115">
        <v>155</v>
      </c>
      <c r="H115">
        <v>148</v>
      </c>
      <c r="I115">
        <v>138</v>
      </c>
      <c r="J115">
        <v>132</v>
      </c>
      <c r="K115">
        <v>106</v>
      </c>
      <c r="L115">
        <v>0.76100000000000001</v>
      </c>
      <c r="M115">
        <v>0.747</v>
      </c>
      <c r="N115">
        <v>0.74</v>
      </c>
      <c r="O115">
        <v>0.73</v>
      </c>
      <c r="P115">
        <v>0.70599999999999996</v>
      </c>
      <c r="Q115">
        <v>0.61599999999999999</v>
      </c>
      <c r="R115">
        <v>0.626</v>
      </c>
      <c r="S115">
        <v>0.61199999999999999</v>
      </c>
      <c r="T115">
        <v>0.61299999999999999</v>
      </c>
      <c r="U115">
        <v>0.64</v>
      </c>
      <c r="V115">
        <v>1.1890000000000001</v>
      </c>
      <c r="W115">
        <v>1.218</v>
      </c>
      <c r="X115">
        <v>1.2250000000000001</v>
      </c>
      <c r="Y115">
        <v>1.248</v>
      </c>
      <c r="Z115">
        <v>1.2889999999999999</v>
      </c>
      <c r="AA115">
        <v>1.4510000000000001</v>
      </c>
      <c r="AB115">
        <v>1.4279999999999999</v>
      </c>
      <c r="AC115">
        <v>1.472</v>
      </c>
      <c r="AD115">
        <v>1.508</v>
      </c>
      <c r="AE115">
        <v>1.4179999999999999</v>
      </c>
      <c r="AG115" s="21">
        <f t="shared" si="32"/>
        <v>135.80000000000001</v>
      </c>
      <c r="AH115" s="22">
        <f t="shared" si="33"/>
        <v>0.73680000000000001</v>
      </c>
      <c r="AI115" s="22">
        <f t="shared" si="34"/>
        <v>1.2338</v>
      </c>
      <c r="AJ115" s="22">
        <f t="shared" si="35"/>
        <v>0.62140000000000006</v>
      </c>
      <c r="AK115" s="22">
        <f t="shared" si="36"/>
        <v>1.4554</v>
      </c>
      <c r="AM115" s="109">
        <f t="shared" si="37"/>
        <v>2.626024279822321</v>
      </c>
      <c r="AN115" s="223" cm="1">
        <f t="array" ref="AN115">MIN(IF(ISERROR(AM115:AM122),1E+307,AM115:AM122))</f>
        <v>0.6764281425790124</v>
      </c>
      <c r="AP115" s="223" cm="1">
        <f t="array" ref="AP115">MAX(IF(ISERROR(AJ115:AJ122),-1E+307,AJ115:AJ122))</f>
        <v>0.62880000000000003</v>
      </c>
      <c r="AQ115" s="220"/>
      <c r="AR115" s="24"/>
      <c r="AS115" s="223" cm="1">
        <f t="array" ref="AS115">MIN(IF(ISERROR(AK115:AK122),1E+307,AK115:AK122))</f>
        <v>1.4457999999999998</v>
      </c>
      <c r="AT115" s="220"/>
      <c r="AV115" s="43">
        <v>0.68799999999999994</v>
      </c>
      <c r="AW115" s="43">
        <v>1.591</v>
      </c>
      <c r="AX115" s="43">
        <v>0.76800000000000002</v>
      </c>
      <c r="AY115" s="43">
        <v>1.591</v>
      </c>
      <c r="AZ115" s="25"/>
      <c r="BA115" s="223" cm="1">
        <f t="array" ref="BA115">INDEX(AV115:AV122, MATCH(MIN(IF(ISERROR($AK115:$AK122), 1000, $AK115:$AK122)), $AK115:$AK122, 0))</f>
        <v>0.68</v>
      </c>
      <c r="BB115" s="220"/>
      <c r="BC115" s="24"/>
      <c r="BD115" s="223" cm="1">
        <f t="array" ref="BD115">INDEX(AW115:AW122, MATCH(MIN(IF(ISERROR($AK115:$AK122), 1000, $AK115:$AK122)), $AK115:$AK122, 0))</f>
        <v>1.6</v>
      </c>
      <c r="BE115" s="220"/>
      <c r="BG115" s="43">
        <v>0.64500000000000002</v>
      </c>
      <c r="BH115" s="43">
        <v>1.72</v>
      </c>
      <c r="BI115" s="43">
        <v>0.73</v>
      </c>
      <c r="BJ115" s="43">
        <v>1.67</v>
      </c>
      <c r="BL115" s="223" cm="1">
        <f t="array" ref="BL115">INDEX(BG115:BG122, MATCH(MIN(IF(ISERROR($AK115:$AK122), 1000, $AK115:$AK122)), $AK115:$AK122, 0))</f>
        <v>0.64</v>
      </c>
      <c r="BM115" s="220"/>
      <c r="BN115" s="24"/>
      <c r="BO115" s="223" cm="1">
        <f t="array" ref="BO115">INDEX(BH115:BH122, MATCH(MIN(IF(ISERROR($AK115:$AK122), 1000, $AK115:$AK122)), $AK115:$AK122, 0))</f>
        <v>1.7430000000000001</v>
      </c>
      <c r="BP115" s="220"/>
      <c r="BR115" s="220"/>
      <c r="BS115" s="220"/>
      <c r="BT115" s="221"/>
      <c r="BU115" s="51"/>
      <c r="BV115" s="220"/>
      <c r="BW115" s="220"/>
      <c r="BX115" s="221"/>
      <c r="BY115" s="51"/>
      <c r="BZ115" s="221"/>
    </row>
    <row r="116" spans="1:78" ht="16" customHeight="1" x14ac:dyDescent="0.2">
      <c r="A116" s="222"/>
      <c r="B116" s="222"/>
      <c r="C116" s="222"/>
      <c r="D116" s="20" t="s">
        <v>849</v>
      </c>
      <c r="E116" s="224"/>
      <c r="G116">
        <v>301</v>
      </c>
      <c r="H116">
        <v>261</v>
      </c>
      <c r="I116">
        <v>283</v>
      </c>
      <c r="J116">
        <v>330</v>
      </c>
      <c r="K116">
        <v>262</v>
      </c>
      <c r="L116">
        <v>0.752</v>
      </c>
      <c r="M116">
        <v>0.71599999999999997</v>
      </c>
      <c r="N116">
        <v>0.73699999999999999</v>
      </c>
      <c r="O116">
        <v>0.76800000000000002</v>
      </c>
      <c r="P116">
        <v>0.72599999999999998</v>
      </c>
      <c r="Q116">
        <v>0.627</v>
      </c>
      <c r="R116">
        <v>0.63100000000000001</v>
      </c>
      <c r="S116">
        <v>0.61599999999999999</v>
      </c>
      <c r="T116">
        <v>0.625</v>
      </c>
      <c r="U116">
        <v>0.64500000000000002</v>
      </c>
      <c r="V116">
        <v>1.208</v>
      </c>
      <c r="W116">
        <v>1.276</v>
      </c>
      <c r="X116">
        <v>1.23</v>
      </c>
      <c r="Y116">
        <v>1.169</v>
      </c>
      <c r="Z116">
        <v>1.252</v>
      </c>
      <c r="AA116">
        <v>1.4570000000000001</v>
      </c>
      <c r="AB116">
        <v>1.4419999999999999</v>
      </c>
      <c r="AC116">
        <v>1.486</v>
      </c>
      <c r="AD116">
        <v>1.4339999999999999</v>
      </c>
      <c r="AE116">
        <v>1.43</v>
      </c>
      <c r="AG116" s="21">
        <f t="shared" si="32"/>
        <v>287.39999999999998</v>
      </c>
      <c r="AH116" s="22">
        <f t="shared" si="33"/>
        <v>0.73980000000000001</v>
      </c>
      <c r="AI116" s="22">
        <f t="shared" si="34"/>
        <v>1.2269999999999999</v>
      </c>
      <c r="AJ116" s="22">
        <f t="shared" si="35"/>
        <v>0.62880000000000003</v>
      </c>
      <c r="AK116" s="22">
        <f t="shared" si="36"/>
        <v>1.4498</v>
      </c>
      <c r="AM116" s="109">
        <f t="shared" si="37"/>
        <v>1.2328660394765041</v>
      </c>
      <c r="AN116" s="223"/>
      <c r="AP116" s="223"/>
      <c r="AQ116" s="220"/>
      <c r="AR116" s="24"/>
      <c r="AS116" s="223"/>
      <c r="AT116" s="220"/>
      <c r="AV116" s="43">
        <v>0.68600000000000005</v>
      </c>
      <c r="AW116" s="43">
        <v>1.58</v>
      </c>
      <c r="AX116" s="43">
        <v>0.76700000000000002</v>
      </c>
      <c r="AY116" s="43">
        <v>1.5629999999999999</v>
      </c>
      <c r="AZ116" s="25"/>
      <c r="BA116" s="223"/>
      <c r="BB116" s="220"/>
      <c r="BC116" s="24"/>
      <c r="BD116" s="223"/>
      <c r="BE116" s="220"/>
      <c r="BG116" s="43">
        <v>0.65900000000000003</v>
      </c>
      <c r="BH116" s="43">
        <v>1.6879999999999999</v>
      </c>
      <c r="BI116" s="43">
        <v>0.74299999999999999</v>
      </c>
      <c r="BJ116" s="43">
        <v>1.6160000000000001</v>
      </c>
      <c r="BL116" s="223"/>
      <c r="BM116" s="220"/>
      <c r="BN116" s="24"/>
      <c r="BO116" s="223"/>
      <c r="BP116" s="220"/>
      <c r="BR116" s="220"/>
      <c r="BS116" s="220"/>
      <c r="BT116" s="221"/>
      <c r="BU116" s="51"/>
      <c r="BV116" s="220"/>
      <c r="BW116" s="220"/>
      <c r="BX116" s="221"/>
      <c r="BY116" s="51"/>
      <c r="BZ116" s="221"/>
    </row>
    <row r="117" spans="1:78" s="63" customFormat="1" ht="16" customHeight="1" x14ac:dyDescent="0.2">
      <c r="A117" s="222"/>
      <c r="B117" s="222"/>
      <c r="C117" s="222"/>
      <c r="D117" s="63" t="s">
        <v>850</v>
      </c>
      <c r="E117" s="224"/>
      <c r="G117" s="63">
        <v>375</v>
      </c>
      <c r="H117" s="63">
        <v>363</v>
      </c>
      <c r="I117" s="63">
        <v>381</v>
      </c>
      <c r="J117" s="63">
        <v>443</v>
      </c>
      <c r="K117" s="63">
        <v>421</v>
      </c>
      <c r="L117" s="63">
        <v>0.71499999999999997</v>
      </c>
      <c r="M117" s="63">
        <v>0.71499999999999997</v>
      </c>
      <c r="N117" s="63">
        <v>0.71599999999999997</v>
      </c>
      <c r="O117" s="63">
        <v>0.751</v>
      </c>
      <c r="P117" s="63">
        <v>0.73699999999999999</v>
      </c>
      <c r="Q117" s="63">
        <v>0.61799999999999999</v>
      </c>
      <c r="R117" s="63">
        <v>0.623</v>
      </c>
      <c r="S117" s="63">
        <v>0.60799999999999998</v>
      </c>
      <c r="T117" s="63">
        <v>0.624</v>
      </c>
      <c r="U117" s="63">
        <v>0.64500000000000002</v>
      </c>
      <c r="V117" s="63">
        <v>1.28</v>
      </c>
      <c r="W117" s="63">
        <v>1.2789999999999999</v>
      </c>
      <c r="X117" s="63">
        <v>1.27</v>
      </c>
      <c r="Y117" s="63">
        <v>1.2070000000000001</v>
      </c>
      <c r="Z117" s="63">
        <v>1.2310000000000001</v>
      </c>
      <c r="AA117" s="63">
        <v>1.4350000000000001</v>
      </c>
      <c r="AB117" s="63">
        <v>1.431</v>
      </c>
      <c r="AC117" s="63">
        <v>1.482</v>
      </c>
      <c r="AD117" s="63">
        <v>1.4510000000000001</v>
      </c>
      <c r="AE117" s="63">
        <v>1.43</v>
      </c>
      <c r="AG117" s="102">
        <f t="shared" si="32"/>
        <v>396.6</v>
      </c>
      <c r="AH117" s="103">
        <f t="shared" si="33"/>
        <v>0.7268</v>
      </c>
      <c r="AI117" s="103">
        <f t="shared" si="34"/>
        <v>1.2534000000000001</v>
      </c>
      <c r="AJ117" s="103">
        <f t="shared" si="35"/>
        <v>0.62360000000000004</v>
      </c>
      <c r="AK117" s="103">
        <f t="shared" si="36"/>
        <v>1.4457999999999998</v>
      </c>
      <c r="AM117" s="18">
        <f t="shared" si="37"/>
        <v>0.77794026647931258</v>
      </c>
      <c r="AN117" s="223"/>
      <c r="AP117" s="223"/>
      <c r="AQ117" s="220"/>
      <c r="AR117" s="104"/>
      <c r="AS117" s="223"/>
      <c r="AT117" s="220"/>
      <c r="AV117" s="105">
        <v>0.68</v>
      </c>
      <c r="AW117" s="105">
        <v>1.6</v>
      </c>
      <c r="AX117" s="105">
        <v>0.76600000000000001</v>
      </c>
      <c r="AY117" s="105">
        <v>1.571</v>
      </c>
      <c r="AZ117" s="106"/>
      <c r="BA117" s="223"/>
      <c r="BB117" s="220"/>
      <c r="BC117" s="104"/>
      <c r="BD117" s="223"/>
      <c r="BE117" s="220"/>
      <c r="BG117" s="105">
        <v>0.64</v>
      </c>
      <c r="BH117" s="105">
        <v>1.7430000000000001</v>
      </c>
      <c r="BI117" s="105">
        <v>0.72899999999999998</v>
      </c>
      <c r="BJ117" s="105">
        <v>1.6659999999999999</v>
      </c>
      <c r="BL117" s="223"/>
      <c r="BM117" s="220"/>
      <c r="BN117" s="104"/>
      <c r="BO117" s="223"/>
      <c r="BP117" s="220"/>
      <c r="BR117" s="220"/>
      <c r="BS117" s="220"/>
      <c r="BT117" s="221"/>
      <c r="BU117" s="107"/>
      <c r="BV117" s="220"/>
      <c r="BW117" s="220"/>
      <c r="BX117" s="221"/>
      <c r="BY117" s="107"/>
      <c r="BZ117" s="221"/>
    </row>
    <row r="118" spans="1:78" ht="16" customHeight="1" x14ac:dyDescent="0.2">
      <c r="A118" s="222"/>
      <c r="B118" s="222"/>
      <c r="C118" s="222"/>
      <c r="D118" s="20" t="s">
        <v>851</v>
      </c>
      <c r="E118" s="224"/>
      <c r="G118">
        <v>358</v>
      </c>
      <c r="H118">
        <v>350</v>
      </c>
      <c r="I118">
        <v>403</v>
      </c>
      <c r="J118">
        <v>509</v>
      </c>
      <c r="K118">
        <v>415</v>
      </c>
      <c r="L118">
        <v>0.68899999999999995</v>
      </c>
      <c r="M118">
        <v>0.68200000000000005</v>
      </c>
      <c r="N118">
        <v>0.70899999999999996</v>
      </c>
      <c r="O118">
        <v>0.76800000000000002</v>
      </c>
      <c r="P118">
        <v>0.70399999999999996</v>
      </c>
      <c r="Q118">
        <v>0.60899999999999999</v>
      </c>
      <c r="R118">
        <v>0.623</v>
      </c>
      <c r="S118">
        <v>0.60799999999999998</v>
      </c>
      <c r="T118">
        <v>0.62</v>
      </c>
      <c r="U118">
        <v>0.64200000000000002</v>
      </c>
      <c r="V118">
        <v>1.3260000000000001</v>
      </c>
      <c r="W118">
        <v>1.3380000000000001</v>
      </c>
      <c r="X118">
        <v>1.2829999999999999</v>
      </c>
      <c r="Y118">
        <v>1.17</v>
      </c>
      <c r="Z118">
        <v>1.292</v>
      </c>
      <c r="AA118">
        <v>1.456</v>
      </c>
      <c r="AB118">
        <v>1.4319999999999999</v>
      </c>
      <c r="AC118">
        <v>1.484</v>
      </c>
      <c r="AD118">
        <v>1.4730000000000001</v>
      </c>
      <c r="AE118">
        <v>1.4179999999999999</v>
      </c>
      <c r="AG118" s="21">
        <f t="shared" si="32"/>
        <v>407</v>
      </c>
      <c r="AH118" s="22">
        <f t="shared" si="33"/>
        <v>0.71039999999999992</v>
      </c>
      <c r="AI118" s="22">
        <f t="shared" si="34"/>
        <v>1.2818000000000001</v>
      </c>
      <c r="AJ118" s="22">
        <f t="shared" si="35"/>
        <v>0.62039999999999995</v>
      </c>
      <c r="AK118" s="22">
        <f t="shared" si="36"/>
        <v>1.4525999999999999</v>
      </c>
      <c r="AM118" s="109">
        <f t="shared" si="37"/>
        <v>0.6764281425790124</v>
      </c>
      <c r="AN118" s="223"/>
      <c r="AP118" s="223"/>
      <c r="AQ118" s="220"/>
      <c r="AR118" s="24"/>
      <c r="AS118" s="223"/>
      <c r="AT118" s="220"/>
      <c r="AV118" s="43">
        <v>0.67200000000000004</v>
      </c>
      <c r="AW118" s="43">
        <v>1.6080000000000001</v>
      </c>
      <c r="AX118" s="43">
        <v>0.75700000000000001</v>
      </c>
      <c r="AY118" s="43">
        <v>1.589</v>
      </c>
      <c r="AZ118" s="25"/>
      <c r="BA118" s="223"/>
      <c r="BB118" s="220"/>
      <c r="BC118" s="24"/>
      <c r="BD118" s="223"/>
      <c r="BE118" s="220"/>
      <c r="BG118" s="43">
        <v>0.63300000000000001</v>
      </c>
      <c r="BH118" s="43">
        <v>1.7430000000000001</v>
      </c>
      <c r="BI118" s="43">
        <v>0.71799999999999997</v>
      </c>
      <c r="BJ118" s="43">
        <v>1.6839999999999999</v>
      </c>
      <c r="BL118" s="223"/>
      <c r="BM118" s="220"/>
      <c r="BN118" s="24"/>
      <c r="BO118" s="223"/>
      <c r="BP118" s="220"/>
      <c r="BR118" s="220"/>
      <c r="BS118" s="220"/>
      <c r="BT118" s="221"/>
      <c r="BU118" s="51"/>
      <c r="BV118" s="220"/>
      <c r="BW118" s="220"/>
      <c r="BX118" s="221"/>
      <c r="BY118" s="51"/>
      <c r="BZ118" s="221"/>
    </row>
    <row r="119" spans="1:78" ht="16" customHeight="1" x14ac:dyDescent="0.2">
      <c r="A119" s="222"/>
      <c r="B119" s="222"/>
      <c r="C119" s="222"/>
      <c r="D119" s="20" t="s">
        <v>852</v>
      </c>
      <c r="E119" s="224"/>
      <c r="G119" s="20"/>
      <c r="K119" s="20"/>
      <c r="L119" s="20"/>
      <c r="P119" s="20"/>
      <c r="Q119" s="20"/>
      <c r="U119" s="20"/>
      <c r="V119" s="20"/>
      <c r="Z119" s="20"/>
      <c r="AA119" s="20"/>
      <c r="AE119" s="20"/>
      <c r="AG119" s="21" t="e">
        <f t="shared" si="32"/>
        <v>#DIV/0!</v>
      </c>
      <c r="AH119" s="22" t="e">
        <f t="shared" si="33"/>
        <v>#DIV/0!</v>
      </c>
      <c r="AI119" s="22" t="e">
        <f t="shared" si="34"/>
        <v>#DIV/0!</v>
      </c>
      <c r="AJ119" s="22" t="e">
        <f t="shared" si="35"/>
        <v>#DIV/0!</v>
      </c>
      <c r="AK119" s="22" t="e">
        <f t="shared" si="36"/>
        <v>#DIV/0!</v>
      </c>
      <c r="AM119" s="109" t="e">
        <f t="shared" si="37"/>
        <v>#DIV/0!</v>
      </c>
      <c r="AN119" s="223"/>
      <c r="AP119" s="223"/>
      <c r="AQ119" s="220"/>
      <c r="AR119" s="24"/>
      <c r="AS119" s="223"/>
      <c r="AT119" s="220"/>
      <c r="AV119" s="43"/>
      <c r="AW119" s="43"/>
      <c r="AX119" s="43"/>
      <c r="AY119" s="43"/>
      <c r="AZ119" s="25"/>
      <c r="BA119" s="223"/>
      <c r="BB119" s="220"/>
      <c r="BC119" s="24"/>
      <c r="BD119" s="223"/>
      <c r="BE119" s="220"/>
      <c r="BG119" s="43"/>
      <c r="BH119" s="43"/>
      <c r="BI119" s="43"/>
      <c r="BJ119" s="43"/>
      <c r="BL119" s="223"/>
      <c r="BM119" s="220"/>
      <c r="BN119" s="24"/>
      <c r="BO119" s="223"/>
      <c r="BP119" s="220"/>
      <c r="BR119" s="220"/>
      <c r="BS119" s="220"/>
      <c r="BT119" s="221"/>
      <c r="BU119" s="51"/>
      <c r="BV119" s="220"/>
      <c r="BW119" s="220"/>
      <c r="BX119" s="221"/>
      <c r="BY119" s="51"/>
      <c r="BZ119" s="221"/>
    </row>
    <row r="120" spans="1:78" ht="16" customHeight="1" x14ac:dyDescent="0.2">
      <c r="A120" s="222"/>
      <c r="B120" s="222"/>
      <c r="C120" s="222"/>
      <c r="E120" s="224"/>
      <c r="AG120" s="21" t="e">
        <f t="shared" si="32"/>
        <v>#DIV/0!</v>
      </c>
      <c r="AH120" s="22" t="e">
        <f t="shared" si="33"/>
        <v>#DIV/0!</v>
      </c>
      <c r="AI120" s="22" t="e">
        <f t="shared" si="34"/>
        <v>#DIV/0!</v>
      </c>
      <c r="AJ120" s="22" t="e">
        <f t="shared" si="35"/>
        <v>#DIV/0!</v>
      </c>
      <c r="AK120" s="22" t="e">
        <f t="shared" si="36"/>
        <v>#DIV/0!</v>
      </c>
      <c r="AM120" s="109" t="e">
        <f t="shared" si="37"/>
        <v>#DIV/0!</v>
      </c>
      <c r="AN120" s="223"/>
      <c r="AP120" s="223"/>
      <c r="AQ120" s="220"/>
      <c r="AR120" s="24"/>
      <c r="AS120" s="223"/>
      <c r="AT120" s="220"/>
      <c r="AV120" s="43"/>
      <c r="AW120" s="43"/>
      <c r="AX120" s="43"/>
      <c r="AY120" s="43"/>
      <c r="AZ120" s="25"/>
      <c r="BA120" s="223"/>
      <c r="BB120" s="220"/>
      <c r="BC120" s="24"/>
      <c r="BD120" s="223"/>
      <c r="BE120" s="220"/>
      <c r="BG120" s="43"/>
      <c r="BH120" s="43"/>
      <c r="BI120" s="43"/>
      <c r="BJ120" s="43"/>
      <c r="BL120" s="223"/>
      <c r="BM120" s="220"/>
      <c r="BN120" s="24"/>
      <c r="BO120" s="223"/>
      <c r="BP120" s="220"/>
      <c r="BR120" s="220"/>
      <c r="BS120" s="220"/>
      <c r="BT120" s="221"/>
      <c r="BU120" s="51"/>
      <c r="BV120" s="220"/>
      <c r="BW120" s="220"/>
      <c r="BX120" s="221"/>
      <c r="BY120" s="51"/>
      <c r="BZ120" s="221"/>
    </row>
    <row r="121" spans="1:78" ht="16" customHeight="1" x14ac:dyDescent="0.2">
      <c r="A121" s="222"/>
      <c r="B121" s="222"/>
      <c r="C121" s="222"/>
      <c r="E121" s="224"/>
      <c r="AG121" s="21" t="e">
        <f t="shared" si="32"/>
        <v>#DIV/0!</v>
      </c>
      <c r="AH121" s="22" t="e">
        <f t="shared" si="33"/>
        <v>#DIV/0!</v>
      </c>
      <c r="AI121" s="22" t="e">
        <f t="shared" si="34"/>
        <v>#DIV/0!</v>
      </c>
      <c r="AJ121" s="22" t="e">
        <f t="shared" si="35"/>
        <v>#DIV/0!</v>
      </c>
      <c r="AK121" s="22" t="e">
        <f t="shared" si="36"/>
        <v>#DIV/0!</v>
      </c>
      <c r="AM121" s="109" t="e">
        <f t="shared" si="37"/>
        <v>#DIV/0!</v>
      </c>
      <c r="AN121" s="223"/>
      <c r="AP121" s="223"/>
      <c r="AQ121" s="220"/>
      <c r="AR121" s="24"/>
      <c r="AS121" s="223"/>
      <c r="AT121" s="220"/>
      <c r="AV121" s="43"/>
      <c r="AW121" s="43"/>
      <c r="AX121" s="43"/>
      <c r="AY121" s="43"/>
      <c r="AZ121" s="25"/>
      <c r="BA121" s="223"/>
      <c r="BB121" s="220"/>
      <c r="BC121" s="24"/>
      <c r="BD121" s="223"/>
      <c r="BE121" s="220"/>
      <c r="BG121" s="43"/>
      <c r="BH121" s="43"/>
      <c r="BI121" s="43"/>
      <c r="BJ121" s="43"/>
      <c r="BL121" s="223"/>
      <c r="BM121" s="220"/>
      <c r="BN121" s="24"/>
      <c r="BO121" s="223"/>
      <c r="BP121" s="220"/>
      <c r="BR121" s="220"/>
      <c r="BS121" s="220"/>
      <c r="BT121" s="221"/>
      <c r="BU121" s="51"/>
      <c r="BV121" s="220"/>
      <c r="BW121" s="220"/>
      <c r="BX121" s="221"/>
      <c r="BY121" s="51"/>
      <c r="BZ121" s="221"/>
    </row>
    <row r="122" spans="1:78" ht="16" customHeight="1" x14ac:dyDescent="0.2">
      <c r="A122" s="222"/>
      <c r="B122" s="222"/>
      <c r="C122" s="222"/>
      <c r="E122" s="224"/>
      <c r="AG122" s="21" t="e">
        <f t="shared" si="32"/>
        <v>#DIV/0!</v>
      </c>
      <c r="AH122" s="22" t="e">
        <f t="shared" si="33"/>
        <v>#DIV/0!</v>
      </c>
      <c r="AI122" s="22" t="e">
        <f t="shared" si="34"/>
        <v>#DIV/0!</v>
      </c>
      <c r="AJ122" s="22" t="e">
        <f t="shared" si="35"/>
        <v>#DIV/0!</v>
      </c>
      <c r="AK122" s="22" t="e">
        <f t="shared" si="36"/>
        <v>#DIV/0!</v>
      </c>
      <c r="AM122" s="109" t="e">
        <f t="shared" si="37"/>
        <v>#DIV/0!</v>
      </c>
      <c r="AN122" s="223"/>
      <c r="AP122" s="223"/>
      <c r="AQ122" s="220"/>
      <c r="AR122" s="24"/>
      <c r="AS122" s="223"/>
      <c r="AT122" s="220"/>
      <c r="AV122" s="43"/>
      <c r="AW122" s="43"/>
      <c r="AX122" s="43"/>
      <c r="AY122" s="43"/>
      <c r="AZ122" s="25"/>
      <c r="BA122" s="223"/>
      <c r="BB122" s="220"/>
      <c r="BC122" s="24"/>
      <c r="BD122" s="223"/>
      <c r="BE122" s="220"/>
      <c r="BG122" s="43"/>
      <c r="BH122" s="43"/>
      <c r="BI122" s="43"/>
      <c r="BJ122" s="43"/>
      <c r="BL122" s="223"/>
      <c r="BM122" s="220"/>
      <c r="BN122" s="24"/>
      <c r="BO122" s="223"/>
      <c r="BP122" s="220"/>
      <c r="BR122" s="220"/>
      <c r="BS122" s="220"/>
      <c r="BT122" s="221"/>
      <c r="BU122" s="51"/>
      <c r="BV122" s="220"/>
      <c r="BW122" s="220"/>
      <c r="BX122" s="221"/>
      <c r="BY122" s="51"/>
      <c r="BZ122" s="221"/>
    </row>
    <row r="123" spans="1:78" ht="16" customHeight="1" x14ac:dyDescent="0.2">
      <c r="G123" s="20"/>
      <c r="K123" s="20"/>
      <c r="L123" s="20"/>
      <c r="P123" s="20"/>
      <c r="Q123" s="20"/>
      <c r="U123" s="20"/>
      <c r="V123" s="20"/>
      <c r="Z123" s="20"/>
      <c r="AA123" s="20"/>
      <c r="AE123" s="20"/>
    </row>
    <row r="124" spans="1:78" s="63" customFormat="1" ht="16" customHeight="1" x14ac:dyDescent="0.2">
      <c r="A124" s="222">
        <v>8</v>
      </c>
      <c r="B124" s="222">
        <v>1</v>
      </c>
      <c r="C124" s="222">
        <v>1</v>
      </c>
      <c r="D124" s="63" t="s">
        <v>853</v>
      </c>
      <c r="E124" s="224">
        <v>1405121</v>
      </c>
      <c r="G124" s="63">
        <v>129</v>
      </c>
      <c r="H124" s="63">
        <v>73</v>
      </c>
      <c r="I124" s="63">
        <v>83</v>
      </c>
      <c r="J124" s="63">
        <v>80</v>
      </c>
      <c r="K124" s="63">
        <v>130</v>
      </c>
      <c r="L124" s="63">
        <v>0.90300000000000002</v>
      </c>
      <c r="M124" s="63">
        <v>0.84399999999999997</v>
      </c>
      <c r="N124" s="63">
        <v>0.84599999999999997</v>
      </c>
      <c r="O124" s="63">
        <v>0.85299999999999998</v>
      </c>
      <c r="P124" s="63">
        <v>0.9</v>
      </c>
      <c r="Q124" s="63">
        <v>0.71299999999999997</v>
      </c>
      <c r="R124" s="63">
        <v>0.73299999999999998</v>
      </c>
      <c r="S124" s="63">
        <v>0.71899999999999997</v>
      </c>
      <c r="T124" s="63">
        <v>0.72199999999999998</v>
      </c>
      <c r="U124" s="63">
        <v>0.73099999999999998</v>
      </c>
      <c r="V124" s="63">
        <v>0.78800000000000003</v>
      </c>
      <c r="W124" s="63">
        <v>0.98299999999999998</v>
      </c>
      <c r="X124" s="63">
        <v>0.97099999999999997</v>
      </c>
      <c r="Y124" s="63">
        <v>0.95299999999999996</v>
      </c>
      <c r="Z124" s="63">
        <v>0.79300000000000004</v>
      </c>
      <c r="AA124" s="63">
        <v>1.3520000000000001</v>
      </c>
      <c r="AB124" s="63">
        <v>1.2470000000000001</v>
      </c>
      <c r="AC124" s="63">
        <v>1.3049999999999999</v>
      </c>
      <c r="AD124" s="63">
        <v>1.292</v>
      </c>
      <c r="AE124" s="63">
        <v>1.2829999999999999</v>
      </c>
      <c r="AG124" s="102">
        <f t="shared" ref="AG124:AG127" si="38">AVERAGE(G124:K124)</f>
        <v>99</v>
      </c>
      <c r="AH124" s="103">
        <f t="shared" ref="AH124:AH127" si="39">AVERAGE(L124:P124)</f>
        <v>0.86919999999999997</v>
      </c>
      <c r="AI124" s="103">
        <f t="shared" ref="AI124:AI127" si="40">AVERAGE(V124:Z124)</f>
        <v>0.89759999999999995</v>
      </c>
      <c r="AJ124" s="103">
        <f t="shared" ref="AJ124:AJ127" si="41">AVERAGE(Q124:U124)</f>
        <v>0.72360000000000002</v>
      </c>
      <c r="AK124" s="103">
        <f t="shared" ref="AK124:AK127" si="42">AVERAGE(AA124:AE124)</f>
        <v>1.2957999999999998</v>
      </c>
      <c r="AM124" s="18">
        <f t="shared" ref="AM124:AM139" si="43">((AK124-AI124)*(1000/AG124))/AJ124</f>
        <v>5.5586266199864856</v>
      </c>
      <c r="AN124" s="223" cm="1">
        <f t="array" ref="AN124">MIN(IF(ISERROR(AM124:AM131),1E+307,AM124:AM131))</f>
        <v>2.1938301876677109</v>
      </c>
      <c r="AP124" s="223" cm="1">
        <f t="array" ref="AP124">MAX(IF(ISERROR(AJ124:AJ131),-1E+307,AJ124:AJ131))</f>
        <v>0.72599999999999998</v>
      </c>
      <c r="AQ124" s="220">
        <f>AP132-AP124</f>
        <v>-0.10339999999999994</v>
      </c>
      <c r="AR124" s="104"/>
      <c r="AS124" s="223" cm="1">
        <f t="array" ref="AS124">MIN(IF(ISERROR(AK124:AK131),1E+307,AK124:AK131))</f>
        <v>1.2957999999999998</v>
      </c>
      <c r="AT124" s="220">
        <f>AS124-AS132</f>
        <v>-0.14159999999999995</v>
      </c>
      <c r="AV124" s="105">
        <v>0.77500000000000002</v>
      </c>
      <c r="AW124" s="105">
        <v>1.3839999999999999</v>
      </c>
      <c r="AX124" s="105">
        <v>0.78700000000000003</v>
      </c>
      <c r="AY124" s="105">
        <v>1.4930000000000001</v>
      </c>
      <c r="AZ124" s="106"/>
      <c r="BA124" s="223" cm="1">
        <f t="array" ref="BA124">INDEX(AV124:AV131, MATCH(MIN(IF(ISERROR($AK124:$AK131), 1000, $AK124:$AK131)), $AK124:$AK131, 0))</f>
        <v>0.77500000000000002</v>
      </c>
      <c r="BB124" s="220">
        <f>BA132-BA124</f>
        <v>-0.11299999999999999</v>
      </c>
      <c r="BC124" s="104"/>
      <c r="BD124" s="223" cm="1">
        <f t="array" ref="BD124">INDEX(AW124:AW131, MATCH(MIN(IF(ISERROR($AK124:$AK131), 1000, $AK124:$AK131)), $AK124:$AK131, 0))</f>
        <v>1.3839999999999999</v>
      </c>
      <c r="BE124" s="220">
        <f>BD124-BD132</f>
        <v>-0.25800000000000001</v>
      </c>
      <c r="BG124" s="105">
        <v>0.72199999999999998</v>
      </c>
      <c r="BH124" s="105">
        <v>1.554</v>
      </c>
      <c r="BI124" s="105">
        <v>0.76200000000000001</v>
      </c>
      <c r="BJ124" s="105">
        <v>1.5740000000000001</v>
      </c>
      <c r="BL124" s="223" cm="1">
        <f t="array" ref="BL124">INDEX(BG124:BG131, MATCH(MIN(IF(ISERROR($AK124:$AK131), 1000, $AK124:$AK131)), $AK124:$AK131, 0))</f>
        <v>0.72199999999999998</v>
      </c>
      <c r="BM124" s="220">
        <f>BL132-BL124</f>
        <v>-8.3999999999999964E-2</v>
      </c>
      <c r="BN124" s="104"/>
      <c r="BO124" s="223" cm="1">
        <f t="array" ref="BO124">INDEX(BH124:BH131, MATCH(MIN(IF(ISERROR($AK124:$AK131), 1000, $AK124:$AK131)), $AK124:$AK131, 0))</f>
        <v>1.554</v>
      </c>
      <c r="BP124" s="220">
        <f>BO124-BO132</f>
        <v>-0.18799999999999994</v>
      </c>
      <c r="BR124" s="220">
        <f>BA124-BB124</f>
        <v>0.88800000000000001</v>
      </c>
      <c r="BS124" s="220">
        <f>BD124+BE124</f>
        <v>1.1259999999999999</v>
      </c>
      <c r="BT124" s="221">
        <f>BS124-BR124</f>
        <v>0.23799999999999988</v>
      </c>
      <c r="BU124" s="107"/>
      <c r="BV124" s="220">
        <f>BL124-BM124</f>
        <v>0.80599999999999994</v>
      </c>
      <c r="BW124" s="220">
        <f>BO124+BP124</f>
        <v>1.3660000000000001</v>
      </c>
      <c r="BX124" s="221">
        <f>BW124-BV124</f>
        <v>0.56000000000000016</v>
      </c>
      <c r="BY124" s="107"/>
      <c r="BZ124" s="221">
        <f>AVERAGE(BT124, BX124)</f>
        <v>0.39900000000000002</v>
      </c>
    </row>
    <row r="125" spans="1:78" ht="16" customHeight="1" x14ac:dyDescent="0.2">
      <c r="A125" s="222"/>
      <c r="B125" s="222"/>
      <c r="C125" s="222"/>
      <c r="D125" s="20" t="s">
        <v>854</v>
      </c>
      <c r="E125" s="224"/>
      <c r="G125">
        <v>152</v>
      </c>
      <c r="H125">
        <v>157</v>
      </c>
      <c r="I125">
        <v>163</v>
      </c>
      <c r="J125">
        <v>208</v>
      </c>
      <c r="K125">
        <v>136</v>
      </c>
      <c r="L125">
        <v>0.90100000000000002</v>
      </c>
      <c r="M125">
        <v>0.89600000000000002</v>
      </c>
      <c r="N125">
        <v>0.89600000000000002</v>
      </c>
      <c r="O125">
        <v>0.91700000000000004</v>
      </c>
      <c r="P125">
        <v>0.88</v>
      </c>
      <c r="Q125">
        <v>0.71799999999999997</v>
      </c>
      <c r="R125">
        <v>0.72799999999999998</v>
      </c>
      <c r="S125">
        <v>0.71799999999999997</v>
      </c>
      <c r="T125">
        <v>0.73099999999999998</v>
      </c>
      <c r="U125">
        <v>0.73199999999999998</v>
      </c>
      <c r="V125">
        <v>0.79600000000000004</v>
      </c>
      <c r="W125">
        <v>0.81200000000000006</v>
      </c>
      <c r="X125">
        <v>0.80800000000000005</v>
      </c>
      <c r="Y125">
        <v>0.72799999999999998</v>
      </c>
      <c r="Z125">
        <v>0.86599999999999999</v>
      </c>
      <c r="AA125">
        <v>1.296</v>
      </c>
      <c r="AB125">
        <v>1.284</v>
      </c>
      <c r="AC125">
        <v>1.3120000000000001</v>
      </c>
      <c r="AD125">
        <v>1.2849999999999999</v>
      </c>
      <c r="AE125">
        <v>1.337</v>
      </c>
      <c r="AG125" s="21">
        <f t="shared" si="38"/>
        <v>163.19999999999999</v>
      </c>
      <c r="AH125" s="22">
        <f t="shared" si="39"/>
        <v>0.89800000000000002</v>
      </c>
      <c r="AI125" s="22">
        <f t="shared" si="40"/>
        <v>0.80199999999999994</v>
      </c>
      <c r="AJ125" s="22">
        <f t="shared" si="41"/>
        <v>0.72539999999999993</v>
      </c>
      <c r="AK125" s="22">
        <f t="shared" si="42"/>
        <v>1.3028</v>
      </c>
      <c r="AM125" s="109">
        <f t="shared" si="43"/>
        <v>4.2302556534055595</v>
      </c>
      <c r="AN125" s="223"/>
      <c r="AP125" s="223"/>
      <c r="AQ125" s="220"/>
      <c r="AR125" s="24"/>
      <c r="AS125" s="223"/>
      <c r="AT125" s="220"/>
      <c r="AV125" s="43">
        <v>0.77900000000000003</v>
      </c>
      <c r="AW125" s="43">
        <v>1.381</v>
      </c>
      <c r="AX125" s="43">
        <v>0.78100000000000003</v>
      </c>
      <c r="AY125" s="43">
        <v>1.51</v>
      </c>
      <c r="AZ125" s="25"/>
      <c r="BA125" s="223"/>
      <c r="BB125" s="220"/>
      <c r="BC125" s="24"/>
      <c r="BD125" s="223"/>
      <c r="BE125" s="220"/>
      <c r="BG125" s="43">
        <v>0.72899999999999998</v>
      </c>
      <c r="BH125" s="43">
        <v>1.5429999999999999</v>
      </c>
      <c r="BI125" s="43">
        <v>0.76400000000000001</v>
      </c>
      <c r="BJ125" s="43">
        <v>1.5740000000000001</v>
      </c>
      <c r="BL125" s="223"/>
      <c r="BM125" s="220"/>
      <c r="BN125" s="24"/>
      <c r="BO125" s="223"/>
      <c r="BP125" s="220"/>
      <c r="BR125" s="220"/>
      <c r="BS125" s="220"/>
      <c r="BT125" s="221"/>
      <c r="BU125" s="51"/>
      <c r="BV125" s="220"/>
      <c r="BW125" s="220"/>
      <c r="BX125" s="221"/>
      <c r="BY125" s="51"/>
      <c r="BZ125" s="221"/>
    </row>
    <row r="126" spans="1:78" ht="16" customHeight="1" x14ac:dyDescent="0.2">
      <c r="A126" s="222"/>
      <c r="B126" s="222"/>
      <c r="C126" s="222"/>
      <c r="D126" s="20" t="s">
        <v>855</v>
      </c>
      <c r="E126" s="224"/>
      <c r="G126">
        <v>263</v>
      </c>
      <c r="H126">
        <v>145</v>
      </c>
      <c r="I126">
        <v>102</v>
      </c>
      <c r="J126">
        <v>236</v>
      </c>
      <c r="K126">
        <v>136</v>
      </c>
      <c r="L126">
        <v>0.93100000000000005</v>
      </c>
      <c r="M126">
        <v>0.88</v>
      </c>
      <c r="N126">
        <v>0.82899999999999996</v>
      </c>
      <c r="O126">
        <v>0.92300000000000004</v>
      </c>
      <c r="P126">
        <v>0.86499999999999999</v>
      </c>
      <c r="Q126">
        <v>0.71899999999999997</v>
      </c>
      <c r="R126">
        <v>0.72699999999999998</v>
      </c>
      <c r="S126">
        <v>0.72</v>
      </c>
      <c r="T126">
        <v>0.72399999999999998</v>
      </c>
      <c r="U126">
        <v>0.73299999999999998</v>
      </c>
      <c r="V126">
        <v>0.66700000000000004</v>
      </c>
      <c r="W126">
        <v>0.86799999999999999</v>
      </c>
      <c r="X126">
        <v>1.0169999999999999</v>
      </c>
      <c r="Y126">
        <v>0.70199999999999996</v>
      </c>
      <c r="Z126">
        <v>0.91300000000000003</v>
      </c>
      <c r="AA126">
        <v>1.3979999999999999</v>
      </c>
      <c r="AB126">
        <v>1.296</v>
      </c>
      <c r="AC126">
        <v>1.427</v>
      </c>
      <c r="AD126">
        <v>1.323</v>
      </c>
      <c r="AE126">
        <v>1.29</v>
      </c>
      <c r="AG126" s="21">
        <f t="shared" si="38"/>
        <v>176.4</v>
      </c>
      <c r="AH126" s="22">
        <f t="shared" si="39"/>
        <v>0.88559999999999994</v>
      </c>
      <c r="AI126" s="22">
        <f t="shared" si="40"/>
        <v>0.83339999999999992</v>
      </c>
      <c r="AJ126" s="22">
        <f t="shared" si="41"/>
        <v>0.72459999999999991</v>
      </c>
      <c r="AK126" s="22">
        <f t="shared" si="42"/>
        <v>1.3468000000000002</v>
      </c>
      <c r="AM126" s="109">
        <f t="shared" si="43"/>
        <v>4.0166034212010349</v>
      </c>
      <c r="AN126" s="223"/>
      <c r="AP126" s="223"/>
      <c r="AQ126" s="220"/>
      <c r="AR126" s="24"/>
      <c r="AS126" s="223"/>
      <c r="AT126" s="220"/>
      <c r="AV126" s="43">
        <v>0.78100000000000003</v>
      </c>
      <c r="AW126" s="43">
        <v>1.357</v>
      </c>
      <c r="AX126" s="43">
        <v>0.78100000000000003</v>
      </c>
      <c r="AY126" s="43">
        <v>1.492</v>
      </c>
      <c r="AZ126" s="25"/>
      <c r="BA126" s="223"/>
      <c r="BB126" s="220"/>
      <c r="BC126" s="24"/>
      <c r="BD126" s="223"/>
      <c r="BE126" s="220"/>
      <c r="BG126" s="43">
        <v>0.71799999999999997</v>
      </c>
      <c r="BH126" s="43">
        <v>1.5580000000000001</v>
      </c>
      <c r="BI126" s="43">
        <v>0.77200000000000002</v>
      </c>
      <c r="BJ126" s="43">
        <v>1.5509999999999999</v>
      </c>
      <c r="BL126" s="223"/>
      <c r="BM126" s="220"/>
      <c r="BN126" s="24"/>
      <c r="BO126" s="223"/>
      <c r="BP126" s="220"/>
      <c r="BR126" s="220"/>
      <c r="BS126" s="220"/>
      <c r="BT126" s="221"/>
      <c r="BU126" s="51"/>
      <c r="BV126" s="220"/>
      <c r="BW126" s="220"/>
      <c r="BX126" s="221"/>
      <c r="BY126" s="51"/>
      <c r="BZ126" s="221"/>
    </row>
    <row r="127" spans="1:78" ht="16" customHeight="1" x14ac:dyDescent="0.2">
      <c r="A127" s="222"/>
      <c r="B127" s="222"/>
      <c r="C127" s="222"/>
      <c r="D127" s="20" t="s">
        <v>856</v>
      </c>
      <c r="E127" s="224"/>
      <c r="G127">
        <v>228</v>
      </c>
      <c r="H127">
        <v>183</v>
      </c>
      <c r="I127">
        <v>148</v>
      </c>
      <c r="J127">
        <v>236</v>
      </c>
      <c r="K127">
        <v>136</v>
      </c>
      <c r="L127">
        <v>0.91400000000000003</v>
      </c>
      <c r="M127">
        <v>0.88300000000000001</v>
      </c>
      <c r="N127">
        <v>0.86399999999999999</v>
      </c>
      <c r="O127">
        <v>0.91700000000000004</v>
      </c>
      <c r="P127">
        <v>0.85599999999999998</v>
      </c>
      <c r="Q127">
        <v>0.71799999999999997</v>
      </c>
      <c r="R127">
        <v>0.72799999999999998</v>
      </c>
      <c r="S127">
        <v>0.71899999999999997</v>
      </c>
      <c r="T127">
        <v>0.72799999999999998</v>
      </c>
      <c r="U127">
        <v>0.73699999999999999</v>
      </c>
      <c r="V127">
        <v>0.74199999999999999</v>
      </c>
      <c r="W127">
        <v>0.85799999999999998</v>
      </c>
      <c r="X127">
        <v>0.91600000000000004</v>
      </c>
      <c r="Y127">
        <v>0.72899999999999998</v>
      </c>
      <c r="Z127">
        <v>0.94</v>
      </c>
      <c r="AA127">
        <v>1.331</v>
      </c>
      <c r="AB127">
        <v>1.2769999999999999</v>
      </c>
      <c r="AC127">
        <v>1.3109999999999999</v>
      </c>
      <c r="AD127">
        <v>1.3029999999999999</v>
      </c>
      <c r="AE127">
        <v>1.288</v>
      </c>
      <c r="AG127" s="21">
        <f t="shared" si="38"/>
        <v>186.2</v>
      </c>
      <c r="AH127" s="22">
        <f t="shared" si="39"/>
        <v>0.88680000000000003</v>
      </c>
      <c r="AI127" s="22">
        <f t="shared" si="40"/>
        <v>0.83700000000000008</v>
      </c>
      <c r="AJ127" s="22">
        <f t="shared" si="41"/>
        <v>0.72599999999999998</v>
      </c>
      <c r="AK127" s="22">
        <f t="shared" si="42"/>
        <v>1.302</v>
      </c>
      <c r="AM127" s="109">
        <f t="shared" si="43"/>
        <v>3.4398274316251078</v>
      </c>
      <c r="AN127" s="223"/>
      <c r="AP127" s="223"/>
      <c r="AQ127" s="220"/>
      <c r="AR127" s="24"/>
      <c r="AS127" s="223"/>
      <c r="AT127" s="220"/>
      <c r="AV127" s="43">
        <v>0.77700000000000002</v>
      </c>
      <c r="AW127" s="43">
        <v>1.369</v>
      </c>
      <c r="AX127" s="43">
        <v>0.78400000000000003</v>
      </c>
      <c r="AY127" s="43">
        <v>1.478</v>
      </c>
      <c r="AZ127" s="25"/>
      <c r="BA127" s="223"/>
      <c r="BB127" s="220"/>
      <c r="BC127" s="24"/>
      <c r="BD127" s="223"/>
      <c r="BE127" s="220"/>
      <c r="BG127" s="43">
        <v>0.71699999999999997</v>
      </c>
      <c r="BH127" s="43">
        <v>1.5629999999999999</v>
      </c>
      <c r="BI127" s="43">
        <v>0.77100000000000002</v>
      </c>
      <c r="BJ127" s="43">
        <v>1.552</v>
      </c>
      <c r="BL127" s="223"/>
      <c r="BM127" s="220"/>
      <c r="BN127" s="24"/>
      <c r="BO127" s="223"/>
      <c r="BP127" s="220"/>
      <c r="BR127" s="220"/>
      <c r="BS127" s="220"/>
      <c r="BT127" s="221"/>
      <c r="BU127" s="51"/>
      <c r="BV127" s="220"/>
      <c r="BW127" s="220"/>
      <c r="BX127" s="221"/>
      <c r="BY127" s="51"/>
      <c r="BZ127" s="221"/>
    </row>
    <row r="128" spans="1:78" ht="16" customHeight="1" x14ac:dyDescent="0.2">
      <c r="A128" s="222"/>
      <c r="B128" s="222"/>
      <c r="C128" s="222"/>
      <c r="D128" s="20" t="s">
        <v>918</v>
      </c>
      <c r="E128" s="224"/>
      <c r="G128">
        <v>197</v>
      </c>
      <c r="H128">
        <v>178</v>
      </c>
      <c r="I128">
        <v>125</v>
      </c>
      <c r="J128">
        <v>236</v>
      </c>
      <c r="K128">
        <v>136</v>
      </c>
      <c r="L128">
        <v>0.89700000000000002</v>
      </c>
      <c r="M128">
        <v>0.88400000000000001</v>
      </c>
      <c r="N128">
        <v>0.84599999999999997</v>
      </c>
      <c r="O128">
        <v>0.91700000000000004</v>
      </c>
      <c r="P128">
        <v>0.85</v>
      </c>
      <c r="Q128">
        <v>0.71399999999999997</v>
      </c>
      <c r="R128">
        <v>0.72699999999999998</v>
      </c>
      <c r="S128">
        <v>0.71699999999999997</v>
      </c>
      <c r="T128">
        <v>0.73299999999999998</v>
      </c>
      <c r="U128">
        <v>0.73899999999999999</v>
      </c>
      <c r="V128">
        <v>0.81</v>
      </c>
      <c r="W128">
        <v>0.85499999999999998</v>
      </c>
      <c r="X128">
        <v>0.96899999999999997</v>
      </c>
      <c r="Y128">
        <v>0.73</v>
      </c>
      <c r="Z128">
        <v>0.95899999999999996</v>
      </c>
      <c r="AA128">
        <v>1.327</v>
      </c>
      <c r="AB128">
        <v>1.3129999999999999</v>
      </c>
      <c r="AC128">
        <v>1.319</v>
      </c>
      <c r="AD128">
        <v>1.2989999999999999</v>
      </c>
      <c r="AE128">
        <v>1.331</v>
      </c>
      <c r="AG128" s="21">
        <f>AVERAGE(G128:K128)</f>
        <v>174.4</v>
      </c>
      <c r="AH128" s="22">
        <f>AVERAGE(L128:P128)</f>
        <v>0.87880000000000003</v>
      </c>
      <c r="AI128" s="22">
        <f>AVERAGE(V128:Z128)</f>
        <v>0.86459999999999992</v>
      </c>
      <c r="AJ128" s="22">
        <f>AVERAGE(Q128:U128)</f>
        <v>0.72599999999999998</v>
      </c>
      <c r="AK128" s="22">
        <f>AVERAGE(AA128:AE128)</f>
        <v>1.3177999999999996</v>
      </c>
      <c r="AM128" s="109">
        <f t="shared" si="43"/>
        <v>3.5793716986377517</v>
      </c>
      <c r="AN128" s="223"/>
      <c r="AP128" s="223"/>
      <c r="AQ128" s="220"/>
      <c r="AR128" s="24"/>
      <c r="AS128" s="223"/>
      <c r="AT128" s="220"/>
      <c r="AV128" s="43">
        <v>0.78100000000000003</v>
      </c>
      <c r="AW128" s="43">
        <v>1.3560000000000001</v>
      </c>
      <c r="AX128" s="43">
        <v>0.78800000000000003</v>
      </c>
      <c r="AY128" s="43">
        <v>1.464</v>
      </c>
      <c r="AZ128" s="25"/>
      <c r="BA128" s="223"/>
      <c r="BB128" s="220"/>
      <c r="BC128" s="24"/>
      <c r="BD128" s="223"/>
      <c r="BE128" s="220"/>
      <c r="BG128" s="43">
        <v>0.72</v>
      </c>
      <c r="BH128" s="43">
        <v>1.5509999999999999</v>
      </c>
      <c r="BI128" s="43">
        <v>0.77100000000000002</v>
      </c>
      <c r="BJ128" s="43">
        <v>1.544</v>
      </c>
      <c r="BL128" s="223"/>
      <c r="BM128" s="220"/>
      <c r="BN128" s="24"/>
      <c r="BO128" s="223"/>
      <c r="BP128" s="220"/>
      <c r="BR128" s="220"/>
      <c r="BS128" s="220"/>
      <c r="BT128" s="221"/>
      <c r="BU128" s="51"/>
      <c r="BV128" s="220"/>
      <c r="BW128" s="220"/>
      <c r="BX128" s="221"/>
      <c r="BY128" s="51"/>
      <c r="BZ128" s="221"/>
    </row>
    <row r="129" spans="1:78" ht="16" customHeight="1" x14ac:dyDescent="0.2">
      <c r="A129" s="222"/>
      <c r="B129" s="222"/>
      <c r="C129" s="222"/>
      <c r="D129" s="20" t="s">
        <v>857</v>
      </c>
      <c r="E129" s="224"/>
      <c r="G129">
        <v>326</v>
      </c>
      <c r="H129">
        <v>182</v>
      </c>
      <c r="I129">
        <v>229</v>
      </c>
      <c r="J129">
        <v>256</v>
      </c>
      <c r="K129">
        <v>189</v>
      </c>
      <c r="L129">
        <v>0.89900000000000002</v>
      </c>
      <c r="M129">
        <v>0.83099999999999996</v>
      </c>
      <c r="N129">
        <v>0.86199999999999999</v>
      </c>
      <c r="O129">
        <v>0.87</v>
      </c>
      <c r="P129">
        <v>0.83699999999999997</v>
      </c>
      <c r="Q129">
        <v>0.70399999999999996</v>
      </c>
      <c r="R129">
        <v>0.72099999999999997</v>
      </c>
      <c r="S129">
        <v>0.72099999999999997</v>
      </c>
      <c r="T129">
        <v>0.72299999999999998</v>
      </c>
      <c r="U129">
        <v>0.72899999999999998</v>
      </c>
      <c r="V129">
        <v>0.8</v>
      </c>
      <c r="W129">
        <v>1.0169999999999999</v>
      </c>
      <c r="X129">
        <v>0.92100000000000004</v>
      </c>
      <c r="Y129">
        <v>0.90100000000000002</v>
      </c>
      <c r="Z129">
        <v>0.996</v>
      </c>
      <c r="AA129">
        <v>1.327</v>
      </c>
      <c r="AB129">
        <v>1.288</v>
      </c>
      <c r="AC129">
        <v>1.3</v>
      </c>
      <c r="AD129">
        <v>1.2949999999999999</v>
      </c>
      <c r="AE129">
        <v>1.2909999999999999</v>
      </c>
      <c r="AG129" s="21">
        <f>AVERAGE(G129:K129)</f>
        <v>236.4</v>
      </c>
      <c r="AH129" s="22">
        <f>AVERAGE(L129:P129)</f>
        <v>0.85980000000000012</v>
      </c>
      <c r="AI129" s="22">
        <f>AVERAGE(V129:Z129)</f>
        <v>0.92699999999999994</v>
      </c>
      <c r="AJ129" s="22">
        <f>AVERAGE(Q129:U129)</f>
        <v>0.71960000000000002</v>
      </c>
      <c r="AK129" s="22">
        <f>AVERAGE(AA129:AE129)</f>
        <v>1.3001999999999998</v>
      </c>
      <c r="AM129" s="109">
        <f t="shared" si="43"/>
        <v>2.1938301876677109</v>
      </c>
      <c r="AN129" s="223"/>
      <c r="AP129" s="223"/>
      <c r="AQ129" s="220"/>
      <c r="AR129" s="24"/>
      <c r="AS129" s="223"/>
      <c r="AT129" s="220"/>
      <c r="AV129" s="43">
        <v>0.77700000000000002</v>
      </c>
      <c r="AW129" s="43">
        <v>1.3859999999999999</v>
      </c>
      <c r="AX129" s="43">
        <v>0.77300000000000002</v>
      </c>
      <c r="AY129" s="43">
        <v>1.5189999999999999</v>
      </c>
      <c r="AZ129" s="25"/>
      <c r="BA129" s="223"/>
      <c r="BB129" s="220"/>
      <c r="BC129" s="24"/>
      <c r="BD129" s="223"/>
      <c r="BE129" s="220"/>
      <c r="BG129" s="43">
        <v>0.7</v>
      </c>
      <c r="BH129" s="43">
        <v>1.607</v>
      </c>
      <c r="BI129" s="43">
        <v>0.747</v>
      </c>
      <c r="BJ129" s="43">
        <v>1.6120000000000001</v>
      </c>
      <c r="BL129" s="223"/>
      <c r="BM129" s="220"/>
      <c r="BN129" s="24"/>
      <c r="BO129" s="223"/>
      <c r="BP129" s="220"/>
      <c r="BR129" s="220"/>
      <c r="BS129" s="220"/>
      <c r="BT129" s="221"/>
      <c r="BU129" s="51"/>
      <c r="BV129" s="220"/>
      <c r="BW129" s="220"/>
      <c r="BX129" s="221"/>
      <c r="BY129" s="51"/>
      <c r="BZ129" s="221"/>
    </row>
    <row r="130" spans="1:78" ht="16" customHeight="1" x14ac:dyDescent="0.2">
      <c r="A130" s="222"/>
      <c r="B130" s="222"/>
      <c r="C130" s="222"/>
      <c r="E130" s="224"/>
      <c r="AG130" s="21" t="e">
        <f t="shared" ref="AG130:AG139" si="44">AVERAGE(G130:K130)</f>
        <v>#DIV/0!</v>
      </c>
      <c r="AH130" s="22" t="e">
        <f t="shared" ref="AH130:AH139" si="45">AVERAGE(L130:P130)</f>
        <v>#DIV/0!</v>
      </c>
      <c r="AI130" s="22" t="e">
        <f t="shared" ref="AI130:AI139" si="46">AVERAGE(V130:Z130)</f>
        <v>#DIV/0!</v>
      </c>
      <c r="AJ130" s="22" t="e">
        <f t="shared" ref="AJ130:AJ139" si="47">AVERAGE(Q130:U130)</f>
        <v>#DIV/0!</v>
      </c>
      <c r="AK130" s="22" t="e">
        <f t="shared" ref="AK130:AK139" si="48">AVERAGE(AA130:AE130)</f>
        <v>#DIV/0!</v>
      </c>
      <c r="AM130" s="109" t="e">
        <f t="shared" si="43"/>
        <v>#DIV/0!</v>
      </c>
      <c r="AN130" s="223"/>
      <c r="AP130" s="223"/>
      <c r="AQ130" s="220"/>
      <c r="AR130" s="24"/>
      <c r="AS130" s="223"/>
      <c r="AT130" s="220"/>
      <c r="AV130" s="43"/>
      <c r="AW130" s="43"/>
      <c r="AX130" s="43"/>
      <c r="AY130" s="43"/>
      <c r="AZ130" s="25"/>
      <c r="BA130" s="223"/>
      <c r="BB130" s="220"/>
      <c r="BC130" s="24"/>
      <c r="BD130" s="223"/>
      <c r="BE130" s="220"/>
      <c r="BG130" s="43"/>
      <c r="BH130" s="43"/>
      <c r="BI130" s="43"/>
      <c r="BJ130" s="43"/>
      <c r="BL130" s="223"/>
      <c r="BM130" s="220"/>
      <c r="BN130" s="24"/>
      <c r="BO130" s="223"/>
      <c r="BP130" s="220"/>
      <c r="BR130" s="220"/>
      <c r="BS130" s="220"/>
      <c r="BT130" s="221"/>
      <c r="BU130" s="51"/>
      <c r="BV130" s="220"/>
      <c r="BW130" s="220"/>
      <c r="BX130" s="221"/>
      <c r="BY130" s="51"/>
      <c r="BZ130" s="221"/>
    </row>
    <row r="131" spans="1:78" ht="16" customHeight="1" x14ac:dyDescent="0.2">
      <c r="A131" s="222"/>
      <c r="B131" s="222"/>
      <c r="C131" s="222"/>
      <c r="E131" s="224"/>
      <c r="AG131" s="21" t="e">
        <f t="shared" si="44"/>
        <v>#DIV/0!</v>
      </c>
      <c r="AH131" s="22" t="e">
        <f t="shared" si="45"/>
        <v>#DIV/0!</v>
      </c>
      <c r="AI131" s="22" t="e">
        <f t="shared" si="46"/>
        <v>#DIV/0!</v>
      </c>
      <c r="AJ131" s="22" t="e">
        <f t="shared" si="47"/>
        <v>#DIV/0!</v>
      </c>
      <c r="AK131" s="22" t="e">
        <f t="shared" si="48"/>
        <v>#DIV/0!</v>
      </c>
      <c r="AM131" s="109" t="e">
        <f t="shared" si="43"/>
        <v>#DIV/0!</v>
      </c>
      <c r="AN131" s="223"/>
      <c r="AP131" s="223"/>
      <c r="AQ131" s="220"/>
      <c r="AR131" s="24"/>
      <c r="AS131" s="223"/>
      <c r="AT131" s="220"/>
      <c r="AV131" s="43"/>
      <c r="AW131" s="43"/>
      <c r="AX131" s="43"/>
      <c r="AY131" s="43"/>
      <c r="AZ131" s="25"/>
      <c r="BA131" s="223"/>
      <c r="BB131" s="220"/>
      <c r="BC131" s="24"/>
      <c r="BD131" s="223"/>
      <c r="BE131" s="220"/>
      <c r="BG131" s="43"/>
      <c r="BH131" s="43"/>
      <c r="BI131" s="43"/>
      <c r="BJ131" s="43"/>
      <c r="BL131" s="223"/>
      <c r="BM131" s="220"/>
      <c r="BN131" s="24"/>
      <c r="BO131" s="223"/>
      <c r="BP131" s="220"/>
      <c r="BR131" s="220"/>
      <c r="BS131" s="220"/>
      <c r="BT131" s="221"/>
      <c r="BU131" s="51"/>
      <c r="BV131" s="220"/>
      <c r="BW131" s="220"/>
      <c r="BX131" s="221"/>
      <c r="BY131" s="51"/>
      <c r="BZ131" s="221"/>
    </row>
    <row r="132" spans="1:78" ht="16" customHeight="1" x14ac:dyDescent="0.2">
      <c r="A132" s="222"/>
      <c r="B132" s="222"/>
      <c r="C132" s="222">
        <v>0</v>
      </c>
      <c r="D132" s="20" t="s">
        <v>858</v>
      </c>
      <c r="E132" s="224"/>
      <c r="G132">
        <v>374</v>
      </c>
      <c r="H132">
        <v>347</v>
      </c>
      <c r="I132">
        <v>232</v>
      </c>
      <c r="J132">
        <v>456</v>
      </c>
      <c r="K132">
        <v>364</v>
      </c>
      <c r="L132">
        <v>0.72599999999999998</v>
      </c>
      <c r="M132">
        <v>0.71499999999999997</v>
      </c>
      <c r="N132">
        <v>0.68100000000000005</v>
      </c>
      <c r="O132">
        <v>0.74</v>
      </c>
      <c r="P132">
        <v>0.70399999999999996</v>
      </c>
      <c r="Q132">
        <v>0.61499999999999999</v>
      </c>
      <c r="R132">
        <v>0.626</v>
      </c>
      <c r="S132">
        <v>0.60499999999999998</v>
      </c>
      <c r="T132">
        <v>0.60899999999999999</v>
      </c>
      <c r="U132">
        <v>0.63200000000000001</v>
      </c>
      <c r="V132">
        <v>1.26</v>
      </c>
      <c r="W132">
        <v>1.2809999999999999</v>
      </c>
      <c r="X132">
        <v>1.3340000000000001</v>
      </c>
      <c r="Y132">
        <v>1.2310000000000001</v>
      </c>
      <c r="Z132">
        <v>1.2949999999999999</v>
      </c>
      <c r="AA132">
        <v>1.4419999999999999</v>
      </c>
      <c r="AB132">
        <v>1.425</v>
      </c>
      <c r="AC132">
        <v>1.4710000000000001</v>
      </c>
      <c r="AD132">
        <v>1.4630000000000001</v>
      </c>
      <c r="AE132">
        <v>1.4319999999999999</v>
      </c>
      <c r="AG132" s="21">
        <f t="shared" si="44"/>
        <v>354.6</v>
      </c>
      <c r="AH132" s="22">
        <f t="shared" si="45"/>
        <v>0.71319999999999995</v>
      </c>
      <c r="AI132" s="22">
        <f t="shared" si="46"/>
        <v>1.2802</v>
      </c>
      <c r="AJ132" s="22">
        <f t="shared" si="47"/>
        <v>0.61740000000000006</v>
      </c>
      <c r="AK132" s="22">
        <f t="shared" si="48"/>
        <v>1.4466000000000001</v>
      </c>
      <c r="AM132" s="109">
        <f t="shared" si="43"/>
        <v>0.76006015437625685</v>
      </c>
      <c r="AN132" s="223" cm="1">
        <f t="array" ref="AN132">MIN(IF(ISERROR(AM132:AM139),1E+307,AM132:AM139))</f>
        <v>0.16013149422171002</v>
      </c>
      <c r="AP132" s="223" cm="1">
        <f t="array" ref="AP132">MAX(IF(ISERROR(AJ132:AJ139),-1E+307,AJ132:AJ139))</f>
        <v>0.62260000000000004</v>
      </c>
      <c r="AQ132" s="220"/>
      <c r="AR132" s="24"/>
      <c r="AS132" s="223" cm="1">
        <f t="array" ref="AS132">MIN(IF(ISERROR(AK132:AK139),1E+307,AK132:AK139))</f>
        <v>1.4373999999999998</v>
      </c>
      <c r="AT132" s="220"/>
      <c r="AV132" s="43">
        <v>0.65800000000000003</v>
      </c>
      <c r="AW132" s="43">
        <v>1.6539999999999999</v>
      </c>
      <c r="AX132" s="43">
        <v>0.745</v>
      </c>
      <c r="AY132" s="43">
        <v>1.6419999999999999</v>
      </c>
      <c r="AZ132" s="25"/>
      <c r="BA132" s="223" cm="1">
        <f t="array" ref="BA132">INDEX(AV132:AV139, MATCH(MIN(IF(ISERROR($AK132:$AK139), 1000, $AK132:$AK139)), $AK132:$AK139, 0))</f>
        <v>0.66200000000000003</v>
      </c>
      <c r="BB132" s="220"/>
      <c r="BC132" s="24"/>
      <c r="BD132" s="223" cm="1">
        <f t="array" ref="BD132">INDEX(AW132:AW139, MATCH(MIN(IF(ISERROR($AK132:$AK139), 1000, $AK132:$AK139)), $AK132:$AK139, 0))</f>
        <v>1.6419999999999999</v>
      </c>
      <c r="BE132" s="220"/>
      <c r="BG132" s="43">
        <v>0.624</v>
      </c>
      <c r="BH132" s="43">
        <v>1.77</v>
      </c>
      <c r="BI132" s="43">
        <v>0.73099999999999998</v>
      </c>
      <c r="BJ132" s="43">
        <v>1.6639999999999999</v>
      </c>
      <c r="BL132" s="223" cm="1">
        <f t="array" ref="BL132">INDEX(BG132:BG139, MATCH(MIN(IF(ISERROR($AK132:$AK139), 1000, $AK132:$AK139)), $AK132:$AK139, 0))</f>
        <v>0.63800000000000001</v>
      </c>
      <c r="BM132" s="220"/>
      <c r="BN132" s="24"/>
      <c r="BO132" s="223" cm="1">
        <f t="array" ref="BO132">INDEX(BH132:BH139, MATCH(MIN(IF(ISERROR($AK132:$AK139), 1000, $AK132:$AK139)), $AK132:$AK139, 0))</f>
        <v>1.742</v>
      </c>
      <c r="BP132" s="220"/>
      <c r="BR132" s="220"/>
      <c r="BS132" s="220"/>
      <c r="BT132" s="221"/>
      <c r="BU132" s="51"/>
      <c r="BV132" s="220"/>
      <c r="BW132" s="220"/>
      <c r="BX132" s="221"/>
      <c r="BY132" s="51"/>
      <c r="BZ132" s="221"/>
    </row>
    <row r="133" spans="1:78" ht="16" customHeight="1" x14ac:dyDescent="0.2">
      <c r="A133" s="222"/>
      <c r="B133" s="222"/>
      <c r="C133" s="222"/>
      <c r="D133" s="20" t="s">
        <v>859</v>
      </c>
      <c r="E133" s="224"/>
      <c r="G133">
        <v>411</v>
      </c>
      <c r="H133">
        <v>352</v>
      </c>
      <c r="I133">
        <v>383</v>
      </c>
      <c r="J133">
        <v>456</v>
      </c>
      <c r="K133">
        <v>515</v>
      </c>
      <c r="L133">
        <v>0.71799999999999997</v>
      </c>
      <c r="M133">
        <v>0.70099999999999996</v>
      </c>
      <c r="N133">
        <v>0.70599999999999996</v>
      </c>
      <c r="O133">
        <v>0.72</v>
      </c>
      <c r="P133">
        <v>0.73399999999999999</v>
      </c>
      <c r="Q133">
        <v>0.61399999999999999</v>
      </c>
      <c r="R133">
        <v>0.627</v>
      </c>
      <c r="S133">
        <v>0.61099999999999999</v>
      </c>
      <c r="T133">
        <v>0.625</v>
      </c>
      <c r="U133">
        <v>0.63100000000000001</v>
      </c>
      <c r="V133">
        <v>1.2749999999999999</v>
      </c>
      <c r="W133">
        <v>1.306</v>
      </c>
      <c r="X133">
        <v>1.288</v>
      </c>
      <c r="Y133">
        <v>1.2669999999999999</v>
      </c>
      <c r="Z133">
        <v>1.2370000000000001</v>
      </c>
      <c r="AA133">
        <v>1.444</v>
      </c>
      <c r="AB133">
        <v>1.4179999999999999</v>
      </c>
      <c r="AC133">
        <v>1.4710000000000001</v>
      </c>
      <c r="AD133">
        <v>1.4630000000000001</v>
      </c>
      <c r="AE133">
        <v>1.4390000000000001</v>
      </c>
      <c r="AG133" s="21">
        <f t="shared" si="44"/>
        <v>423.4</v>
      </c>
      <c r="AH133" s="22">
        <f t="shared" si="45"/>
        <v>0.71579999999999999</v>
      </c>
      <c r="AI133" s="22">
        <f t="shared" si="46"/>
        <v>1.2746</v>
      </c>
      <c r="AJ133" s="22">
        <f t="shared" si="47"/>
        <v>0.62160000000000015</v>
      </c>
      <c r="AK133" s="22">
        <f t="shared" si="48"/>
        <v>1.4470000000000001</v>
      </c>
      <c r="AM133" s="109">
        <f t="shared" si="43"/>
        <v>0.65505143445625291</v>
      </c>
      <c r="AN133" s="223"/>
      <c r="AP133" s="223"/>
      <c r="AQ133" s="220"/>
      <c r="AR133" s="24"/>
      <c r="AS133" s="223"/>
      <c r="AT133" s="220"/>
      <c r="AV133" s="43">
        <v>0.67600000000000005</v>
      </c>
      <c r="AW133" s="43">
        <v>1.609</v>
      </c>
      <c r="AX133" s="43">
        <v>0.74299999999999999</v>
      </c>
      <c r="AY133" s="43">
        <v>1.639</v>
      </c>
      <c r="AZ133" s="25"/>
      <c r="BA133" s="223"/>
      <c r="BB133" s="220"/>
      <c r="BC133" s="24"/>
      <c r="BD133" s="223"/>
      <c r="BE133" s="220"/>
      <c r="BG133" s="43">
        <v>0.63</v>
      </c>
      <c r="BH133" s="43">
        <v>1.744</v>
      </c>
      <c r="BI133" s="43">
        <v>0.73799999999999999</v>
      </c>
      <c r="BJ133" s="43">
        <v>1.6439999999999999</v>
      </c>
      <c r="BL133" s="223"/>
      <c r="BM133" s="220"/>
      <c r="BN133" s="24"/>
      <c r="BO133" s="223"/>
      <c r="BP133" s="220"/>
      <c r="BR133" s="220"/>
      <c r="BS133" s="220"/>
      <c r="BT133" s="221"/>
      <c r="BU133" s="51"/>
      <c r="BV133" s="220"/>
      <c r="BW133" s="220"/>
      <c r="BX133" s="221"/>
      <c r="BY133" s="51"/>
      <c r="BZ133" s="221"/>
    </row>
    <row r="134" spans="1:78" ht="16" customHeight="1" x14ac:dyDescent="0.2">
      <c r="A134" s="222"/>
      <c r="B134" s="222"/>
      <c r="C134" s="222"/>
      <c r="D134" s="20" t="s">
        <v>860</v>
      </c>
      <c r="E134" s="224"/>
      <c r="G134">
        <v>476</v>
      </c>
      <c r="H134">
        <v>348</v>
      </c>
      <c r="I134">
        <v>483</v>
      </c>
      <c r="J134">
        <v>508</v>
      </c>
      <c r="K134">
        <v>471</v>
      </c>
      <c r="L134">
        <v>0.71</v>
      </c>
      <c r="M134">
        <v>0.67400000000000004</v>
      </c>
      <c r="N134">
        <v>0.71399999999999997</v>
      </c>
      <c r="O134">
        <v>0.71099999999999997</v>
      </c>
      <c r="P134">
        <v>0.7</v>
      </c>
      <c r="Q134">
        <v>0.61099999999999999</v>
      </c>
      <c r="R134">
        <v>0.627</v>
      </c>
      <c r="S134">
        <v>0.61</v>
      </c>
      <c r="T134">
        <v>0.61599999999999999</v>
      </c>
      <c r="U134">
        <v>0.63800000000000001</v>
      </c>
      <c r="V134">
        <v>1.2889999999999999</v>
      </c>
      <c r="W134">
        <v>1.351</v>
      </c>
      <c r="X134">
        <v>1.274</v>
      </c>
      <c r="Y134">
        <v>1.284</v>
      </c>
      <c r="Z134">
        <v>1.3009999999999999</v>
      </c>
      <c r="AA134">
        <v>1.4650000000000001</v>
      </c>
      <c r="AB134">
        <v>1.419</v>
      </c>
      <c r="AC134">
        <v>1.474</v>
      </c>
      <c r="AD134">
        <v>1.45</v>
      </c>
      <c r="AE134">
        <v>1.4419999999999999</v>
      </c>
      <c r="AG134" s="21">
        <f t="shared" si="44"/>
        <v>457.2</v>
      </c>
      <c r="AH134" s="22">
        <f t="shared" si="45"/>
        <v>0.70179999999999987</v>
      </c>
      <c r="AI134" s="22">
        <f t="shared" si="46"/>
        <v>1.2997999999999998</v>
      </c>
      <c r="AJ134" s="22">
        <f t="shared" si="47"/>
        <v>0.62039999999999995</v>
      </c>
      <c r="AK134" s="22">
        <f t="shared" si="48"/>
        <v>1.4500000000000002</v>
      </c>
      <c r="AM134" s="109">
        <f t="shared" si="43"/>
        <v>0.52953164864707958</v>
      </c>
      <c r="AN134" s="223"/>
      <c r="AP134" s="223"/>
      <c r="AQ134" s="220"/>
      <c r="AR134" s="24"/>
      <c r="AS134" s="223"/>
      <c r="AT134" s="220"/>
      <c r="AV134" s="43">
        <v>0.66900000000000004</v>
      </c>
      <c r="AW134" s="43">
        <v>1.619</v>
      </c>
      <c r="AX134" s="43">
        <v>0.72899999999999998</v>
      </c>
      <c r="AY134" s="43">
        <v>1.6659999999999999</v>
      </c>
      <c r="AZ134" s="25"/>
      <c r="BA134" s="223"/>
      <c r="BB134" s="220"/>
      <c r="BC134" s="24"/>
      <c r="BD134" s="223"/>
      <c r="BE134" s="220"/>
      <c r="BG134" s="43">
        <v>0.63400000000000001</v>
      </c>
      <c r="BH134" s="43">
        <v>1.732</v>
      </c>
      <c r="BI134" s="43">
        <v>0.73</v>
      </c>
      <c r="BJ134" s="43">
        <v>1.6619999999999999</v>
      </c>
      <c r="BL134" s="223"/>
      <c r="BM134" s="220"/>
      <c r="BN134" s="24"/>
      <c r="BO134" s="223"/>
      <c r="BP134" s="220"/>
      <c r="BR134" s="220"/>
      <c r="BS134" s="220"/>
      <c r="BT134" s="221"/>
      <c r="BU134" s="51"/>
      <c r="BV134" s="220"/>
      <c r="BW134" s="220"/>
      <c r="BX134" s="221"/>
      <c r="BY134" s="51"/>
      <c r="BZ134" s="221"/>
    </row>
    <row r="135" spans="1:78" ht="16" customHeight="1" x14ac:dyDescent="0.2">
      <c r="A135" s="222"/>
      <c r="B135" s="222"/>
      <c r="C135" s="222"/>
      <c r="D135" s="20" t="s">
        <v>861</v>
      </c>
      <c r="E135" s="224"/>
      <c r="G135">
        <v>476</v>
      </c>
      <c r="H135">
        <v>712</v>
      </c>
      <c r="I135">
        <v>617</v>
      </c>
      <c r="J135">
        <v>629</v>
      </c>
      <c r="K135">
        <v>515</v>
      </c>
      <c r="L135">
        <v>0.70499999999999996</v>
      </c>
      <c r="M135">
        <v>0.74199999999999999</v>
      </c>
      <c r="N135">
        <v>0.72799999999999998</v>
      </c>
      <c r="O135">
        <v>0.72499999999999998</v>
      </c>
      <c r="P135">
        <v>0.70799999999999996</v>
      </c>
      <c r="Q135">
        <v>0.61599999999999999</v>
      </c>
      <c r="R135">
        <v>0.63200000000000001</v>
      </c>
      <c r="S135">
        <v>0.61099999999999999</v>
      </c>
      <c r="T135">
        <v>0.61699999999999999</v>
      </c>
      <c r="U135">
        <v>0.63700000000000001</v>
      </c>
      <c r="V135">
        <v>1.298</v>
      </c>
      <c r="W135">
        <v>1.226</v>
      </c>
      <c r="X135">
        <v>1.2470000000000001</v>
      </c>
      <c r="Y135">
        <v>1.2589999999999999</v>
      </c>
      <c r="Z135">
        <v>1.2869999999999999</v>
      </c>
      <c r="AA135">
        <v>1.4490000000000001</v>
      </c>
      <c r="AB135">
        <v>1.417</v>
      </c>
      <c r="AC135">
        <v>1.484</v>
      </c>
      <c r="AD135">
        <v>1.4470000000000001</v>
      </c>
      <c r="AE135">
        <v>1.4259999999999999</v>
      </c>
      <c r="AG135" s="21">
        <f t="shared" si="44"/>
        <v>589.79999999999995</v>
      </c>
      <c r="AH135" s="22">
        <f t="shared" si="45"/>
        <v>0.72159999999999991</v>
      </c>
      <c r="AI135" s="22">
        <f t="shared" si="46"/>
        <v>1.2633999999999999</v>
      </c>
      <c r="AJ135" s="22">
        <f t="shared" si="47"/>
        <v>0.62260000000000004</v>
      </c>
      <c r="AK135" s="22">
        <f t="shared" si="48"/>
        <v>1.4445999999999999</v>
      </c>
      <c r="AM135" s="109">
        <f t="shared" si="43"/>
        <v>0.49345131285826294</v>
      </c>
      <c r="AN135" s="223"/>
      <c r="AP135" s="223"/>
      <c r="AQ135" s="220"/>
      <c r="AR135" s="24"/>
      <c r="AS135" s="223"/>
      <c r="AT135" s="220"/>
      <c r="AV135" s="43">
        <v>0.67900000000000005</v>
      </c>
      <c r="AW135" s="43">
        <v>1.603</v>
      </c>
      <c r="AX135" s="43">
        <v>0.73099999999999998</v>
      </c>
      <c r="AY135" s="43">
        <v>1.6479999999999999</v>
      </c>
      <c r="AZ135" s="25"/>
      <c r="BA135" s="223"/>
      <c r="BB135" s="220"/>
      <c r="BC135" s="24"/>
      <c r="BD135" s="223"/>
      <c r="BE135" s="220"/>
      <c r="BG135" s="43">
        <v>0.63</v>
      </c>
      <c r="BH135" s="43">
        <v>1.746</v>
      </c>
      <c r="BI135" s="43">
        <v>0.73699999999999999</v>
      </c>
      <c r="BJ135" s="43">
        <v>1.6359999999999999</v>
      </c>
      <c r="BL135" s="223"/>
      <c r="BM135" s="220"/>
      <c r="BN135" s="24"/>
      <c r="BO135" s="223"/>
      <c r="BP135" s="220"/>
      <c r="BR135" s="220"/>
      <c r="BS135" s="220"/>
      <c r="BT135" s="221"/>
      <c r="BU135" s="51"/>
      <c r="BV135" s="220"/>
      <c r="BW135" s="220"/>
      <c r="BX135" s="221"/>
      <c r="BY135" s="51"/>
      <c r="BZ135" s="221"/>
    </row>
    <row r="136" spans="1:78" ht="16" customHeight="1" x14ac:dyDescent="0.2">
      <c r="A136" s="222"/>
      <c r="B136" s="222"/>
      <c r="C136" s="222"/>
      <c r="D136" s="20" t="s">
        <v>917</v>
      </c>
      <c r="E136" s="224"/>
      <c r="G136">
        <v>433</v>
      </c>
      <c r="H136">
        <v>594</v>
      </c>
      <c r="I136">
        <v>620</v>
      </c>
      <c r="J136">
        <v>579</v>
      </c>
      <c r="K136">
        <v>503</v>
      </c>
      <c r="L136">
        <v>0.69099999999999995</v>
      </c>
      <c r="M136">
        <v>0.70799999999999996</v>
      </c>
      <c r="N136">
        <v>0.72299999999999998</v>
      </c>
      <c r="O136">
        <v>0.71</v>
      </c>
      <c r="P136">
        <v>0.68799999999999994</v>
      </c>
      <c r="Q136">
        <v>0.61099999999999999</v>
      </c>
      <c r="R136">
        <v>0.629</v>
      </c>
      <c r="S136">
        <v>0.61399999999999999</v>
      </c>
      <c r="T136">
        <v>0.61599999999999999</v>
      </c>
      <c r="U136">
        <v>0.63100000000000001</v>
      </c>
      <c r="V136">
        <v>1.323</v>
      </c>
      <c r="W136">
        <v>1.292</v>
      </c>
      <c r="X136">
        <v>1.256</v>
      </c>
      <c r="Y136">
        <v>1.2869999999999999</v>
      </c>
      <c r="Z136">
        <v>1.3220000000000001</v>
      </c>
      <c r="AA136">
        <v>1.4670000000000001</v>
      </c>
      <c r="AB136">
        <v>1.423</v>
      </c>
      <c r="AC136">
        <v>1.4850000000000001</v>
      </c>
      <c r="AD136">
        <v>1.444</v>
      </c>
      <c r="AE136">
        <v>1.4350000000000001</v>
      </c>
      <c r="AG136" s="21">
        <f t="shared" si="44"/>
        <v>545.79999999999995</v>
      </c>
      <c r="AH136" s="22">
        <f t="shared" si="45"/>
        <v>0.70399999999999996</v>
      </c>
      <c r="AI136" s="22">
        <f t="shared" si="46"/>
        <v>1.296</v>
      </c>
      <c r="AJ136" s="22">
        <f t="shared" si="47"/>
        <v>0.62019999999999997</v>
      </c>
      <c r="AK136" s="22">
        <f t="shared" si="48"/>
        <v>1.4507999999999999</v>
      </c>
      <c r="AM136" s="109">
        <f t="shared" si="43"/>
        <v>0.45730469810268137</v>
      </c>
      <c r="AN136" s="223"/>
      <c r="AP136" s="223"/>
      <c r="AQ136" s="220"/>
      <c r="AR136" s="24"/>
      <c r="AS136" s="223"/>
      <c r="AT136" s="220"/>
      <c r="AV136" s="43">
        <v>0.67900000000000005</v>
      </c>
      <c r="AW136" s="43">
        <v>1.6160000000000001</v>
      </c>
      <c r="AX136" s="43">
        <v>0.73899999999999999</v>
      </c>
      <c r="AY136" s="43">
        <v>1.641</v>
      </c>
      <c r="AZ136" s="25"/>
      <c r="BA136" s="223"/>
      <c r="BB136" s="220"/>
      <c r="BC136" s="24"/>
      <c r="BD136" s="223"/>
      <c r="BE136" s="220"/>
      <c r="BG136" s="43">
        <v>0.627</v>
      </c>
      <c r="BH136" s="43">
        <v>1.7669999999999999</v>
      </c>
      <c r="BI136" s="43">
        <v>0.73</v>
      </c>
      <c r="BJ136" s="43">
        <v>1.6679999999999999</v>
      </c>
      <c r="BL136" s="223"/>
      <c r="BM136" s="220"/>
      <c r="BN136" s="24"/>
      <c r="BO136" s="223"/>
      <c r="BP136" s="220"/>
      <c r="BR136" s="220"/>
      <c r="BS136" s="220"/>
      <c r="BT136" s="221"/>
      <c r="BU136" s="51"/>
      <c r="BV136" s="220"/>
      <c r="BW136" s="220"/>
      <c r="BX136" s="221"/>
      <c r="BY136" s="51"/>
      <c r="BZ136" s="221"/>
    </row>
    <row r="137" spans="1:78" s="63" customFormat="1" ht="16" customHeight="1" x14ac:dyDescent="0.2">
      <c r="A137" s="222"/>
      <c r="B137" s="222"/>
      <c r="C137" s="222"/>
      <c r="D137" s="63" t="s">
        <v>862</v>
      </c>
      <c r="E137" s="224"/>
      <c r="G137" s="63">
        <v>1187</v>
      </c>
      <c r="H137" s="63">
        <v>727</v>
      </c>
      <c r="I137" s="63">
        <v>924</v>
      </c>
      <c r="J137" s="63">
        <v>1634</v>
      </c>
      <c r="K137" s="63">
        <v>1228</v>
      </c>
      <c r="L137" s="63">
        <v>0.69899999999999995</v>
      </c>
      <c r="M137" s="63">
        <v>0.65200000000000002</v>
      </c>
      <c r="N137" s="63">
        <v>0.67</v>
      </c>
      <c r="O137" s="63">
        <v>0.72499999999999998</v>
      </c>
      <c r="P137" s="63">
        <v>0.69099999999999995</v>
      </c>
      <c r="Q137" s="63">
        <v>0.622</v>
      </c>
      <c r="R137" s="63">
        <v>0.622</v>
      </c>
      <c r="S137" s="63">
        <v>0.60799999999999998</v>
      </c>
      <c r="T137" s="63">
        <v>0.61699999999999999</v>
      </c>
      <c r="U137" s="63">
        <v>0.63700000000000001</v>
      </c>
      <c r="V137" s="63">
        <v>1.3089999999999999</v>
      </c>
      <c r="W137" s="63">
        <v>1.3859999999999999</v>
      </c>
      <c r="X137" s="63">
        <v>1.351</v>
      </c>
      <c r="Y137" s="63">
        <v>1.258</v>
      </c>
      <c r="Z137" s="63">
        <v>1.3160000000000001</v>
      </c>
      <c r="AA137" s="63">
        <v>1.42</v>
      </c>
      <c r="AB137" s="63">
        <v>1.421</v>
      </c>
      <c r="AC137" s="63">
        <v>1.4710000000000001</v>
      </c>
      <c r="AD137" s="63">
        <v>1.4510000000000001</v>
      </c>
      <c r="AE137" s="63">
        <v>1.4239999999999999</v>
      </c>
      <c r="AG137" s="102">
        <f t="shared" si="44"/>
        <v>1140</v>
      </c>
      <c r="AH137" s="103">
        <f t="shared" si="45"/>
        <v>0.68740000000000001</v>
      </c>
      <c r="AI137" s="103">
        <f t="shared" si="46"/>
        <v>1.3239999999999998</v>
      </c>
      <c r="AJ137" s="103">
        <f t="shared" si="47"/>
        <v>0.62119999999999997</v>
      </c>
      <c r="AK137" s="103">
        <f t="shared" si="48"/>
        <v>1.4373999999999998</v>
      </c>
      <c r="AM137" s="18">
        <f t="shared" si="43"/>
        <v>0.16013149422171002</v>
      </c>
      <c r="AN137" s="223"/>
      <c r="AP137" s="223"/>
      <c r="AQ137" s="220"/>
      <c r="AR137" s="104"/>
      <c r="AS137" s="223"/>
      <c r="AT137" s="220"/>
      <c r="AV137" s="105">
        <v>0.66200000000000003</v>
      </c>
      <c r="AW137" s="105">
        <v>1.6419999999999999</v>
      </c>
      <c r="AX137" s="105">
        <v>0.71299999999999997</v>
      </c>
      <c r="AY137" s="105">
        <v>1.694</v>
      </c>
      <c r="AZ137" s="106"/>
      <c r="BA137" s="223"/>
      <c r="BB137" s="220"/>
      <c r="BC137" s="104"/>
      <c r="BD137" s="223"/>
      <c r="BE137" s="220"/>
      <c r="BG137" s="105">
        <v>0.63800000000000001</v>
      </c>
      <c r="BH137" s="105">
        <v>1.742</v>
      </c>
      <c r="BI137" s="105">
        <v>0.72699999999999998</v>
      </c>
      <c r="BJ137" s="105">
        <v>1.6819999999999999</v>
      </c>
      <c r="BL137" s="223"/>
      <c r="BM137" s="220"/>
      <c r="BN137" s="104"/>
      <c r="BO137" s="223"/>
      <c r="BP137" s="220"/>
      <c r="BR137" s="220"/>
      <c r="BS137" s="220"/>
      <c r="BT137" s="221"/>
      <c r="BU137" s="107"/>
      <c r="BV137" s="220"/>
      <c r="BW137" s="220"/>
      <c r="BX137" s="221"/>
      <c r="BY137" s="107"/>
      <c r="BZ137" s="221"/>
    </row>
    <row r="138" spans="1:78" ht="16" customHeight="1" x14ac:dyDescent="0.2">
      <c r="A138" s="222"/>
      <c r="B138" s="222"/>
      <c r="C138" s="222"/>
      <c r="E138" s="224"/>
      <c r="AG138" s="21" t="e">
        <f t="shared" si="44"/>
        <v>#DIV/0!</v>
      </c>
      <c r="AH138" s="22" t="e">
        <f t="shared" si="45"/>
        <v>#DIV/0!</v>
      </c>
      <c r="AI138" s="22" t="e">
        <f t="shared" si="46"/>
        <v>#DIV/0!</v>
      </c>
      <c r="AJ138" s="22" t="e">
        <f t="shared" si="47"/>
        <v>#DIV/0!</v>
      </c>
      <c r="AK138" s="22" t="e">
        <f t="shared" si="48"/>
        <v>#DIV/0!</v>
      </c>
      <c r="AM138" s="109" t="e">
        <f t="shared" si="43"/>
        <v>#DIV/0!</v>
      </c>
      <c r="AN138" s="223"/>
      <c r="AP138" s="223"/>
      <c r="AQ138" s="220"/>
      <c r="AR138" s="24"/>
      <c r="AS138" s="223"/>
      <c r="AT138" s="220"/>
      <c r="AV138" s="43"/>
      <c r="AW138" s="43"/>
      <c r="AX138" s="43"/>
      <c r="AY138" s="43"/>
      <c r="AZ138" s="25"/>
      <c r="BA138" s="223"/>
      <c r="BB138" s="220"/>
      <c r="BC138" s="24"/>
      <c r="BD138" s="223"/>
      <c r="BE138" s="220"/>
      <c r="BG138" s="43"/>
      <c r="BH138" s="43"/>
      <c r="BI138" s="43"/>
      <c r="BJ138" s="43"/>
      <c r="BL138" s="223"/>
      <c r="BM138" s="220"/>
      <c r="BN138" s="24"/>
      <c r="BO138" s="223"/>
      <c r="BP138" s="220"/>
      <c r="BR138" s="220"/>
      <c r="BS138" s="220"/>
      <c r="BT138" s="221"/>
      <c r="BU138" s="51"/>
      <c r="BV138" s="220"/>
      <c r="BW138" s="220"/>
      <c r="BX138" s="221"/>
      <c r="BY138" s="51"/>
      <c r="BZ138" s="221"/>
    </row>
    <row r="139" spans="1:78" ht="16" customHeight="1" x14ac:dyDescent="0.2">
      <c r="A139" s="222"/>
      <c r="B139" s="222"/>
      <c r="C139" s="222"/>
      <c r="E139" s="224"/>
      <c r="AG139" s="21" t="e">
        <f t="shared" si="44"/>
        <v>#DIV/0!</v>
      </c>
      <c r="AH139" s="22" t="e">
        <f t="shared" si="45"/>
        <v>#DIV/0!</v>
      </c>
      <c r="AI139" s="22" t="e">
        <f t="shared" si="46"/>
        <v>#DIV/0!</v>
      </c>
      <c r="AJ139" s="22" t="e">
        <f t="shared" si="47"/>
        <v>#DIV/0!</v>
      </c>
      <c r="AK139" s="22" t="e">
        <f t="shared" si="48"/>
        <v>#DIV/0!</v>
      </c>
      <c r="AM139" s="109" t="e">
        <f t="shared" si="43"/>
        <v>#DIV/0!</v>
      </c>
      <c r="AN139" s="223"/>
      <c r="AP139" s="223"/>
      <c r="AQ139" s="220"/>
      <c r="AR139" s="24"/>
      <c r="AS139" s="223"/>
      <c r="AT139" s="220"/>
      <c r="AV139" s="43"/>
      <c r="AW139" s="43"/>
      <c r="AX139" s="43"/>
      <c r="AY139" s="43"/>
      <c r="AZ139" s="25"/>
      <c r="BA139" s="223"/>
      <c r="BB139" s="220"/>
      <c r="BC139" s="24"/>
      <c r="BD139" s="223"/>
      <c r="BE139" s="220"/>
      <c r="BG139" s="43"/>
      <c r="BH139" s="43"/>
      <c r="BI139" s="43"/>
      <c r="BJ139" s="43"/>
      <c r="BL139" s="223"/>
      <c r="BM139" s="220"/>
      <c r="BN139" s="24"/>
      <c r="BO139" s="223"/>
      <c r="BP139" s="220"/>
      <c r="BR139" s="220"/>
      <c r="BS139" s="220"/>
      <c r="BT139" s="221"/>
      <c r="BU139" s="51"/>
      <c r="BV139" s="220"/>
      <c r="BW139" s="220"/>
      <c r="BX139" s="221"/>
      <c r="BY139" s="51"/>
      <c r="BZ139" s="221"/>
    </row>
    <row r="140" spans="1:78" ht="16" hidden="1" customHeight="1" x14ac:dyDescent="0.2"/>
    <row r="141" spans="1:78" ht="16" hidden="1" customHeight="1" x14ac:dyDescent="0.2">
      <c r="A141" s="222">
        <v>9</v>
      </c>
      <c r="B141" s="222">
        <v>1</v>
      </c>
      <c r="C141" s="222">
        <v>1</v>
      </c>
      <c r="D141" s="20" t="s">
        <v>863</v>
      </c>
      <c r="E141" s="224">
        <v>1453633</v>
      </c>
      <c r="G141" s="20"/>
      <c r="K141" s="20"/>
      <c r="L141" s="20"/>
      <c r="P141" s="20"/>
      <c r="Q141" s="20"/>
      <c r="U141" s="20"/>
      <c r="V141" s="20"/>
      <c r="Z141" s="20"/>
      <c r="AA141" s="20"/>
      <c r="AE141" s="20"/>
      <c r="AG141" s="21" t="e">
        <f t="shared" ref="AG141:AG156" si="49">AVERAGE(G141:K141)</f>
        <v>#DIV/0!</v>
      </c>
      <c r="AH141" s="22" t="e">
        <f t="shared" ref="AH141:AH156" si="50">AVERAGE(L141:P141)</f>
        <v>#DIV/0!</v>
      </c>
      <c r="AI141" s="22" t="e">
        <f t="shared" ref="AI141:AI156" si="51">AVERAGE(V141:Z141)</f>
        <v>#DIV/0!</v>
      </c>
      <c r="AJ141" s="22" t="e">
        <f t="shared" ref="AJ141:AJ156" si="52">AVERAGE(Q141:U141)</f>
        <v>#DIV/0!</v>
      </c>
      <c r="AK141" s="22" t="e">
        <f t="shared" ref="AK141:AK156" si="53">AVERAGE(AA141:AE141)</f>
        <v>#DIV/0!</v>
      </c>
      <c r="AM141" s="109"/>
      <c r="AN141" s="223"/>
      <c r="AP141" s="223"/>
      <c r="AQ141" s="220"/>
      <c r="AR141" s="24"/>
      <c r="AS141" s="223"/>
      <c r="AT141" s="220"/>
      <c r="AV141" s="43"/>
      <c r="AW141" s="43"/>
      <c r="AX141" s="43"/>
      <c r="AY141" s="43"/>
      <c r="AZ141" s="25"/>
      <c r="BA141" s="223"/>
      <c r="BB141" s="220"/>
      <c r="BC141" s="24"/>
      <c r="BD141" s="223"/>
      <c r="BE141" s="220"/>
      <c r="BG141" s="43"/>
      <c r="BH141" s="43"/>
      <c r="BI141" s="43"/>
      <c r="BJ141" s="43"/>
      <c r="BL141" s="223"/>
      <c r="BM141" s="220"/>
      <c r="BN141" s="24"/>
      <c r="BO141" s="223"/>
      <c r="BP141" s="220"/>
      <c r="BR141" s="220"/>
      <c r="BS141" s="220"/>
      <c r="BT141" s="221"/>
      <c r="BU141" s="51"/>
      <c r="BV141" s="220"/>
      <c r="BW141" s="220"/>
      <c r="BX141" s="221"/>
      <c r="BY141" s="51"/>
      <c r="BZ141" s="221"/>
    </row>
    <row r="142" spans="1:78" ht="16" hidden="1" customHeight="1" x14ac:dyDescent="0.2">
      <c r="A142" s="222"/>
      <c r="B142" s="222"/>
      <c r="C142" s="222"/>
      <c r="D142" s="20" t="s">
        <v>864</v>
      </c>
      <c r="E142" s="224"/>
      <c r="G142" s="20"/>
      <c r="K142" s="20"/>
      <c r="L142" s="20"/>
      <c r="P142" s="20"/>
      <c r="Q142" s="20"/>
      <c r="U142" s="20"/>
      <c r="V142" s="20"/>
      <c r="Z142" s="20"/>
      <c r="AA142" s="20"/>
      <c r="AE142" s="20"/>
      <c r="AG142" s="21" t="e">
        <f t="shared" si="49"/>
        <v>#DIV/0!</v>
      </c>
      <c r="AH142" s="22" t="e">
        <f t="shared" si="50"/>
        <v>#DIV/0!</v>
      </c>
      <c r="AI142" s="22" t="e">
        <f t="shared" si="51"/>
        <v>#DIV/0!</v>
      </c>
      <c r="AJ142" s="22" t="e">
        <f t="shared" si="52"/>
        <v>#DIV/0!</v>
      </c>
      <c r="AK142" s="22" t="e">
        <f t="shared" si="53"/>
        <v>#DIV/0!</v>
      </c>
      <c r="AM142" s="109"/>
      <c r="AN142" s="223"/>
      <c r="AP142" s="223"/>
      <c r="AQ142" s="220"/>
      <c r="AR142" s="24"/>
      <c r="AS142" s="223"/>
      <c r="AT142" s="220"/>
      <c r="AV142" s="43"/>
      <c r="AW142" s="43"/>
      <c r="AX142" s="43"/>
      <c r="AY142" s="43"/>
      <c r="AZ142" s="25"/>
      <c r="BA142" s="223"/>
      <c r="BB142" s="220"/>
      <c r="BC142" s="24"/>
      <c r="BD142" s="223"/>
      <c r="BE142" s="220"/>
      <c r="BG142" s="43"/>
      <c r="BH142" s="43"/>
      <c r="BI142" s="43"/>
      <c r="BJ142" s="43"/>
      <c r="BL142" s="223"/>
      <c r="BM142" s="220"/>
      <c r="BN142" s="24"/>
      <c r="BO142" s="223"/>
      <c r="BP142" s="220"/>
      <c r="BR142" s="220"/>
      <c r="BS142" s="220"/>
      <c r="BT142" s="221"/>
      <c r="BU142" s="51"/>
      <c r="BV142" s="220"/>
      <c r="BW142" s="220"/>
      <c r="BX142" s="221"/>
      <c r="BY142" s="51"/>
      <c r="BZ142" s="221"/>
    </row>
    <row r="143" spans="1:78" ht="16" hidden="1" customHeight="1" x14ac:dyDescent="0.2">
      <c r="A143" s="222"/>
      <c r="B143" s="222"/>
      <c r="C143" s="222"/>
      <c r="D143" s="20" t="s">
        <v>865</v>
      </c>
      <c r="E143" s="224"/>
      <c r="G143" s="20"/>
      <c r="K143" s="20"/>
      <c r="L143" s="20"/>
      <c r="P143" s="20"/>
      <c r="Q143" s="20"/>
      <c r="U143" s="20"/>
      <c r="V143" s="20"/>
      <c r="Z143" s="20"/>
      <c r="AA143" s="20"/>
      <c r="AE143" s="20"/>
      <c r="AG143" s="21" t="e">
        <f t="shared" si="49"/>
        <v>#DIV/0!</v>
      </c>
      <c r="AH143" s="22" t="e">
        <f t="shared" si="50"/>
        <v>#DIV/0!</v>
      </c>
      <c r="AI143" s="22" t="e">
        <f t="shared" si="51"/>
        <v>#DIV/0!</v>
      </c>
      <c r="AJ143" s="22" t="e">
        <f t="shared" si="52"/>
        <v>#DIV/0!</v>
      </c>
      <c r="AK143" s="22" t="e">
        <f t="shared" si="53"/>
        <v>#DIV/0!</v>
      </c>
      <c r="AM143" s="109"/>
      <c r="AN143" s="223"/>
      <c r="AP143" s="223"/>
      <c r="AQ143" s="220"/>
      <c r="AR143" s="24"/>
      <c r="AS143" s="223"/>
      <c r="AT143" s="220"/>
      <c r="AV143" s="43"/>
      <c r="AW143" s="43"/>
      <c r="AX143" s="43"/>
      <c r="AY143" s="43"/>
      <c r="AZ143" s="25"/>
      <c r="BA143" s="223"/>
      <c r="BB143" s="220"/>
      <c r="BC143" s="24"/>
      <c r="BD143" s="223"/>
      <c r="BE143" s="220"/>
      <c r="BG143" s="43"/>
      <c r="BH143" s="43"/>
      <c r="BI143" s="43"/>
      <c r="BJ143" s="43"/>
      <c r="BL143" s="223"/>
      <c r="BM143" s="220"/>
      <c r="BN143" s="24"/>
      <c r="BO143" s="223"/>
      <c r="BP143" s="220"/>
      <c r="BR143" s="220"/>
      <c r="BS143" s="220"/>
      <c r="BT143" s="221"/>
      <c r="BU143" s="51"/>
      <c r="BV143" s="220"/>
      <c r="BW143" s="220"/>
      <c r="BX143" s="221"/>
      <c r="BY143" s="51"/>
      <c r="BZ143" s="221"/>
    </row>
    <row r="144" spans="1:78" ht="16" hidden="1" customHeight="1" x14ac:dyDescent="0.2">
      <c r="A144" s="222"/>
      <c r="B144" s="222"/>
      <c r="C144" s="222"/>
      <c r="D144" s="20" t="s">
        <v>866</v>
      </c>
      <c r="E144" s="224"/>
      <c r="G144" s="20"/>
      <c r="K144" s="20"/>
      <c r="L144" s="20"/>
      <c r="P144" s="20"/>
      <c r="Q144" s="20"/>
      <c r="U144" s="20"/>
      <c r="V144" s="20"/>
      <c r="Z144" s="20"/>
      <c r="AA144" s="20"/>
      <c r="AE144" s="20"/>
      <c r="AG144" s="21" t="e">
        <f t="shared" si="49"/>
        <v>#DIV/0!</v>
      </c>
      <c r="AH144" s="22" t="e">
        <f t="shared" si="50"/>
        <v>#DIV/0!</v>
      </c>
      <c r="AI144" s="22" t="e">
        <f t="shared" si="51"/>
        <v>#DIV/0!</v>
      </c>
      <c r="AJ144" s="22" t="e">
        <f t="shared" si="52"/>
        <v>#DIV/0!</v>
      </c>
      <c r="AK144" s="22" t="e">
        <f t="shared" si="53"/>
        <v>#DIV/0!</v>
      </c>
      <c r="AM144" s="109"/>
      <c r="AN144" s="223"/>
      <c r="AP144" s="223"/>
      <c r="AQ144" s="220"/>
      <c r="AR144" s="24"/>
      <c r="AS144" s="223"/>
      <c r="AT144" s="220"/>
      <c r="AV144" s="43"/>
      <c r="AW144" s="43"/>
      <c r="AX144" s="43"/>
      <c r="AY144" s="43"/>
      <c r="AZ144" s="25"/>
      <c r="BA144" s="223"/>
      <c r="BB144" s="220"/>
      <c r="BC144" s="24"/>
      <c r="BD144" s="223"/>
      <c r="BE144" s="220"/>
      <c r="BG144" s="43"/>
      <c r="BH144" s="43"/>
      <c r="BI144" s="43"/>
      <c r="BJ144" s="43"/>
      <c r="BL144" s="223"/>
      <c r="BM144" s="220"/>
      <c r="BN144" s="24"/>
      <c r="BO144" s="223"/>
      <c r="BP144" s="220"/>
      <c r="BR144" s="220"/>
      <c r="BS144" s="220"/>
      <c r="BT144" s="221"/>
      <c r="BU144" s="51"/>
      <c r="BV144" s="220"/>
      <c r="BW144" s="220"/>
      <c r="BX144" s="221"/>
      <c r="BY144" s="51"/>
      <c r="BZ144" s="221"/>
    </row>
    <row r="145" spans="1:78" ht="16" hidden="1" customHeight="1" x14ac:dyDescent="0.2">
      <c r="A145" s="222"/>
      <c r="B145" s="222"/>
      <c r="C145" s="222"/>
      <c r="D145" s="20" t="s">
        <v>867</v>
      </c>
      <c r="E145" s="224"/>
      <c r="G145" s="20"/>
      <c r="K145" s="20"/>
      <c r="L145" s="20"/>
      <c r="P145" s="20"/>
      <c r="Q145" s="20"/>
      <c r="U145" s="20"/>
      <c r="V145" s="20"/>
      <c r="Z145" s="20"/>
      <c r="AA145" s="20"/>
      <c r="AE145" s="20"/>
      <c r="AG145" s="21" t="e">
        <f t="shared" si="49"/>
        <v>#DIV/0!</v>
      </c>
      <c r="AH145" s="22" t="e">
        <f t="shared" si="50"/>
        <v>#DIV/0!</v>
      </c>
      <c r="AI145" s="22" t="e">
        <f t="shared" si="51"/>
        <v>#DIV/0!</v>
      </c>
      <c r="AJ145" s="22" t="e">
        <f t="shared" si="52"/>
        <v>#DIV/0!</v>
      </c>
      <c r="AK145" s="22" t="e">
        <f t="shared" si="53"/>
        <v>#DIV/0!</v>
      </c>
      <c r="AM145" s="109"/>
      <c r="AN145" s="223"/>
      <c r="AP145" s="223"/>
      <c r="AQ145" s="220"/>
      <c r="AR145" s="24"/>
      <c r="AS145" s="223"/>
      <c r="AT145" s="220"/>
      <c r="AV145" s="43"/>
      <c r="AW145" s="43"/>
      <c r="AX145" s="43"/>
      <c r="AY145" s="43"/>
      <c r="AZ145" s="25"/>
      <c r="BA145" s="223"/>
      <c r="BB145" s="220"/>
      <c r="BC145" s="24"/>
      <c r="BD145" s="223"/>
      <c r="BE145" s="220"/>
      <c r="BG145" s="43"/>
      <c r="BH145" s="43"/>
      <c r="BI145" s="43"/>
      <c r="BJ145" s="43"/>
      <c r="BL145" s="223"/>
      <c r="BM145" s="220"/>
      <c r="BN145" s="24"/>
      <c r="BO145" s="223"/>
      <c r="BP145" s="220"/>
      <c r="BR145" s="220"/>
      <c r="BS145" s="220"/>
      <c r="BT145" s="221"/>
      <c r="BU145" s="51"/>
      <c r="BV145" s="220"/>
      <c r="BW145" s="220"/>
      <c r="BX145" s="221"/>
      <c r="BY145" s="51"/>
      <c r="BZ145" s="221"/>
    </row>
    <row r="146" spans="1:78" ht="16" hidden="1" customHeight="1" x14ac:dyDescent="0.2">
      <c r="A146" s="222"/>
      <c r="B146" s="222"/>
      <c r="C146" s="222"/>
      <c r="E146" s="224"/>
      <c r="AG146" s="21" t="e">
        <f t="shared" si="49"/>
        <v>#DIV/0!</v>
      </c>
      <c r="AH146" s="22" t="e">
        <f t="shared" si="50"/>
        <v>#DIV/0!</v>
      </c>
      <c r="AI146" s="22" t="e">
        <f t="shared" si="51"/>
        <v>#DIV/0!</v>
      </c>
      <c r="AJ146" s="22" t="e">
        <f t="shared" si="52"/>
        <v>#DIV/0!</v>
      </c>
      <c r="AK146" s="22" t="e">
        <f t="shared" si="53"/>
        <v>#DIV/0!</v>
      </c>
      <c r="AM146" s="109"/>
      <c r="AN146" s="223"/>
      <c r="AP146" s="223"/>
      <c r="AQ146" s="220"/>
      <c r="AR146" s="24"/>
      <c r="AS146" s="223"/>
      <c r="AT146" s="220"/>
      <c r="AV146" s="43"/>
      <c r="AW146" s="43"/>
      <c r="AX146" s="43"/>
      <c r="AY146" s="43"/>
      <c r="AZ146" s="25"/>
      <c r="BA146" s="223"/>
      <c r="BB146" s="220"/>
      <c r="BC146" s="24"/>
      <c r="BD146" s="223"/>
      <c r="BE146" s="220"/>
      <c r="BG146" s="43"/>
      <c r="BH146" s="43"/>
      <c r="BI146" s="43"/>
      <c r="BJ146" s="43"/>
      <c r="BL146" s="223"/>
      <c r="BM146" s="220"/>
      <c r="BN146" s="24"/>
      <c r="BO146" s="223"/>
      <c r="BP146" s="220"/>
      <c r="BR146" s="220"/>
      <c r="BS146" s="220"/>
      <c r="BT146" s="221"/>
      <c r="BU146" s="51"/>
      <c r="BV146" s="220"/>
      <c r="BW146" s="220"/>
      <c r="BX146" s="221"/>
      <c r="BY146" s="51"/>
      <c r="BZ146" s="221"/>
    </row>
    <row r="147" spans="1:78" ht="16" hidden="1" customHeight="1" x14ac:dyDescent="0.2">
      <c r="A147" s="222"/>
      <c r="B147" s="222"/>
      <c r="C147" s="222"/>
      <c r="E147" s="224"/>
      <c r="AG147" s="21" t="e">
        <f t="shared" si="49"/>
        <v>#DIV/0!</v>
      </c>
      <c r="AH147" s="22" t="e">
        <f t="shared" si="50"/>
        <v>#DIV/0!</v>
      </c>
      <c r="AI147" s="22" t="e">
        <f t="shared" si="51"/>
        <v>#DIV/0!</v>
      </c>
      <c r="AJ147" s="22" t="e">
        <f t="shared" si="52"/>
        <v>#DIV/0!</v>
      </c>
      <c r="AK147" s="22" t="e">
        <f t="shared" si="53"/>
        <v>#DIV/0!</v>
      </c>
      <c r="AM147" s="109"/>
      <c r="AN147" s="223"/>
      <c r="AP147" s="223"/>
      <c r="AQ147" s="220"/>
      <c r="AR147" s="24"/>
      <c r="AS147" s="223"/>
      <c r="AT147" s="220"/>
      <c r="AV147" s="43"/>
      <c r="AW147" s="43"/>
      <c r="AX147" s="43"/>
      <c r="AY147" s="43"/>
      <c r="AZ147" s="25"/>
      <c r="BA147" s="223"/>
      <c r="BB147" s="220"/>
      <c r="BC147" s="24"/>
      <c r="BD147" s="223"/>
      <c r="BE147" s="220"/>
      <c r="BG147" s="43"/>
      <c r="BH147" s="43"/>
      <c r="BI147" s="43"/>
      <c r="BJ147" s="43"/>
      <c r="BL147" s="223"/>
      <c r="BM147" s="220"/>
      <c r="BN147" s="24"/>
      <c r="BO147" s="223"/>
      <c r="BP147" s="220"/>
      <c r="BR147" s="220"/>
      <c r="BS147" s="220"/>
      <c r="BT147" s="221"/>
      <c r="BU147" s="51"/>
      <c r="BV147" s="220"/>
      <c r="BW147" s="220"/>
      <c r="BX147" s="221"/>
      <c r="BY147" s="51"/>
      <c r="BZ147" s="221"/>
    </row>
    <row r="148" spans="1:78" ht="16" hidden="1" customHeight="1" x14ac:dyDescent="0.2">
      <c r="A148" s="222"/>
      <c r="B148" s="222"/>
      <c r="C148" s="222"/>
      <c r="E148" s="224"/>
      <c r="AG148" s="21" t="e">
        <f t="shared" si="49"/>
        <v>#DIV/0!</v>
      </c>
      <c r="AH148" s="22" t="e">
        <f t="shared" si="50"/>
        <v>#DIV/0!</v>
      </c>
      <c r="AI148" s="22" t="e">
        <f t="shared" si="51"/>
        <v>#DIV/0!</v>
      </c>
      <c r="AJ148" s="22" t="e">
        <f t="shared" si="52"/>
        <v>#DIV/0!</v>
      </c>
      <c r="AK148" s="22" t="e">
        <f t="shared" si="53"/>
        <v>#DIV/0!</v>
      </c>
      <c r="AM148" s="109"/>
      <c r="AN148" s="223"/>
      <c r="AP148" s="223"/>
      <c r="AQ148" s="220"/>
      <c r="AR148" s="24"/>
      <c r="AS148" s="223"/>
      <c r="AT148" s="220"/>
      <c r="AV148" s="43"/>
      <c r="AW148" s="43"/>
      <c r="AX148" s="43"/>
      <c r="AY148" s="43"/>
      <c r="AZ148" s="25"/>
      <c r="BA148" s="223"/>
      <c r="BB148" s="220"/>
      <c r="BC148" s="24"/>
      <c r="BD148" s="223"/>
      <c r="BE148" s="220"/>
      <c r="BG148" s="43"/>
      <c r="BH148" s="43"/>
      <c r="BI148" s="43"/>
      <c r="BJ148" s="43"/>
      <c r="BL148" s="223"/>
      <c r="BM148" s="220"/>
      <c r="BN148" s="24"/>
      <c r="BO148" s="223"/>
      <c r="BP148" s="220"/>
      <c r="BR148" s="220"/>
      <c r="BS148" s="220"/>
      <c r="BT148" s="221"/>
      <c r="BU148" s="51"/>
      <c r="BV148" s="220"/>
      <c r="BW148" s="220"/>
      <c r="BX148" s="221"/>
      <c r="BY148" s="51"/>
      <c r="BZ148" s="221"/>
    </row>
    <row r="149" spans="1:78" ht="16" hidden="1" customHeight="1" x14ac:dyDescent="0.2">
      <c r="A149" s="222"/>
      <c r="B149" s="222"/>
      <c r="C149" s="222">
        <v>0</v>
      </c>
      <c r="D149" s="20" t="s">
        <v>868</v>
      </c>
      <c r="E149" s="224"/>
      <c r="G149" s="20"/>
      <c r="K149" s="20"/>
      <c r="L149" s="20"/>
      <c r="P149" s="20"/>
      <c r="Q149" s="20"/>
      <c r="U149" s="20"/>
      <c r="V149" s="20"/>
      <c r="Z149" s="20"/>
      <c r="AA149" s="20"/>
      <c r="AE149" s="20"/>
      <c r="AG149" s="21" t="e">
        <f t="shared" si="49"/>
        <v>#DIV/0!</v>
      </c>
      <c r="AH149" s="22" t="e">
        <f t="shared" si="50"/>
        <v>#DIV/0!</v>
      </c>
      <c r="AI149" s="22" t="e">
        <f t="shared" si="51"/>
        <v>#DIV/0!</v>
      </c>
      <c r="AJ149" s="22" t="e">
        <f t="shared" si="52"/>
        <v>#DIV/0!</v>
      </c>
      <c r="AK149" s="22" t="e">
        <f t="shared" si="53"/>
        <v>#DIV/0!</v>
      </c>
      <c r="AM149" s="109"/>
      <c r="AN149" s="223"/>
      <c r="AP149" s="223"/>
      <c r="AQ149" s="220"/>
      <c r="AR149" s="24"/>
      <c r="AS149" s="223"/>
      <c r="AT149" s="220"/>
      <c r="AV149" s="43"/>
      <c r="AW149" s="43"/>
      <c r="AX149" s="43"/>
      <c r="AY149" s="43"/>
      <c r="AZ149" s="25"/>
      <c r="BA149" s="223"/>
      <c r="BB149" s="220"/>
      <c r="BC149" s="24"/>
      <c r="BD149" s="223"/>
      <c r="BE149" s="220"/>
      <c r="BG149" s="43"/>
      <c r="BH149" s="43"/>
      <c r="BI149" s="43"/>
      <c r="BJ149" s="43"/>
      <c r="BL149" s="223"/>
      <c r="BM149" s="220"/>
      <c r="BN149" s="24"/>
      <c r="BO149" s="223"/>
      <c r="BP149" s="220"/>
      <c r="BR149" s="220"/>
      <c r="BS149" s="220"/>
      <c r="BT149" s="221"/>
      <c r="BU149" s="51"/>
      <c r="BV149" s="220"/>
      <c r="BW149" s="220"/>
      <c r="BX149" s="221"/>
      <c r="BY149" s="51"/>
      <c r="BZ149" s="221"/>
    </row>
    <row r="150" spans="1:78" ht="16" hidden="1" customHeight="1" x14ac:dyDescent="0.2">
      <c r="A150" s="222"/>
      <c r="B150" s="222"/>
      <c r="C150" s="222"/>
      <c r="D150" s="20" t="s">
        <v>869</v>
      </c>
      <c r="E150" s="224"/>
      <c r="G150" s="20"/>
      <c r="K150" s="20"/>
      <c r="L150" s="20"/>
      <c r="P150" s="20"/>
      <c r="Q150" s="20"/>
      <c r="U150" s="20"/>
      <c r="V150" s="20"/>
      <c r="Z150" s="20"/>
      <c r="AA150" s="20"/>
      <c r="AE150" s="20"/>
      <c r="AG150" s="21" t="e">
        <f t="shared" si="49"/>
        <v>#DIV/0!</v>
      </c>
      <c r="AH150" s="22" t="e">
        <f t="shared" si="50"/>
        <v>#DIV/0!</v>
      </c>
      <c r="AI150" s="22" t="e">
        <f t="shared" si="51"/>
        <v>#DIV/0!</v>
      </c>
      <c r="AJ150" s="22" t="e">
        <f t="shared" si="52"/>
        <v>#DIV/0!</v>
      </c>
      <c r="AK150" s="22" t="e">
        <f t="shared" si="53"/>
        <v>#DIV/0!</v>
      </c>
      <c r="AM150" s="109"/>
      <c r="AN150" s="223"/>
      <c r="AP150" s="223"/>
      <c r="AQ150" s="220"/>
      <c r="AR150" s="24"/>
      <c r="AS150" s="223"/>
      <c r="AT150" s="220"/>
      <c r="AV150" s="43"/>
      <c r="AW150" s="43"/>
      <c r="AX150" s="43"/>
      <c r="AY150" s="43"/>
      <c r="AZ150" s="25"/>
      <c r="BA150" s="223"/>
      <c r="BB150" s="220"/>
      <c r="BC150" s="24"/>
      <c r="BD150" s="223"/>
      <c r="BE150" s="220"/>
      <c r="BG150" s="43"/>
      <c r="BH150" s="43"/>
      <c r="BI150" s="43"/>
      <c r="BJ150" s="43"/>
      <c r="BL150" s="223"/>
      <c r="BM150" s="220"/>
      <c r="BN150" s="24"/>
      <c r="BO150" s="223"/>
      <c r="BP150" s="220"/>
      <c r="BR150" s="220"/>
      <c r="BS150" s="220"/>
      <c r="BT150" s="221"/>
      <c r="BU150" s="51"/>
      <c r="BV150" s="220"/>
      <c r="BW150" s="220"/>
      <c r="BX150" s="221"/>
      <c r="BY150" s="51"/>
      <c r="BZ150" s="221"/>
    </row>
    <row r="151" spans="1:78" ht="16" hidden="1" customHeight="1" x14ac:dyDescent="0.2">
      <c r="A151" s="222"/>
      <c r="B151" s="222"/>
      <c r="C151" s="222"/>
      <c r="D151" s="20" t="s">
        <v>870</v>
      </c>
      <c r="E151" s="224"/>
      <c r="G151" s="20"/>
      <c r="K151" s="20"/>
      <c r="L151" s="20"/>
      <c r="P151" s="20"/>
      <c r="Q151" s="20"/>
      <c r="U151" s="20"/>
      <c r="V151" s="20"/>
      <c r="Z151" s="20"/>
      <c r="AA151" s="20"/>
      <c r="AE151" s="20"/>
      <c r="AG151" s="21" t="e">
        <f t="shared" si="49"/>
        <v>#DIV/0!</v>
      </c>
      <c r="AH151" s="22" t="e">
        <f t="shared" si="50"/>
        <v>#DIV/0!</v>
      </c>
      <c r="AI151" s="22" t="e">
        <f t="shared" si="51"/>
        <v>#DIV/0!</v>
      </c>
      <c r="AJ151" s="22" t="e">
        <f t="shared" si="52"/>
        <v>#DIV/0!</v>
      </c>
      <c r="AK151" s="22" t="e">
        <f t="shared" si="53"/>
        <v>#DIV/0!</v>
      </c>
      <c r="AM151" s="109"/>
      <c r="AN151" s="223"/>
      <c r="AP151" s="223"/>
      <c r="AQ151" s="220"/>
      <c r="AR151" s="24"/>
      <c r="AS151" s="223"/>
      <c r="AT151" s="220"/>
      <c r="AV151" s="43"/>
      <c r="AW151" s="43"/>
      <c r="AX151" s="43"/>
      <c r="AY151" s="43"/>
      <c r="AZ151" s="25"/>
      <c r="BA151" s="223"/>
      <c r="BB151" s="220"/>
      <c r="BC151" s="24"/>
      <c r="BD151" s="223"/>
      <c r="BE151" s="220"/>
      <c r="BG151" s="43"/>
      <c r="BH151" s="43"/>
      <c r="BI151" s="43"/>
      <c r="BJ151" s="43"/>
      <c r="BL151" s="223"/>
      <c r="BM151" s="220"/>
      <c r="BN151" s="24"/>
      <c r="BO151" s="223"/>
      <c r="BP151" s="220"/>
      <c r="BR151" s="220"/>
      <c r="BS151" s="220"/>
      <c r="BT151" s="221"/>
      <c r="BU151" s="51"/>
      <c r="BV151" s="220"/>
      <c r="BW151" s="220"/>
      <c r="BX151" s="221"/>
      <c r="BY151" s="51"/>
      <c r="BZ151" s="221"/>
    </row>
    <row r="152" spans="1:78" ht="16" hidden="1" customHeight="1" x14ac:dyDescent="0.2">
      <c r="A152" s="222"/>
      <c r="B152" s="222"/>
      <c r="C152" s="222"/>
      <c r="D152" s="20" t="s">
        <v>871</v>
      </c>
      <c r="E152" s="224"/>
      <c r="G152" s="20"/>
      <c r="K152" s="20"/>
      <c r="L152" s="20"/>
      <c r="P152" s="20"/>
      <c r="Q152" s="20"/>
      <c r="U152" s="20"/>
      <c r="V152" s="20"/>
      <c r="Z152" s="20"/>
      <c r="AA152" s="20"/>
      <c r="AE152" s="20"/>
      <c r="AG152" s="21" t="e">
        <f t="shared" si="49"/>
        <v>#DIV/0!</v>
      </c>
      <c r="AH152" s="22" t="e">
        <f t="shared" si="50"/>
        <v>#DIV/0!</v>
      </c>
      <c r="AI152" s="22" t="e">
        <f t="shared" si="51"/>
        <v>#DIV/0!</v>
      </c>
      <c r="AJ152" s="22" t="e">
        <f t="shared" si="52"/>
        <v>#DIV/0!</v>
      </c>
      <c r="AK152" s="22" t="e">
        <f t="shared" si="53"/>
        <v>#DIV/0!</v>
      </c>
      <c r="AM152" s="109"/>
      <c r="AN152" s="223"/>
      <c r="AP152" s="223"/>
      <c r="AQ152" s="220"/>
      <c r="AR152" s="24"/>
      <c r="AS152" s="223"/>
      <c r="AT152" s="220"/>
      <c r="AV152" s="43"/>
      <c r="AW152" s="43"/>
      <c r="AX152" s="43"/>
      <c r="AY152" s="43"/>
      <c r="AZ152" s="25"/>
      <c r="BA152" s="223"/>
      <c r="BB152" s="220"/>
      <c r="BC152" s="24"/>
      <c r="BD152" s="223"/>
      <c r="BE152" s="220"/>
      <c r="BG152" s="43"/>
      <c r="BH152" s="43"/>
      <c r="BI152" s="43"/>
      <c r="BJ152" s="43"/>
      <c r="BL152" s="223"/>
      <c r="BM152" s="220"/>
      <c r="BN152" s="24"/>
      <c r="BO152" s="223"/>
      <c r="BP152" s="220"/>
      <c r="BR152" s="220"/>
      <c r="BS152" s="220"/>
      <c r="BT152" s="221"/>
      <c r="BU152" s="51"/>
      <c r="BV152" s="220"/>
      <c r="BW152" s="220"/>
      <c r="BX152" s="221"/>
      <c r="BY152" s="51"/>
      <c r="BZ152" s="221"/>
    </row>
    <row r="153" spans="1:78" ht="16" hidden="1" customHeight="1" x14ac:dyDescent="0.2">
      <c r="A153" s="222"/>
      <c r="B153" s="222"/>
      <c r="C153" s="222"/>
      <c r="D153" s="20" t="s">
        <v>872</v>
      </c>
      <c r="E153" s="224"/>
      <c r="G153" s="20"/>
      <c r="K153" s="20"/>
      <c r="L153" s="20"/>
      <c r="P153" s="20"/>
      <c r="Q153" s="20"/>
      <c r="U153" s="20"/>
      <c r="V153" s="20"/>
      <c r="Z153" s="20"/>
      <c r="AA153" s="20"/>
      <c r="AE153" s="20"/>
      <c r="AG153" s="21" t="e">
        <f t="shared" si="49"/>
        <v>#DIV/0!</v>
      </c>
      <c r="AH153" s="22" t="e">
        <f t="shared" si="50"/>
        <v>#DIV/0!</v>
      </c>
      <c r="AI153" s="22" t="e">
        <f t="shared" si="51"/>
        <v>#DIV/0!</v>
      </c>
      <c r="AJ153" s="22" t="e">
        <f t="shared" si="52"/>
        <v>#DIV/0!</v>
      </c>
      <c r="AK153" s="22" t="e">
        <f t="shared" si="53"/>
        <v>#DIV/0!</v>
      </c>
      <c r="AM153" s="109"/>
      <c r="AN153" s="223"/>
      <c r="AP153" s="223"/>
      <c r="AQ153" s="220"/>
      <c r="AR153" s="24"/>
      <c r="AS153" s="223"/>
      <c r="AT153" s="220"/>
      <c r="AV153" s="43"/>
      <c r="AW153" s="43"/>
      <c r="AX153" s="43"/>
      <c r="AY153" s="43"/>
      <c r="AZ153" s="25"/>
      <c r="BA153" s="223"/>
      <c r="BB153" s="220"/>
      <c r="BC153" s="24"/>
      <c r="BD153" s="223"/>
      <c r="BE153" s="220"/>
      <c r="BG153" s="43"/>
      <c r="BH153" s="43"/>
      <c r="BI153" s="43"/>
      <c r="BJ153" s="43"/>
      <c r="BL153" s="223"/>
      <c r="BM153" s="220"/>
      <c r="BN153" s="24"/>
      <c r="BO153" s="223"/>
      <c r="BP153" s="220"/>
      <c r="BR153" s="220"/>
      <c r="BS153" s="220"/>
      <c r="BT153" s="221"/>
      <c r="BU153" s="51"/>
      <c r="BV153" s="220"/>
      <c r="BW153" s="220"/>
      <c r="BX153" s="221"/>
      <c r="BY153" s="51"/>
      <c r="BZ153" s="221"/>
    </row>
    <row r="154" spans="1:78" ht="16" hidden="1" customHeight="1" x14ac:dyDescent="0.2">
      <c r="A154" s="222"/>
      <c r="B154" s="222"/>
      <c r="C154" s="222"/>
      <c r="E154" s="224"/>
      <c r="AG154" s="21" t="e">
        <f t="shared" si="49"/>
        <v>#DIV/0!</v>
      </c>
      <c r="AH154" s="22" t="e">
        <f t="shared" si="50"/>
        <v>#DIV/0!</v>
      </c>
      <c r="AI154" s="22" t="e">
        <f t="shared" si="51"/>
        <v>#DIV/0!</v>
      </c>
      <c r="AJ154" s="22" t="e">
        <f t="shared" si="52"/>
        <v>#DIV/0!</v>
      </c>
      <c r="AK154" s="22" t="e">
        <f t="shared" si="53"/>
        <v>#DIV/0!</v>
      </c>
      <c r="AM154" s="109"/>
      <c r="AN154" s="223"/>
      <c r="AP154" s="223"/>
      <c r="AQ154" s="220"/>
      <c r="AR154" s="24"/>
      <c r="AS154" s="223"/>
      <c r="AT154" s="220"/>
      <c r="AV154" s="43"/>
      <c r="AW154" s="43"/>
      <c r="AX154" s="43"/>
      <c r="AY154" s="43"/>
      <c r="AZ154" s="25"/>
      <c r="BA154" s="223"/>
      <c r="BB154" s="220"/>
      <c r="BC154" s="24"/>
      <c r="BD154" s="223"/>
      <c r="BE154" s="220"/>
      <c r="BG154" s="43"/>
      <c r="BH154" s="43"/>
      <c r="BI154" s="43"/>
      <c r="BJ154" s="43"/>
      <c r="BL154" s="223"/>
      <c r="BM154" s="220"/>
      <c r="BN154" s="24"/>
      <c r="BO154" s="223"/>
      <c r="BP154" s="220"/>
      <c r="BR154" s="220"/>
      <c r="BS154" s="220"/>
      <c r="BT154" s="221"/>
      <c r="BU154" s="51"/>
      <c r="BV154" s="220"/>
      <c r="BW154" s="220"/>
      <c r="BX154" s="221"/>
      <c r="BY154" s="51"/>
      <c r="BZ154" s="221"/>
    </row>
    <row r="155" spans="1:78" ht="16" hidden="1" customHeight="1" x14ac:dyDescent="0.2">
      <c r="A155" s="222"/>
      <c r="B155" s="222"/>
      <c r="C155" s="222"/>
      <c r="E155" s="224"/>
      <c r="AG155" s="21" t="e">
        <f t="shared" si="49"/>
        <v>#DIV/0!</v>
      </c>
      <c r="AH155" s="22" t="e">
        <f t="shared" si="50"/>
        <v>#DIV/0!</v>
      </c>
      <c r="AI155" s="22" t="e">
        <f t="shared" si="51"/>
        <v>#DIV/0!</v>
      </c>
      <c r="AJ155" s="22" t="e">
        <f t="shared" si="52"/>
        <v>#DIV/0!</v>
      </c>
      <c r="AK155" s="22" t="e">
        <f t="shared" si="53"/>
        <v>#DIV/0!</v>
      </c>
      <c r="AM155" s="109"/>
      <c r="AN155" s="223"/>
      <c r="AP155" s="223"/>
      <c r="AQ155" s="220"/>
      <c r="AR155" s="24"/>
      <c r="AS155" s="223"/>
      <c r="AT155" s="220"/>
      <c r="AV155" s="43"/>
      <c r="AW155" s="43"/>
      <c r="AX155" s="43"/>
      <c r="AY155" s="43"/>
      <c r="AZ155" s="25"/>
      <c r="BA155" s="223"/>
      <c r="BB155" s="220"/>
      <c r="BC155" s="24"/>
      <c r="BD155" s="223"/>
      <c r="BE155" s="220"/>
      <c r="BG155" s="43"/>
      <c r="BH155" s="43"/>
      <c r="BI155" s="43"/>
      <c r="BJ155" s="43"/>
      <c r="BL155" s="223"/>
      <c r="BM155" s="220"/>
      <c r="BN155" s="24"/>
      <c r="BO155" s="223"/>
      <c r="BP155" s="220"/>
      <c r="BR155" s="220"/>
      <c r="BS155" s="220"/>
      <c r="BT155" s="221"/>
      <c r="BU155" s="51"/>
      <c r="BV155" s="220"/>
      <c r="BW155" s="220"/>
      <c r="BX155" s="221"/>
      <c r="BY155" s="51"/>
      <c r="BZ155" s="221"/>
    </row>
    <row r="156" spans="1:78" ht="16" hidden="1" customHeight="1" x14ac:dyDescent="0.2">
      <c r="A156" s="222"/>
      <c r="B156" s="222"/>
      <c r="C156" s="222"/>
      <c r="E156" s="224"/>
      <c r="AG156" s="21" t="e">
        <f t="shared" si="49"/>
        <v>#DIV/0!</v>
      </c>
      <c r="AH156" s="22" t="e">
        <f t="shared" si="50"/>
        <v>#DIV/0!</v>
      </c>
      <c r="AI156" s="22" t="e">
        <f t="shared" si="51"/>
        <v>#DIV/0!</v>
      </c>
      <c r="AJ156" s="22" t="e">
        <f t="shared" si="52"/>
        <v>#DIV/0!</v>
      </c>
      <c r="AK156" s="22" t="e">
        <f t="shared" si="53"/>
        <v>#DIV/0!</v>
      </c>
      <c r="AM156" s="109"/>
      <c r="AN156" s="223"/>
      <c r="AP156" s="223"/>
      <c r="AQ156" s="220"/>
      <c r="AR156" s="24"/>
      <c r="AS156" s="223"/>
      <c r="AT156" s="220"/>
      <c r="AV156" s="43"/>
      <c r="AW156" s="43"/>
      <c r="AX156" s="43"/>
      <c r="AY156" s="43"/>
      <c r="AZ156" s="25"/>
      <c r="BA156" s="223"/>
      <c r="BB156" s="220"/>
      <c r="BC156" s="24"/>
      <c r="BD156" s="223"/>
      <c r="BE156" s="220"/>
      <c r="BG156" s="43"/>
      <c r="BH156" s="43"/>
      <c r="BI156" s="43"/>
      <c r="BJ156" s="43"/>
      <c r="BL156" s="223"/>
      <c r="BM156" s="220"/>
      <c r="BN156" s="24"/>
      <c r="BO156" s="223"/>
      <c r="BP156" s="220"/>
      <c r="BR156" s="220"/>
      <c r="BS156" s="220"/>
      <c r="BT156" s="221"/>
      <c r="BU156" s="51"/>
      <c r="BV156" s="220"/>
      <c r="BW156" s="220"/>
      <c r="BX156" s="221"/>
      <c r="BY156" s="51"/>
      <c r="BZ156" s="221"/>
    </row>
    <row r="157" spans="1:78" ht="16" hidden="1" customHeight="1" x14ac:dyDescent="0.2">
      <c r="A157" s="114"/>
      <c r="B157" s="114"/>
      <c r="C157" s="114"/>
      <c r="G157" s="20"/>
      <c r="K157" s="20"/>
      <c r="L157" s="20"/>
      <c r="P157" s="20"/>
      <c r="Q157" s="20"/>
      <c r="U157" s="20"/>
      <c r="V157" s="20"/>
      <c r="Z157" s="20"/>
      <c r="AA157" s="20"/>
      <c r="AE157" s="20"/>
    </row>
    <row r="158" spans="1:78" ht="16" hidden="1" customHeight="1" x14ac:dyDescent="0.2">
      <c r="A158" s="222">
        <v>12</v>
      </c>
      <c r="B158" s="222">
        <v>1</v>
      </c>
      <c r="C158" s="222">
        <v>1</v>
      </c>
      <c r="D158" s="20" t="s">
        <v>873</v>
      </c>
      <c r="E158" s="224">
        <v>2038081</v>
      </c>
      <c r="G158" s="20"/>
      <c r="K158" s="20"/>
      <c r="L158" s="20"/>
      <c r="P158" s="20"/>
      <c r="Q158" s="20"/>
      <c r="U158" s="20"/>
      <c r="V158" s="20"/>
      <c r="Z158" s="20"/>
      <c r="AA158" s="20"/>
      <c r="AE158" s="20"/>
      <c r="AG158" s="21" t="e">
        <f t="shared" ref="AG158:AG173" si="54">AVERAGE(G158:K158)</f>
        <v>#DIV/0!</v>
      </c>
      <c r="AH158" s="22" t="e">
        <f t="shared" ref="AH158:AH173" si="55">AVERAGE(L158:P158)</f>
        <v>#DIV/0!</v>
      </c>
      <c r="AI158" s="22" t="e">
        <f t="shared" ref="AI158:AI173" si="56">AVERAGE(V158:Z158)</f>
        <v>#DIV/0!</v>
      </c>
      <c r="AJ158" s="22" t="e">
        <f t="shared" ref="AJ158:AJ173" si="57">AVERAGE(Q158:U158)</f>
        <v>#DIV/0!</v>
      </c>
      <c r="AK158" s="22" t="e">
        <f t="shared" ref="AK158:AK173" si="58">AVERAGE(AA158:AE158)</f>
        <v>#DIV/0!</v>
      </c>
      <c r="AM158" s="109"/>
      <c r="AN158" s="223"/>
      <c r="AP158" s="223"/>
      <c r="AQ158" s="220"/>
      <c r="AR158" s="24"/>
      <c r="AS158" s="223"/>
      <c r="AT158" s="220"/>
      <c r="AV158" s="43"/>
      <c r="AW158" s="43"/>
      <c r="AX158" s="43"/>
      <c r="AY158" s="43"/>
      <c r="AZ158" s="25"/>
      <c r="BA158" s="223"/>
      <c r="BB158" s="220"/>
      <c r="BC158" s="24"/>
      <c r="BD158" s="223"/>
      <c r="BE158" s="220"/>
      <c r="BG158" s="43"/>
      <c r="BH158" s="43"/>
      <c r="BI158" s="43"/>
      <c r="BJ158" s="43"/>
      <c r="BL158" s="223"/>
      <c r="BM158" s="220"/>
      <c r="BN158" s="24"/>
      <c r="BO158" s="223"/>
      <c r="BP158" s="220"/>
      <c r="BR158" s="220"/>
      <c r="BS158" s="220"/>
      <c r="BT158" s="221"/>
      <c r="BU158" s="51"/>
      <c r="BV158" s="220"/>
      <c r="BW158" s="220"/>
      <c r="BX158" s="221"/>
      <c r="BY158" s="51"/>
      <c r="BZ158" s="221"/>
    </row>
    <row r="159" spans="1:78" ht="16" hidden="1" customHeight="1" x14ac:dyDescent="0.2">
      <c r="A159" s="222"/>
      <c r="B159" s="222"/>
      <c r="C159" s="222"/>
      <c r="D159" s="20" t="s">
        <v>874</v>
      </c>
      <c r="E159" s="224"/>
      <c r="G159" s="20"/>
      <c r="K159" s="20"/>
      <c r="L159" s="20"/>
      <c r="P159" s="20"/>
      <c r="Q159" s="20"/>
      <c r="U159" s="20"/>
      <c r="V159" s="20"/>
      <c r="Z159" s="20"/>
      <c r="AA159" s="20"/>
      <c r="AE159" s="20"/>
      <c r="AG159" s="21" t="e">
        <f t="shared" si="54"/>
        <v>#DIV/0!</v>
      </c>
      <c r="AH159" s="22" t="e">
        <f t="shared" si="55"/>
        <v>#DIV/0!</v>
      </c>
      <c r="AI159" s="22" t="e">
        <f t="shared" si="56"/>
        <v>#DIV/0!</v>
      </c>
      <c r="AJ159" s="22" t="e">
        <f t="shared" si="57"/>
        <v>#DIV/0!</v>
      </c>
      <c r="AK159" s="22" t="e">
        <f t="shared" si="58"/>
        <v>#DIV/0!</v>
      </c>
      <c r="AM159" s="109"/>
      <c r="AN159" s="223"/>
      <c r="AP159" s="223"/>
      <c r="AQ159" s="220"/>
      <c r="AR159" s="24"/>
      <c r="AS159" s="223"/>
      <c r="AT159" s="220"/>
      <c r="AV159" s="43"/>
      <c r="AW159" s="43"/>
      <c r="AX159" s="43"/>
      <c r="AY159" s="43"/>
      <c r="AZ159" s="25"/>
      <c r="BA159" s="223"/>
      <c r="BB159" s="220"/>
      <c r="BC159" s="24"/>
      <c r="BD159" s="223"/>
      <c r="BE159" s="220"/>
      <c r="BG159" s="43"/>
      <c r="BH159" s="43"/>
      <c r="BI159" s="43"/>
      <c r="BJ159" s="43"/>
      <c r="BL159" s="223"/>
      <c r="BM159" s="220"/>
      <c r="BN159" s="24"/>
      <c r="BO159" s="223"/>
      <c r="BP159" s="220"/>
      <c r="BR159" s="220"/>
      <c r="BS159" s="220"/>
      <c r="BT159" s="221"/>
      <c r="BU159" s="51"/>
      <c r="BV159" s="220"/>
      <c r="BW159" s="220"/>
      <c r="BX159" s="221"/>
      <c r="BY159" s="51"/>
      <c r="BZ159" s="221"/>
    </row>
    <row r="160" spans="1:78" ht="16" hidden="1" customHeight="1" x14ac:dyDescent="0.2">
      <c r="A160" s="222"/>
      <c r="B160" s="222"/>
      <c r="C160" s="222"/>
      <c r="D160" s="20" t="s">
        <v>875</v>
      </c>
      <c r="E160" s="224"/>
      <c r="G160" s="20"/>
      <c r="K160" s="20"/>
      <c r="L160" s="20"/>
      <c r="P160" s="20"/>
      <c r="Q160" s="20"/>
      <c r="U160" s="20"/>
      <c r="V160" s="20"/>
      <c r="Z160" s="20"/>
      <c r="AA160" s="20"/>
      <c r="AE160" s="20"/>
      <c r="AG160" s="21" t="e">
        <f t="shared" si="54"/>
        <v>#DIV/0!</v>
      </c>
      <c r="AH160" s="22" t="e">
        <f t="shared" si="55"/>
        <v>#DIV/0!</v>
      </c>
      <c r="AI160" s="22" t="e">
        <f t="shared" si="56"/>
        <v>#DIV/0!</v>
      </c>
      <c r="AJ160" s="22" t="e">
        <f t="shared" si="57"/>
        <v>#DIV/0!</v>
      </c>
      <c r="AK160" s="22" t="e">
        <f t="shared" si="58"/>
        <v>#DIV/0!</v>
      </c>
      <c r="AM160" s="109"/>
      <c r="AN160" s="223"/>
      <c r="AP160" s="223"/>
      <c r="AQ160" s="220"/>
      <c r="AR160" s="24"/>
      <c r="AS160" s="223"/>
      <c r="AT160" s="220"/>
      <c r="AV160" s="43"/>
      <c r="AW160" s="43"/>
      <c r="AX160" s="43"/>
      <c r="AY160" s="43"/>
      <c r="AZ160" s="25"/>
      <c r="BA160" s="223"/>
      <c r="BB160" s="220"/>
      <c r="BC160" s="24"/>
      <c r="BD160" s="223"/>
      <c r="BE160" s="220"/>
      <c r="BG160" s="43"/>
      <c r="BH160" s="43"/>
      <c r="BI160" s="43"/>
      <c r="BJ160" s="43"/>
      <c r="BL160" s="223"/>
      <c r="BM160" s="220"/>
      <c r="BN160" s="24"/>
      <c r="BO160" s="223"/>
      <c r="BP160" s="220"/>
      <c r="BR160" s="220"/>
      <c r="BS160" s="220"/>
      <c r="BT160" s="221"/>
      <c r="BU160" s="51"/>
      <c r="BV160" s="220"/>
      <c r="BW160" s="220"/>
      <c r="BX160" s="221"/>
      <c r="BY160" s="51"/>
      <c r="BZ160" s="221"/>
    </row>
    <row r="161" spans="1:78" ht="16" hidden="1" customHeight="1" x14ac:dyDescent="0.2">
      <c r="A161" s="222"/>
      <c r="B161" s="222"/>
      <c r="C161" s="222"/>
      <c r="D161" s="20" t="s">
        <v>876</v>
      </c>
      <c r="E161" s="224"/>
      <c r="G161" s="20"/>
      <c r="K161" s="20"/>
      <c r="L161" s="20"/>
      <c r="P161" s="20"/>
      <c r="Q161" s="20"/>
      <c r="U161" s="20"/>
      <c r="V161" s="20"/>
      <c r="Z161" s="20"/>
      <c r="AA161" s="20"/>
      <c r="AE161" s="20"/>
      <c r="AG161" s="21" t="e">
        <f t="shared" si="54"/>
        <v>#DIV/0!</v>
      </c>
      <c r="AH161" s="22" t="e">
        <f t="shared" si="55"/>
        <v>#DIV/0!</v>
      </c>
      <c r="AI161" s="22" t="e">
        <f t="shared" si="56"/>
        <v>#DIV/0!</v>
      </c>
      <c r="AJ161" s="22" t="e">
        <f t="shared" si="57"/>
        <v>#DIV/0!</v>
      </c>
      <c r="AK161" s="22" t="e">
        <f t="shared" si="58"/>
        <v>#DIV/0!</v>
      </c>
      <c r="AM161" s="109"/>
      <c r="AN161" s="223"/>
      <c r="AP161" s="223"/>
      <c r="AQ161" s="220"/>
      <c r="AR161" s="24"/>
      <c r="AS161" s="223"/>
      <c r="AT161" s="220"/>
      <c r="AV161" s="43"/>
      <c r="AW161" s="43"/>
      <c r="AX161" s="43"/>
      <c r="AY161" s="43"/>
      <c r="AZ161" s="25"/>
      <c r="BA161" s="223"/>
      <c r="BB161" s="220"/>
      <c r="BC161" s="24"/>
      <c r="BD161" s="223"/>
      <c r="BE161" s="220"/>
      <c r="BG161" s="43"/>
      <c r="BH161" s="43"/>
      <c r="BI161" s="43"/>
      <c r="BJ161" s="43"/>
      <c r="BL161" s="223"/>
      <c r="BM161" s="220"/>
      <c r="BN161" s="24"/>
      <c r="BO161" s="223"/>
      <c r="BP161" s="220"/>
      <c r="BR161" s="220"/>
      <c r="BS161" s="220"/>
      <c r="BT161" s="221"/>
      <c r="BU161" s="51"/>
      <c r="BV161" s="220"/>
      <c r="BW161" s="220"/>
      <c r="BX161" s="221"/>
      <c r="BY161" s="51"/>
      <c r="BZ161" s="221"/>
    </row>
    <row r="162" spans="1:78" ht="16" hidden="1" customHeight="1" x14ac:dyDescent="0.2">
      <c r="A162" s="222"/>
      <c r="B162" s="222"/>
      <c r="C162" s="222"/>
      <c r="D162" s="20" t="s">
        <v>877</v>
      </c>
      <c r="E162" s="224"/>
      <c r="G162" s="20"/>
      <c r="K162" s="20"/>
      <c r="L162" s="20"/>
      <c r="P162" s="20"/>
      <c r="Q162" s="20"/>
      <c r="U162" s="20"/>
      <c r="V162" s="20"/>
      <c r="Z162" s="20"/>
      <c r="AA162" s="20"/>
      <c r="AE162" s="20"/>
      <c r="AG162" s="21" t="e">
        <f t="shared" si="54"/>
        <v>#DIV/0!</v>
      </c>
      <c r="AH162" s="22" t="e">
        <f t="shared" si="55"/>
        <v>#DIV/0!</v>
      </c>
      <c r="AI162" s="22" t="e">
        <f t="shared" si="56"/>
        <v>#DIV/0!</v>
      </c>
      <c r="AJ162" s="22" t="e">
        <f t="shared" si="57"/>
        <v>#DIV/0!</v>
      </c>
      <c r="AK162" s="22" t="e">
        <f t="shared" si="58"/>
        <v>#DIV/0!</v>
      </c>
      <c r="AM162" s="109"/>
      <c r="AN162" s="223"/>
      <c r="AP162" s="223"/>
      <c r="AQ162" s="220"/>
      <c r="AR162" s="24"/>
      <c r="AS162" s="223"/>
      <c r="AT162" s="220"/>
      <c r="AV162" s="43"/>
      <c r="AW162" s="43"/>
      <c r="AX162" s="43"/>
      <c r="AY162" s="43"/>
      <c r="AZ162" s="25"/>
      <c r="BA162" s="223"/>
      <c r="BB162" s="220"/>
      <c r="BC162" s="24"/>
      <c r="BD162" s="223"/>
      <c r="BE162" s="220"/>
      <c r="BG162" s="43"/>
      <c r="BH162" s="43"/>
      <c r="BI162" s="43"/>
      <c r="BJ162" s="43"/>
      <c r="BL162" s="223"/>
      <c r="BM162" s="220"/>
      <c r="BN162" s="24"/>
      <c r="BO162" s="223"/>
      <c r="BP162" s="220"/>
      <c r="BR162" s="220"/>
      <c r="BS162" s="220"/>
      <c r="BT162" s="221"/>
      <c r="BU162" s="51"/>
      <c r="BV162" s="220"/>
      <c r="BW162" s="220"/>
      <c r="BX162" s="221"/>
      <c r="BY162" s="51"/>
      <c r="BZ162" s="221"/>
    </row>
    <row r="163" spans="1:78" ht="16" hidden="1" customHeight="1" x14ac:dyDescent="0.2">
      <c r="A163" s="222"/>
      <c r="B163" s="222"/>
      <c r="C163" s="222"/>
      <c r="E163" s="224"/>
      <c r="AG163" s="21" t="e">
        <f t="shared" si="54"/>
        <v>#DIV/0!</v>
      </c>
      <c r="AH163" s="22" t="e">
        <f t="shared" si="55"/>
        <v>#DIV/0!</v>
      </c>
      <c r="AI163" s="22" t="e">
        <f t="shared" si="56"/>
        <v>#DIV/0!</v>
      </c>
      <c r="AJ163" s="22" t="e">
        <f t="shared" si="57"/>
        <v>#DIV/0!</v>
      </c>
      <c r="AK163" s="22" t="e">
        <f t="shared" si="58"/>
        <v>#DIV/0!</v>
      </c>
      <c r="AM163" s="109"/>
      <c r="AN163" s="223"/>
      <c r="AP163" s="223"/>
      <c r="AQ163" s="220"/>
      <c r="AR163" s="24"/>
      <c r="AS163" s="223"/>
      <c r="AT163" s="220"/>
      <c r="AV163" s="43"/>
      <c r="AW163" s="43"/>
      <c r="AX163" s="43"/>
      <c r="AY163" s="43"/>
      <c r="AZ163" s="25"/>
      <c r="BA163" s="223"/>
      <c r="BB163" s="220"/>
      <c r="BC163" s="24"/>
      <c r="BD163" s="223"/>
      <c r="BE163" s="220"/>
      <c r="BG163" s="43"/>
      <c r="BH163" s="43"/>
      <c r="BI163" s="43"/>
      <c r="BJ163" s="43"/>
      <c r="BL163" s="223"/>
      <c r="BM163" s="220"/>
      <c r="BN163" s="24"/>
      <c r="BO163" s="223"/>
      <c r="BP163" s="220"/>
      <c r="BR163" s="220"/>
      <c r="BS163" s="220"/>
      <c r="BT163" s="221"/>
      <c r="BU163" s="51"/>
      <c r="BV163" s="220"/>
      <c r="BW163" s="220"/>
      <c r="BX163" s="221"/>
      <c r="BY163" s="51"/>
      <c r="BZ163" s="221"/>
    </row>
    <row r="164" spans="1:78" ht="16" hidden="1" customHeight="1" x14ac:dyDescent="0.2">
      <c r="A164" s="222"/>
      <c r="B164" s="222"/>
      <c r="C164" s="222"/>
      <c r="E164" s="224"/>
      <c r="AG164" s="21" t="e">
        <f t="shared" si="54"/>
        <v>#DIV/0!</v>
      </c>
      <c r="AH164" s="22" t="e">
        <f t="shared" si="55"/>
        <v>#DIV/0!</v>
      </c>
      <c r="AI164" s="22" t="e">
        <f t="shared" si="56"/>
        <v>#DIV/0!</v>
      </c>
      <c r="AJ164" s="22" t="e">
        <f t="shared" si="57"/>
        <v>#DIV/0!</v>
      </c>
      <c r="AK164" s="22" t="e">
        <f t="shared" si="58"/>
        <v>#DIV/0!</v>
      </c>
      <c r="AM164" s="109"/>
      <c r="AN164" s="223"/>
      <c r="AP164" s="223"/>
      <c r="AQ164" s="220"/>
      <c r="AR164" s="24"/>
      <c r="AS164" s="223"/>
      <c r="AT164" s="220"/>
      <c r="AV164" s="43"/>
      <c r="AW164" s="43"/>
      <c r="AX164" s="43"/>
      <c r="AY164" s="43"/>
      <c r="AZ164" s="25"/>
      <c r="BA164" s="223"/>
      <c r="BB164" s="220"/>
      <c r="BC164" s="24"/>
      <c r="BD164" s="223"/>
      <c r="BE164" s="220"/>
      <c r="BG164" s="43"/>
      <c r="BH164" s="43"/>
      <c r="BI164" s="43"/>
      <c r="BJ164" s="43"/>
      <c r="BL164" s="223"/>
      <c r="BM164" s="220"/>
      <c r="BN164" s="24"/>
      <c r="BO164" s="223"/>
      <c r="BP164" s="220"/>
      <c r="BR164" s="220"/>
      <c r="BS164" s="220"/>
      <c r="BT164" s="221"/>
      <c r="BU164" s="51"/>
      <c r="BV164" s="220"/>
      <c r="BW164" s="220"/>
      <c r="BX164" s="221"/>
      <c r="BY164" s="51"/>
      <c r="BZ164" s="221"/>
    </row>
    <row r="165" spans="1:78" ht="16" hidden="1" customHeight="1" x14ac:dyDescent="0.2">
      <c r="A165" s="222"/>
      <c r="B165" s="222"/>
      <c r="C165" s="222"/>
      <c r="E165" s="224"/>
      <c r="AG165" s="21" t="e">
        <f t="shared" si="54"/>
        <v>#DIV/0!</v>
      </c>
      <c r="AH165" s="22" t="e">
        <f t="shared" si="55"/>
        <v>#DIV/0!</v>
      </c>
      <c r="AI165" s="22" t="e">
        <f t="shared" si="56"/>
        <v>#DIV/0!</v>
      </c>
      <c r="AJ165" s="22" t="e">
        <f t="shared" si="57"/>
        <v>#DIV/0!</v>
      </c>
      <c r="AK165" s="22" t="e">
        <f t="shared" si="58"/>
        <v>#DIV/0!</v>
      </c>
      <c r="AM165" s="109"/>
      <c r="AN165" s="223"/>
      <c r="AP165" s="223"/>
      <c r="AQ165" s="220"/>
      <c r="AR165" s="24"/>
      <c r="AS165" s="223"/>
      <c r="AT165" s="220"/>
      <c r="AV165" s="43"/>
      <c r="AW165" s="43"/>
      <c r="AX165" s="43"/>
      <c r="AY165" s="43"/>
      <c r="AZ165" s="25"/>
      <c r="BA165" s="223"/>
      <c r="BB165" s="220"/>
      <c r="BC165" s="24"/>
      <c r="BD165" s="223"/>
      <c r="BE165" s="220"/>
      <c r="BG165" s="43"/>
      <c r="BH165" s="43"/>
      <c r="BI165" s="43"/>
      <c r="BJ165" s="43"/>
      <c r="BL165" s="223"/>
      <c r="BM165" s="220"/>
      <c r="BN165" s="24"/>
      <c r="BO165" s="223"/>
      <c r="BP165" s="220"/>
      <c r="BR165" s="220"/>
      <c r="BS165" s="220"/>
      <c r="BT165" s="221"/>
      <c r="BU165" s="51"/>
      <c r="BV165" s="220"/>
      <c r="BW165" s="220"/>
      <c r="BX165" s="221"/>
      <c r="BY165" s="51"/>
      <c r="BZ165" s="221"/>
    </row>
    <row r="166" spans="1:78" ht="16" hidden="1" customHeight="1" x14ac:dyDescent="0.2">
      <c r="A166" s="222"/>
      <c r="B166" s="222"/>
      <c r="C166" s="222">
        <v>0</v>
      </c>
      <c r="D166" s="20" t="s">
        <v>878</v>
      </c>
      <c r="E166" s="224"/>
      <c r="G166" s="20"/>
      <c r="K166" s="20"/>
      <c r="L166" s="20"/>
      <c r="P166" s="20"/>
      <c r="Q166" s="20"/>
      <c r="U166" s="20"/>
      <c r="V166" s="20"/>
      <c r="Z166" s="20"/>
      <c r="AA166" s="20"/>
      <c r="AE166" s="20"/>
      <c r="AG166" s="21" t="e">
        <f t="shared" si="54"/>
        <v>#DIV/0!</v>
      </c>
      <c r="AH166" s="22" t="e">
        <f t="shared" si="55"/>
        <v>#DIV/0!</v>
      </c>
      <c r="AI166" s="22" t="e">
        <f t="shared" si="56"/>
        <v>#DIV/0!</v>
      </c>
      <c r="AJ166" s="22" t="e">
        <f t="shared" si="57"/>
        <v>#DIV/0!</v>
      </c>
      <c r="AK166" s="22" t="e">
        <f t="shared" si="58"/>
        <v>#DIV/0!</v>
      </c>
      <c r="AM166" s="109"/>
      <c r="AN166" s="223"/>
      <c r="AP166" s="223"/>
      <c r="AQ166" s="220"/>
      <c r="AR166" s="24"/>
      <c r="AS166" s="223"/>
      <c r="AT166" s="220"/>
      <c r="AV166" s="43"/>
      <c r="AW166" s="43"/>
      <c r="AX166" s="43"/>
      <c r="AY166" s="43"/>
      <c r="AZ166" s="25"/>
      <c r="BA166" s="223"/>
      <c r="BB166" s="220"/>
      <c r="BC166" s="24"/>
      <c r="BD166" s="223"/>
      <c r="BE166" s="220"/>
      <c r="BG166" s="43"/>
      <c r="BH166" s="43"/>
      <c r="BI166" s="43"/>
      <c r="BJ166" s="43"/>
      <c r="BL166" s="223"/>
      <c r="BM166" s="220"/>
      <c r="BN166" s="24"/>
      <c r="BO166" s="223"/>
      <c r="BP166" s="220"/>
      <c r="BR166" s="220"/>
      <c r="BS166" s="220"/>
      <c r="BT166" s="221"/>
      <c r="BU166" s="51"/>
      <c r="BV166" s="220"/>
      <c r="BW166" s="220"/>
      <c r="BX166" s="221"/>
      <c r="BY166" s="51"/>
      <c r="BZ166" s="221"/>
    </row>
    <row r="167" spans="1:78" ht="16" hidden="1" customHeight="1" x14ac:dyDescent="0.2">
      <c r="A167" s="222"/>
      <c r="B167" s="222"/>
      <c r="C167" s="222"/>
      <c r="D167" s="20" t="s">
        <v>879</v>
      </c>
      <c r="E167" s="224"/>
      <c r="G167" s="20"/>
      <c r="K167" s="20"/>
      <c r="L167" s="20"/>
      <c r="P167" s="20"/>
      <c r="Q167" s="20"/>
      <c r="U167" s="20"/>
      <c r="V167" s="20"/>
      <c r="Z167" s="20"/>
      <c r="AA167" s="20"/>
      <c r="AE167" s="20"/>
      <c r="AG167" s="21" t="e">
        <f t="shared" si="54"/>
        <v>#DIV/0!</v>
      </c>
      <c r="AH167" s="22" t="e">
        <f t="shared" si="55"/>
        <v>#DIV/0!</v>
      </c>
      <c r="AI167" s="22" t="e">
        <f t="shared" si="56"/>
        <v>#DIV/0!</v>
      </c>
      <c r="AJ167" s="22" t="e">
        <f t="shared" si="57"/>
        <v>#DIV/0!</v>
      </c>
      <c r="AK167" s="22" t="e">
        <f t="shared" si="58"/>
        <v>#DIV/0!</v>
      </c>
      <c r="AM167" s="109"/>
      <c r="AN167" s="223"/>
      <c r="AP167" s="223"/>
      <c r="AQ167" s="220"/>
      <c r="AR167" s="24"/>
      <c r="AS167" s="223"/>
      <c r="AT167" s="220"/>
      <c r="AV167" s="43"/>
      <c r="AW167" s="43"/>
      <c r="AX167" s="43"/>
      <c r="AY167" s="43"/>
      <c r="AZ167" s="25"/>
      <c r="BA167" s="223"/>
      <c r="BB167" s="220"/>
      <c r="BC167" s="24"/>
      <c r="BD167" s="223"/>
      <c r="BE167" s="220"/>
      <c r="BG167" s="43"/>
      <c r="BH167" s="43"/>
      <c r="BI167" s="43"/>
      <c r="BJ167" s="43"/>
      <c r="BL167" s="223"/>
      <c r="BM167" s="220"/>
      <c r="BN167" s="24"/>
      <c r="BO167" s="223"/>
      <c r="BP167" s="220"/>
      <c r="BR167" s="220"/>
      <c r="BS167" s="220"/>
      <c r="BT167" s="221"/>
      <c r="BU167" s="51"/>
      <c r="BV167" s="220"/>
      <c r="BW167" s="220"/>
      <c r="BX167" s="221"/>
      <c r="BY167" s="51"/>
      <c r="BZ167" s="221"/>
    </row>
    <row r="168" spans="1:78" ht="16" hidden="1" customHeight="1" x14ac:dyDescent="0.2">
      <c r="A168" s="222"/>
      <c r="B168" s="222"/>
      <c r="C168" s="222"/>
      <c r="D168" s="20" t="s">
        <v>880</v>
      </c>
      <c r="E168" s="224"/>
      <c r="G168" s="20"/>
      <c r="K168" s="20"/>
      <c r="L168" s="20"/>
      <c r="P168" s="20"/>
      <c r="Q168" s="20"/>
      <c r="U168" s="20"/>
      <c r="V168" s="20"/>
      <c r="Z168" s="20"/>
      <c r="AA168" s="20"/>
      <c r="AE168" s="20"/>
      <c r="AG168" s="21" t="e">
        <f t="shared" si="54"/>
        <v>#DIV/0!</v>
      </c>
      <c r="AH168" s="22" t="e">
        <f t="shared" si="55"/>
        <v>#DIV/0!</v>
      </c>
      <c r="AI168" s="22" t="e">
        <f t="shared" si="56"/>
        <v>#DIV/0!</v>
      </c>
      <c r="AJ168" s="22" t="e">
        <f t="shared" si="57"/>
        <v>#DIV/0!</v>
      </c>
      <c r="AK168" s="22" t="e">
        <f t="shared" si="58"/>
        <v>#DIV/0!</v>
      </c>
      <c r="AM168" s="109"/>
      <c r="AN168" s="223"/>
      <c r="AP168" s="223"/>
      <c r="AQ168" s="220"/>
      <c r="AR168" s="24"/>
      <c r="AS168" s="223"/>
      <c r="AT168" s="220"/>
      <c r="AV168" s="43"/>
      <c r="AW168" s="43"/>
      <c r="AX168" s="43"/>
      <c r="AY168" s="43"/>
      <c r="AZ168" s="25"/>
      <c r="BA168" s="223"/>
      <c r="BB168" s="220"/>
      <c r="BC168" s="24"/>
      <c r="BD168" s="223"/>
      <c r="BE168" s="220"/>
      <c r="BG168" s="43"/>
      <c r="BH168" s="43"/>
      <c r="BI168" s="43"/>
      <c r="BJ168" s="43"/>
      <c r="BL168" s="223"/>
      <c r="BM168" s="220"/>
      <c r="BN168" s="24"/>
      <c r="BO168" s="223"/>
      <c r="BP168" s="220"/>
      <c r="BR168" s="220"/>
      <c r="BS168" s="220"/>
      <c r="BT168" s="221"/>
      <c r="BU168" s="51"/>
      <c r="BV168" s="220"/>
      <c r="BW168" s="220"/>
      <c r="BX168" s="221"/>
      <c r="BY168" s="51"/>
      <c r="BZ168" s="221"/>
    </row>
    <row r="169" spans="1:78" ht="16" hidden="1" customHeight="1" x14ac:dyDescent="0.2">
      <c r="A169" s="222"/>
      <c r="B169" s="222"/>
      <c r="C169" s="222"/>
      <c r="D169" s="20" t="s">
        <v>881</v>
      </c>
      <c r="E169" s="224"/>
      <c r="G169" s="20"/>
      <c r="K169" s="20"/>
      <c r="L169" s="20"/>
      <c r="P169" s="20"/>
      <c r="Q169" s="20"/>
      <c r="U169" s="20"/>
      <c r="V169" s="20"/>
      <c r="Z169" s="20"/>
      <c r="AA169" s="20"/>
      <c r="AE169" s="20"/>
      <c r="AG169" s="21" t="e">
        <f t="shared" si="54"/>
        <v>#DIV/0!</v>
      </c>
      <c r="AH169" s="22" t="e">
        <f t="shared" si="55"/>
        <v>#DIV/0!</v>
      </c>
      <c r="AI169" s="22" t="e">
        <f t="shared" si="56"/>
        <v>#DIV/0!</v>
      </c>
      <c r="AJ169" s="22" t="e">
        <f t="shared" si="57"/>
        <v>#DIV/0!</v>
      </c>
      <c r="AK169" s="22" t="e">
        <f t="shared" si="58"/>
        <v>#DIV/0!</v>
      </c>
      <c r="AM169" s="109"/>
      <c r="AN169" s="223"/>
      <c r="AP169" s="223"/>
      <c r="AQ169" s="220"/>
      <c r="AR169" s="24"/>
      <c r="AS169" s="223"/>
      <c r="AT169" s="220"/>
      <c r="AV169" s="43"/>
      <c r="AW169" s="43"/>
      <c r="AX169" s="43"/>
      <c r="AY169" s="43"/>
      <c r="AZ169" s="25"/>
      <c r="BA169" s="223"/>
      <c r="BB169" s="220"/>
      <c r="BC169" s="24"/>
      <c r="BD169" s="223"/>
      <c r="BE169" s="220"/>
      <c r="BG169" s="43"/>
      <c r="BH169" s="43"/>
      <c r="BI169" s="43"/>
      <c r="BJ169" s="43"/>
      <c r="BL169" s="223"/>
      <c r="BM169" s="220"/>
      <c r="BN169" s="24"/>
      <c r="BO169" s="223"/>
      <c r="BP169" s="220"/>
      <c r="BR169" s="220"/>
      <c r="BS169" s="220"/>
      <c r="BT169" s="221"/>
      <c r="BU169" s="51"/>
      <c r="BV169" s="220"/>
      <c r="BW169" s="220"/>
      <c r="BX169" s="221"/>
      <c r="BY169" s="51"/>
      <c r="BZ169" s="221"/>
    </row>
    <row r="170" spans="1:78" ht="16" hidden="1" customHeight="1" x14ac:dyDescent="0.2">
      <c r="A170" s="222"/>
      <c r="B170" s="222"/>
      <c r="C170" s="222"/>
      <c r="D170" s="20" t="s">
        <v>882</v>
      </c>
      <c r="E170" s="224"/>
      <c r="G170" s="20"/>
      <c r="K170" s="20"/>
      <c r="L170" s="20"/>
      <c r="P170" s="20"/>
      <c r="Q170" s="20"/>
      <c r="U170" s="20"/>
      <c r="V170" s="20"/>
      <c r="Z170" s="20"/>
      <c r="AA170" s="20"/>
      <c r="AE170" s="20"/>
      <c r="AG170" s="21" t="e">
        <f>AVERAGE(G170:K170)</f>
        <v>#DIV/0!</v>
      </c>
      <c r="AH170" s="22" t="e">
        <f>AVERAGE(L170:P170)</f>
        <v>#DIV/0!</v>
      </c>
      <c r="AI170" s="22" t="e">
        <f>AVERAGE(V170:Z170)</f>
        <v>#DIV/0!</v>
      </c>
      <c r="AJ170" s="22" t="e">
        <f>AVERAGE(Q170:U170)</f>
        <v>#DIV/0!</v>
      </c>
      <c r="AK170" s="22" t="e">
        <f>AVERAGE(AA170:AE170)</f>
        <v>#DIV/0!</v>
      </c>
      <c r="AM170" s="109"/>
      <c r="AN170" s="223"/>
      <c r="AP170" s="223"/>
      <c r="AQ170" s="220"/>
      <c r="AR170" s="24"/>
      <c r="AS170" s="223"/>
      <c r="AT170" s="220"/>
      <c r="AV170" s="43"/>
      <c r="AW170" s="43"/>
      <c r="AX170" s="43"/>
      <c r="AY170" s="43"/>
      <c r="AZ170" s="25"/>
      <c r="BA170" s="223"/>
      <c r="BB170" s="220"/>
      <c r="BC170" s="24"/>
      <c r="BD170" s="223"/>
      <c r="BE170" s="220"/>
      <c r="BG170" s="43"/>
      <c r="BH170" s="43"/>
      <c r="BI170" s="43"/>
      <c r="BJ170" s="43"/>
      <c r="BL170" s="223"/>
      <c r="BM170" s="220"/>
      <c r="BN170" s="24"/>
      <c r="BO170" s="223"/>
      <c r="BP170" s="220"/>
      <c r="BR170" s="220"/>
      <c r="BS170" s="220"/>
      <c r="BT170" s="221"/>
      <c r="BU170" s="51"/>
      <c r="BV170" s="220"/>
      <c r="BW170" s="220"/>
      <c r="BX170" s="221"/>
      <c r="BY170" s="51"/>
      <c r="BZ170" s="221"/>
    </row>
    <row r="171" spans="1:78" ht="16" hidden="1" customHeight="1" x14ac:dyDescent="0.2">
      <c r="A171" s="222"/>
      <c r="B171" s="222"/>
      <c r="C171" s="222"/>
      <c r="E171" s="224"/>
      <c r="AG171" s="21" t="e">
        <f t="shared" si="54"/>
        <v>#DIV/0!</v>
      </c>
      <c r="AH171" s="22" t="e">
        <f t="shared" si="55"/>
        <v>#DIV/0!</v>
      </c>
      <c r="AI171" s="22" t="e">
        <f t="shared" si="56"/>
        <v>#DIV/0!</v>
      </c>
      <c r="AJ171" s="22" t="e">
        <f t="shared" si="57"/>
        <v>#DIV/0!</v>
      </c>
      <c r="AK171" s="22" t="e">
        <f t="shared" si="58"/>
        <v>#DIV/0!</v>
      </c>
      <c r="AM171" s="109"/>
      <c r="AN171" s="223"/>
      <c r="AP171" s="223"/>
      <c r="AQ171" s="220"/>
      <c r="AR171" s="24"/>
      <c r="AS171" s="223"/>
      <c r="AT171" s="220"/>
      <c r="AV171" s="43"/>
      <c r="AW171" s="43"/>
      <c r="AX171" s="43"/>
      <c r="AY171" s="43"/>
      <c r="AZ171" s="25"/>
      <c r="BA171" s="223"/>
      <c r="BB171" s="220"/>
      <c r="BC171" s="24"/>
      <c r="BD171" s="223"/>
      <c r="BE171" s="220"/>
      <c r="BG171" s="43"/>
      <c r="BH171" s="43"/>
      <c r="BI171" s="43"/>
      <c r="BJ171" s="43"/>
      <c r="BL171" s="223"/>
      <c r="BM171" s="220"/>
      <c r="BN171" s="24"/>
      <c r="BO171" s="223"/>
      <c r="BP171" s="220"/>
      <c r="BR171" s="220"/>
      <c r="BS171" s="220"/>
      <c r="BT171" s="221"/>
      <c r="BU171" s="51"/>
      <c r="BV171" s="220"/>
      <c r="BW171" s="220"/>
      <c r="BX171" s="221"/>
      <c r="BY171" s="51"/>
      <c r="BZ171" s="221"/>
    </row>
    <row r="172" spans="1:78" ht="16" hidden="1" customHeight="1" x14ac:dyDescent="0.2">
      <c r="A172" s="222"/>
      <c r="B172" s="222"/>
      <c r="C172" s="222"/>
      <c r="E172" s="224"/>
      <c r="AG172" s="21" t="e">
        <f t="shared" si="54"/>
        <v>#DIV/0!</v>
      </c>
      <c r="AH172" s="22" t="e">
        <f t="shared" si="55"/>
        <v>#DIV/0!</v>
      </c>
      <c r="AI172" s="22" t="e">
        <f t="shared" si="56"/>
        <v>#DIV/0!</v>
      </c>
      <c r="AJ172" s="22" t="e">
        <f t="shared" si="57"/>
        <v>#DIV/0!</v>
      </c>
      <c r="AK172" s="22" t="e">
        <f t="shared" si="58"/>
        <v>#DIV/0!</v>
      </c>
      <c r="AM172" s="109"/>
      <c r="AN172" s="223"/>
      <c r="AP172" s="223"/>
      <c r="AQ172" s="220"/>
      <c r="AR172" s="24"/>
      <c r="AS172" s="223"/>
      <c r="AT172" s="220"/>
      <c r="AV172" s="43"/>
      <c r="AW172" s="43"/>
      <c r="AX172" s="43"/>
      <c r="AY172" s="43"/>
      <c r="AZ172" s="25"/>
      <c r="BA172" s="223"/>
      <c r="BB172" s="220"/>
      <c r="BC172" s="24"/>
      <c r="BD172" s="223"/>
      <c r="BE172" s="220"/>
      <c r="BG172" s="43"/>
      <c r="BH172" s="43"/>
      <c r="BI172" s="43"/>
      <c r="BJ172" s="43"/>
      <c r="BL172" s="223"/>
      <c r="BM172" s="220"/>
      <c r="BN172" s="24"/>
      <c r="BO172" s="223"/>
      <c r="BP172" s="220"/>
      <c r="BR172" s="220"/>
      <c r="BS172" s="220"/>
      <c r="BT172" s="221"/>
      <c r="BU172" s="51"/>
      <c r="BV172" s="220"/>
      <c r="BW172" s="220"/>
      <c r="BX172" s="221"/>
      <c r="BY172" s="51"/>
      <c r="BZ172" s="221"/>
    </row>
    <row r="173" spans="1:78" ht="16" hidden="1" customHeight="1" x14ac:dyDescent="0.2">
      <c r="A173" s="222"/>
      <c r="B173" s="222"/>
      <c r="C173" s="222"/>
      <c r="E173" s="224"/>
      <c r="AG173" s="21" t="e">
        <f t="shared" si="54"/>
        <v>#DIV/0!</v>
      </c>
      <c r="AH173" s="22" t="e">
        <f t="shared" si="55"/>
        <v>#DIV/0!</v>
      </c>
      <c r="AI173" s="22" t="e">
        <f t="shared" si="56"/>
        <v>#DIV/0!</v>
      </c>
      <c r="AJ173" s="22" t="e">
        <f t="shared" si="57"/>
        <v>#DIV/0!</v>
      </c>
      <c r="AK173" s="22" t="e">
        <f t="shared" si="58"/>
        <v>#DIV/0!</v>
      </c>
      <c r="AM173" s="109"/>
      <c r="AN173" s="223"/>
      <c r="AP173" s="223"/>
      <c r="AQ173" s="220"/>
      <c r="AR173" s="24"/>
      <c r="AS173" s="223"/>
      <c r="AT173" s="220"/>
      <c r="AV173" s="43"/>
      <c r="AW173" s="43"/>
      <c r="AX173" s="43"/>
      <c r="AY173" s="43"/>
      <c r="AZ173" s="25"/>
      <c r="BA173" s="223"/>
      <c r="BB173" s="220"/>
      <c r="BC173" s="24"/>
      <c r="BD173" s="223"/>
      <c r="BE173" s="220"/>
      <c r="BG173" s="43"/>
      <c r="BH173" s="43"/>
      <c r="BI173" s="43"/>
      <c r="BJ173" s="43"/>
      <c r="BL173" s="223"/>
      <c r="BM173" s="220"/>
      <c r="BN173" s="24"/>
      <c r="BO173" s="223"/>
      <c r="BP173" s="220"/>
      <c r="BR173" s="220"/>
      <c r="BS173" s="220"/>
      <c r="BT173" s="221"/>
      <c r="BU173" s="51"/>
      <c r="BV173" s="220"/>
      <c r="BW173" s="220"/>
      <c r="BX173" s="221"/>
      <c r="BY173" s="51"/>
      <c r="BZ173" s="221"/>
    </row>
    <row r="175" spans="1:78" ht="16" customHeight="1" x14ac:dyDescent="0.2">
      <c r="A175" s="222">
        <v>13</v>
      </c>
      <c r="B175" s="222">
        <v>1</v>
      </c>
      <c r="C175" s="222">
        <v>1</v>
      </c>
      <c r="D175" s="20" t="s">
        <v>883</v>
      </c>
      <c r="E175" s="224">
        <v>1644865</v>
      </c>
      <c r="G175">
        <v>54</v>
      </c>
      <c r="H175">
        <v>35</v>
      </c>
      <c r="I175">
        <v>32</v>
      </c>
      <c r="J175">
        <v>32</v>
      </c>
      <c r="K175">
        <v>21</v>
      </c>
      <c r="L175">
        <v>0.91</v>
      </c>
      <c r="M175">
        <v>0.85599999999999998</v>
      </c>
      <c r="N175">
        <v>0.83599999999999997</v>
      </c>
      <c r="O175">
        <v>0.85699999999999998</v>
      </c>
      <c r="P175">
        <v>0.80700000000000005</v>
      </c>
      <c r="Q175">
        <v>0.69599999999999995</v>
      </c>
      <c r="R175">
        <v>0.71299999999999997</v>
      </c>
      <c r="S175">
        <v>0.7</v>
      </c>
      <c r="T175">
        <v>0.69199999999999995</v>
      </c>
      <c r="U175">
        <v>0.70899999999999996</v>
      </c>
      <c r="V175">
        <v>0.76100000000000001</v>
      </c>
      <c r="W175">
        <v>0.94499999999999995</v>
      </c>
      <c r="X175">
        <v>0.999</v>
      </c>
      <c r="Y175">
        <v>0.94099999999999995</v>
      </c>
      <c r="Z175">
        <v>1.075</v>
      </c>
      <c r="AA175">
        <v>1.409</v>
      </c>
      <c r="AB175">
        <v>1.349</v>
      </c>
      <c r="AC175">
        <v>1.4950000000000001</v>
      </c>
      <c r="AD175">
        <v>1.3680000000000001</v>
      </c>
      <c r="AE175">
        <v>1.323</v>
      </c>
      <c r="AG175" s="21">
        <f t="shared" ref="AG175:AG190" si="59">AVERAGE(G175:K175)</f>
        <v>34.799999999999997</v>
      </c>
      <c r="AH175" s="22">
        <f t="shared" ref="AH175:AH190" si="60">AVERAGE(L175:P175)</f>
        <v>0.85319999999999996</v>
      </c>
      <c r="AI175" s="22">
        <f t="shared" ref="AI175:AI190" si="61">AVERAGE(V175:Z175)</f>
        <v>0.94420000000000004</v>
      </c>
      <c r="AJ175" s="22">
        <f t="shared" ref="AJ175:AJ190" si="62">AVERAGE(Q175:U175)</f>
        <v>0.70200000000000007</v>
      </c>
      <c r="AK175" s="22">
        <f t="shared" ref="AK175:AK190" si="63">AVERAGE(AA175:AE175)</f>
        <v>1.3888000000000003</v>
      </c>
      <c r="AM175" s="109">
        <f t="shared" ref="AM175:AM190" si="64">((AK175-AI175)*(1000/AG175))/AJ175</f>
        <v>18.199233716475106</v>
      </c>
      <c r="AN175" s="223" cm="1">
        <f t="array" ref="AN175">MIN(IF(ISERROR(AM175:AM182),1E+307,AM175:AM182))</f>
        <v>0.96659022960146312</v>
      </c>
      <c r="AP175" s="223" cm="1">
        <f t="array" ref="AP175">MAX(IF(ISERROR(AJ175:AJ182),-1E+307,AJ175:AJ182))</f>
        <v>0.7427999999999999</v>
      </c>
      <c r="AQ175" s="220">
        <f>AP183-AP175</f>
        <v>-0.11499999999999988</v>
      </c>
      <c r="AR175" s="24"/>
      <c r="AS175" s="223" cm="1">
        <f t="array" ref="AS175">MIN(IF(ISERROR(AK175:AK182),1E+307,AK175:AK182))</f>
        <v>1.2696000000000001</v>
      </c>
      <c r="AT175" s="220">
        <f>AS175-AS183</f>
        <v>-0.16279999999999983</v>
      </c>
      <c r="AV175" s="43">
        <v>0.78600000000000003</v>
      </c>
      <c r="AW175" s="43">
        <v>1.3560000000000001</v>
      </c>
      <c r="AX175" s="43">
        <v>0.80200000000000005</v>
      </c>
      <c r="AY175" s="43">
        <v>1.4690000000000001</v>
      </c>
      <c r="AZ175" s="25"/>
      <c r="BA175" s="223" cm="1">
        <f t="array" ref="BA175">INDEX(AV175:AV182, MATCH(MIN(IF(ISERROR($AK175:$AK182), 1000, $AK175:$AK182)), $AK175:$AK182, 0))</f>
        <v>0.79700000000000004</v>
      </c>
      <c r="BB175" s="220">
        <f>BA183-BA175</f>
        <v>-0.10100000000000009</v>
      </c>
      <c r="BC175" s="24"/>
      <c r="BD175" s="223" cm="1">
        <f t="array" ref="BD175">INDEX(AW175:AW182, MATCH(MIN(IF(ISERROR($AK175:$AK182), 1000, $AK175:$AK182)), $AK175:$AK182, 0))</f>
        <v>1.3120000000000001</v>
      </c>
      <c r="BE175" s="220">
        <f>BD175-BD183</f>
        <v>-0.26600000000000001</v>
      </c>
      <c r="BG175" s="43">
        <v>0.71299999999999997</v>
      </c>
      <c r="BH175" s="43">
        <v>1.587</v>
      </c>
      <c r="BI175" s="43">
        <v>0.74399999999999999</v>
      </c>
      <c r="BJ175" s="43">
        <v>1.647</v>
      </c>
      <c r="BL175" s="223" cm="1">
        <f t="array" ref="BL175">INDEX(BG175:BG182, MATCH(MIN(IF(ISERROR($AK175:$AK182), 1000, $AK175:$AK182)), $AK175:$AK182, 0))</f>
        <v>0.73499999999999999</v>
      </c>
      <c r="BM175" s="220">
        <f>BL183-BL175</f>
        <v>-8.0999999999999961E-2</v>
      </c>
      <c r="BN175" s="24"/>
      <c r="BO175" s="223" cm="1">
        <f t="array" ref="BO175">INDEX(BH175:BH182, MATCH(MIN(IF(ISERROR($AK175:$AK182), 1000, $AK175:$AK182)), $AK175:$AK182, 0))</f>
        <v>1.5169999999999999</v>
      </c>
      <c r="BP175" s="220">
        <f>BO175-BO183</f>
        <v>-0.19800000000000018</v>
      </c>
      <c r="BR175" s="220">
        <f>BA175-BB175</f>
        <v>0.89800000000000013</v>
      </c>
      <c r="BS175" s="220">
        <f>BD175+BE175</f>
        <v>1.046</v>
      </c>
      <c r="BT175" s="221">
        <f>BS175-BR175</f>
        <v>0.14799999999999991</v>
      </c>
      <c r="BU175" s="51"/>
      <c r="BV175" s="220">
        <f>BL175-BM175</f>
        <v>0.81599999999999995</v>
      </c>
      <c r="BW175" s="220">
        <f>BO175+BP175</f>
        <v>1.3189999999999997</v>
      </c>
      <c r="BX175" s="221">
        <f>BW175-BV175</f>
        <v>0.50299999999999978</v>
      </c>
      <c r="BY175" s="51"/>
      <c r="BZ175" s="221">
        <f>AVERAGE(BT175, BX175)</f>
        <v>0.32549999999999985</v>
      </c>
    </row>
    <row r="176" spans="1:78" ht="16" customHeight="1" x14ac:dyDescent="0.2">
      <c r="A176" s="222"/>
      <c r="B176" s="222"/>
      <c r="C176" s="222"/>
      <c r="D176" s="20" t="s">
        <v>884</v>
      </c>
      <c r="E176" s="224"/>
      <c r="G176">
        <v>429</v>
      </c>
      <c r="H176">
        <v>295</v>
      </c>
      <c r="I176">
        <v>243</v>
      </c>
      <c r="J176">
        <v>360</v>
      </c>
      <c r="K176">
        <v>224</v>
      </c>
      <c r="L176">
        <v>0.95299999999999996</v>
      </c>
      <c r="M176">
        <v>0.93</v>
      </c>
      <c r="N176">
        <v>0.91600000000000004</v>
      </c>
      <c r="O176">
        <v>0.94299999999999995</v>
      </c>
      <c r="P176">
        <v>0.90400000000000003</v>
      </c>
      <c r="Q176">
        <v>0.72799999999999998</v>
      </c>
      <c r="R176">
        <v>0.749</v>
      </c>
      <c r="S176">
        <v>0.73299999999999998</v>
      </c>
      <c r="T176">
        <v>0.73599999999999999</v>
      </c>
      <c r="U176">
        <v>0.74099999999999999</v>
      </c>
      <c r="V176">
        <v>0.55600000000000005</v>
      </c>
      <c r="W176">
        <v>0.67400000000000004</v>
      </c>
      <c r="X176">
        <v>0.73099999999999998</v>
      </c>
      <c r="Y176">
        <v>0.60599999999999998</v>
      </c>
      <c r="Z176">
        <v>0.77900000000000003</v>
      </c>
      <c r="AA176">
        <v>1.292</v>
      </c>
      <c r="AB176">
        <v>1.2250000000000001</v>
      </c>
      <c r="AC176">
        <v>1.288</v>
      </c>
      <c r="AD176">
        <v>1.2909999999999999</v>
      </c>
      <c r="AE176">
        <v>1.28</v>
      </c>
      <c r="AG176" s="21">
        <f t="shared" si="59"/>
        <v>310.2</v>
      </c>
      <c r="AH176" s="22">
        <f t="shared" si="60"/>
        <v>0.92920000000000003</v>
      </c>
      <c r="AI176" s="22">
        <f t="shared" si="61"/>
        <v>0.66919999999999991</v>
      </c>
      <c r="AJ176" s="22">
        <f t="shared" si="62"/>
        <v>0.73739999999999994</v>
      </c>
      <c r="AK176" s="22">
        <f t="shared" si="63"/>
        <v>1.2752000000000001</v>
      </c>
      <c r="AM176" s="109">
        <f t="shared" si="64"/>
        <v>2.6492790026540018</v>
      </c>
      <c r="AN176" s="223"/>
      <c r="AP176" s="223"/>
      <c r="AQ176" s="220"/>
      <c r="AR176" s="24"/>
      <c r="AS176" s="223"/>
      <c r="AT176" s="220"/>
      <c r="AV176" s="43">
        <v>0.79800000000000004</v>
      </c>
      <c r="AW176" s="43">
        <v>1.3129999999999999</v>
      </c>
      <c r="AX176" s="43">
        <v>0.79900000000000004</v>
      </c>
      <c r="AY176" s="43">
        <v>1.4430000000000001</v>
      </c>
      <c r="AZ176" s="25"/>
      <c r="BA176" s="223"/>
      <c r="BB176" s="220"/>
      <c r="BC176" s="24"/>
      <c r="BD176" s="223"/>
      <c r="BE176" s="220"/>
      <c r="BG176" s="43">
        <v>0.72699999999999998</v>
      </c>
      <c r="BH176" s="43">
        <v>1.5389999999999999</v>
      </c>
      <c r="BI176" s="43">
        <v>0.75800000000000001</v>
      </c>
      <c r="BJ176" s="43">
        <v>1.5860000000000001</v>
      </c>
      <c r="BL176" s="223"/>
      <c r="BM176" s="220"/>
      <c r="BN176" s="24"/>
      <c r="BO176" s="223"/>
      <c r="BP176" s="220"/>
      <c r="BR176" s="220"/>
      <c r="BS176" s="220"/>
      <c r="BT176" s="221"/>
      <c r="BU176" s="51"/>
      <c r="BV176" s="220"/>
      <c r="BW176" s="220"/>
      <c r="BX176" s="221"/>
      <c r="BY176" s="51"/>
      <c r="BZ176" s="221"/>
    </row>
    <row r="177" spans="1:78" s="63" customFormat="1" ht="16" customHeight="1" x14ac:dyDescent="0.2">
      <c r="A177" s="222"/>
      <c r="B177" s="222"/>
      <c r="C177" s="222"/>
      <c r="D177" s="63" t="s">
        <v>885</v>
      </c>
      <c r="E177" s="224"/>
      <c r="G177" s="63">
        <v>382</v>
      </c>
      <c r="H177" s="63">
        <v>407</v>
      </c>
      <c r="I177" s="63">
        <v>279</v>
      </c>
      <c r="J177" s="63">
        <v>395</v>
      </c>
      <c r="K177" s="63">
        <v>278</v>
      </c>
      <c r="L177" s="63">
        <v>0.89</v>
      </c>
      <c r="M177" s="63">
        <v>0.89100000000000001</v>
      </c>
      <c r="N177" s="63">
        <v>0.85099999999999998</v>
      </c>
      <c r="O177" s="63">
        <v>0.88700000000000001</v>
      </c>
      <c r="P177" s="63">
        <v>0.85099999999999998</v>
      </c>
      <c r="Q177" s="63">
        <v>0.72899999999999998</v>
      </c>
      <c r="R177" s="63">
        <v>0.754</v>
      </c>
      <c r="S177" s="63">
        <v>0.73599999999999999</v>
      </c>
      <c r="T177" s="63">
        <v>0.74</v>
      </c>
      <c r="U177" s="63">
        <v>0.747</v>
      </c>
      <c r="V177" s="63">
        <v>0.83599999999999997</v>
      </c>
      <c r="W177" s="63">
        <v>0.83099999999999996</v>
      </c>
      <c r="X177" s="63">
        <v>0.95499999999999996</v>
      </c>
      <c r="Y177" s="63">
        <v>0.84499999999999997</v>
      </c>
      <c r="Z177" s="63">
        <v>0.95499999999999996</v>
      </c>
      <c r="AA177" s="63">
        <v>1.2709999999999999</v>
      </c>
      <c r="AB177" s="63">
        <v>1.218</v>
      </c>
      <c r="AC177" s="63">
        <v>1.3180000000000001</v>
      </c>
      <c r="AD177" s="63">
        <v>1.2609999999999999</v>
      </c>
      <c r="AE177" s="63">
        <v>1.28</v>
      </c>
      <c r="AG177" s="102">
        <f t="shared" si="59"/>
        <v>348.2</v>
      </c>
      <c r="AH177" s="103">
        <f t="shared" si="60"/>
        <v>0.874</v>
      </c>
      <c r="AI177" s="103">
        <f t="shared" si="61"/>
        <v>0.88439999999999996</v>
      </c>
      <c r="AJ177" s="103">
        <f t="shared" si="62"/>
        <v>0.74120000000000008</v>
      </c>
      <c r="AK177" s="103">
        <f t="shared" si="63"/>
        <v>1.2696000000000001</v>
      </c>
      <c r="AM177" s="18">
        <f t="shared" si="64"/>
        <v>1.49252667252105</v>
      </c>
      <c r="AN177" s="223"/>
      <c r="AP177" s="223"/>
      <c r="AQ177" s="220"/>
      <c r="AR177" s="104"/>
      <c r="AS177" s="223"/>
      <c r="AT177" s="220"/>
      <c r="AV177" s="105">
        <v>0.79700000000000004</v>
      </c>
      <c r="AW177" s="105">
        <v>1.3120000000000001</v>
      </c>
      <c r="AX177" s="105">
        <v>0.80700000000000005</v>
      </c>
      <c r="AY177" s="105">
        <v>1.419</v>
      </c>
      <c r="AZ177" s="106"/>
      <c r="BA177" s="223"/>
      <c r="BB177" s="220"/>
      <c r="BC177" s="104"/>
      <c r="BD177" s="223"/>
      <c r="BE177" s="220"/>
      <c r="BG177" s="105">
        <v>0.73499999999999999</v>
      </c>
      <c r="BH177" s="105">
        <v>1.5169999999999999</v>
      </c>
      <c r="BI177" s="105">
        <v>0.76</v>
      </c>
      <c r="BJ177" s="105">
        <v>1.5669999999999999</v>
      </c>
      <c r="BL177" s="223"/>
      <c r="BM177" s="220"/>
      <c r="BN177" s="104"/>
      <c r="BO177" s="223"/>
      <c r="BP177" s="220"/>
      <c r="BR177" s="220"/>
      <c r="BS177" s="220"/>
      <c r="BT177" s="221"/>
      <c r="BU177" s="107"/>
      <c r="BV177" s="220"/>
      <c r="BW177" s="220"/>
      <c r="BX177" s="221"/>
      <c r="BY177" s="107"/>
      <c r="BZ177" s="221"/>
    </row>
    <row r="178" spans="1:78" ht="16" customHeight="1" x14ac:dyDescent="0.2">
      <c r="A178" s="222"/>
      <c r="B178" s="222"/>
      <c r="C178" s="222"/>
      <c r="D178" s="20" t="s">
        <v>886</v>
      </c>
      <c r="E178" s="224"/>
      <c r="G178" s="20">
        <v>448</v>
      </c>
      <c r="H178" s="20">
        <v>520</v>
      </c>
      <c r="I178" s="20">
        <v>332</v>
      </c>
      <c r="J178" s="20">
        <v>605</v>
      </c>
      <c r="K178" s="20">
        <v>507</v>
      </c>
      <c r="L178" s="20">
        <v>0.88</v>
      </c>
      <c r="M178" s="20">
        <v>0.89300000000000002</v>
      </c>
      <c r="N178" s="20">
        <v>0.84399999999999997</v>
      </c>
      <c r="O178" s="20">
        <v>0.90500000000000003</v>
      </c>
      <c r="P178" s="20">
        <v>0.89100000000000001</v>
      </c>
      <c r="Q178" s="20">
        <v>0.72899999999999998</v>
      </c>
      <c r="R178" s="20">
        <v>0.75600000000000001</v>
      </c>
      <c r="S178" s="20">
        <v>0.73899999999999999</v>
      </c>
      <c r="T178" s="20">
        <v>0.74</v>
      </c>
      <c r="U178" s="20">
        <v>0.75</v>
      </c>
      <c r="V178" s="20">
        <v>0.86799999999999999</v>
      </c>
      <c r="W178" s="20">
        <v>0.82399999999999995</v>
      </c>
      <c r="X178" s="20">
        <v>0.97399999999999998</v>
      </c>
      <c r="Y178" s="20">
        <v>0.77800000000000002</v>
      </c>
      <c r="Z178" s="20">
        <v>0.82799999999999996</v>
      </c>
      <c r="AA178" s="20">
        <v>1.294</v>
      </c>
      <c r="AB178" s="20">
        <v>1.2430000000000001</v>
      </c>
      <c r="AC178" s="20">
        <v>1.29</v>
      </c>
      <c r="AD178" s="20">
        <v>1.302</v>
      </c>
      <c r="AE178" s="20">
        <v>1.3360000000000001</v>
      </c>
      <c r="AG178" s="21">
        <f t="shared" si="59"/>
        <v>482.4</v>
      </c>
      <c r="AH178" s="22">
        <f t="shared" si="60"/>
        <v>0.88260000000000005</v>
      </c>
      <c r="AI178" s="22">
        <f t="shared" si="61"/>
        <v>0.85440000000000005</v>
      </c>
      <c r="AJ178" s="22">
        <f t="shared" si="62"/>
        <v>0.7427999999999999</v>
      </c>
      <c r="AK178" s="22">
        <f t="shared" si="63"/>
        <v>1.2929999999999999</v>
      </c>
      <c r="AM178" s="109">
        <f t="shared" si="64"/>
        <v>1.224022590333202</v>
      </c>
      <c r="AN178" s="223"/>
      <c r="AP178" s="223"/>
      <c r="AQ178" s="220"/>
      <c r="AR178" s="24"/>
      <c r="AS178" s="223"/>
      <c r="AT178" s="220"/>
      <c r="AV178" s="43">
        <v>0.80100000000000005</v>
      </c>
      <c r="AW178" s="43">
        <v>1.2989999999999999</v>
      </c>
      <c r="AX178" s="43">
        <v>0.81599999999999995</v>
      </c>
      <c r="AY178" s="43">
        <v>1.39</v>
      </c>
      <c r="AZ178" s="25"/>
      <c r="BA178" s="223"/>
      <c r="BB178" s="220"/>
      <c r="BC178" s="24"/>
      <c r="BD178" s="223"/>
      <c r="BE178" s="220"/>
      <c r="BG178" s="43">
        <v>0.74099999999999999</v>
      </c>
      <c r="BH178" s="43">
        <v>1.5029999999999999</v>
      </c>
      <c r="BI178" s="43">
        <v>0.76400000000000001</v>
      </c>
      <c r="BJ178" s="43">
        <v>1.5529999999999999</v>
      </c>
      <c r="BL178" s="223"/>
      <c r="BM178" s="220"/>
      <c r="BN178" s="24"/>
      <c r="BO178" s="223"/>
      <c r="BP178" s="220"/>
      <c r="BR178" s="220"/>
      <c r="BS178" s="220"/>
      <c r="BT178" s="221"/>
      <c r="BU178" s="51"/>
      <c r="BV178" s="220"/>
      <c r="BW178" s="220"/>
      <c r="BX178" s="221"/>
      <c r="BY178" s="51"/>
      <c r="BZ178" s="221"/>
    </row>
    <row r="179" spans="1:78" ht="16" customHeight="1" x14ac:dyDescent="0.2">
      <c r="A179" s="222"/>
      <c r="B179" s="222"/>
      <c r="C179" s="222"/>
      <c r="D179" s="20" t="s">
        <v>916</v>
      </c>
      <c r="E179" s="224"/>
      <c r="G179">
        <v>564</v>
      </c>
      <c r="H179">
        <v>530</v>
      </c>
      <c r="I179">
        <v>543</v>
      </c>
      <c r="J179">
        <v>781</v>
      </c>
      <c r="K179">
        <v>505</v>
      </c>
      <c r="L179">
        <v>0.88400000000000001</v>
      </c>
      <c r="M179">
        <v>0.87</v>
      </c>
      <c r="N179">
        <v>0.873</v>
      </c>
      <c r="O179">
        <v>0.91400000000000003</v>
      </c>
      <c r="P179">
        <v>0.86499999999999999</v>
      </c>
      <c r="Q179">
        <v>0.72399999999999998</v>
      </c>
      <c r="R179">
        <v>0.749</v>
      </c>
      <c r="S179">
        <v>0.74099999999999999</v>
      </c>
      <c r="T179">
        <v>0.74099999999999999</v>
      </c>
      <c r="U179">
        <v>0.751</v>
      </c>
      <c r="V179">
        <v>0.85499999999999998</v>
      </c>
      <c r="W179">
        <v>0.90200000000000002</v>
      </c>
      <c r="X179">
        <v>0.88600000000000001</v>
      </c>
      <c r="Y179">
        <v>0.73899999999999999</v>
      </c>
      <c r="Z179">
        <v>0.91400000000000003</v>
      </c>
      <c r="AA179">
        <v>1.319</v>
      </c>
      <c r="AB179">
        <v>1.298</v>
      </c>
      <c r="AC179">
        <v>1.302</v>
      </c>
      <c r="AD179">
        <v>1.3320000000000001</v>
      </c>
      <c r="AE179">
        <v>1.32</v>
      </c>
      <c r="AG179" s="21">
        <f t="shared" si="59"/>
        <v>584.6</v>
      </c>
      <c r="AH179" s="22">
        <f t="shared" si="60"/>
        <v>0.88119999999999998</v>
      </c>
      <c r="AI179" s="22">
        <f t="shared" si="61"/>
        <v>0.85920000000000007</v>
      </c>
      <c r="AJ179" s="22">
        <f t="shared" si="62"/>
        <v>0.74119999999999997</v>
      </c>
      <c r="AK179" s="22">
        <f t="shared" si="63"/>
        <v>1.3142</v>
      </c>
      <c r="AM179" s="109">
        <f t="shared" si="64"/>
        <v>1.0500673981720796</v>
      </c>
      <c r="AN179" s="223"/>
      <c r="AP179" s="223"/>
      <c r="AQ179" s="220"/>
      <c r="AR179" s="24"/>
      <c r="AS179" s="223"/>
      <c r="AT179" s="220"/>
      <c r="AV179" s="43">
        <v>0.79800000000000004</v>
      </c>
      <c r="AW179" s="43">
        <v>1.3149999999999999</v>
      </c>
      <c r="AX179" s="43">
        <v>0.80600000000000005</v>
      </c>
      <c r="AY179" s="43">
        <v>1.4370000000000001</v>
      </c>
      <c r="AZ179" s="25"/>
      <c r="BA179" s="223"/>
      <c r="BB179" s="220"/>
      <c r="BC179" s="24"/>
      <c r="BD179" s="223"/>
      <c r="BE179" s="220"/>
      <c r="BG179" s="43">
        <v>0.73</v>
      </c>
      <c r="BH179" s="43">
        <v>1.5409999999999999</v>
      </c>
      <c r="BI179" s="43">
        <v>0.75800000000000001</v>
      </c>
      <c r="BJ179" s="43">
        <v>1.5880000000000001</v>
      </c>
      <c r="BL179" s="223"/>
      <c r="BM179" s="220"/>
      <c r="BN179" s="24"/>
      <c r="BO179" s="223"/>
      <c r="BP179" s="220"/>
      <c r="BR179" s="220"/>
      <c r="BS179" s="220"/>
      <c r="BT179" s="221"/>
      <c r="BU179" s="51"/>
      <c r="BV179" s="220"/>
      <c r="BW179" s="220"/>
      <c r="BX179" s="221"/>
      <c r="BY179" s="51"/>
      <c r="BZ179" s="221"/>
    </row>
    <row r="180" spans="1:78" ht="16" customHeight="1" x14ac:dyDescent="0.2">
      <c r="A180" s="222"/>
      <c r="B180" s="222"/>
      <c r="C180" s="222"/>
      <c r="D180" s="20" t="s">
        <v>887</v>
      </c>
      <c r="E180" s="224"/>
      <c r="G180">
        <v>647</v>
      </c>
      <c r="H180">
        <v>430</v>
      </c>
      <c r="I180">
        <v>596</v>
      </c>
      <c r="J180">
        <v>722</v>
      </c>
      <c r="K180">
        <v>425</v>
      </c>
      <c r="L180">
        <v>0.89500000000000002</v>
      </c>
      <c r="M180">
        <v>0.85099999999999998</v>
      </c>
      <c r="N180">
        <v>0.88500000000000001</v>
      </c>
      <c r="O180">
        <v>0.89800000000000002</v>
      </c>
      <c r="P180">
        <v>0.84599999999999997</v>
      </c>
      <c r="Q180">
        <v>0.72199999999999998</v>
      </c>
      <c r="R180">
        <v>0.74</v>
      </c>
      <c r="S180">
        <v>0.73199999999999998</v>
      </c>
      <c r="T180">
        <v>0.73199999999999998</v>
      </c>
      <c r="U180">
        <v>0.73899999999999999</v>
      </c>
      <c r="V180">
        <v>0.81499999999999995</v>
      </c>
      <c r="W180">
        <v>0.96099999999999997</v>
      </c>
      <c r="X180">
        <v>0.84599999999999997</v>
      </c>
      <c r="Y180">
        <v>0.80300000000000005</v>
      </c>
      <c r="Z180">
        <v>0.97</v>
      </c>
      <c r="AA180">
        <v>1.3169999999999999</v>
      </c>
      <c r="AB180">
        <v>1.224</v>
      </c>
      <c r="AC180">
        <v>1.2969999999999999</v>
      </c>
      <c r="AD180">
        <v>1.3069999999999999</v>
      </c>
      <c r="AE180">
        <v>1.248</v>
      </c>
      <c r="AG180" s="21">
        <f t="shared" si="59"/>
        <v>564</v>
      </c>
      <c r="AH180" s="22">
        <f t="shared" si="60"/>
        <v>0.875</v>
      </c>
      <c r="AI180" s="22">
        <f t="shared" si="61"/>
        <v>0.87899999999999989</v>
      </c>
      <c r="AJ180" s="22">
        <f t="shared" si="62"/>
        <v>0.73299999999999998</v>
      </c>
      <c r="AK180" s="22">
        <f t="shared" si="63"/>
        <v>1.2786</v>
      </c>
      <c r="AM180" s="109">
        <f t="shared" si="64"/>
        <v>0.96659022960146312</v>
      </c>
      <c r="AN180" s="223"/>
      <c r="AP180" s="223"/>
      <c r="AQ180" s="220"/>
      <c r="AR180" s="24"/>
      <c r="AS180" s="223"/>
      <c r="AT180" s="220"/>
      <c r="AV180" s="43">
        <v>0.78100000000000003</v>
      </c>
      <c r="AW180" s="43">
        <v>1.403</v>
      </c>
      <c r="AX180" s="43">
        <v>0.79900000000000004</v>
      </c>
      <c r="AY180" s="43">
        <v>1.468</v>
      </c>
      <c r="AZ180" s="25"/>
      <c r="BA180" s="223"/>
      <c r="BB180" s="220"/>
      <c r="BC180" s="24"/>
      <c r="BD180" s="223"/>
      <c r="BE180" s="220"/>
      <c r="BG180" s="43">
        <v>0.71899999999999997</v>
      </c>
      <c r="BH180" s="43">
        <v>1.575</v>
      </c>
      <c r="BI180" s="43">
        <v>0.75800000000000001</v>
      </c>
      <c r="BJ180" s="43">
        <v>1.579</v>
      </c>
      <c r="BL180" s="223"/>
      <c r="BM180" s="220"/>
      <c r="BN180" s="24"/>
      <c r="BO180" s="223"/>
      <c r="BP180" s="220"/>
      <c r="BR180" s="220"/>
      <c r="BS180" s="220"/>
      <c r="BT180" s="221"/>
      <c r="BU180" s="51"/>
      <c r="BV180" s="220"/>
      <c r="BW180" s="220"/>
      <c r="BX180" s="221"/>
      <c r="BY180" s="51"/>
      <c r="BZ180" s="221"/>
    </row>
    <row r="181" spans="1:78" ht="16" customHeight="1" x14ac:dyDescent="0.2">
      <c r="A181" s="222"/>
      <c r="B181" s="222"/>
      <c r="C181" s="222"/>
      <c r="E181" s="224"/>
      <c r="AG181" s="21" t="e">
        <f t="shared" si="59"/>
        <v>#DIV/0!</v>
      </c>
      <c r="AH181" s="22" t="e">
        <f t="shared" si="60"/>
        <v>#DIV/0!</v>
      </c>
      <c r="AI181" s="22" t="e">
        <f t="shared" si="61"/>
        <v>#DIV/0!</v>
      </c>
      <c r="AJ181" s="22" t="e">
        <f t="shared" si="62"/>
        <v>#DIV/0!</v>
      </c>
      <c r="AK181" s="22" t="e">
        <f t="shared" si="63"/>
        <v>#DIV/0!</v>
      </c>
      <c r="AM181" s="109" t="e">
        <f t="shared" si="64"/>
        <v>#DIV/0!</v>
      </c>
      <c r="AN181" s="223"/>
      <c r="AP181" s="223"/>
      <c r="AQ181" s="220"/>
      <c r="AR181" s="24"/>
      <c r="AS181" s="223"/>
      <c r="AT181" s="220"/>
      <c r="AV181" s="43"/>
      <c r="AW181" s="43"/>
      <c r="AX181" s="43"/>
      <c r="AY181" s="43"/>
      <c r="AZ181" s="25"/>
      <c r="BA181" s="223"/>
      <c r="BB181" s="220"/>
      <c r="BC181" s="24"/>
      <c r="BD181" s="223"/>
      <c r="BE181" s="220"/>
      <c r="BG181" s="43"/>
      <c r="BH181" s="43"/>
      <c r="BI181" s="43"/>
      <c r="BJ181" s="43"/>
      <c r="BL181" s="223"/>
      <c r="BM181" s="220"/>
      <c r="BN181" s="24"/>
      <c r="BO181" s="223"/>
      <c r="BP181" s="220"/>
      <c r="BR181" s="220"/>
      <c r="BS181" s="220"/>
      <c r="BT181" s="221"/>
      <c r="BU181" s="51"/>
      <c r="BV181" s="220"/>
      <c r="BW181" s="220"/>
      <c r="BX181" s="221"/>
      <c r="BY181" s="51"/>
      <c r="BZ181" s="221"/>
    </row>
    <row r="182" spans="1:78" ht="16" customHeight="1" x14ac:dyDescent="0.2">
      <c r="A182" s="222"/>
      <c r="B182" s="222"/>
      <c r="C182" s="222"/>
      <c r="E182" s="224"/>
      <c r="AG182" s="21" t="e">
        <f t="shared" si="59"/>
        <v>#DIV/0!</v>
      </c>
      <c r="AH182" s="22" t="e">
        <f t="shared" si="60"/>
        <v>#DIV/0!</v>
      </c>
      <c r="AI182" s="22" t="e">
        <f t="shared" si="61"/>
        <v>#DIV/0!</v>
      </c>
      <c r="AJ182" s="22" t="e">
        <f t="shared" si="62"/>
        <v>#DIV/0!</v>
      </c>
      <c r="AK182" s="22" t="e">
        <f t="shared" si="63"/>
        <v>#DIV/0!</v>
      </c>
      <c r="AM182" s="109" t="e">
        <f t="shared" si="64"/>
        <v>#DIV/0!</v>
      </c>
      <c r="AN182" s="223"/>
      <c r="AP182" s="223"/>
      <c r="AQ182" s="220"/>
      <c r="AR182" s="24"/>
      <c r="AS182" s="223"/>
      <c r="AT182" s="220"/>
      <c r="AV182" s="43"/>
      <c r="AW182" s="43"/>
      <c r="AX182" s="43"/>
      <c r="AY182" s="43"/>
      <c r="AZ182" s="25"/>
      <c r="BA182" s="223"/>
      <c r="BB182" s="220"/>
      <c r="BC182" s="24"/>
      <c r="BD182" s="223"/>
      <c r="BE182" s="220"/>
      <c r="BG182" s="43"/>
      <c r="BH182" s="43"/>
      <c r="BI182" s="43"/>
      <c r="BJ182" s="43"/>
      <c r="BL182" s="223"/>
      <c r="BM182" s="220"/>
      <c r="BN182" s="24"/>
      <c r="BO182" s="223"/>
      <c r="BP182" s="220"/>
      <c r="BR182" s="220"/>
      <c r="BS182" s="220"/>
      <c r="BT182" s="221"/>
      <c r="BU182" s="51"/>
      <c r="BV182" s="220"/>
      <c r="BW182" s="220"/>
      <c r="BX182" s="221"/>
      <c r="BY182" s="51"/>
      <c r="BZ182" s="221"/>
    </row>
    <row r="183" spans="1:78" ht="16" customHeight="1" x14ac:dyDescent="0.2">
      <c r="A183" s="222"/>
      <c r="B183" s="222"/>
      <c r="C183" s="222">
        <v>0</v>
      </c>
      <c r="D183" s="20" t="s">
        <v>888</v>
      </c>
      <c r="E183" s="224"/>
      <c r="G183">
        <v>82</v>
      </c>
      <c r="H183">
        <v>47</v>
      </c>
      <c r="I183">
        <v>68</v>
      </c>
      <c r="J183">
        <v>108</v>
      </c>
      <c r="K183">
        <v>77</v>
      </c>
      <c r="L183">
        <v>0.71499999999999997</v>
      </c>
      <c r="M183">
        <v>0.67700000000000005</v>
      </c>
      <c r="N183">
        <v>0.70599999999999996</v>
      </c>
      <c r="O183">
        <v>0.73099999999999998</v>
      </c>
      <c r="P183">
        <v>0.70199999999999996</v>
      </c>
      <c r="Q183">
        <v>0.61299999999999999</v>
      </c>
      <c r="R183">
        <v>0.61899999999999999</v>
      </c>
      <c r="S183">
        <v>0.60799999999999998</v>
      </c>
      <c r="T183">
        <v>0.61799999999999999</v>
      </c>
      <c r="U183">
        <v>0.63400000000000001</v>
      </c>
      <c r="V183">
        <v>1.28</v>
      </c>
      <c r="W183">
        <v>1.3460000000000001</v>
      </c>
      <c r="X183">
        <v>1.2889999999999999</v>
      </c>
      <c r="Y183">
        <v>1.2470000000000001</v>
      </c>
      <c r="Z183">
        <v>1.2969999999999999</v>
      </c>
      <c r="AA183">
        <v>1.484</v>
      </c>
      <c r="AB183">
        <v>1.4470000000000001</v>
      </c>
      <c r="AC183">
        <v>1.468</v>
      </c>
      <c r="AD183">
        <v>1.47</v>
      </c>
      <c r="AE183">
        <v>1.4370000000000001</v>
      </c>
      <c r="AG183" s="21">
        <f t="shared" si="59"/>
        <v>76.400000000000006</v>
      </c>
      <c r="AH183" s="22">
        <f t="shared" si="60"/>
        <v>0.70619999999999994</v>
      </c>
      <c r="AI183" s="22">
        <f t="shared" si="61"/>
        <v>1.2917999999999998</v>
      </c>
      <c r="AJ183" s="22">
        <f t="shared" si="62"/>
        <v>0.61839999999999995</v>
      </c>
      <c r="AK183" s="22">
        <f t="shared" si="63"/>
        <v>1.4612000000000001</v>
      </c>
      <c r="AM183" s="109">
        <f t="shared" si="64"/>
        <v>3.5855069322622861</v>
      </c>
      <c r="AN183" s="223" cm="1">
        <f t="array" ref="AN183">MIN(IF(ISERROR(AM183:AM190),1E+307,AM183:AM190))</f>
        <v>0.30593970192154007</v>
      </c>
      <c r="AP183" s="223" cm="1">
        <f t="array" ref="AP183">MAX(IF(ISERROR(AJ183:AJ190),-1E+307,AJ183:AJ190))</f>
        <v>0.62780000000000002</v>
      </c>
      <c r="AQ183" s="220"/>
      <c r="AR183" s="24"/>
      <c r="AS183" s="223" cm="1">
        <f t="array" ref="AS183">MIN(IF(ISERROR(AK183:AK190),1E+307,AK183:AK190))</f>
        <v>1.4323999999999999</v>
      </c>
      <c r="AT183" s="220"/>
      <c r="AV183" s="43">
        <v>0.68600000000000005</v>
      </c>
      <c r="AW183" s="43">
        <v>1.605</v>
      </c>
      <c r="AX183" s="43">
        <v>0.75800000000000001</v>
      </c>
      <c r="AY183" s="43">
        <v>1.621</v>
      </c>
      <c r="AZ183" s="25"/>
      <c r="BA183" s="223" cm="1">
        <f t="array" ref="BA183">INDEX(AV183:AV190, MATCH(MIN(IF(ISERROR($AK183:$AK190), 1000, $AK183:$AK190)), $AK183:$AK190, 0))</f>
        <v>0.69599999999999995</v>
      </c>
      <c r="BB183" s="220"/>
      <c r="BC183" s="24"/>
      <c r="BD183" s="223" cm="1">
        <f t="array" ref="BD183">INDEX(AW183:AW190, MATCH(MIN(IF(ISERROR($AK183:$AK190), 1000, $AK183:$AK190)), $AK183:$AK190, 0))</f>
        <v>1.5780000000000001</v>
      </c>
      <c r="BE183" s="220"/>
      <c r="BG183" s="43">
        <v>0.65400000000000003</v>
      </c>
      <c r="BH183" s="43">
        <v>1.712</v>
      </c>
      <c r="BI183" s="43">
        <v>0.755</v>
      </c>
      <c r="BJ183" s="43">
        <v>1.6240000000000001</v>
      </c>
      <c r="BL183" s="223" cm="1">
        <f t="array" ref="BL183">INDEX(BG183:BG190, MATCH(MIN(IF(ISERROR($AK183:$AK190), 1000, $AK183:$AK190)), $AK183:$AK190, 0))</f>
        <v>0.65400000000000003</v>
      </c>
      <c r="BM183" s="220"/>
      <c r="BN183" s="24"/>
      <c r="BO183" s="223" cm="1">
        <f t="array" ref="BO183">INDEX(BH183:BH190, MATCH(MIN(IF(ISERROR($AK183:$AK190), 1000, $AK183:$AK190)), $AK183:$AK190, 0))</f>
        <v>1.7150000000000001</v>
      </c>
      <c r="BP183" s="220"/>
      <c r="BR183" s="220"/>
      <c r="BS183" s="220"/>
      <c r="BT183" s="221"/>
      <c r="BU183" s="51"/>
      <c r="BV183" s="220"/>
      <c r="BW183" s="220"/>
      <c r="BX183" s="221"/>
      <c r="BY183" s="51"/>
      <c r="BZ183" s="221"/>
    </row>
    <row r="184" spans="1:78" s="63" customFormat="1" ht="16" customHeight="1" x14ac:dyDescent="0.2">
      <c r="A184" s="222"/>
      <c r="B184" s="222"/>
      <c r="C184" s="222"/>
      <c r="D184" s="63" t="s">
        <v>889</v>
      </c>
      <c r="E184" s="224"/>
      <c r="G184" s="63">
        <v>267</v>
      </c>
      <c r="H184" s="63">
        <v>272</v>
      </c>
      <c r="I184" s="63">
        <v>270</v>
      </c>
      <c r="J184" s="63">
        <v>303</v>
      </c>
      <c r="K184" s="63">
        <v>337</v>
      </c>
      <c r="L184" s="63">
        <v>0.71</v>
      </c>
      <c r="M184" s="63">
        <v>0.70899999999999996</v>
      </c>
      <c r="N184" s="63">
        <v>0.71199999999999997</v>
      </c>
      <c r="O184" s="63">
        <v>0.72</v>
      </c>
      <c r="P184" s="63">
        <v>0.72799999999999998</v>
      </c>
      <c r="Q184" s="63">
        <v>0.626</v>
      </c>
      <c r="R184" s="63">
        <v>0.627</v>
      </c>
      <c r="S184" s="63">
        <v>0.61199999999999999</v>
      </c>
      <c r="T184" s="63">
        <v>0.623</v>
      </c>
      <c r="U184" s="63">
        <v>0.65100000000000002</v>
      </c>
      <c r="V184" s="63">
        <v>1.2889999999999999</v>
      </c>
      <c r="W184" s="63">
        <v>1.29</v>
      </c>
      <c r="X184" s="63">
        <v>1.278</v>
      </c>
      <c r="Y184" s="63">
        <v>1.268</v>
      </c>
      <c r="Z184" s="63">
        <v>1.248</v>
      </c>
      <c r="AA184" s="63">
        <v>1.415</v>
      </c>
      <c r="AB184" s="63">
        <v>1.4379999999999999</v>
      </c>
      <c r="AC184" s="63">
        <v>1.47</v>
      </c>
      <c r="AD184" s="63">
        <v>1.43</v>
      </c>
      <c r="AE184" s="63">
        <v>1.409</v>
      </c>
      <c r="AG184" s="102">
        <f t="shared" si="59"/>
        <v>289.8</v>
      </c>
      <c r="AH184" s="103">
        <f t="shared" si="60"/>
        <v>0.71579999999999999</v>
      </c>
      <c r="AI184" s="103">
        <f t="shared" si="61"/>
        <v>1.2746</v>
      </c>
      <c r="AJ184" s="103">
        <f t="shared" si="62"/>
        <v>0.62780000000000002</v>
      </c>
      <c r="AK184" s="103">
        <f t="shared" si="63"/>
        <v>1.4323999999999999</v>
      </c>
      <c r="AM184" s="18">
        <f t="shared" si="64"/>
        <v>0.86733586740512192</v>
      </c>
      <c r="AN184" s="223"/>
      <c r="AP184" s="223"/>
      <c r="AQ184" s="220"/>
      <c r="AR184" s="104"/>
      <c r="AS184" s="223"/>
      <c r="AT184" s="220"/>
      <c r="AV184" s="105">
        <v>0.69599999999999995</v>
      </c>
      <c r="AW184" s="105">
        <v>1.5780000000000001</v>
      </c>
      <c r="AX184" s="105">
        <v>0.75600000000000001</v>
      </c>
      <c r="AY184" s="105">
        <v>1.611</v>
      </c>
      <c r="AZ184" s="106"/>
      <c r="BA184" s="223"/>
      <c r="BB184" s="220"/>
      <c r="BC184" s="104"/>
      <c r="BD184" s="223"/>
      <c r="BE184" s="220"/>
      <c r="BG184" s="105">
        <v>0.65400000000000003</v>
      </c>
      <c r="BH184" s="105">
        <v>1.7150000000000001</v>
      </c>
      <c r="BI184" s="105">
        <v>0.74</v>
      </c>
      <c r="BJ184" s="105">
        <v>1.657</v>
      </c>
      <c r="BL184" s="223"/>
      <c r="BM184" s="220"/>
      <c r="BN184" s="104"/>
      <c r="BO184" s="223"/>
      <c r="BP184" s="220"/>
      <c r="BR184" s="220"/>
      <c r="BS184" s="220"/>
      <c r="BT184" s="221"/>
      <c r="BU184" s="107"/>
      <c r="BV184" s="220"/>
      <c r="BW184" s="220"/>
      <c r="BX184" s="221"/>
      <c r="BY184" s="107"/>
      <c r="BZ184" s="221"/>
    </row>
    <row r="185" spans="1:78" ht="16" customHeight="1" x14ac:dyDescent="0.2">
      <c r="A185" s="222"/>
      <c r="B185" s="222"/>
      <c r="C185" s="222"/>
      <c r="D185" s="20" t="s">
        <v>890</v>
      </c>
      <c r="E185" s="224"/>
      <c r="G185">
        <v>413</v>
      </c>
      <c r="H185">
        <v>387</v>
      </c>
      <c r="I185">
        <v>366</v>
      </c>
      <c r="J185">
        <v>409</v>
      </c>
      <c r="K185">
        <v>420</v>
      </c>
      <c r="L185">
        <v>0.71399999999999997</v>
      </c>
      <c r="M185">
        <v>0.69799999999999995</v>
      </c>
      <c r="N185">
        <v>0.67900000000000005</v>
      </c>
      <c r="O185">
        <v>0.70699999999999996</v>
      </c>
      <c r="P185">
        <v>0.70499999999999996</v>
      </c>
      <c r="Q185">
        <v>0.61399999999999999</v>
      </c>
      <c r="R185">
        <v>0.622</v>
      </c>
      <c r="S185">
        <v>0.60899999999999999</v>
      </c>
      <c r="T185">
        <v>0.61899999999999999</v>
      </c>
      <c r="U185">
        <v>0.63800000000000001</v>
      </c>
      <c r="V185">
        <v>1.282</v>
      </c>
      <c r="W185">
        <v>1.3089999999999999</v>
      </c>
      <c r="X185">
        <v>1.3360000000000001</v>
      </c>
      <c r="Y185">
        <v>1.292</v>
      </c>
      <c r="Z185">
        <v>1.2909999999999999</v>
      </c>
      <c r="AA185">
        <v>1.44</v>
      </c>
      <c r="AB185">
        <v>1.4279999999999999</v>
      </c>
      <c r="AC185">
        <v>1.474</v>
      </c>
      <c r="AD185">
        <v>1.4419999999999999</v>
      </c>
      <c r="AE185">
        <v>1.4279999999999999</v>
      </c>
      <c r="AG185" s="21">
        <f t="shared" si="59"/>
        <v>399</v>
      </c>
      <c r="AH185" s="22">
        <f t="shared" si="60"/>
        <v>0.7006</v>
      </c>
      <c r="AI185" s="22">
        <f t="shared" si="61"/>
        <v>1.302</v>
      </c>
      <c r="AJ185" s="22">
        <f t="shared" si="62"/>
        <v>0.62039999999999995</v>
      </c>
      <c r="AK185" s="22">
        <f t="shared" si="63"/>
        <v>1.4423999999999999</v>
      </c>
      <c r="AM185" s="109">
        <f t="shared" si="64"/>
        <v>0.56718197815622173</v>
      </c>
      <c r="AN185" s="223"/>
      <c r="AP185" s="223"/>
      <c r="AQ185" s="220"/>
      <c r="AR185" s="24"/>
      <c r="AS185" s="223"/>
      <c r="AT185" s="220"/>
      <c r="AV185" s="43">
        <v>0.67600000000000005</v>
      </c>
      <c r="AW185" s="43">
        <v>1.6160000000000001</v>
      </c>
      <c r="AX185" s="43">
        <v>0.74099999999999999</v>
      </c>
      <c r="AY185" s="43">
        <v>1.649</v>
      </c>
      <c r="AZ185" s="25"/>
      <c r="BA185" s="223"/>
      <c r="BB185" s="220"/>
      <c r="BC185" s="24"/>
      <c r="BD185" s="223"/>
      <c r="BE185" s="220"/>
      <c r="BG185" s="43">
        <v>0.64300000000000002</v>
      </c>
      <c r="BH185" s="43">
        <v>1.742</v>
      </c>
      <c r="BI185" s="43">
        <v>0.71299999999999997</v>
      </c>
      <c r="BJ185" s="43">
        <v>1.724</v>
      </c>
      <c r="BL185" s="223"/>
      <c r="BM185" s="220"/>
      <c r="BN185" s="24"/>
      <c r="BO185" s="223"/>
      <c r="BP185" s="220"/>
      <c r="BR185" s="220"/>
      <c r="BS185" s="220"/>
      <c r="BT185" s="221"/>
      <c r="BU185" s="51"/>
      <c r="BV185" s="220"/>
      <c r="BW185" s="220"/>
      <c r="BX185" s="221"/>
      <c r="BY185" s="51"/>
      <c r="BZ185" s="221"/>
    </row>
    <row r="186" spans="1:78" ht="16" customHeight="1" x14ac:dyDescent="0.2">
      <c r="A186" s="222"/>
      <c r="B186" s="222"/>
      <c r="C186" s="222"/>
      <c r="D186" s="20" t="s">
        <v>891</v>
      </c>
      <c r="E186" s="224"/>
      <c r="G186">
        <v>377</v>
      </c>
      <c r="H186">
        <v>379</v>
      </c>
      <c r="I186">
        <v>458</v>
      </c>
      <c r="J186">
        <v>445</v>
      </c>
      <c r="K186">
        <v>455</v>
      </c>
      <c r="L186">
        <v>0.66900000000000004</v>
      </c>
      <c r="M186">
        <v>0.68100000000000005</v>
      </c>
      <c r="N186">
        <v>0.70899999999999996</v>
      </c>
      <c r="O186">
        <v>0.70099999999999996</v>
      </c>
      <c r="P186">
        <v>0.70199999999999996</v>
      </c>
      <c r="Q186">
        <v>0.61699999999999999</v>
      </c>
      <c r="R186">
        <v>0.61599999999999999</v>
      </c>
      <c r="S186">
        <v>0.60399999999999998</v>
      </c>
      <c r="T186">
        <v>0.61799999999999999</v>
      </c>
      <c r="U186">
        <v>0.63600000000000001</v>
      </c>
      <c r="V186">
        <v>1.361</v>
      </c>
      <c r="W186">
        <v>1.34</v>
      </c>
      <c r="X186">
        <v>1.282</v>
      </c>
      <c r="Y186">
        <v>1.302</v>
      </c>
      <c r="Z186">
        <v>1.296</v>
      </c>
      <c r="AA186">
        <v>1.4219999999999999</v>
      </c>
      <c r="AB186">
        <v>1.4610000000000001</v>
      </c>
      <c r="AC186">
        <v>1.4910000000000001</v>
      </c>
      <c r="AD186">
        <v>1.4450000000000001</v>
      </c>
      <c r="AE186">
        <v>1.431</v>
      </c>
      <c r="AG186" s="21">
        <f t="shared" si="59"/>
        <v>422.8</v>
      </c>
      <c r="AH186" s="22">
        <f t="shared" si="60"/>
        <v>0.69240000000000002</v>
      </c>
      <c r="AI186" s="22">
        <f t="shared" si="61"/>
        <v>1.3162</v>
      </c>
      <c r="AJ186" s="22">
        <f t="shared" si="62"/>
        <v>0.61820000000000008</v>
      </c>
      <c r="AK186" s="22">
        <f t="shared" si="63"/>
        <v>1.4500000000000002</v>
      </c>
      <c r="AM186" s="109">
        <f t="shared" si="64"/>
        <v>0.51190825624612291</v>
      </c>
      <c r="AN186" s="223"/>
      <c r="AP186" s="223"/>
      <c r="AQ186" s="220"/>
      <c r="AR186" s="24"/>
      <c r="AS186" s="223"/>
      <c r="AT186" s="220"/>
      <c r="AV186" s="43">
        <v>0.68200000000000005</v>
      </c>
      <c r="AW186" s="43">
        <v>1.6020000000000001</v>
      </c>
      <c r="AX186" s="43">
        <v>0.755</v>
      </c>
      <c r="AY186" s="43">
        <v>1.619</v>
      </c>
      <c r="AZ186" s="25"/>
      <c r="BA186" s="223"/>
      <c r="BB186" s="220"/>
      <c r="BC186" s="24"/>
      <c r="BD186" s="223"/>
      <c r="BE186" s="220"/>
      <c r="BG186" s="43">
        <v>0.65300000000000002</v>
      </c>
      <c r="BH186" s="43">
        <v>1.716</v>
      </c>
      <c r="BI186" s="43">
        <v>0.73099999999999998</v>
      </c>
      <c r="BJ186" s="43">
        <v>1.68</v>
      </c>
      <c r="BL186" s="223"/>
      <c r="BM186" s="220"/>
      <c r="BN186" s="24"/>
      <c r="BO186" s="223"/>
      <c r="BP186" s="220"/>
      <c r="BR186" s="220"/>
      <c r="BS186" s="220"/>
      <c r="BT186" s="221"/>
      <c r="BU186" s="51"/>
      <c r="BV186" s="220"/>
      <c r="BW186" s="220"/>
      <c r="BX186" s="221"/>
      <c r="BY186" s="51"/>
      <c r="BZ186" s="221"/>
    </row>
    <row r="187" spans="1:78" ht="16" customHeight="1" x14ac:dyDescent="0.2">
      <c r="A187" s="222"/>
      <c r="B187" s="222"/>
      <c r="C187" s="222"/>
      <c r="D187" s="20" t="s">
        <v>915</v>
      </c>
      <c r="E187" s="224"/>
      <c r="G187">
        <v>421</v>
      </c>
      <c r="H187">
        <v>424</v>
      </c>
      <c r="I187">
        <v>468</v>
      </c>
      <c r="J187">
        <v>568</v>
      </c>
      <c r="K187">
        <v>518</v>
      </c>
      <c r="L187">
        <v>0.67300000000000004</v>
      </c>
      <c r="M187">
        <v>0.67500000000000004</v>
      </c>
      <c r="N187">
        <v>0.69199999999999995</v>
      </c>
      <c r="O187">
        <v>0.74099999999999999</v>
      </c>
      <c r="P187">
        <v>0.71299999999999997</v>
      </c>
      <c r="Q187">
        <v>0.61399999999999999</v>
      </c>
      <c r="R187">
        <v>0.61499999999999999</v>
      </c>
      <c r="S187">
        <v>0.60499999999999998</v>
      </c>
      <c r="T187">
        <v>0.61199999999999999</v>
      </c>
      <c r="U187">
        <v>0.63500000000000001</v>
      </c>
      <c r="V187">
        <v>1.3540000000000001</v>
      </c>
      <c r="W187">
        <v>1.35</v>
      </c>
      <c r="X187">
        <v>1.3129999999999999</v>
      </c>
      <c r="Y187">
        <v>1.2270000000000001</v>
      </c>
      <c r="Z187">
        <v>1.276</v>
      </c>
      <c r="AA187">
        <v>1.4330000000000001</v>
      </c>
      <c r="AB187">
        <v>1.4670000000000001</v>
      </c>
      <c r="AC187">
        <v>1.486</v>
      </c>
      <c r="AD187">
        <v>1.484</v>
      </c>
      <c r="AE187">
        <v>1.4339999999999999</v>
      </c>
      <c r="AG187" s="21">
        <f t="shared" si="59"/>
        <v>479.8</v>
      </c>
      <c r="AH187" s="22">
        <f t="shared" si="60"/>
        <v>0.69880000000000009</v>
      </c>
      <c r="AI187" s="22">
        <f t="shared" si="61"/>
        <v>1.304</v>
      </c>
      <c r="AJ187" s="22">
        <f t="shared" si="62"/>
        <v>0.61620000000000008</v>
      </c>
      <c r="AK187" s="22">
        <f t="shared" si="63"/>
        <v>1.4608000000000001</v>
      </c>
      <c r="AM187" s="109">
        <f t="shared" si="64"/>
        <v>0.53035188983184212</v>
      </c>
      <c r="AN187" s="223"/>
      <c r="AP187" s="223"/>
      <c r="AQ187" s="220"/>
      <c r="AR187" s="24"/>
      <c r="AS187" s="223"/>
      <c r="AT187" s="220"/>
      <c r="AV187" s="43">
        <v>0.69</v>
      </c>
      <c r="AW187" s="43">
        <v>1.58</v>
      </c>
      <c r="AX187" s="43">
        <v>0.753</v>
      </c>
      <c r="AY187" s="43">
        <v>1.62</v>
      </c>
      <c r="AZ187" s="25"/>
      <c r="BA187" s="223"/>
      <c r="BB187" s="220"/>
      <c r="BC187" s="24"/>
      <c r="BD187" s="223"/>
      <c r="BE187" s="220"/>
      <c r="BG187" s="43">
        <v>0.65500000000000003</v>
      </c>
      <c r="BH187" s="43">
        <v>1.7070000000000001</v>
      </c>
      <c r="BI187" s="43">
        <v>0.72799999999999998</v>
      </c>
      <c r="BJ187" s="43">
        <v>1.6830000000000001</v>
      </c>
      <c r="BL187" s="223"/>
      <c r="BM187" s="220"/>
      <c r="BN187" s="24"/>
      <c r="BO187" s="223"/>
      <c r="BP187" s="220"/>
      <c r="BR187" s="220"/>
      <c r="BS187" s="220"/>
      <c r="BT187" s="221"/>
      <c r="BU187" s="51"/>
      <c r="BV187" s="220"/>
      <c r="BW187" s="220"/>
      <c r="BX187" s="221"/>
      <c r="BY187" s="51"/>
      <c r="BZ187" s="221"/>
    </row>
    <row r="188" spans="1:78" ht="16" customHeight="1" x14ac:dyDescent="0.2">
      <c r="A188" s="222"/>
      <c r="B188" s="222"/>
      <c r="C188" s="222"/>
      <c r="D188" s="20" t="s">
        <v>892</v>
      </c>
      <c r="E188" s="224"/>
      <c r="G188">
        <v>773</v>
      </c>
      <c r="H188">
        <v>852</v>
      </c>
      <c r="I188">
        <v>620</v>
      </c>
      <c r="J188">
        <v>1198</v>
      </c>
      <c r="K188">
        <v>998</v>
      </c>
      <c r="L188">
        <v>0.68100000000000005</v>
      </c>
      <c r="M188">
        <v>0.70199999999999996</v>
      </c>
      <c r="N188">
        <v>0.65100000000000002</v>
      </c>
      <c r="O188">
        <v>0.78900000000000003</v>
      </c>
      <c r="P188">
        <v>0.73499999999999999</v>
      </c>
      <c r="Q188">
        <v>0.61899999999999999</v>
      </c>
      <c r="R188">
        <v>0.624</v>
      </c>
      <c r="S188">
        <v>0.60399999999999998</v>
      </c>
      <c r="T188">
        <v>0.63100000000000001</v>
      </c>
      <c r="U188">
        <v>0.63900000000000001</v>
      </c>
      <c r="V188">
        <v>1.34</v>
      </c>
      <c r="W188">
        <v>1.3029999999999999</v>
      </c>
      <c r="X188">
        <v>1.381</v>
      </c>
      <c r="Y188">
        <v>1.121</v>
      </c>
      <c r="Z188">
        <v>1.234</v>
      </c>
      <c r="AA188">
        <v>1.431</v>
      </c>
      <c r="AB188">
        <v>1.4239999999999999</v>
      </c>
      <c r="AC188">
        <v>1.4850000000000001</v>
      </c>
      <c r="AD188">
        <v>1.4550000000000001</v>
      </c>
      <c r="AE188">
        <v>1.431</v>
      </c>
      <c r="AG188" s="21">
        <f t="shared" si="59"/>
        <v>888.2</v>
      </c>
      <c r="AH188" s="22">
        <f t="shared" si="60"/>
        <v>0.71160000000000001</v>
      </c>
      <c r="AI188" s="22">
        <f t="shared" si="61"/>
        <v>1.2757999999999998</v>
      </c>
      <c r="AJ188" s="22">
        <f t="shared" si="62"/>
        <v>0.62339999999999995</v>
      </c>
      <c r="AK188" s="22">
        <f t="shared" si="63"/>
        <v>1.4452</v>
      </c>
      <c r="AM188" s="109">
        <f t="shared" si="64"/>
        <v>0.30593970192154007</v>
      </c>
      <c r="AN188" s="223"/>
      <c r="AP188" s="223"/>
      <c r="AQ188" s="220"/>
      <c r="AR188" s="24"/>
      <c r="AS188" s="223"/>
      <c r="AT188" s="220"/>
      <c r="AV188" s="43">
        <v>0.68200000000000005</v>
      </c>
      <c r="AW188" s="43">
        <v>1.605</v>
      </c>
      <c r="AX188" s="43">
        <v>0.73599999999999999</v>
      </c>
      <c r="AY188" s="43">
        <v>1.643</v>
      </c>
      <c r="AZ188" s="25"/>
      <c r="BA188" s="223"/>
      <c r="BB188" s="220"/>
      <c r="BC188" s="24"/>
      <c r="BD188" s="223"/>
      <c r="BE188" s="220"/>
      <c r="BG188" s="43">
        <v>0.63600000000000001</v>
      </c>
      <c r="BH188" s="43">
        <v>1.7589999999999999</v>
      </c>
      <c r="BI188" s="43">
        <v>0.69399999999999995</v>
      </c>
      <c r="BJ188" s="43">
        <v>1.7410000000000001</v>
      </c>
      <c r="BL188" s="223"/>
      <c r="BM188" s="220"/>
      <c r="BN188" s="24"/>
      <c r="BO188" s="223"/>
      <c r="BP188" s="220"/>
      <c r="BR188" s="220"/>
      <c r="BS188" s="220"/>
      <c r="BT188" s="221"/>
      <c r="BU188" s="51"/>
      <c r="BV188" s="220"/>
      <c r="BW188" s="220"/>
      <c r="BX188" s="221"/>
      <c r="BY188" s="51"/>
      <c r="BZ188" s="221"/>
    </row>
    <row r="189" spans="1:78" ht="16" customHeight="1" x14ac:dyDescent="0.2">
      <c r="A189" s="222"/>
      <c r="B189" s="222"/>
      <c r="C189" s="222"/>
      <c r="E189" s="224"/>
      <c r="AG189" s="21" t="e">
        <f t="shared" si="59"/>
        <v>#DIV/0!</v>
      </c>
      <c r="AH189" s="22" t="e">
        <f t="shared" si="60"/>
        <v>#DIV/0!</v>
      </c>
      <c r="AI189" s="22" t="e">
        <f t="shared" si="61"/>
        <v>#DIV/0!</v>
      </c>
      <c r="AJ189" s="22" t="e">
        <f t="shared" si="62"/>
        <v>#DIV/0!</v>
      </c>
      <c r="AK189" s="22" t="e">
        <f t="shared" si="63"/>
        <v>#DIV/0!</v>
      </c>
      <c r="AM189" s="109" t="e">
        <f t="shared" si="64"/>
        <v>#DIV/0!</v>
      </c>
      <c r="AN189" s="223"/>
      <c r="AP189" s="223"/>
      <c r="AQ189" s="220"/>
      <c r="AR189" s="24"/>
      <c r="AS189" s="223"/>
      <c r="AT189" s="220"/>
      <c r="AV189" s="43"/>
      <c r="AW189" s="43"/>
      <c r="AX189" s="43"/>
      <c r="AY189" s="43"/>
      <c r="AZ189" s="25"/>
      <c r="BA189" s="223"/>
      <c r="BB189" s="220"/>
      <c r="BC189" s="24"/>
      <c r="BD189" s="223"/>
      <c r="BE189" s="220"/>
      <c r="BG189" s="43"/>
      <c r="BH189" s="43"/>
      <c r="BI189" s="43"/>
      <c r="BJ189" s="43"/>
      <c r="BL189" s="223"/>
      <c r="BM189" s="220"/>
      <c r="BN189" s="24"/>
      <c r="BO189" s="223"/>
      <c r="BP189" s="220"/>
      <c r="BR189" s="220"/>
      <c r="BS189" s="220"/>
      <c r="BT189" s="221"/>
      <c r="BU189" s="51"/>
      <c r="BV189" s="220"/>
      <c r="BW189" s="220"/>
      <c r="BX189" s="221"/>
      <c r="BY189" s="51"/>
      <c r="BZ189" s="221"/>
    </row>
    <row r="190" spans="1:78" ht="16" customHeight="1" x14ac:dyDescent="0.2">
      <c r="A190" s="222"/>
      <c r="B190" s="222"/>
      <c r="C190" s="222"/>
      <c r="E190" s="224"/>
      <c r="AG190" s="21" t="e">
        <f t="shared" si="59"/>
        <v>#DIV/0!</v>
      </c>
      <c r="AH190" s="22" t="e">
        <f t="shared" si="60"/>
        <v>#DIV/0!</v>
      </c>
      <c r="AI190" s="22" t="e">
        <f t="shared" si="61"/>
        <v>#DIV/0!</v>
      </c>
      <c r="AJ190" s="22" t="e">
        <f t="shared" si="62"/>
        <v>#DIV/0!</v>
      </c>
      <c r="AK190" s="22" t="e">
        <f t="shared" si="63"/>
        <v>#DIV/0!</v>
      </c>
      <c r="AM190" s="109" t="e">
        <f t="shared" si="64"/>
        <v>#DIV/0!</v>
      </c>
      <c r="AN190" s="223"/>
      <c r="AP190" s="223"/>
      <c r="AQ190" s="220"/>
      <c r="AR190" s="24"/>
      <c r="AS190" s="223"/>
      <c r="AT190" s="220"/>
      <c r="AV190" s="43"/>
      <c r="AW190" s="43"/>
      <c r="AX190" s="43"/>
      <c r="AY190" s="43"/>
      <c r="AZ190" s="25"/>
      <c r="BA190" s="223"/>
      <c r="BB190" s="220"/>
      <c r="BC190" s="24"/>
      <c r="BD190" s="223"/>
      <c r="BE190" s="220"/>
      <c r="BG190" s="43"/>
      <c r="BH190" s="43"/>
      <c r="BI190" s="43"/>
      <c r="BJ190" s="43"/>
      <c r="BL190" s="223"/>
      <c r="BM190" s="220"/>
      <c r="BN190" s="24"/>
      <c r="BO190" s="223"/>
      <c r="BP190" s="220"/>
      <c r="BR190" s="220"/>
      <c r="BS190" s="220"/>
      <c r="BT190" s="221"/>
      <c r="BU190" s="51"/>
      <c r="BV190" s="220"/>
      <c r="BW190" s="220"/>
      <c r="BX190" s="221"/>
      <c r="BY190" s="51"/>
      <c r="BZ190" s="221"/>
    </row>
    <row r="191" spans="1:78" ht="16" hidden="1" customHeight="1" x14ac:dyDescent="0.2">
      <c r="A191" s="122"/>
      <c r="B191" s="122"/>
      <c r="C191" s="122"/>
      <c r="E191" s="56"/>
      <c r="G191" s="20"/>
      <c r="K191" s="20"/>
      <c r="L191" s="20"/>
      <c r="P191" s="20"/>
      <c r="Q191" s="20"/>
      <c r="U191" s="20"/>
      <c r="V191" s="20"/>
      <c r="Z191" s="20"/>
      <c r="AA191" s="20"/>
      <c r="AE191" s="20"/>
      <c r="AG191" s="21"/>
      <c r="AH191" s="22"/>
      <c r="AI191" s="22"/>
      <c r="AJ191" s="22"/>
      <c r="AK191" s="22"/>
      <c r="AM191" s="109"/>
      <c r="AN191" s="23"/>
      <c r="AP191" s="23"/>
      <c r="AQ191" s="24"/>
      <c r="AR191" s="24"/>
      <c r="AS191" s="23"/>
      <c r="AT191" s="24"/>
      <c r="AV191" s="43"/>
      <c r="AW191" s="43"/>
      <c r="AX191" s="43"/>
      <c r="AY191" s="43"/>
      <c r="AZ191" s="25"/>
      <c r="BA191" s="23"/>
      <c r="BB191" s="24"/>
      <c r="BC191" s="24"/>
      <c r="BD191" s="23"/>
      <c r="BE191" s="24"/>
      <c r="BG191" s="43"/>
      <c r="BH191" s="43"/>
      <c r="BI191" s="43"/>
      <c r="BJ191" s="43"/>
      <c r="BL191" s="23"/>
      <c r="BM191" s="24"/>
      <c r="BN191" s="24"/>
      <c r="BO191" s="23"/>
      <c r="BP191" s="24"/>
      <c r="BR191" s="24"/>
      <c r="BS191" s="24"/>
      <c r="BT191" s="23"/>
      <c r="BU191" s="51"/>
      <c r="BV191" s="24"/>
      <c r="BW191" s="24"/>
      <c r="BX191" s="23"/>
      <c r="BY191" s="51"/>
      <c r="BZ191" s="23"/>
    </row>
    <row r="192" spans="1:78" ht="16" hidden="1" customHeight="1" x14ac:dyDescent="0.2">
      <c r="A192" s="222">
        <v>19</v>
      </c>
      <c r="B192" s="222">
        <v>1</v>
      </c>
      <c r="C192" s="222">
        <v>1</v>
      </c>
      <c r="D192" s="20" t="s">
        <v>893</v>
      </c>
      <c r="E192" s="224">
        <v>1644865</v>
      </c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G192" s="21" t="e">
        <f t="shared" ref="AG192:AG207" si="65">AVERAGE(G192:K192)</f>
        <v>#DIV/0!</v>
      </c>
      <c r="AH192" s="22" t="e">
        <f t="shared" ref="AH192:AH207" si="66">AVERAGE(L192:P192)</f>
        <v>#DIV/0!</v>
      </c>
      <c r="AI192" s="22" t="e">
        <f t="shared" ref="AI192:AI207" si="67">AVERAGE(V192:Z192)</f>
        <v>#DIV/0!</v>
      </c>
      <c r="AJ192" s="22" t="e">
        <f t="shared" ref="AJ192:AJ207" si="68">AVERAGE(Q192:U192)</f>
        <v>#DIV/0!</v>
      </c>
      <c r="AK192" s="22" t="e">
        <f t="shared" ref="AK192:AK207" si="69">AVERAGE(AA192:AE192)</f>
        <v>#DIV/0!</v>
      </c>
      <c r="AM192" s="109"/>
      <c r="AN192" s="223"/>
      <c r="AP192" s="223"/>
      <c r="AQ192" s="220"/>
      <c r="AR192" s="24"/>
      <c r="AS192" s="223"/>
      <c r="AT192" s="220"/>
      <c r="AV192" s="43"/>
      <c r="AW192" s="43"/>
      <c r="AX192" s="43"/>
      <c r="AY192" s="43"/>
      <c r="AZ192" s="25"/>
      <c r="BA192" s="223"/>
      <c r="BB192" s="220"/>
      <c r="BC192" s="24"/>
      <c r="BD192" s="223"/>
      <c r="BE192" s="220"/>
      <c r="BG192" s="43"/>
      <c r="BH192" s="43"/>
      <c r="BI192" s="43"/>
      <c r="BJ192" s="43"/>
      <c r="BL192" s="223"/>
      <c r="BM192" s="220"/>
      <c r="BN192" s="24"/>
      <c r="BO192" s="223"/>
      <c r="BP192" s="220"/>
      <c r="BR192" s="220"/>
      <c r="BS192" s="220"/>
      <c r="BT192" s="221"/>
      <c r="BU192" s="51"/>
      <c r="BV192" s="220"/>
      <c r="BW192" s="220"/>
      <c r="BX192" s="221"/>
      <c r="BY192" s="51"/>
      <c r="BZ192" s="221"/>
    </row>
    <row r="193" spans="1:78" s="63" customFormat="1" ht="16" hidden="1" customHeight="1" x14ac:dyDescent="0.2">
      <c r="A193" s="222"/>
      <c r="B193" s="222"/>
      <c r="C193" s="222"/>
      <c r="D193" s="63" t="s">
        <v>894</v>
      </c>
      <c r="E193" s="224"/>
      <c r="AG193" s="102" t="e">
        <f t="shared" si="65"/>
        <v>#DIV/0!</v>
      </c>
      <c r="AH193" s="103" t="e">
        <f t="shared" si="66"/>
        <v>#DIV/0!</v>
      </c>
      <c r="AI193" s="103" t="e">
        <f t="shared" si="67"/>
        <v>#DIV/0!</v>
      </c>
      <c r="AJ193" s="103" t="e">
        <f t="shared" si="68"/>
        <v>#DIV/0!</v>
      </c>
      <c r="AK193" s="103" t="e">
        <f t="shared" si="69"/>
        <v>#DIV/0!</v>
      </c>
      <c r="AM193" s="18"/>
      <c r="AN193" s="223"/>
      <c r="AP193" s="223"/>
      <c r="AQ193" s="220"/>
      <c r="AR193" s="104"/>
      <c r="AS193" s="223"/>
      <c r="AT193" s="220"/>
      <c r="AV193" s="105"/>
      <c r="AW193" s="105"/>
      <c r="AX193" s="105"/>
      <c r="AY193" s="105"/>
      <c r="AZ193" s="106"/>
      <c r="BA193" s="223"/>
      <c r="BB193" s="220"/>
      <c r="BC193" s="104"/>
      <c r="BD193" s="223"/>
      <c r="BE193" s="220"/>
      <c r="BG193" s="105"/>
      <c r="BH193" s="105"/>
      <c r="BI193" s="105"/>
      <c r="BJ193" s="105"/>
      <c r="BL193" s="223"/>
      <c r="BM193" s="220"/>
      <c r="BN193" s="104"/>
      <c r="BO193" s="223"/>
      <c r="BP193" s="220"/>
      <c r="BR193" s="220"/>
      <c r="BS193" s="220"/>
      <c r="BT193" s="221"/>
      <c r="BU193" s="107"/>
      <c r="BV193" s="220"/>
      <c r="BW193" s="220"/>
      <c r="BX193" s="221"/>
      <c r="BY193" s="107"/>
      <c r="BZ193" s="221"/>
    </row>
    <row r="194" spans="1:78" ht="16" hidden="1" customHeight="1" x14ac:dyDescent="0.2">
      <c r="A194" s="222"/>
      <c r="B194" s="222"/>
      <c r="C194" s="222"/>
      <c r="D194" s="20" t="s">
        <v>895</v>
      </c>
      <c r="E194" s="224"/>
      <c r="G194" s="20"/>
      <c r="K194" s="20"/>
      <c r="L194" s="20"/>
      <c r="P194" s="20"/>
      <c r="Q194" s="20"/>
      <c r="U194" s="20"/>
      <c r="V194" s="20"/>
      <c r="Z194" s="20"/>
      <c r="AA194" s="20"/>
      <c r="AE194" s="20"/>
      <c r="AG194" s="21" t="e">
        <f t="shared" si="65"/>
        <v>#DIV/0!</v>
      </c>
      <c r="AH194" s="22" t="e">
        <f t="shared" si="66"/>
        <v>#DIV/0!</v>
      </c>
      <c r="AI194" s="22" t="e">
        <f t="shared" si="67"/>
        <v>#DIV/0!</v>
      </c>
      <c r="AJ194" s="22" t="e">
        <f t="shared" si="68"/>
        <v>#DIV/0!</v>
      </c>
      <c r="AK194" s="22" t="e">
        <f t="shared" si="69"/>
        <v>#DIV/0!</v>
      </c>
      <c r="AM194" s="109"/>
      <c r="AN194" s="223"/>
      <c r="AP194" s="223"/>
      <c r="AQ194" s="220"/>
      <c r="AR194" s="24"/>
      <c r="AS194" s="223"/>
      <c r="AT194" s="220"/>
      <c r="AV194" s="43"/>
      <c r="AW194" s="43"/>
      <c r="AX194" s="43"/>
      <c r="AY194" s="43"/>
      <c r="AZ194" s="25"/>
      <c r="BA194" s="223"/>
      <c r="BB194" s="220"/>
      <c r="BC194" s="24"/>
      <c r="BD194" s="223"/>
      <c r="BE194" s="220"/>
      <c r="BG194" s="43"/>
      <c r="BH194" s="43"/>
      <c r="BI194" s="43"/>
      <c r="BJ194" s="43"/>
      <c r="BL194" s="223"/>
      <c r="BM194" s="220"/>
      <c r="BN194" s="24"/>
      <c r="BO194" s="223"/>
      <c r="BP194" s="220"/>
      <c r="BR194" s="220"/>
      <c r="BS194" s="220"/>
      <c r="BT194" s="221"/>
      <c r="BU194" s="51"/>
      <c r="BV194" s="220"/>
      <c r="BW194" s="220"/>
      <c r="BX194" s="221"/>
      <c r="BY194" s="51"/>
      <c r="BZ194" s="221"/>
    </row>
    <row r="195" spans="1:78" ht="16" hidden="1" customHeight="1" x14ac:dyDescent="0.2">
      <c r="A195" s="222"/>
      <c r="B195" s="222"/>
      <c r="C195" s="222"/>
      <c r="D195" s="20" t="s">
        <v>896</v>
      </c>
      <c r="E195" s="224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G195" s="21" t="e">
        <f t="shared" si="65"/>
        <v>#DIV/0!</v>
      </c>
      <c r="AH195" s="22" t="e">
        <f t="shared" si="66"/>
        <v>#DIV/0!</v>
      </c>
      <c r="AI195" s="22" t="e">
        <f t="shared" si="67"/>
        <v>#DIV/0!</v>
      </c>
      <c r="AJ195" s="22" t="e">
        <f t="shared" si="68"/>
        <v>#DIV/0!</v>
      </c>
      <c r="AK195" s="22" t="e">
        <f t="shared" si="69"/>
        <v>#DIV/0!</v>
      </c>
      <c r="AM195" s="109"/>
      <c r="AN195" s="223"/>
      <c r="AP195" s="223"/>
      <c r="AQ195" s="220"/>
      <c r="AR195" s="24"/>
      <c r="AS195" s="223"/>
      <c r="AT195" s="220"/>
      <c r="AV195" s="43"/>
      <c r="AW195" s="43"/>
      <c r="AX195" s="43"/>
      <c r="AY195" s="43"/>
      <c r="AZ195" s="25"/>
      <c r="BA195" s="223"/>
      <c r="BB195" s="220"/>
      <c r="BC195" s="24"/>
      <c r="BD195" s="223"/>
      <c r="BE195" s="220"/>
      <c r="BG195" s="43"/>
      <c r="BH195" s="43"/>
      <c r="BI195" s="43"/>
      <c r="BJ195" s="43"/>
      <c r="BL195" s="223"/>
      <c r="BM195" s="220"/>
      <c r="BN195" s="24"/>
      <c r="BO195" s="223"/>
      <c r="BP195" s="220"/>
      <c r="BR195" s="220"/>
      <c r="BS195" s="220"/>
      <c r="BT195" s="221"/>
      <c r="BU195" s="51"/>
      <c r="BV195" s="220"/>
      <c r="BW195" s="220"/>
      <c r="BX195" s="221"/>
      <c r="BY195" s="51"/>
      <c r="BZ195" s="221"/>
    </row>
    <row r="196" spans="1:78" ht="16" hidden="1" customHeight="1" x14ac:dyDescent="0.2">
      <c r="A196" s="222"/>
      <c r="B196" s="222"/>
      <c r="C196" s="222"/>
      <c r="D196" s="20" t="s">
        <v>897</v>
      </c>
      <c r="E196" s="224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G196" s="21" t="e">
        <f t="shared" si="65"/>
        <v>#DIV/0!</v>
      </c>
      <c r="AH196" s="22" t="e">
        <f t="shared" si="66"/>
        <v>#DIV/0!</v>
      </c>
      <c r="AI196" s="22" t="e">
        <f t="shared" si="67"/>
        <v>#DIV/0!</v>
      </c>
      <c r="AJ196" s="22" t="e">
        <f t="shared" si="68"/>
        <v>#DIV/0!</v>
      </c>
      <c r="AK196" s="22" t="e">
        <f t="shared" si="69"/>
        <v>#DIV/0!</v>
      </c>
      <c r="AM196" s="109"/>
      <c r="AN196" s="223"/>
      <c r="AP196" s="223"/>
      <c r="AQ196" s="220"/>
      <c r="AR196" s="24"/>
      <c r="AS196" s="223"/>
      <c r="AT196" s="220"/>
      <c r="AV196" s="43"/>
      <c r="AW196" s="43"/>
      <c r="AX196" s="43"/>
      <c r="AY196" s="43"/>
      <c r="AZ196" s="25"/>
      <c r="BA196" s="223"/>
      <c r="BB196" s="220"/>
      <c r="BC196" s="24"/>
      <c r="BD196" s="223"/>
      <c r="BE196" s="220"/>
      <c r="BG196" s="43"/>
      <c r="BH196" s="43"/>
      <c r="BI196" s="43"/>
      <c r="BJ196" s="43"/>
      <c r="BL196" s="223"/>
      <c r="BM196" s="220"/>
      <c r="BN196" s="24"/>
      <c r="BO196" s="223"/>
      <c r="BP196" s="220"/>
      <c r="BR196" s="220"/>
      <c r="BS196" s="220"/>
      <c r="BT196" s="221"/>
      <c r="BU196" s="51"/>
      <c r="BV196" s="220"/>
      <c r="BW196" s="220"/>
      <c r="BX196" s="221"/>
      <c r="BY196" s="51"/>
      <c r="BZ196" s="221"/>
    </row>
    <row r="197" spans="1:78" ht="16" hidden="1" customHeight="1" x14ac:dyDescent="0.2">
      <c r="A197" s="222"/>
      <c r="B197" s="222"/>
      <c r="C197" s="222"/>
      <c r="E197" s="224"/>
      <c r="AG197" s="21" t="e">
        <f t="shared" si="65"/>
        <v>#DIV/0!</v>
      </c>
      <c r="AH197" s="22" t="e">
        <f t="shared" si="66"/>
        <v>#DIV/0!</v>
      </c>
      <c r="AI197" s="22" t="e">
        <f t="shared" si="67"/>
        <v>#DIV/0!</v>
      </c>
      <c r="AJ197" s="22" t="e">
        <f t="shared" si="68"/>
        <v>#DIV/0!</v>
      </c>
      <c r="AK197" s="22" t="e">
        <f t="shared" si="69"/>
        <v>#DIV/0!</v>
      </c>
      <c r="AM197" s="109"/>
      <c r="AN197" s="223"/>
      <c r="AP197" s="223"/>
      <c r="AQ197" s="220"/>
      <c r="AR197" s="24"/>
      <c r="AS197" s="223"/>
      <c r="AT197" s="220"/>
      <c r="AV197" s="43"/>
      <c r="AW197" s="43"/>
      <c r="AX197" s="43"/>
      <c r="AY197" s="43"/>
      <c r="AZ197" s="25"/>
      <c r="BA197" s="223"/>
      <c r="BB197" s="220"/>
      <c r="BC197" s="24"/>
      <c r="BD197" s="223"/>
      <c r="BE197" s="220"/>
      <c r="BG197" s="43"/>
      <c r="BH197" s="43"/>
      <c r="BI197" s="43"/>
      <c r="BJ197" s="43"/>
      <c r="BL197" s="223"/>
      <c r="BM197" s="220"/>
      <c r="BN197" s="24"/>
      <c r="BO197" s="223"/>
      <c r="BP197" s="220"/>
      <c r="BR197" s="220"/>
      <c r="BS197" s="220"/>
      <c r="BT197" s="221"/>
      <c r="BU197" s="51"/>
      <c r="BV197" s="220"/>
      <c r="BW197" s="220"/>
      <c r="BX197" s="221"/>
      <c r="BY197" s="51"/>
      <c r="BZ197" s="221"/>
    </row>
    <row r="198" spans="1:78" ht="16" hidden="1" customHeight="1" x14ac:dyDescent="0.2">
      <c r="A198" s="222"/>
      <c r="B198" s="222"/>
      <c r="C198" s="222"/>
      <c r="E198" s="224"/>
      <c r="AG198" s="21" t="e">
        <f t="shared" si="65"/>
        <v>#DIV/0!</v>
      </c>
      <c r="AH198" s="22" t="e">
        <f t="shared" si="66"/>
        <v>#DIV/0!</v>
      </c>
      <c r="AI198" s="22" t="e">
        <f t="shared" si="67"/>
        <v>#DIV/0!</v>
      </c>
      <c r="AJ198" s="22" t="e">
        <f t="shared" si="68"/>
        <v>#DIV/0!</v>
      </c>
      <c r="AK198" s="22" t="e">
        <f t="shared" si="69"/>
        <v>#DIV/0!</v>
      </c>
      <c r="AM198" s="109"/>
      <c r="AN198" s="223"/>
      <c r="AP198" s="223"/>
      <c r="AQ198" s="220"/>
      <c r="AR198" s="24"/>
      <c r="AS198" s="223"/>
      <c r="AT198" s="220"/>
      <c r="AV198" s="43"/>
      <c r="AW198" s="43"/>
      <c r="AX198" s="43"/>
      <c r="AY198" s="43"/>
      <c r="AZ198" s="25"/>
      <c r="BA198" s="223"/>
      <c r="BB198" s="220"/>
      <c r="BC198" s="24"/>
      <c r="BD198" s="223"/>
      <c r="BE198" s="220"/>
      <c r="BG198" s="43"/>
      <c r="BH198" s="43"/>
      <c r="BI198" s="43"/>
      <c r="BJ198" s="43"/>
      <c r="BL198" s="223"/>
      <c r="BM198" s="220"/>
      <c r="BN198" s="24"/>
      <c r="BO198" s="223"/>
      <c r="BP198" s="220"/>
      <c r="BR198" s="220"/>
      <c r="BS198" s="220"/>
      <c r="BT198" s="221"/>
      <c r="BU198" s="51"/>
      <c r="BV198" s="220"/>
      <c r="BW198" s="220"/>
      <c r="BX198" s="221"/>
      <c r="BY198" s="51"/>
      <c r="BZ198" s="221"/>
    </row>
    <row r="199" spans="1:78" ht="16" hidden="1" customHeight="1" x14ac:dyDescent="0.2">
      <c r="A199" s="222"/>
      <c r="B199" s="222"/>
      <c r="C199" s="222"/>
      <c r="E199" s="224"/>
      <c r="AG199" s="21" t="e">
        <f t="shared" si="65"/>
        <v>#DIV/0!</v>
      </c>
      <c r="AH199" s="22" t="e">
        <f t="shared" si="66"/>
        <v>#DIV/0!</v>
      </c>
      <c r="AI199" s="22" t="e">
        <f t="shared" si="67"/>
        <v>#DIV/0!</v>
      </c>
      <c r="AJ199" s="22" t="e">
        <f t="shared" si="68"/>
        <v>#DIV/0!</v>
      </c>
      <c r="AK199" s="22" t="e">
        <f t="shared" si="69"/>
        <v>#DIV/0!</v>
      </c>
      <c r="AM199" s="109"/>
      <c r="AN199" s="223"/>
      <c r="AP199" s="223"/>
      <c r="AQ199" s="220"/>
      <c r="AR199" s="24"/>
      <c r="AS199" s="223"/>
      <c r="AT199" s="220"/>
      <c r="AV199" s="43"/>
      <c r="AW199" s="43"/>
      <c r="AX199" s="43"/>
      <c r="AY199" s="43"/>
      <c r="AZ199" s="25"/>
      <c r="BA199" s="223"/>
      <c r="BB199" s="220"/>
      <c r="BC199" s="24"/>
      <c r="BD199" s="223"/>
      <c r="BE199" s="220"/>
      <c r="BG199" s="43"/>
      <c r="BH199" s="43"/>
      <c r="BI199" s="43"/>
      <c r="BJ199" s="43"/>
      <c r="BL199" s="223"/>
      <c r="BM199" s="220"/>
      <c r="BN199" s="24"/>
      <c r="BO199" s="223"/>
      <c r="BP199" s="220"/>
      <c r="BR199" s="220"/>
      <c r="BS199" s="220"/>
      <c r="BT199" s="221"/>
      <c r="BU199" s="51"/>
      <c r="BV199" s="220"/>
      <c r="BW199" s="220"/>
      <c r="BX199" s="221"/>
      <c r="BY199" s="51"/>
      <c r="BZ199" s="221"/>
    </row>
    <row r="200" spans="1:78" ht="16" hidden="1" customHeight="1" x14ac:dyDescent="0.2">
      <c r="A200" s="222"/>
      <c r="B200" s="222"/>
      <c r="C200" s="222">
        <v>0</v>
      </c>
      <c r="D200" s="20" t="s">
        <v>898</v>
      </c>
      <c r="E200" s="224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G200" s="21" t="e">
        <f t="shared" si="65"/>
        <v>#DIV/0!</v>
      </c>
      <c r="AH200" s="22" t="e">
        <f t="shared" si="66"/>
        <v>#DIV/0!</v>
      </c>
      <c r="AI200" s="22" t="e">
        <f t="shared" si="67"/>
        <v>#DIV/0!</v>
      </c>
      <c r="AJ200" s="22" t="e">
        <f t="shared" si="68"/>
        <v>#DIV/0!</v>
      </c>
      <c r="AK200" s="22" t="e">
        <f t="shared" si="69"/>
        <v>#DIV/0!</v>
      </c>
      <c r="AM200" s="109"/>
      <c r="AN200" s="223"/>
      <c r="AP200" s="223"/>
      <c r="AQ200" s="220"/>
      <c r="AR200" s="24"/>
      <c r="AS200" s="223"/>
      <c r="AT200" s="220"/>
      <c r="AV200" s="43"/>
      <c r="AW200" s="43"/>
      <c r="AX200" s="43"/>
      <c r="AY200" s="43"/>
      <c r="AZ200" s="25"/>
      <c r="BA200" s="223"/>
      <c r="BB200" s="220"/>
      <c r="BC200" s="24"/>
      <c r="BD200" s="223"/>
      <c r="BE200" s="220"/>
      <c r="BG200" s="43"/>
      <c r="BH200" s="43"/>
      <c r="BI200" s="43"/>
      <c r="BJ200" s="43"/>
      <c r="BL200" s="223"/>
      <c r="BM200" s="220"/>
      <c r="BN200" s="24"/>
      <c r="BO200" s="223"/>
      <c r="BP200" s="220"/>
      <c r="BR200" s="220"/>
      <c r="BS200" s="220"/>
      <c r="BT200" s="221"/>
      <c r="BU200" s="51"/>
      <c r="BV200" s="220"/>
      <c r="BW200" s="220"/>
      <c r="BX200" s="221"/>
      <c r="BY200" s="51"/>
      <c r="BZ200" s="221"/>
    </row>
    <row r="201" spans="1:78" ht="16" hidden="1" customHeight="1" x14ac:dyDescent="0.2">
      <c r="A201" s="222"/>
      <c r="B201" s="222"/>
      <c r="C201" s="222"/>
      <c r="D201" s="20" t="s">
        <v>899</v>
      </c>
      <c r="E201" s="224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G201" s="21" t="e">
        <f t="shared" si="65"/>
        <v>#DIV/0!</v>
      </c>
      <c r="AH201" s="22" t="e">
        <f t="shared" si="66"/>
        <v>#DIV/0!</v>
      </c>
      <c r="AI201" s="22" t="e">
        <f t="shared" si="67"/>
        <v>#DIV/0!</v>
      </c>
      <c r="AJ201" s="22" t="e">
        <f t="shared" si="68"/>
        <v>#DIV/0!</v>
      </c>
      <c r="AK201" s="22" t="e">
        <f t="shared" si="69"/>
        <v>#DIV/0!</v>
      </c>
      <c r="AM201" s="109"/>
      <c r="AN201" s="223"/>
      <c r="AP201" s="223"/>
      <c r="AQ201" s="220"/>
      <c r="AR201" s="24"/>
      <c r="AS201" s="223"/>
      <c r="AT201" s="220"/>
      <c r="AV201" s="43"/>
      <c r="AW201" s="43"/>
      <c r="AX201" s="43"/>
      <c r="AY201" s="43"/>
      <c r="AZ201" s="25"/>
      <c r="BA201" s="223"/>
      <c r="BB201" s="220"/>
      <c r="BC201" s="24"/>
      <c r="BD201" s="223"/>
      <c r="BE201" s="220"/>
      <c r="BG201" s="43"/>
      <c r="BH201" s="43"/>
      <c r="BI201" s="43"/>
      <c r="BJ201" s="43"/>
      <c r="BL201" s="223"/>
      <c r="BM201" s="220"/>
      <c r="BN201" s="24"/>
      <c r="BO201" s="223"/>
      <c r="BP201" s="220"/>
      <c r="BR201" s="220"/>
      <c r="BS201" s="220"/>
      <c r="BT201" s="221"/>
      <c r="BU201" s="51"/>
      <c r="BV201" s="220"/>
      <c r="BW201" s="220"/>
      <c r="BX201" s="221"/>
      <c r="BY201" s="51"/>
      <c r="BZ201" s="221"/>
    </row>
    <row r="202" spans="1:78" ht="16" hidden="1" customHeight="1" x14ac:dyDescent="0.2">
      <c r="A202" s="222"/>
      <c r="B202" s="222"/>
      <c r="C202" s="222"/>
      <c r="D202" s="20" t="s">
        <v>900</v>
      </c>
      <c r="E202" s="224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G202" s="21" t="e">
        <f t="shared" si="65"/>
        <v>#DIV/0!</v>
      </c>
      <c r="AH202" s="22" t="e">
        <f t="shared" si="66"/>
        <v>#DIV/0!</v>
      </c>
      <c r="AI202" s="22" t="e">
        <f t="shared" si="67"/>
        <v>#DIV/0!</v>
      </c>
      <c r="AJ202" s="22" t="e">
        <f t="shared" si="68"/>
        <v>#DIV/0!</v>
      </c>
      <c r="AK202" s="22" t="e">
        <f t="shared" si="69"/>
        <v>#DIV/0!</v>
      </c>
      <c r="AM202" s="109"/>
      <c r="AN202" s="223"/>
      <c r="AP202" s="223"/>
      <c r="AQ202" s="220"/>
      <c r="AR202" s="24"/>
      <c r="AS202" s="223"/>
      <c r="AT202" s="220"/>
      <c r="AV202" s="43"/>
      <c r="AW202" s="43"/>
      <c r="AX202" s="43"/>
      <c r="AY202" s="43"/>
      <c r="AZ202" s="25"/>
      <c r="BA202" s="223"/>
      <c r="BB202" s="220"/>
      <c r="BC202" s="24"/>
      <c r="BD202" s="223"/>
      <c r="BE202" s="220"/>
      <c r="BG202" s="43"/>
      <c r="BH202" s="43"/>
      <c r="BI202" s="43"/>
      <c r="BJ202" s="43"/>
      <c r="BL202" s="223"/>
      <c r="BM202" s="220"/>
      <c r="BN202" s="24"/>
      <c r="BO202" s="223"/>
      <c r="BP202" s="220"/>
      <c r="BR202" s="220"/>
      <c r="BS202" s="220"/>
      <c r="BT202" s="221"/>
      <c r="BU202" s="51"/>
      <c r="BV202" s="220"/>
      <c r="BW202" s="220"/>
      <c r="BX202" s="221"/>
      <c r="BY202" s="51"/>
      <c r="BZ202" s="221"/>
    </row>
    <row r="203" spans="1:78" ht="16" hidden="1" customHeight="1" x14ac:dyDescent="0.2">
      <c r="A203" s="222"/>
      <c r="B203" s="222"/>
      <c r="C203" s="222"/>
      <c r="D203" s="20" t="s">
        <v>901</v>
      </c>
      <c r="E203" s="224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G203" s="21" t="e">
        <f t="shared" si="65"/>
        <v>#DIV/0!</v>
      </c>
      <c r="AH203" s="22" t="e">
        <f t="shared" si="66"/>
        <v>#DIV/0!</v>
      </c>
      <c r="AI203" s="22" t="e">
        <f t="shared" si="67"/>
        <v>#DIV/0!</v>
      </c>
      <c r="AJ203" s="22" t="e">
        <f t="shared" si="68"/>
        <v>#DIV/0!</v>
      </c>
      <c r="AK203" s="22" t="e">
        <f t="shared" si="69"/>
        <v>#DIV/0!</v>
      </c>
      <c r="AM203" s="109"/>
      <c r="AN203" s="223"/>
      <c r="AP203" s="223"/>
      <c r="AQ203" s="220"/>
      <c r="AR203" s="24"/>
      <c r="AS203" s="223"/>
      <c r="AT203" s="220"/>
      <c r="AV203" s="43"/>
      <c r="AW203" s="43"/>
      <c r="AX203" s="43"/>
      <c r="AY203" s="43"/>
      <c r="AZ203" s="25"/>
      <c r="BA203" s="223"/>
      <c r="BB203" s="220"/>
      <c r="BC203" s="24"/>
      <c r="BD203" s="223"/>
      <c r="BE203" s="220"/>
      <c r="BG203" s="43"/>
      <c r="BH203" s="43"/>
      <c r="BI203" s="43"/>
      <c r="BJ203" s="43"/>
      <c r="BL203" s="223"/>
      <c r="BM203" s="220"/>
      <c r="BN203" s="24"/>
      <c r="BO203" s="223"/>
      <c r="BP203" s="220"/>
      <c r="BR203" s="220"/>
      <c r="BS203" s="220"/>
      <c r="BT203" s="221"/>
      <c r="BU203" s="51"/>
      <c r="BV203" s="220"/>
      <c r="BW203" s="220"/>
      <c r="BX203" s="221"/>
      <c r="BY203" s="51"/>
      <c r="BZ203" s="221"/>
    </row>
    <row r="204" spans="1:78" ht="16" hidden="1" customHeight="1" x14ac:dyDescent="0.2">
      <c r="A204" s="222"/>
      <c r="B204" s="222"/>
      <c r="C204" s="222"/>
      <c r="D204" s="20" t="s">
        <v>902</v>
      </c>
      <c r="E204" s="22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G204" s="21" t="e">
        <f t="shared" si="65"/>
        <v>#DIV/0!</v>
      </c>
      <c r="AH204" s="22" t="e">
        <f t="shared" si="66"/>
        <v>#DIV/0!</v>
      </c>
      <c r="AI204" s="22" t="e">
        <f t="shared" si="67"/>
        <v>#DIV/0!</v>
      </c>
      <c r="AJ204" s="22" t="e">
        <f t="shared" si="68"/>
        <v>#DIV/0!</v>
      </c>
      <c r="AK204" s="22" t="e">
        <f t="shared" si="69"/>
        <v>#DIV/0!</v>
      </c>
      <c r="AM204" s="109"/>
      <c r="AN204" s="223"/>
      <c r="AP204" s="223"/>
      <c r="AQ204" s="220"/>
      <c r="AR204" s="24"/>
      <c r="AS204" s="223"/>
      <c r="AT204" s="220"/>
      <c r="AV204" s="43"/>
      <c r="AW204" s="43"/>
      <c r="AX204" s="43"/>
      <c r="AY204" s="43"/>
      <c r="AZ204" s="25"/>
      <c r="BA204" s="223"/>
      <c r="BB204" s="220"/>
      <c r="BC204" s="24"/>
      <c r="BD204" s="223"/>
      <c r="BE204" s="220"/>
      <c r="BG204" s="43"/>
      <c r="BH204" s="43"/>
      <c r="BI204" s="43"/>
      <c r="BJ204" s="43"/>
      <c r="BL204" s="223"/>
      <c r="BM204" s="220"/>
      <c r="BN204" s="24"/>
      <c r="BO204" s="223"/>
      <c r="BP204" s="220"/>
      <c r="BR204" s="220"/>
      <c r="BS204" s="220"/>
      <c r="BT204" s="221"/>
      <c r="BU204" s="51"/>
      <c r="BV204" s="220"/>
      <c r="BW204" s="220"/>
      <c r="BX204" s="221"/>
      <c r="BY204" s="51"/>
      <c r="BZ204" s="221"/>
    </row>
    <row r="205" spans="1:78" ht="16" hidden="1" customHeight="1" x14ac:dyDescent="0.2">
      <c r="A205" s="222"/>
      <c r="B205" s="222"/>
      <c r="C205" s="222"/>
      <c r="E205" s="224"/>
      <c r="AG205" s="21" t="e">
        <f t="shared" si="65"/>
        <v>#DIV/0!</v>
      </c>
      <c r="AH205" s="22" t="e">
        <f t="shared" si="66"/>
        <v>#DIV/0!</v>
      </c>
      <c r="AI205" s="22" t="e">
        <f t="shared" si="67"/>
        <v>#DIV/0!</v>
      </c>
      <c r="AJ205" s="22" t="e">
        <f t="shared" si="68"/>
        <v>#DIV/0!</v>
      </c>
      <c r="AK205" s="22" t="e">
        <f t="shared" si="69"/>
        <v>#DIV/0!</v>
      </c>
      <c r="AM205" s="109"/>
      <c r="AN205" s="223"/>
      <c r="AP205" s="223"/>
      <c r="AQ205" s="220"/>
      <c r="AR205" s="24"/>
      <c r="AS205" s="223"/>
      <c r="AT205" s="220"/>
      <c r="AV205" s="43"/>
      <c r="AW205" s="43"/>
      <c r="AX205" s="43"/>
      <c r="AY205" s="43"/>
      <c r="AZ205" s="25"/>
      <c r="BA205" s="223"/>
      <c r="BB205" s="220"/>
      <c r="BC205" s="24"/>
      <c r="BD205" s="223"/>
      <c r="BE205" s="220"/>
      <c r="BG205" s="43"/>
      <c r="BH205" s="43"/>
      <c r="BI205" s="43"/>
      <c r="BJ205" s="43"/>
      <c r="BL205" s="223"/>
      <c r="BM205" s="220"/>
      <c r="BN205" s="24"/>
      <c r="BO205" s="223"/>
      <c r="BP205" s="220"/>
      <c r="BR205" s="220"/>
      <c r="BS205" s="220"/>
      <c r="BT205" s="221"/>
      <c r="BU205" s="51"/>
      <c r="BV205" s="220"/>
      <c r="BW205" s="220"/>
      <c r="BX205" s="221"/>
      <c r="BY205" s="51"/>
      <c r="BZ205" s="221"/>
    </row>
    <row r="206" spans="1:78" ht="16" hidden="1" customHeight="1" x14ac:dyDescent="0.2">
      <c r="A206" s="222"/>
      <c r="B206" s="222"/>
      <c r="C206" s="222"/>
      <c r="E206" s="224"/>
      <c r="AG206" s="21" t="e">
        <f t="shared" si="65"/>
        <v>#DIV/0!</v>
      </c>
      <c r="AH206" s="22" t="e">
        <f t="shared" si="66"/>
        <v>#DIV/0!</v>
      </c>
      <c r="AI206" s="22" t="e">
        <f t="shared" si="67"/>
        <v>#DIV/0!</v>
      </c>
      <c r="AJ206" s="22" t="e">
        <f t="shared" si="68"/>
        <v>#DIV/0!</v>
      </c>
      <c r="AK206" s="22" t="e">
        <f t="shared" si="69"/>
        <v>#DIV/0!</v>
      </c>
      <c r="AM206" s="109"/>
      <c r="AN206" s="223"/>
      <c r="AP206" s="223"/>
      <c r="AQ206" s="220"/>
      <c r="AR206" s="24"/>
      <c r="AS206" s="223"/>
      <c r="AT206" s="220"/>
      <c r="AV206" s="43"/>
      <c r="AW206" s="43"/>
      <c r="AX206" s="43"/>
      <c r="AY206" s="43"/>
      <c r="AZ206" s="25"/>
      <c r="BA206" s="223"/>
      <c r="BB206" s="220"/>
      <c r="BC206" s="24"/>
      <c r="BD206" s="223"/>
      <c r="BE206" s="220"/>
      <c r="BG206" s="43"/>
      <c r="BH206" s="43"/>
      <c r="BI206" s="43"/>
      <c r="BJ206" s="43"/>
      <c r="BL206" s="223"/>
      <c r="BM206" s="220"/>
      <c r="BN206" s="24"/>
      <c r="BO206" s="223"/>
      <c r="BP206" s="220"/>
      <c r="BR206" s="220"/>
      <c r="BS206" s="220"/>
      <c r="BT206" s="221"/>
      <c r="BU206" s="51"/>
      <c r="BV206" s="220"/>
      <c r="BW206" s="220"/>
      <c r="BX206" s="221"/>
      <c r="BY206" s="51"/>
      <c r="BZ206" s="221"/>
    </row>
    <row r="207" spans="1:78" ht="16" hidden="1" customHeight="1" x14ac:dyDescent="0.2">
      <c r="A207" s="222"/>
      <c r="B207" s="222"/>
      <c r="C207" s="222"/>
      <c r="E207" s="224"/>
      <c r="AG207" s="21" t="e">
        <f t="shared" si="65"/>
        <v>#DIV/0!</v>
      </c>
      <c r="AH207" s="22" t="e">
        <f t="shared" si="66"/>
        <v>#DIV/0!</v>
      </c>
      <c r="AI207" s="22" t="e">
        <f t="shared" si="67"/>
        <v>#DIV/0!</v>
      </c>
      <c r="AJ207" s="22" t="e">
        <f t="shared" si="68"/>
        <v>#DIV/0!</v>
      </c>
      <c r="AK207" s="22" t="e">
        <f t="shared" si="69"/>
        <v>#DIV/0!</v>
      </c>
      <c r="AM207" s="109"/>
      <c r="AN207" s="223"/>
      <c r="AP207" s="223"/>
      <c r="AQ207" s="220"/>
      <c r="AR207" s="24"/>
      <c r="AS207" s="223"/>
      <c r="AT207" s="220"/>
      <c r="AV207" s="43"/>
      <c r="AW207" s="43"/>
      <c r="AX207" s="43"/>
      <c r="AY207" s="43"/>
      <c r="AZ207" s="25"/>
      <c r="BA207" s="223"/>
      <c r="BB207" s="220"/>
      <c r="BC207" s="24"/>
      <c r="BD207" s="223"/>
      <c r="BE207" s="220"/>
      <c r="BG207" s="43"/>
      <c r="BH207" s="43"/>
      <c r="BI207" s="43"/>
      <c r="BJ207" s="43"/>
      <c r="BL207" s="223"/>
      <c r="BM207" s="220"/>
      <c r="BN207" s="24"/>
      <c r="BO207" s="223"/>
      <c r="BP207" s="220"/>
      <c r="BR207" s="220"/>
      <c r="BS207" s="220"/>
      <c r="BT207" s="221"/>
      <c r="BU207" s="51"/>
      <c r="BV207" s="220"/>
      <c r="BW207" s="220"/>
      <c r="BX207" s="221"/>
      <c r="BY207" s="51"/>
      <c r="BZ207" s="221"/>
    </row>
    <row r="208" spans="1:78" ht="16" customHeight="1" x14ac:dyDescent="0.2">
      <c r="G208" s="20"/>
      <c r="K208" s="20"/>
      <c r="L208" s="20"/>
      <c r="P208" s="20"/>
      <c r="Q208" s="20"/>
      <c r="U208" s="20"/>
      <c r="V208" s="20"/>
      <c r="Z208" s="20"/>
      <c r="AA208" s="20"/>
      <c r="AE208" s="20"/>
    </row>
    <row r="209" spans="1:78" ht="16" customHeight="1" x14ac:dyDescent="0.2">
      <c r="A209" s="222">
        <v>18</v>
      </c>
      <c r="B209" s="222">
        <v>1</v>
      </c>
      <c r="C209" s="222">
        <v>1</v>
      </c>
      <c r="D209" s="20" t="s">
        <v>903</v>
      </c>
      <c r="E209" s="224">
        <v>1032129</v>
      </c>
      <c r="G209">
        <v>69</v>
      </c>
      <c r="H209">
        <v>52</v>
      </c>
      <c r="I209">
        <v>56</v>
      </c>
      <c r="J209">
        <v>130</v>
      </c>
      <c r="K209">
        <v>90</v>
      </c>
      <c r="L209">
        <v>0.875</v>
      </c>
      <c r="M209">
        <v>0.85399999999999998</v>
      </c>
      <c r="N209">
        <v>0.84299999999999997</v>
      </c>
      <c r="O209">
        <v>0.92600000000000005</v>
      </c>
      <c r="P209">
        <v>0.9</v>
      </c>
      <c r="Q209">
        <v>0.69699999999999995</v>
      </c>
      <c r="R209">
        <v>0.71199999999999997</v>
      </c>
      <c r="S209">
        <v>0.71</v>
      </c>
      <c r="T209">
        <v>0.69899999999999995</v>
      </c>
      <c r="U209">
        <v>0.71399999999999997</v>
      </c>
      <c r="V209">
        <v>0.88600000000000001</v>
      </c>
      <c r="W209">
        <v>0.95199999999999996</v>
      </c>
      <c r="X209">
        <v>0.97799999999999998</v>
      </c>
      <c r="Y209">
        <v>0.68899999999999995</v>
      </c>
      <c r="Z209">
        <v>0.79500000000000004</v>
      </c>
      <c r="AA209">
        <v>1.3520000000000001</v>
      </c>
      <c r="AB209">
        <v>1.3260000000000001</v>
      </c>
      <c r="AC209">
        <v>1.323</v>
      </c>
      <c r="AD209">
        <v>1.3839999999999999</v>
      </c>
      <c r="AE209">
        <v>1.369</v>
      </c>
      <c r="AG209" s="21">
        <f t="shared" ref="AG209:AG224" si="70">AVERAGE(G209:K209)</f>
        <v>79.400000000000006</v>
      </c>
      <c r="AH209" s="22">
        <f t="shared" ref="AH209:AH224" si="71">AVERAGE(L209:P209)</f>
        <v>0.87960000000000016</v>
      </c>
      <c r="AI209" s="22">
        <f t="shared" ref="AI209:AI224" si="72">AVERAGE(V209:Z209)</f>
        <v>0.86</v>
      </c>
      <c r="AJ209" s="22">
        <f t="shared" ref="AJ209:AJ224" si="73">AVERAGE(Q209:U209)</f>
        <v>0.70639999999999992</v>
      </c>
      <c r="AK209" s="22">
        <f t="shared" ref="AK209:AK224" si="74">AVERAGE(AA209:AE209)</f>
        <v>1.3508</v>
      </c>
      <c r="AM209" s="109">
        <f t="shared" ref="AM209:AM224" si="75">((AK209-AI209)*(1000/AG209))/AJ209</f>
        <v>8.7505099115392646</v>
      </c>
      <c r="AN209" s="223" cm="1">
        <f t="array" ref="AN209">MIN(IF(ISERROR(AM209:AM216),1E+307,AM209:AM216))</f>
        <v>0.95339841836921635</v>
      </c>
      <c r="AP209" s="223" cm="1">
        <f t="array" ref="AP209">MAX(IF(ISERROR(AJ209:AJ216),-1E+307,AJ209:AJ216))</f>
        <v>0.74</v>
      </c>
      <c r="AQ209" s="220">
        <f>AP217-AP209</f>
        <v>-0.11699999999999999</v>
      </c>
      <c r="AR209" s="24"/>
      <c r="AS209" s="223" cm="1">
        <f t="array" ref="AS209">MIN(IF(ISERROR(AK209:AK216),1E+307,AK209:AK216))</f>
        <v>1.2542</v>
      </c>
      <c r="AT209" s="220">
        <f>AS209-AS217</f>
        <v>-0.19320000000000004</v>
      </c>
      <c r="AV209" s="43">
        <v>0.8</v>
      </c>
      <c r="AW209" s="43">
        <v>1.3129999999999999</v>
      </c>
      <c r="AX209" s="43">
        <v>0.80400000000000005</v>
      </c>
      <c r="AY209" s="43">
        <v>1.4470000000000001</v>
      </c>
      <c r="AZ209" s="25"/>
      <c r="BA209" s="223" cm="1">
        <f t="array" ref="BA209">INDEX(AV209:AV216, MATCH(MIN(IF(ISERROR($AK209:$AK216), 1000, $AK209:$AK216)), $AK209:$AK216, 0))</f>
        <v>0.80200000000000005</v>
      </c>
      <c r="BB209" s="220">
        <f>BA217-BA209</f>
        <v>-0.14300000000000002</v>
      </c>
      <c r="BC209" s="24"/>
      <c r="BD209" s="223" cm="1">
        <f t="array" ref="BD209">INDEX(AW209:AW216, MATCH(MIN(IF(ISERROR($AK209:$AK216), 1000, $AK209:$AK216)), $AK209:$AK216, 0))</f>
        <v>1.3049999999999999</v>
      </c>
      <c r="BE209" s="220">
        <f>BD209-BD217</f>
        <v>-0.33200000000000007</v>
      </c>
      <c r="BG209" s="43">
        <v>0.73799999999999999</v>
      </c>
      <c r="BH209" s="43">
        <v>1.518</v>
      </c>
      <c r="BI209" s="43">
        <v>0.77300000000000002</v>
      </c>
      <c r="BJ209" s="43">
        <v>1.5469999999999999</v>
      </c>
      <c r="BL209" s="223" cm="1">
        <f t="array" ref="BL209">INDEX(BG209:BG216, MATCH(MIN(IF(ISERROR($AK209:$AK216), 1000, $AK209:$AK216)), $AK209:$AK216, 0))</f>
        <v>0.74299999999999999</v>
      </c>
      <c r="BM209" s="220">
        <f>BL217-BL209</f>
        <v>-0.10499999999999998</v>
      </c>
      <c r="BN209" s="24"/>
      <c r="BO209" s="223" cm="1">
        <f t="array" ref="BO209">INDEX(BH209:BH216, MATCH(MIN(IF(ISERROR($AK209:$AK216), 1000, $AK209:$AK216)), $AK209:$AK216, 0))</f>
        <v>1.5</v>
      </c>
      <c r="BP209" s="220">
        <f>BO209-BO217</f>
        <v>-0.2370000000000001</v>
      </c>
      <c r="BR209" s="220">
        <f>BA209-BB209</f>
        <v>0.94500000000000006</v>
      </c>
      <c r="BS209" s="220">
        <f>BD209+BE209</f>
        <v>0.97299999999999986</v>
      </c>
      <c r="BT209" s="221">
        <f>BS209-BR209</f>
        <v>2.7999999999999803E-2</v>
      </c>
      <c r="BU209" s="51"/>
      <c r="BV209" s="220">
        <f>BL209-BM209</f>
        <v>0.84799999999999998</v>
      </c>
      <c r="BW209" s="220">
        <f>BO209+BP209</f>
        <v>1.2629999999999999</v>
      </c>
      <c r="BX209" s="221">
        <f>BW209-BV209</f>
        <v>0.41499999999999992</v>
      </c>
      <c r="BY209" s="51"/>
      <c r="BZ209" s="221">
        <f>AVERAGE(BT209, BX209)</f>
        <v>0.22149999999999986</v>
      </c>
    </row>
    <row r="210" spans="1:78" ht="16" customHeight="1" x14ac:dyDescent="0.2">
      <c r="A210" s="222"/>
      <c r="B210" s="222"/>
      <c r="C210" s="222"/>
      <c r="D210" s="20" t="s">
        <v>904</v>
      </c>
      <c r="E210" s="224"/>
      <c r="G210">
        <v>149</v>
      </c>
      <c r="H210">
        <v>205</v>
      </c>
      <c r="I210">
        <v>141</v>
      </c>
      <c r="J210">
        <v>246</v>
      </c>
      <c r="K210">
        <v>198</v>
      </c>
      <c r="L210">
        <v>0.85599999999999998</v>
      </c>
      <c r="M210">
        <v>0.88200000000000001</v>
      </c>
      <c r="N210">
        <v>0.84499999999999997</v>
      </c>
      <c r="O210">
        <v>0.90200000000000002</v>
      </c>
      <c r="P210">
        <v>0.88300000000000001</v>
      </c>
      <c r="Q210">
        <v>0.72099999999999997</v>
      </c>
      <c r="R210">
        <v>0.73699999999999999</v>
      </c>
      <c r="S210">
        <v>0.72899999999999998</v>
      </c>
      <c r="T210">
        <v>0.72399999999999998</v>
      </c>
      <c r="U210">
        <v>0.73399999999999999</v>
      </c>
      <c r="V210">
        <v>0.94599999999999995</v>
      </c>
      <c r="W210">
        <v>0.86199999999999999</v>
      </c>
      <c r="X210">
        <v>0.97199999999999998</v>
      </c>
      <c r="Y210">
        <v>0.78800000000000003</v>
      </c>
      <c r="Z210">
        <v>0.85499999999999998</v>
      </c>
      <c r="AA210">
        <v>1.3</v>
      </c>
      <c r="AB210">
        <v>1.29</v>
      </c>
      <c r="AC210">
        <v>1.33</v>
      </c>
      <c r="AD210">
        <v>1.3420000000000001</v>
      </c>
      <c r="AE210">
        <v>1.2769999999999999</v>
      </c>
      <c r="AG210" s="21">
        <f t="shared" si="70"/>
        <v>187.8</v>
      </c>
      <c r="AH210" s="22">
        <f t="shared" si="71"/>
        <v>0.87360000000000004</v>
      </c>
      <c r="AI210" s="22">
        <f t="shared" si="72"/>
        <v>0.88460000000000005</v>
      </c>
      <c r="AJ210" s="22">
        <f t="shared" si="73"/>
        <v>0.72899999999999987</v>
      </c>
      <c r="AK210" s="22">
        <f t="shared" si="74"/>
        <v>1.3078000000000001</v>
      </c>
      <c r="AM210" s="109">
        <f t="shared" si="75"/>
        <v>3.0911675293010834</v>
      </c>
      <c r="AN210" s="223"/>
      <c r="AP210" s="223"/>
      <c r="AQ210" s="220"/>
      <c r="AR210" s="24"/>
      <c r="AS210" s="223"/>
      <c r="AT210" s="220"/>
      <c r="AV210" s="43">
        <v>0.79900000000000004</v>
      </c>
      <c r="AW210" s="43">
        <v>1.3120000000000001</v>
      </c>
      <c r="AX210" s="43">
        <v>0.79400000000000004</v>
      </c>
      <c r="AY210" s="43">
        <v>1.464</v>
      </c>
      <c r="AZ210" s="25"/>
      <c r="BA210" s="223"/>
      <c r="BB210" s="220"/>
      <c r="BC210" s="24"/>
      <c r="BD210" s="223"/>
      <c r="BE210" s="220"/>
      <c r="BG210" s="43">
        <v>0.745</v>
      </c>
      <c r="BH210" s="43">
        <v>1.5</v>
      </c>
      <c r="BI210" s="43">
        <v>0.76300000000000001</v>
      </c>
      <c r="BJ210" s="43">
        <v>1.5669999999999999</v>
      </c>
      <c r="BL210" s="223"/>
      <c r="BM210" s="220"/>
      <c r="BN210" s="24"/>
      <c r="BO210" s="223"/>
      <c r="BP210" s="220"/>
      <c r="BR210" s="220"/>
      <c r="BS210" s="220"/>
      <c r="BT210" s="221"/>
      <c r="BU210" s="51"/>
      <c r="BV210" s="220"/>
      <c r="BW210" s="220"/>
      <c r="BX210" s="221"/>
      <c r="BY210" s="51"/>
      <c r="BZ210" s="221"/>
    </row>
    <row r="211" spans="1:78" ht="16" customHeight="1" x14ac:dyDescent="0.2">
      <c r="A211" s="222"/>
      <c r="B211" s="222"/>
      <c r="C211" s="222"/>
      <c r="D211" s="20" t="s">
        <v>905</v>
      </c>
      <c r="E211" s="224"/>
      <c r="G211">
        <v>410</v>
      </c>
      <c r="H211">
        <v>222</v>
      </c>
      <c r="I211">
        <v>251</v>
      </c>
      <c r="J211">
        <v>328</v>
      </c>
      <c r="K211">
        <v>319</v>
      </c>
      <c r="L211">
        <v>0.89300000000000002</v>
      </c>
      <c r="M211">
        <v>0.83099999999999996</v>
      </c>
      <c r="N211">
        <v>0.83899999999999997</v>
      </c>
      <c r="O211">
        <v>0.86799999999999999</v>
      </c>
      <c r="P211">
        <v>0.86499999999999999</v>
      </c>
      <c r="Q211">
        <v>0.72799999999999998</v>
      </c>
      <c r="R211">
        <v>0.74099999999999999</v>
      </c>
      <c r="S211">
        <v>0.73299999999999998</v>
      </c>
      <c r="T211">
        <v>0.73499999999999999</v>
      </c>
      <c r="U211">
        <v>0.746</v>
      </c>
      <c r="V211">
        <v>0.82399999999999995</v>
      </c>
      <c r="W211">
        <v>1.018</v>
      </c>
      <c r="X211">
        <v>0.98899999999999999</v>
      </c>
      <c r="Y211">
        <v>0.90800000000000003</v>
      </c>
      <c r="Z211">
        <v>0.91200000000000003</v>
      </c>
      <c r="AA211">
        <v>1.2889999999999999</v>
      </c>
      <c r="AB211">
        <v>1.238</v>
      </c>
      <c r="AC211">
        <v>1.27</v>
      </c>
      <c r="AD211">
        <v>1.28</v>
      </c>
      <c r="AE211">
        <v>1.2509999999999999</v>
      </c>
      <c r="AG211" s="21">
        <f t="shared" si="70"/>
        <v>306</v>
      </c>
      <c r="AH211" s="22">
        <f t="shared" si="71"/>
        <v>0.85919999999999985</v>
      </c>
      <c r="AI211" s="22">
        <f t="shared" si="72"/>
        <v>0.93019999999999992</v>
      </c>
      <c r="AJ211" s="22">
        <f t="shared" si="73"/>
        <v>0.73659999999999992</v>
      </c>
      <c r="AK211" s="22">
        <f t="shared" si="74"/>
        <v>1.2655999999999998</v>
      </c>
      <c r="AM211" s="109">
        <f t="shared" si="75"/>
        <v>1.4880239361560532</v>
      </c>
      <c r="AN211" s="223"/>
      <c r="AP211" s="223"/>
      <c r="AQ211" s="220"/>
      <c r="AR211" s="24"/>
      <c r="AS211" s="223"/>
      <c r="AT211" s="220"/>
      <c r="AV211" s="43">
        <v>0.78900000000000003</v>
      </c>
      <c r="AW211" s="43">
        <v>1.35</v>
      </c>
      <c r="AX211" s="43">
        <v>0.79900000000000004</v>
      </c>
      <c r="AY211" s="43">
        <v>1.46</v>
      </c>
      <c r="AZ211" s="25"/>
      <c r="BA211" s="223"/>
      <c r="BB211" s="220"/>
      <c r="BC211" s="24"/>
      <c r="BD211" s="223"/>
      <c r="BE211" s="220"/>
      <c r="BG211" s="43">
        <v>0.73299999999999998</v>
      </c>
      <c r="BH211" s="43">
        <v>1.532</v>
      </c>
      <c r="BI211" s="43">
        <v>0.753</v>
      </c>
      <c r="BJ211" s="43">
        <v>1.5820000000000001</v>
      </c>
      <c r="BL211" s="223"/>
      <c r="BM211" s="220"/>
      <c r="BN211" s="24"/>
      <c r="BO211" s="223"/>
      <c r="BP211" s="220"/>
      <c r="BR211" s="220"/>
      <c r="BS211" s="220"/>
      <c r="BT211" s="221"/>
      <c r="BU211" s="51"/>
      <c r="BV211" s="220"/>
      <c r="BW211" s="220"/>
      <c r="BX211" s="221"/>
      <c r="BY211" s="51"/>
      <c r="BZ211" s="221"/>
    </row>
    <row r="212" spans="1:78" ht="16" customHeight="1" x14ac:dyDescent="0.2">
      <c r="A212" s="222"/>
      <c r="B212" s="222"/>
      <c r="C212" s="222"/>
      <c r="D212" s="20" t="s">
        <v>906</v>
      </c>
      <c r="E212" s="224"/>
      <c r="G212">
        <v>597</v>
      </c>
      <c r="H212">
        <v>326</v>
      </c>
      <c r="I212">
        <v>313</v>
      </c>
      <c r="J212">
        <v>496</v>
      </c>
      <c r="K212">
        <v>533</v>
      </c>
      <c r="L212">
        <v>0.90800000000000003</v>
      </c>
      <c r="M212">
        <v>0.84599999999999997</v>
      </c>
      <c r="N212">
        <v>0.84099999999999997</v>
      </c>
      <c r="O212">
        <v>0.88800000000000001</v>
      </c>
      <c r="P212">
        <v>0.89300000000000002</v>
      </c>
      <c r="Q212">
        <v>0.72799999999999998</v>
      </c>
      <c r="R212">
        <v>0.74199999999999999</v>
      </c>
      <c r="S212">
        <v>0.74</v>
      </c>
      <c r="T212">
        <v>0.74099999999999999</v>
      </c>
      <c r="U212">
        <v>0.749</v>
      </c>
      <c r="V212">
        <v>0.76500000000000001</v>
      </c>
      <c r="W212">
        <v>0.97399999999999998</v>
      </c>
      <c r="X212">
        <v>0.98399999999999999</v>
      </c>
      <c r="Y212">
        <v>0.83899999999999997</v>
      </c>
      <c r="Z212">
        <v>0.82</v>
      </c>
      <c r="AA212">
        <v>1.262</v>
      </c>
      <c r="AB212">
        <v>1.2390000000000001</v>
      </c>
      <c r="AC212">
        <v>1.2609999999999999</v>
      </c>
      <c r="AD212">
        <v>1.258</v>
      </c>
      <c r="AE212">
        <v>1.282</v>
      </c>
      <c r="AG212" s="21">
        <f t="shared" si="70"/>
        <v>453</v>
      </c>
      <c r="AH212" s="22">
        <f t="shared" si="71"/>
        <v>0.87519999999999987</v>
      </c>
      <c r="AI212" s="22">
        <f t="shared" si="72"/>
        <v>0.87639999999999996</v>
      </c>
      <c r="AJ212" s="22">
        <f t="shared" si="73"/>
        <v>0.74</v>
      </c>
      <c r="AK212" s="22">
        <f t="shared" si="74"/>
        <v>1.2604000000000002</v>
      </c>
      <c r="AM212" s="109">
        <f t="shared" si="75"/>
        <v>1.1455163773044574</v>
      </c>
      <c r="AN212" s="223"/>
      <c r="AP212" s="223"/>
      <c r="AQ212" s="220"/>
      <c r="AR212" s="24"/>
      <c r="AS212" s="223"/>
      <c r="AT212" s="220"/>
      <c r="AV212" s="43">
        <v>0.79500000000000004</v>
      </c>
      <c r="AW212" s="43">
        <v>1.325</v>
      </c>
      <c r="AX212" s="43">
        <v>0.80800000000000005</v>
      </c>
      <c r="AY212" s="43">
        <v>1.4259999999999999</v>
      </c>
      <c r="AZ212" s="25"/>
      <c r="BA212" s="223"/>
      <c r="BB212" s="220"/>
      <c r="BC212" s="24"/>
      <c r="BD212" s="223"/>
      <c r="BE212" s="220"/>
      <c r="BG212" s="43">
        <v>0.73699999999999999</v>
      </c>
      <c r="BH212" s="43">
        <v>1.514</v>
      </c>
      <c r="BI212" s="43">
        <v>0.76300000000000001</v>
      </c>
      <c r="BJ212" s="43">
        <v>1.5469999999999999</v>
      </c>
      <c r="BL212" s="223"/>
      <c r="BM212" s="220"/>
      <c r="BN212" s="24"/>
      <c r="BO212" s="223"/>
      <c r="BP212" s="220"/>
      <c r="BR212" s="220"/>
      <c r="BS212" s="220"/>
      <c r="BT212" s="221"/>
      <c r="BU212" s="51"/>
      <c r="BV212" s="220"/>
      <c r="BW212" s="220"/>
      <c r="BX212" s="221"/>
      <c r="BY212" s="51"/>
      <c r="BZ212" s="221"/>
    </row>
    <row r="213" spans="1:78" s="63" customFormat="1" ht="16" customHeight="1" x14ac:dyDescent="0.2">
      <c r="A213" s="222"/>
      <c r="B213" s="222"/>
      <c r="C213" s="222"/>
      <c r="D213" s="63" t="s">
        <v>914</v>
      </c>
      <c r="E213" s="224"/>
      <c r="G213" s="63">
        <v>549</v>
      </c>
      <c r="H213" s="63">
        <v>432</v>
      </c>
      <c r="I213" s="63">
        <v>441</v>
      </c>
      <c r="J213" s="63">
        <v>608</v>
      </c>
      <c r="K213" s="63">
        <v>405</v>
      </c>
      <c r="L213" s="63">
        <v>0.88200000000000001</v>
      </c>
      <c r="M213" s="63">
        <v>0.85099999999999998</v>
      </c>
      <c r="N213" s="63">
        <v>0.85799999999999998</v>
      </c>
      <c r="O213" s="63">
        <v>0.89</v>
      </c>
      <c r="P213" s="63">
        <v>0.84799999999999998</v>
      </c>
      <c r="Q213" s="63">
        <v>0.73099999999999998</v>
      </c>
      <c r="R213" s="63">
        <v>0.745</v>
      </c>
      <c r="S213" s="63">
        <v>0.73699999999999999</v>
      </c>
      <c r="T213" s="63">
        <v>0.74</v>
      </c>
      <c r="U213" s="63">
        <v>0.745</v>
      </c>
      <c r="V213" s="63">
        <v>0.86299999999999999</v>
      </c>
      <c r="W213" s="63">
        <v>0.96099999999999997</v>
      </c>
      <c r="X213" s="63">
        <v>0.93400000000000005</v>
      </c>
      <c r="Y213" s="63">
        <v>0.83199999999999996</v>
      </c>
      <c r="Z213" s="63">
        <v>0.96399999999999997</v>
      </c>
      <c r="AA213" s="63">
        <v>1.2569999999999999</v>
      </c>
      <c r="AB213" s="63">
        <v>1.2270000000000001</v>
      </c>
      <c r="AC213" s="63">
        <v>1.268</v>
      </c>
      <c r="AD213" s="63">
        <v>1.2789999999999999</v>
      </c>
      <c r="AE213" s="63">
        <v>1.24</v>
      </c>
      <c r="AG213" s="102">
        <f t="shared" si="70"/>
        <v>487</v>
      </c>
      <c r="AH213" s="103">
        <f t="shared" si="71"/>
        <v>0.86580000000000013</v>
      </c>
      <c r="AI213" s="103">
        <f t="shared" si="72"/>
        <v>0.91080000000000005</v>
      </c>
      <c r="AJ213" s="103">
        <f t="shared" si="73"/>
        <v>0.73960000000000004</v>
      </c>
      <c r="AK213" s="103">
        <f t="shared" si="74"/>
        <v>1.2542</v>
      </c>
      <c r="AM213" s="18">
        <f t="shared" si="75"/>
        <v>0.95339841836921635</v>
      </c>
      <c r="AN213" s="223"/>
      <c r="AP213" s="223"/>
      <c r="AQ213" s="220"/>
      <c r="AR213" s="104"/>
      <c r="AS213" s="223"/>
      <c r="AT213" s="220"/>
      <c r="AV213" s="105">
        <v>0.80200000000000005</v>
      </c>
      <c r="AW213" s="105">
        <v>1.3049999999999999</v>
      </c>
      <c r="AX213" s="105">
        <v>0.81100000000000005</v>
      </c>
      <c r="AY213" s="105">
        <v>1.419</v>
      </c>
      <c r="AZ213" s="106"/>
      <c r="BA213" s="223"/>
      <c r="BB213" s="220"/>
      <c r="BC213" s="104"/>
      <c r="BD213" s="223"/>
      <c r="BE213" s="220"/>
      <c r="BG213" s="105">
        <v>0.74299999999999999</v>
      </c>
      <c r="BH213" s="105">
        <v>1.5</v>
      </c>
      <c r="BI213" s="105">
        <v>0.77400000000000002</v>
      </c>
      <c r="BJ213" s="105">
        <v>1.522</v>
      </c>
      <c r="BL213" s="223"/>
      <c r="BM213" s="220"/>
      <c r="BN213" s="104"/>
      <c r="BO213" s="223"/>
      <c r="BP213" s="220"/>
      <c r="BR213" s="220"/>
      <c r="BS213" s="220"/>
      <c r="BT213" s="221"/>
      <c r="BU213" s="107"/>
      <c r="BV213" s="220"/>
      <c r="BW213" s="220"/>
      <c r="BX213" s="221"/>
      <c r="BY213" s="107"/>
      <c r="BZ213" s="221"/>
    </row>
    <row r="214" spans="1:78" ht="16" customHeight="1" x14ac:dyDescent="0.2">
      <c r="A214" s="222"/>
      <c r="B214" s="222"/>
      <c r="C214" s="222"/>
      <c r="D214" s="20" t="s">
        <v>907</v>
      </c>
      <c r="E214" s="224"/>
      <c r="AG214" s="21" t="e">
        <f t="shared" si="70"/>
        <v>#DIV/0!</v>
      </c>
      <c r="AH214" s="22" t="e">
        <f t="shared" si="71"/>
        <v>#DIV/0!</v>
      </c>
      <c r="AI214" s="22" t="e">
        <f t="shared" si="72"/>
        <v>#DIV/0!</v>
      </c>
      <c r="AJ214" s="22" t="e">
        <f t="shared" si="73"/>
        <v>#DIV/0!</v>
      </c>
      <c r="AK214" s="22" t="e">
        <f t="shared" si="74"/>
        <v>#DIV/0!</v>
      </c>
      <c r="AM214" s="109" t="e">
        <f t="shared" si="75"/>
        <v>#DIV/0!</v>
      </c>
      <c r="AN214" s="223"/>
      <c r="AP214" s="223"/>
      <c r="AQ214" s="220"/>
      <c r="AR214" s="24"/>
      <c r="AS214" s="223"/>
      <c r="AT214" s="220"/>
      <c r="AV214" s="43"/>
      <c r="AW214" s="43"/>
      <c r="AX214" s="43"/>
      <c r="AY214" s="43"/>
      <c r="AZ214" s="25"/>
      <c r="BA214" s="223"/>
      <c r="BB214" s="220"/>
      <c r="BC214" s="24"/>
      <c r="BD214" s="223"/>
      <c r="BE214" s="220"/>
      <c r="BG214" s="43"/>
      <c r="BH214" s="43"/>
      <c r="BI214" s="43"/>
      <c r="BJ214" s="43"/>
      <c r="BL214" s="223"/>
      <c r="BM214" s="220"/>
      <c r="BN214" s="24"/>
      <c r="BO214" s="223"/>
      <c r="BP214" s="220"/>
      <c r="BR214" s="220"/>
      <c r="BS214" s="220"/>
      <c r="BT214" s="221"/>
      <c r="BU214" s="51"/>
      <c r="BV214" s="220"/>
      <c r="BW214" s="220"/>
      <c r="BX214" s="221"/>
      <c r="BY214" s="51"/>
      <c r="BZ214" s="221"/>
    </row>
    <row r="215" spans="1:78" ht="16" customHeight="1" x14ac:dyDescent="0.2">
      <c r="A215" s="222"/>
      <c r="B215" s="222"/>
      <c r="C215" s="222"/>
      <c r="E215" s="224"/>
      <c r="AG215" s="21" t="e">
        <f t="shared" si="70"/>
        <v>#DIV/0!</v>
      </c>
      <c r="AH215" s="22" t="e">
        <f t="shared" si="71"/>
        <v>#DIV/0!</v>
      </c>
      <c r="AI215" s="22" t="e">
        <f t="shared" si="72"/>
        <v>#DIV/0!</v>
      </c>
      <c r="AJ215" s="22" t="e">
        <f t="shared" si="73"/>
        <v>#DIV/0!</v>
      </c>
      <c r="AK215" s="22" t="e">
        <f t="shared" si="74"/>
        <v>#DIV/0!</v>
      </c>
      <c r="AM215" s="109" t="e">
        <f t="shared" si="75"/>
        <v>#DIV/0!</v>
      </c>
      <c r="AN215" s="223"/>
      <c r="AP215" s="223"/>
      <c r="AQ215" s="220"/>
      <c r="AR215" s="24"/>
      <c r="AS215" s="223"/>
      <c r="AT215" s="220"/>
      <c r="AV215" s="43"/>
      <c r="AW215" s="43"/>
      <c r="AX215" s="43"/>
      <c r="AY215" s="43"/>
      <c r="AZ215" s="25"/>
      <c r="BA215" s="223"/>
      <c r="BB215" s="220"/>
      <c r="BC215" s="24"/>
      <c r="BD215" s="223"/>
      <c r="BE215" s="220"/>
      <c r="BG215" s="43"/>
      <c r="BH215" s="43"/>
      <c r="BI215" s="43"/>
      <c r="BJ215" s="43"/>
      <c r="BL215" s="223"/>
      <c r="BM215" s="220"/>
      <c r="BN215" s="24"/>
      <c r="BO215" s="223"/>
      <c r="BP215" s="220"/>
      <c r="BR215" s="220"/>
      <c r="BS215" s="220"/>
      <c r="BT215" s="221"/>
      <c r="BU215" s="51"/>
      <c r="BV215" s="220"/>
      <c r="BW215" s="220"/>
      <c r="BX215" s="221"/>
      <c r="BY215" s="51"/>
      <c r="BZ215" s="221"/>
    </row>
    <row r="216" spans="1:78" ht="16" customHeight="1" x14ac:dyDescent="0.2">
      <c r="A216" s="222"/>
      <c r="B216" s="222"/>
      <c r="C216" s="222"/>
      <c r="E216" s="224"/>
      <c r="AG216" s="21" t="e">
        <f t="shared" si="70"/>
        <v>#DIV/0!</v>
      </c>
      <c r="AH216" s="22" t="e">
        <f t="shared" si="71"/>
        <v>#DIV/0!</v>
      </c>
      <c r="AI216" s="22" t="e">
        <f t="shared" si="72"/>
        <v>#DIV/0!</v>
      </c>
      <c r="AJ216" s="22" t="e">
        <f t="shared" si="73"/>
        <v>#DIV/0!</v>
      </c>
      <c r="AK216" s="22" t="e">
        <f t="shared" si="74"/>
        <v>#DIV/0!</v>
      </c>
      <c r="AM216" s="109" t="e">
        <f t="shared" si="75"/>
        <v>#DIV/0!</v>
      </c>
      <c r="AN216" s="223"/>
      <c r="AP216" s="223"/>
      <c r="AQ216" s="220"/>
      <c r="AR216" s="24"/>
      <c r="AS216" s="223"/>
      <c r="AT216" s="220"/>
      <c r="AV216" s="43"/>
      <c r="AW216" s="43"/>
      <c r="AX216" s="43"/>
      <c r="AY216" s="43"/>
      <c r="AZ216" s="25"/>
      <c r="BA216" s="223"/>
      <c r="BB216" s="220"/>
      <c r="BC216" s="24"/>
      <c r="BD216" s="223"/>
      <c r="BE216" s="220"/>
      <c r="BG216" s="43"/>
      <c r="BH216" s="43"/>
      <c r="BI216" s="43"/>
      <c r="BJ216" s="43"/>
      <c r="BL216" s="223"/>
      <c r="BM216" s="220"/>
      <c r="BN216" s="24"/>
      <c r="BO216" s="223"/>
      <c r="BP216" s="220"/>
      <c r="BR216" s="220"/>
      <c r="BS216" s="220"/>
      <c r="BT216" s="221"/>
      <c r="BU216" s="51"/>
      <c r="BV216" s="220"/>
      <c r="BW216" s="220"/>
      <c r="BX216" s="221"/>
      <c r="BY216" s="51"/>
      <c r="BZ216" s="221"/>
    </row>
    <row r="217" spans="1:78" ht="16" customHeight="1" x14ac:dyDescent="0.2">
      <c r="A217" s="222"/>
      <c r="B217" s="222"/>
      <c r="C217" s="222">
        <v>0</v>
      </c>
      <c r="D217" s="20" t="s">
        <v>908</v>
      </c>
      <c r="E217" s="224"/>
      <c r="G217">
        <v>150</v>
      </c>
      <c r="H217">
        <v>95</v>
      </c>
      <c r="I217">
        <v>85</v>
      </c>
      <c r="J217">
        <v>116</v>
      </c>
      <c r="K217">
        <v>107</v>
      </c>
      <c r="L217">
        <v>0.74399999999999999</v>
      </c>
      <c r="M217">
        <v>0.69299999999999995</v>
      </c>
      <c r="N217">
        <v>0.68300000000000005</v>
      </c>
      <c r="O217">
        <v>0.70499999999999996</v>
      </c>
      <c r="P217">
        <v>0.68899999999999995</v>
      </c>
      <c r="Q217">
        <v>0.60699999999999998</v>
      </c>
      <c r="R217">
        <v>0.61699999999999999</v>
      </c>
      <c r="S217">
        <v>0.59799999999999998</v>
      </c>
      <c r="T217">
        <v>0.60699999999999998</v>
      </c>
      <c r="U217">
        <v>0.63600000000000001</v>
      </c>
      <c r="V217">
        <v>1.2250000000000001</v>
      </c>
      <c r="W217">
        <v>1.32</v>
      </c>
      <c r="X217">
        <v>1.329</v>
      </c>
      <c r="Y217">
        <v>1.2949999999999999</v>
      </c>
      <c r="Z217">
        <v>1.319</v>
      </c>
      <c r="AA217">
        <v>1.552</v>
      </c>
      <c r="AB217">
        <v>1.43</v>
      </c>
      <c r="AC217">
        <v>1.482</v>
      </c>
      <c r="AD217">
        <v>1.4550000000000001</v>
      </c>
      <c r="AE217">
        <v>1.4219999999999999</v>
      </c>
      <c r="AG217" s="21">
        <f t="shared" si="70"/>
        <v>110.6</v>
      </c>
      <c r="AH217" s="22">
        <f t="shared" si="71"/>
        <v>0.70280000000000009</v>
      </c>
      <c r="AI217" s="22">
        <f t="shared" si="72"/>
        <v>1.2975999999999999</v>
      </c>
      <c r="AJ217" s="22">
        <f t="shared" si="73"/>
        <v>0.6130000000000001</v>
      </c>
      <c r="AK217" s="22">
        <f t="shared" si="74"/>
        <v>1.4681999999999999</v>
      </c>
      <c r="AM217" s="109">
        <f t="shared" si="75"/>
        <v>2.5163058388325297</v>
      </c>
      <c r="AN217" s="223" cm="1">
        <f t="array" ref="AN217">MIN(IF(ISERROR(AM217:AM224),1E+307,AM217:AM224))</f>
        <v>0.2695064885600022</v>
      </c>
      <c r="AP217" s="223" cm="1">
        <f t="array" ref="AP217">MAX(IF(ISERROR(AJ217:AJ224),-1E+307,AJ217:AJ224))</f>
        <v>0.623</v>
      </c>
      <c r="AQ217" s="220"/>
      <c r="AR217" s="24"/>
      <c r="AS217" s="223" cm="1">
        <f t="array" ref="AS217">MIN(IF(ISERROR(AK217:AK224),1E+307,AK217:AK224))</f>
        <v>1.4474</v>
      </c>
      <c r="AT217" s="220"/>
      <c r="AV217" s="43">
        <v>0.67700000000000005</v>
      </c>
      <c r="AW217" s="43">
        <v>1.617</v>
      </c>
      <c r="AX217" s="43">
        <v>0.76800000000000002</v>
      </c>
      <c r="AY217" s="43">
        <v>1.6140000000000001</v>
      </c>
      <c r="AZ217" s="25"/>
      <c r="BA217" s="223" cm="1">
        <f t="array" ref="BA217">INDEX(AV217:AV224, MATCH(MIN(IF(ISERROR($AK217:$AK224), 1000, $AK217:$AK224)), $AK217:$AK224, 0))</f>
        <v>0.65900000000000003</v>
      </c>
      <c r="BB217" s="220"/>
      <c r="BC217" s="24"/>
      <c r="BD217" s="223" cm="1">
        <f t="array" ref="BD217">INDEX(AW217:AW224, MATCH(MIN(IF(ISERROR($AK217:$AK224), 1000, $AK217:$AK224)), $AK217:$AK224, 0))</f>
        <v>1.637</v>
      </c>
      <c r="BE217" s="220"/>
      <c r="BG217" s="43">
        <v>0.65300000000000002</v>
      </c>
      <c r="BH217" s="43">
        <v>1.716</v>
      </c>
      <c r="BI217" s="43">
        <v>0.74199999999999999</v>
      </c>
      <c r="BJ217" s="43">
        <v>1.6619999999999999</v>
      </c>
      <c r="BL217" s="223" cm="1">
        <f t="array" ref="BL217">INDEX(BG217:BG224, MATCH(MIN(IF(ISERROR($AK217:$AK224), 1000, $AK217:$AK224)), $AK217:$AK224, 0))</f>
        <v>0.63800000000000001</v>
      </c>
      <c r="BM217" s="220"/>
      <c r="BN217" s="24"/>
      <c r="BO217" s="223" cm="1">
        <f t="array" ref="BO217">INDEX(BH217:BH224, MATCH(MIN(IF(ISERROR($AK217:$AK224), 1000, $AK217:$AK224)), $AK217:$AK224, 0))</f>
        <v>1.7370000000000001</v>
      </c>
      <c r="BP217" s="220"/>
      <c r="BR217" s="220"/>
      <c r="BS217" s="220"/>
      <c r="BT217" s="221"/>
      <c r="BU217" s="51"/>
      <c r="BV217" s="220"/>
      <c r="BW217" s="220"/>
      <c r="BX217" s="221"/>
      <c r="BY217" s="51"/>
      <c r="BZ217" s="221"/>
    </row>
    <row r="218" spans="1:78" ht="16" customHeight="1" x14ac:dyDescent="0.2">
      <c r="A218" s="222"/>
      <c r="B218" s="222"/>
      <c r="C218" s="222"/>
      <c r="D218" s="20" t="s">
        <v>909</v>
      </c>
      <c r="E218" s="224"/>
      <c r="G218">
        <v>242</v>
      </c>
      <c r="H218">
        <v>221</v>
      </c>
      <c r="I218">
        <v>220</v>
      </c>
      <c r="J218">
        <v>326</v>
      </c>
      <c r="K218">
        <v>225</v>
      </c>
      <c r="L218">
        <v>0.71399999999999997</v>
      </c>
      <c r="M218">
        <v>0.70099999999999996</v>
      </c>
      <c r="N218">
        <v>0.69799999999999995</v>
      </c>
      <c r="O218">
        <v>0.76400000000000001</v>
      </c>
      <c r="P218">
        <v>0.68799999999999994</v>
      </c>
      <c r="Q218">
        <v>0.61799999999999999</v>
      </c>
      <c r="R218">
        <v>0.624</v>
      </c>
      <c r="S218">
        <v>0.60599999999999998</v>
      </c>
      <c r="T218">
        <v>0.61699999999999999</v>
      </c>
      <c r="U218">
        <v>0.64300000000000002</v>
      </c>
      <c r="V218">
        <v>1.2809999999999999</v>
      </c>
      <c r="W218">
        <v>1.3049999999999999</v>
      </c>
      <c r="X218">
        <v>1.302</v>
      </c>
      <c r="Y218">
        <v>1.1779999999999999</v>
      </c>
      <c r="Z218">
        <v>1.321</v>
      </c>
      <c r="AA218">
        <v>1.4530000000000001</v>
      </c>
      <c r="AB218">
        <v>1.421</v>
      </c>
      <c r="AC218">
        <v>1.4810000000000001</v>
      </c>
      <c r="AD218">
        <v>1.4610000000000001</v>
      </c>
      <c r="AE218">
        <v>1.423</v>
      </c>
      <c r="AG218" s="21">
        <f t="shared" si="70"/>
        <v>246.8</v>
      </c>
      <c r="AH218" s="22">
        <f t="shared" si="71"/>
        <v>0.71299999999999986</v>
      </c>
      <c r="AI218" s="22">
        <f t="shared" si="72"/>
        <v>1.2773999999999999</v>
      </c>
      <c r="AJ218" s="22">
        <f t="shared" si="73"/>
        <v>0.62159999999999993</v>
      </c>
      <c r="AK218" s="22">
        <f t="shared" si="74"/>
        <v>1.4478000000000002</v>
      </c>
      <c r="AM218" s="109">
        <f t="shared" si="75"/>
        <v>1.1107426018285036</v>
      </c>
      <c r="AN218" s="223"/>
      <c r="AP218" s="223"/>
      <c r="AQ218" s="220"/>
      <c r="AR218" s="24"/>
      <c r="AS218" s="223"/>
      <c r="AT218" s="220"/>
      <c r="AV218" s="43">
        <v>0.66800000000000004</v>
      </c>
      <c r="AW218" s="43">
        <v>1.62</v>
      </c>
      <c r="AX218" s="43">
        <v>0.74199999999999999</v>
      </c>
      <c r="AY218" s="43">
        <v>1.6479999999999999</v>
      </c>
      <c r="AZ218" s="25"/>
      <c r="BA218" s="223"/>
      <c r="BB218" s="220"/>
      <c r="BC218" s="24"/>
      <c r="BD218" s="223"/>
      <c r="BE218" s="220"/>
      <c r="BG218" s="43">
        <v>0.64300000000000002</v>
      </c>
      <c r="BH218" s="43">
        <v>1.722</v>
      </c>
      <c r="BI218" s="43">
        <v>0.73199999999999998</v>
      </c>
      <c r="BJ218" s="43">
        <v>1.671</v>
      </c>
      <c r="BL218" s="223"/>
      <c r="BM218" s="220"/>
      <c r="BN218" s="24"/>
      <c r="BO218" s="223"/>
      <c r="BP218" s="220"/>
      <c r="BR218" s="220"/>
      <c r="BS218" s="220"/>
      <c r="BT218" s="221"/>
      <c r="BU218" s="51"/>
      <c r="BV218" s="220"/>
      <c r="BW218" s="220"/>
      <c r="BX218" s="221"/>
      <c r="BY218" s="51"/>
      <c r="BZ218" s="221"/>
    </row>
    <row r="219" spans="1:78" ht="16" customHeight="1" x14ac:dyDescent="0.2">
      <c r="A219" s="222"/>
      <c r="B219" s="222"/>
      <c r="C219" s="222"/>
      <c r="D219" s="20" t="s">
        <v>910</v>
      </c>
      <c r="E219" s="224"/>
      <c r="G219">
        <v>358</v>
      </c>
      <c r="H219">
        <v>329</v>
      </c>
      <c r="I219">
        <v>278</v>
      </c>
      <c r="J219">
        <v>342</v>
      </c>
      <c r="K219">
        <v>307</v>
      </c>
      <c r="L219">
        <v>0.72699999999999998</v>
      </c>
      <c r="M219">
        <v>0.69899999999999995</v>
      </c>
      <c r="N219">
        <v>0.66900000000000004</v>
      </c>
      <c r="O219">
        <v>0.70399999999999996</v>
      </c>
      <c r="P219">
        <v>0.68</v>
      </c>
      <c r="Q219">
        <v>0.60799999999999998</v>
      </c>
      <c r="R219">
        <v>0.61599999999999999</v>
      </c>
      <c r="S219">
        <v>0.60699999999999998</v>
      </c>
      <c r="T219">
        <v>0.61199999999999999</v>
      </c>
      <c r="U219">
        <v>0.63500000000000001</v>
      </c>
      <c r="V219">
        <v>1.258</v>
      </c>
      <c r="W219">
        <v>1.3080000000000001</v>
      </c>
      <c r="X219">
        <v>1.3520000000000001</v>
      </c>
      <c r="Y219">
        <v>1.296</v>
      </c>
      <c r="Z219">
        <v>1.335</v>
      </c>
      <c r="AA219">
        <v>1.466</v>
      </c>
      <c r="AB219">
        <v>1.512</v>
      </c>
      <c r="AC219">
        <v>1.508</v>
      </c>
      <c r="AD219">
        <v>1.474</v>
      </c>
      <c r="AE219">
        <v>1.448</v>
      </c>
      <c r="AG219" s="21">
        <f t="shared" si="70"/>
        <v>322.8</v>
      </c>
      <c r="AH219" s="22">
        <f t="shared" si="71"/>
        <v>0.69579999999999997</v>
      </c>
      <c r="AI219" s="22">
        <f t="shared" si="72"/>
        <v>1.3098000000000001</v>
      </c>
      <c r="AJ219" s="22">
        <f t="shared" si="73"/>
        <v>0.61560000000000004</v>
      </c>
      <c r="AK219" s="22">
        <f t="shared" si="74"/>
        <v>1.4815999999999998</v>
      </c>
      <c r="AM219" s="109">
        <f t="shared" si="75"/>
        <v>0.86455180587661595</v>
      </c>
      <c r="AN219" s="223"/>
      <c r="AP219" s="223"/>
      <c r="AQ219" s="220"/>
      <c r="AR219" s="24"/>
      <c r="AS219" s="223"/>
      <c r="AT219" s="220"/>
      <c r="AV219" s="43">
        <v>0.67100000000000004</v>
      </c>
      <c r="AW219" s="43">
        <v>1.6080000000000001</v>
      </c>
      <c r="AX219" s="43">
        <v>0.751</v>
      </c>
      <c r="AY219" s="43">
        <v>1.6060000000000001</v>
      </c>
      <c r="AZ219" s="25"/>
      <c r="BA219" s="223"/>
      <c r="BB219" s="220"/>
      <c r="BC219" s="24"/>
      <c r="BD219" s="223"/>
      <c r="BE219" s="220"/>
      <c r="BG219" s="43">
        <v>0.64600000000000002</v>
      </c>
      <c r="BH219" s="43">
        <v>1.708</v>
      </c>
      <c r="BI219" s="43">
        <v>0.74099999999999999</v>
      </c>
      <c r="BJ219" s="43">
        <v>1.635</v>
      </c>
      <c r="BL219" s="223"/>
      <c r="BM219" s="220"/>
      <c r="BN219" s="24"/>
      <c r="BO219" s="223"/>
      <c r="BP219" s="220"/>
      <c r="BR219" s="220"/>
      <c r="BS219" s="220"/>
      <c r="BT219" s="221"/>
      <c r="BU219" s="51"/>
      <c r="BV219" s="220"/>
      <c r="BW219" s="220"/>
      <c r="BX219" s="221"/>
      <c r="BY219" s="51"/>
      <c r="BZ219" s="221"/>
    </row>
    <row r="220" spans="1:78" ht="16" customHeight="1" x14ac:dyDescent="0.2">
      <c r="A220" s="222"/>
      <c r="B220" s="222"/>
      <c r="C220" s="222"/>
      <c r="D220" s="20" t="s">
        <v>911</v>
      </c>
      <c r="E220" s="224"/>
      <c r="G220">
        <v>291</v>
      </c>
      <c r="H220">
        <v>336</v>
      </c>
      <c r="I220">
        <v>396</v>
      </c>
      <c r="J220">
        <v>400</v>
      </c>
      <c r="K220">
        <v>384</v>
      </c>
      <c r="L220">
        <v>0.65800000000000003</v>
      </c>
      <c r="M220">
        <v>0.68200000000000005</v>
      </c>
      <c r="N220">
        <v>0.72299999999999998</v>
      </c>
      <c r="O220">
        <v>0.72</v>
      </c>
      <c r="P220">
        <v>0.70499999999999996</v>
      </c>
      <c r="Q220">
        <v>0.60499999999999998</v>
      </c>
      <c r="R220">
        <v>0.61499999999999999</v>
      </c>
      <c r="S220">
        <v>0.60799999999999998</v>
      </c>
      <c r="T220">
        <v>0.61</v>
      </c>
      <c r="U220">
        <v>0.627</v>
      </c>
      <c r="V220">
        <v>1.379</v>
      </c>
      <c r="W220">
        <v>1.337</v>
      </c>
      <c r="X220">
        <v>1.2569999999999999</v>
      </c>
      <c r="Y220">
        <v>1.268</v>
      </c>
      <c r="Z220">
        <v>1.29</v>
      </c>
      <c r="AA220">
        <v>1.44</v>
      </c>
      <c r="AB220">
        <v>1.4450000000000001</v>
      </c>
      <c r="AC220">
        <v>1.4810000000000001</v>
      </c>
      <c r="AD220">
        <v>1.4970000000000001</v>
      </c>
      <c r="AE220">
        <v>1.4670000000000001</v>
      </c>
      <c r="AG220" s="21">
        <f t="shared" si="70"/>
        <v>361.4</v>
      </c>
      <c r="AH220" s="22">
        <f t="shared" si="71"/>
        <v>0.69760000000000011</v>
      </c>
      <c r="AI220" s="22">
        <f t="shared" si="72"/>
        <v>1.3062</v>
      </c>
      <c r="AJ220" s="22">
        <f t="shared" si="73"/>
        <v>0.61299999999999988</v>
      </c>
      <c r="AK220" s="22">
        <f t="shared" si="74"/>
        <v>1.466</v>
      </c>
      <c r="AM220" s="109">
        <f t="shared" si="75"/>
        <v>0.72132029600312719</v>
      </c>
      <c r="AN220" s="223"/>
      <c r="AP220" s="223"/>
      <c r="AQ220" s="220"/>
      <c r="AR220" s="24"/>
      <c r="AS220" s="223"/>
      <c r="AT220" s="220"/>
      <c r="AV220" s="43">
        <v>0.67600000000000005</v>
      </c>
      <c r="AW220" s="43">
        <v>1.605</v>
      </c>
      <c r="AX220" s="43">
        <v>0.753</v>
      </c>
      <c r="AY220" s="43">
        <v>1.611</v>
      </c>
      <c r="AZ220" s="25"/>
      <c r="BA220" s="223"/>
      <c r="BB220" s="220"/>
      <c r="BC220" s="24"/>
      <c r="BD220" s="223"/>
      <c r="BE220" s="220"/>
      <c r="BG220" s="43">
        <v>0.64700000000000002</v>
      </c>
      <c r="BH220" s="43">
        <v>1.716</v>
      </c>
      <c r="BI220" s="43">
        <v>0.73699999999999999</v>
      </c>
      <c r="BJ220" s="43">
        <v>1.6479999999999999</v>
      </c>
      <c r="BL220" s="223"/>
      <c r="BM220" s="220"/>
      <c r="BN220" s="24"/>
      <c r="BO220" s="223"/>
      <c r="BP220" s="220"/>
      <c r="BR220" s="220"/>
      <c r="BS220" s="220"/>
      <c r="BT220" s="221"/>
      <c r="BU220" s="51"/>
      <c r="BV220" s="220"/>
      <c r="BW220" s="220"/>
      <c r="BX220" s="221"/>
      <c r="BY220" s="51"/>
      <c r="BZ220" s="221"/>
    </row>
    <row r="221" spans="1:78" ht="16" customHeight="1" x14ac:dyDescent="0.2">
      <c r="A221" s="222"/>
      <c r="B221" s="222"/>
      <c r="C221" s="222"/>
      <c r="D221" s="20" t="s">
        <v>913</v>
      </c>
      <c r="E221" s="224"/>
      <c r="G221">
        <v>327</v>
      </c>
      <c r="H221">
        <v>310</v>
      </c>
      <c r="I221">
        <v>378</v>
      </c>
      <c r="J221">
        <v>408</v>
      </c>
      <c r="K221">
        <v>388</v>
      </c>
      <c r="L221">
        <v>0.66200000000000003</v>
      </c>
      <c r="M221">
        <v>0.65700000000000003</v>
      </c>
      <c r="N221">
        <v>0.69399999999999995</v>
      </c>
      <c r="O221">
        <v>0.70399999999999996</v>
      </c>
      <c r="P221">
        <v>0.70099999999999996</v>
      </c>
      <c r="Q221">
        <v>0.60499999999999998</v>
      </c>
      <c r="R221">
        <v>0.61199999999999999</v>
      </c>
      <c r="S221">
        <v>0.60399999999999998</v>
      </c>
      <c r="T221">
        <v>0.60699999999999998</v>
      </c>
      <c r="U221">
        <v>0.625</v>
      </c>
      <c r="V221">
        <v>1.371</v>
      </c>
      <c r="W221">
        <v>1.379</v>
      </c>
      <c r="X221">
        <v>1.3089999999999999</v>
      </c>
      <c r="Y221">
        <v>1.2969999999999999</v>
      </c>
      <c r="Z221">
        <v>1.2969999999999999</v>
      </c>
      <c r="AA221">
        <v>1.444</v>
      </c>
      <c r="AB221">
        <v>1.4650000000000001</v>
      </c>
      <c r="AC221">
        <v>1.4810000000000001</v>
      </c>
      <c r="AD221">
        <v>1.48</v>
      </c>
      <c r="AE221">
        <v>1.446</v>
      </c>
      <c r="AG221" s="21">
        <f t="shared" si="70"/>
        <v>362.2</v>
      </c>
      <c r="AH221" s="22">
        <f t="shared" si="71"/>
        <v>0.68359999999999999</v>
      </c>
      <c r="AI221" s="22">
        <f t="shared" si="72"/>
        <v>1.3306</v>
      </c>
      <c r="AJ221" s="22">
        <f t="shared" si="73"/>
        <v>0.61060000000000003</v>
      </c>
      <c r="AK221" s="22">
        <f t="shared" si="74"/>
        <v>1.4631999999999998</v>
      </c>
      <c r="AM221" s="109">
        <f t="shared" si="75"/>
        <v>0.59956776861133343</v>
      </c>
      <c r="AN221" s="223"/>
      <c r="AP221" s="223"/>
      <c r="AQ221" s="220"/>
      <c r="AR221" s="24"/>
      <c r="AS221" s="223"/>
      <c r="AT221" s="220"/>
      <c r="AV221" s="43">
        <v>0.67500000000000004</v>
      </c>
      <c r="AW221" s="43">
        <v>1.611</v>
      </c>
      <c r="AX221" s="43">
        <v>0.75600000000000001</v>
      </c>
      <c r="AY221" s="43">
        <v>1.6160000000000001</v>
      </c>
      <c r="AZ221" s="25"/>
      <c r="BA221" s="223"/>
      <c r="BB221" s="220"/>
      <c r="BC221" s="24"/>
      <c r="BD221" s="223"/>
      <c r="BE221" s="220"/>
      <c r="BG221" s="43">
        <v>0.64200000000000002</v>
      </c>
      <c r="BH221" s="43">
        <v>1.7290000000000001</v>
      </c>
      <c r="BI221" s="43">
        <v>0.72</v>
      </c>
      <c r="BJ221" s="43">
        <v>1.6950000000000001</v>
      </c>
      <c r="BL221" s="223"/>
      <c r="BM221" s="220"/>
      <c r="BN221" s="24"/>
      <c r="BO221" s="223"/>
      <c r="BP221" s="220"/>
      <c r="BR221" s="220"/>
      <c r="BS221" s="220"/>
      <c r="BT221" s="221"/>
      <c r="BU221" s="51"/>
      <c r="BV221" s="220"/>
      <c r="BW221" s="220"/>
      <c r="BX221" s="221"/>
      <c r="BY221" s="51"/>
      <c r="BZ221" s="221"/>
    </row>
    <row r="222" spans="1:78" s="63" customFormat="1" ht="16" customHeight="1" x14ac:dyDescent="0.2">
      <c r="A222" s="222"/>
      <c r="B222" s="222"/>
      <c r="C222" s="222"/>
      <c r="D222" s="63" t="s">
        <v>912</v>
      </c>
      <c r="E222" s="224"/>
      <c r="G222" s="63">
        <v>648</v>
      </c>
      <c r="H222" s="63">
        <v>796</v>
      </c>
      <c r="I222" s="63">
        <v>719</v>
      </c>
      <c r="J222" s="63">
        <v>849</v>
      </c>
      <c r="K222" s="63">
        <v>764</v>
      </c>
      <c r="L222" s="63">
        <v>0.67</v>
      </c>
      <c r="M222" s="63">
        <v>0.7</v>
      </c>
      <c r="N222" s="63">
        <v>0.68400000000000005</v>
      </c>
      <c r="O222" s="63">
        <v>0.70799999999999996</v>
      </c>
      <c r="P222" s="63">
        <v>0.68700000000000006</v>
      </c>
      <c r="Q222" s="63">
        <v>0.61599999999999999</v>
      </c>
      <c r="R222" s="63">
        <v>0.623</v>
      </c>
      <c r="S222" s="63">
        <v>0.60799999999999998</v>
      </c>
      <c r="T222" s="63">
        <v>0.63100000000000001</v>
      </c>
      <c r="U222" s="63">
        <v>0.63700000000000001</v>
      </c>
      <c r="V222" s="63">
        <v>1.359</v>
      </c>
      <c r="W222" s="63">
        <v>1.306</v>
      </c>
      <c r="X222" s="63">
        <v>1.327</v>
      </c>
      <c r="Y222" s="63">
        <v>1.2889999999999999</v>
      </c>
      <c r="Z222" s="63">
        <v>1.3220000000000001</v>
      </c>
      <c r="AA222" s="63">
        <v>1.4430000000000001</v>
      </c>
      <c r="AB222" s="63">
        <v>1.4330000000000001</v>
      </c>
      <c r="AC222" s="63">
        <v>1.4830000000000001</v>
      </c>
      <c r="AD222" s="63">
        <v>1.4319999999999999</v>
      </c>
      <c r="AE222" s="63">
        <v>1.446</v>
      </c>
      <c r="AG222" s="102">
        <f t="shared" si="70"/>
        <v>755.2</v>
      </c>
      <c r="AH222" s="103">
        <f t="shared" si="71"/>
        <v>0.68980000000000019</v>
      </c>
      <c r="AI222" s="103">
        <f t="shared" si="72"/>
        <v>1.3206</v>
      </c>
      <c r="AJ222" s="103">
        <f t="shared" si="73"/>
        <v>0.623</v>
      </c>
      <c r="AK222" s="103">
        <f t="shared" si="74"/>
        <v>1.4474</v>
      </c>
      <c r="AM222" s="18">
        <f t="shared" si="75"/>
        <v>0.2695064885600022</v>
      </c>
      <c r="AN222" s="223"/>
      <c r="AP222" s="223"/>
      <c r="AQ222" s="220"/>
      <c r="AR222" s="104"/>
      <c r="AS222" s="223"/>
      <c r="AT222" s="220"/>
      <c r="AV222" s="105">
        <v>0.65900000000000003</v>
      </c>
      <c r="AW222" s="105">
        <v>1.637</v>
      </c>
      <c r="AX222" s="105">
        <v>0.71599999999999997</v>
      </c>
      <c r="AY222" s="105">
        <v>1.6779999999999999</v>
      </c>
      <c r="AZ222" s="106"/>
      <c r="BA222" s="223"/>
      <c r="BB222" s="220"/>
      <c r="BC222" s="104"/>
      <c r="BD222" s="223"/>
      <c r="BE222" s="220"/>
      <c r="BG222" s="105">
        <v>0.63800000000000001</v>
      </c>
      <c r="BH222" s="105">
        <v>1.7370000000000001</v>
      </c>
      <c r="BI222" s="105">
        <v>0.69599999999999995</v>
      </c>
      <c r="BJ222" s="105">
        <v>1.7350000000000001</v>
      </c>
      <c r="BL222" s="223"/>
      <c r="BM222" s="220"/>
      <c r="BN222" s="104"/>
      <c r="BO222" s="223"/>
      <c r="BP222" s="220"/>
      <c r="BR222" s="220"/>
      <c r="BS222" s="220"/>
      <c r="BT222" s="221"/>
      <c r="BU222" s="107"/>
      <c r="BV222" s="220"/>
      <c r="BW222" s="220"/>
      <c r="BX222" s="221"/>
      <c r="BY222" s="107"/>
      <c r="BZ222" s="221"/>
    </row>
    <row r="223" spans="1:78" ht="16" customHeight="1" x14ac:dyDescent="0.2">
      <c r="A223" s="222"/>
      <c r="B223" s="222"/>
      <c r="C223" s="222"/>
      <c r="E223" s="224"/>
      <c r="AG223" s="21" t="e">
        <f t="shared" si="70"/>
        <v>#DIV/0!</v>
      </c>
      <c r="AH223" s="22" t="e">
        <f t="shared" si="71"/>
        <v>#DIV/0!</v>
      </c>
      <c r="AI223" s="22" t="e">
        <f t="shared" si="72"/>
        <v>#DIV/0!</v>
      </c>
      <c r="AJ223" s="22" t="e">
        <f t="shared" si="73"/>
        <v>#DIV/0!</v>
      </c>
      <c r="AK223" s="22" t="e">
        <f t="shared" si="74"/>
        <v>#DIV/0!</v>
      </c>
      <c r="AM223" s="109" t="e">
        <f t="shared" si="75"/>
        <v>#DIV/0!</v>
      </c>
      <c r="AN223" s="223"/>
      <c r="AP223" s="223"/>
      <c r="AQ223" s="220"/>
      <c r="AR223" s="24"/>
      <c r="AS223" s="223"/>
      <c r="AT223" s="220"/>
      <c r="AV223" s="43"/>
      <c r="AW223" s="43"/>
      <c r="AX223" s="43"/>
      <c r="AY223" s="43"/>
      <c r="AZ223" s="25"/>
      <c r="BA223" s="223"/>
      <c r="BB223" s="220"/>
      <c r="BC223" s="24"/>
      <c r="BD223" s="223"/>
      <c r="BE223" s="220"/>
      <c r="BG223" s="43"/>
      <c r="BH223" s="43"/>
      <c r="BI223" s="43"/>
      <c r="BJ223" s="43"/>
      <c r="BL223" s="223"/>
      <c r="BM223" s="220"/>
      <c r="BN223" s="24"/>
      <c r="BO223" s="223"/>
      <c r="BP223" s="220"/>
      <c r="BR223" s="220"/>
      <c r="BS223" s="220"/>
      <c r="BT223" s="221"/>
      <c r="BU223" s="51"/>
      <c r="BV223" s="220"/>
      <c r="BW223" s="220"/>
      <c r="BX223" s="221"/>
      <c r="BY223" s="51"/>
      <c r="BZ223" s="221"/>
    </row>
    <row r="224" spans="1:78" ht="16" customHeight="1" x14ac:dyDescent="0.2">
      <c r="A224" s="222"/>
      <c r="B224" s="222"/>
      <c r="C224" s="222"/>
      <c r="E224" s="224"/>
      <c r="AG224" s="21" t="e">
        <f t="shared" si="70"/>
        <v>#DIV/0!</v>
      </c>
      <c r="AH224" s="22" t="e">
        <f t="shared" si="71"/>
        <v>#DIV/0!</v>
      </c>
      <c r="AI224" s="22" t="e">
        <f t="shared" si="72"/>
        <v>#DIV/0!</v>
      </c>
      <c r="AJ224" s="22" t="e">
        <f t="shared" si="73"/>
        <v>#DIV/0!</v>
      </c>
      <c r="AK224" s="22" t="e">
        <f t="shared" si="74"/>
        <v>#DIV/0!</v>
      </c>
      <c r="AM224" s="109" t="e">
        <f t="shared" si="75"/>
        <v>#DIV/0!</v>
      </c>
      <c r="AN224" s="223"/>
      <c r="AP224" s="223"/>
      <c r="AQ224" s="220"/>
      <c r="AR224" s="24"/>
      <c r="AS224" s="223"/>
      <c r="AT224" s="220"/>
      <c r="AV224" s="43"/>
      <c r="AW224" s="43"/>
      <c r="AX224" s="43"/>
      <c r="AY224" s="43"/>
      <c r="AZ224" s="25"/>
      <c r="BA224" s="223"/>
      <c r="BB224" s="220"/>
      <c r="BC224" s="24"/>
      <c r="BD224" s="223"/>
      <c r="BE224" s="220"/>
      <c r="BG224" s="43"/>
      <c r="BH224" s="43"/>
      <c r="BI224" s="43"/>
      <c r="BJ224" s="43"/>
      <c r="BL224" s="223"/>
      <c r="BM224" s="220"/>
      <c r="BN224" s="24"/>
      <c r="BO224" s="223"/>
      <c r="BP224" s="220"/>
      <c r="BR224" s="220"/>
      <c r="BS224" s="220"/>
      <c r="BT224" s="221"/>
      <c r="BU224" s="51"/>
      <c r="BV224" s="220"/>
      <c r="BW224" s="220"/>
      <c r="BX224" s="221"/>
      <c r="BY224" s="51"/>
      <c r="BZ224" s="221"/>
    </row>
  </sheetData>
  <mergeCells count="439">
    <mergeCell ref="AV1:BE1"/>
    <mergeCell ref="BG1:BP1"/>
    <mergeCell ref="G2:K2"/>
    <mergeCell ref="L2:P2"/>
    <mergeCell ref="Q2:U2"/>
    <mergeCell ref="V2:Z2"/>
    <mergeCell ref="AA2:AE2"/>
    <mergeCell ref="AG2:AG3"/>
    <mergeCell ref="AH2:AH3"/>
    <mergeCell ref="AI2:AI3"/>
    <mergeCell ref="BI2:BJ2"/>
    <mergeCell ref="BA3:BB3"/>
    <mergeCell ref="BD3:BE3"/>
    <mergeCell ref="BL3:BM3"/>
    <mergeCell ref="BO3:BP3"/>
    <mergeCell ref="BR3:BT3"/>
    <mergeCell ref="AJ2:AJ3"/>
    <mergeCell ref="AK2:AK3"/>
    <mergeCell ref="AM2:AN2"/>
    <mergeCell ref="AV2:AW2"/>
    <mergeCell ref="AX2:AY2"/>
    <mergeCell ref="BG2:BH2"/>
    <mergeCell ref="BV3:BX3"/>
    <mergeCell ref="A5:A20"/>
    <mergeCell ref="B5:B20"/>
    <mergeCell ref="C5:C12"/>
    <mergeCell ref="E5:E20"/>
    <mergeCell ref="AN5:AN12"/>
    <mergeCell ref="AP5:AP12"/>
    <mergeCell ref="AQ5:AQ20"/>
    <mergeCell ref="AS5:AS12"/>
    <mergeCell ref="AT5:AT20"/>
    <mergeCell ref="BW5:BW20"/>
    <mergeCell ref="BX5:BX20"/>
    <mergeCell ref="BZ5:BZ20"/>
    <mergeCell ref="C13:C20"/>
    <mergeCell ref="AN13:AN20"/>
    <mergeCell ref="AP13:AP20"/>
    <mergeCell ref="AS13:AS20"/>
    <mergeCell ref="BA13:BA20"/>
    <mergeCell ref="BD13:BD20"/>
    <mergeCell ref="BL13:BL20"/>
    <mergeCell ref="BO5:BO12"/>
    <mergeCell ref="BP5:BP20"/>
    <mergeCell ref="BR5:BR20"/>
    <mergeCell ref="BS5:BS20"/>
    <mergeCell ref="BT5:BT20"/>
    <mergeCell ref="BV5:BV20"/>
    <mergeCell ref="BO13:BO20"/>
    <mergeCell ref="BA5:BA12"/>
    <mergeCell ref="BB5:BB20"/>
    <mergeCell ref="BD5:BD12"/>
    <mergeCell ref="BE5:BE20"/>
    <mergeCell ref="BL5:BL12"/>
    <mergeCell ref="BM5:BM20"/>
    <mergeCell ref="A22:A37"/>
    <mergeCell ref="B22:B37"/>
    <mergeCell ref="C22:C29"/>
    <mergeCell ref="E22:E37"/>
    <mergeCell ref="AN22:AN29"/>
    <mergeCell ref="AP22:AP29"/>
    <mergeCell ref="C30:C37"/>
    <mergeCell ref="AN30:AN37"/>
    <mergeCell ref="AP30:AP37"/>
    <mergeCell ref="AQ22:AQ37"/>
    <mergeCell ref="AS22:AS29"/>
    <mergeCell ref="AT22:AT37"/>
    <mergeCell ref="BA22:BA29"/>
    <mergeCell ref="BB22:BB37"/>
    <mergeCell ref="BD22:BD29"/>
    <mergeCell ref="AS30:AS37"/>
    <mergeCell ref="BA30:BA37"/>
    <mergeCell ref="BD30:BD37"/>
    <mergeCell ref="BS22:BS37"/>
    <mergeCell ref="BT22:BT37"/>
    <mergeCell ref="BV22:BV37"/>
    <mergeCell ref="BW22:BW37"/>
    <mergeCell ref="BX22:BX37"/>
    <mergeCell ref="BZ22:BZ37"/>
    <mergeCell ref="BE22:BE37"/>
    <mergeCell ref="BL22:BL29"/>
    <mergeCell ref="BM22:BM37"/>
    <mergeCell ref="BO22:BO29"/>
    <mergeCell ref="BP22:BP37"/>
    <mergeCell ref="BR22:BR37"/>
    <mergeCell ref="BL30:BL37"/>
    <mergeCell ref="BO30:BO37"/>
    <mergeCell ref="A39:A54"/>
    <mergeCell ref="B39:B54"/>
    <mergeCell ref="C39:C46"/>
    <mergeCell ref="E39:E54"/>
    <mergeCell ref="AN39:AN46"/>
    <mergeCell ref="AP39:AP46"/>
    <mergeCell ref="C47:C54"/>
    <mergeCell ref="AN47:AN54"/>
    <mergeCell ref="AP47:AP54"/>
    <mergeCell ref="AQ39:AQ54"/>
    <mergeCell ref="AS39:AS46"/>
    <mergeCell ref="AT39:AT54"/>
    <mergeCell ref="BA39:BA46"/>
    <mergeCell ref="BB39:BB54"/>
    <mergeCell ref="BD39:BD46"/>
    <mergeCell ref="AS47:AS54"/>
    <mergeCell ref="BA47:BA54"/>
    <mergeCell ref="BD47:BD54"/>
    <mergeCell ref="BS39:BS54"/>
    <mergeCell ref="BT39:BT54"/>
    <mergeCell ref="BV39:BV54"/>
    <mergeCell ref="BW39:BW54"/>
    <mergeCell ref="BX39:BX54"/>
    <mergeCell ref="BZ39:BZ54"/>
    <mergeCell ref="BE39:BE54"/>
    <mergeCell ref="BL39:BL46"/>
    <mergeCell ref="BM39:BM54"/>
    <mergeCell ref="BO39:BO46"/>
    <mergeCell ref="BP39:BP54"/>
    <mergeCell ref="BR39:BR54"/>
    <mergeCell ref="BL47:BL54"/>
    <mergeCell ref="BO47:BO54"/>
    <mergeCell ref="A56:A71"/>
    <mergeCell ref="B56:B71"/>
    <mergeCell ref="C56:C63"/>
    <mergeCell ref="E56:E71"/>
    <mergeCell ref="AN56:AN63"/>
    <mergeCell ref="AP56:AP63"/>
    <mergeCell ref="C64:C71"/>
    <mergeCell ref="AN64:AN71"/>
    <mergeCell ref="AP64:AP71"/>
    <mergeCell ref="AQ56:AQ71"/>
    <mergeCell ref="AS56:AS63"/>
    <mergeCell ref="AT56:AT71"/>
    <mergeCell ref="BA56:BA63"/>
    <mergeCell ref="BB56:BB71"/>
    <mergeCell ref="BD56:BD63"/>
    <mergeCell ref="AS64:AS71"/>
    <mergeCell ref="BA64:BA71"/>
    <mergeCell ref="BD64:BD71"/>
    <mergeCell ref="BS56:BS71"/>
    <mergeCell ref="BT56:BT71"/>
    <mergeCell ref="BV56:BV71"/>
    <mergeCell ref="BW56:BW71"/>
    <mergeCell ref="BX56:BX71"/>
    <mergeCell ref="BZ56:BZ71"/>
    <mergeCell ref="BE56:BE71"/>
    <mergeCell ref="BL56:BL63"/>
    <mergeCell ref="BM56:BM71"/>
    <mergeCell ref="BO56:BO63"/>
    <mergeCell ref="BP56:BP71"/>
    <mergeCell ref="BR56:BR71"/>
    <mergeCell ref="BL64:BL71"/>
    <mergeCell ref="BO64:BO71"/>
    <mergeCell ref="A73:A88"/>
    <mergeCell ref="B73:B88"/>
    <mergeCell ref="C73:C80"/>
    <mergeCell ref="E73:E88"/>
    <mergeCell ref="AN73:AN80"/>
    <mergeCell ref="AP73:AP80"/>
    <mergeCell ref="C81:C88"/>
    <mergeCell ref="AN81:AN88"/>
    <mergeCell ref="AP81:AP88"/>
    <mergeCell ref="AQ73:AQ88"/>
    <mergeCell ref="AS73:AS80"/>
    <mergeCell ref="AT73:AT88"/>
    <mergeCell ref="BA73:BA80"/>
    <mergeCell ref="BB73:BB88"/>
    <mergeCell ref="BD73:BD80"/>
    <mergeCell ref="AS81:AS88"/>
    <mergeCell ref="BA81:BA88"/>
    <mergeCell ref="BD81:BD88"/>
    <mergeCell ref="BS73:BS88"/>
    <mergeCell ref="BT73:BT88"/>
    <mergeCell ref="BV73:BV88"/>
    <mergeCell ref="BW73:BW88"/>
    <mergeCell ref="BX73:BX88"/>
    <mergeCell ref="BZ73:BZ88"/>
    <mergeCell ref="BE73:BE88"/>
    <mergeCell ref="BL73:BL80"/>
    <mergeCell ref="BM73:BM88"/>
    <mergeCell ref="BO73:BO80"/>
    <mergeCell ref="BP73:BP88"/>
    <mergeCell ref="BR73:BR88"/>
    <mergeCell ref="BL81:BL88"/>
    <mergeCell ref="BO81:BO88"/>
    <mergeCell ref="A90:A105"/>
    <mergeCell ref="B90:B105"/>
    <mergeCell ref="C90:C97"/>
    <mergeCell ref="E90:E105"/>
    <mergeCell ref="AN90:AN97"/>
    <mergeCell ref="AP90:AP97"/>
    <mergeCell ref="C98:C105"/>
    <mergeCell ref="AN98:AN105"/>
    <mergeCell ref="AP98:AP105"/>
    <mergeCell ref="AQ90:AQ105"/>
    <mergeCell ref="AS90:AS97"/>
    <mergeCell ref="AT90:AT105"/>
    <mergeCell ref="BA90:BA97"/>
    <mergeCell ref="BB90:BB105"/>
    <mergeCell ref="BD90:BD97"/>
    <mergeCell ref="AS98:AS105"/>
    <mergeCell ref="BA98:BA105"/>
    <mergeCell ref="BD98:BD105"/>
    <mergeCell ref="BS90:BS105"/>
    <mergeCell ref="BT90:BT105"/>
    <mergeCell ref="BV90:BV105"/>
    <mergeCell ref="BW90:BW105"/>
    <mergeCell ref="BX90:BX105"/>
    <mergeCell ref="BZ90:BZ105"/>
    <mergeCell ref="BE90:BE105"/>
    <mergeCell ref="BL90:BL97"/>
    <mergeCell ref="BM90:BM105"/>
    <mergeCell ref="BO90:BO97"/>
    <mergeCell ref="BP90:BP105"/>
    <mergeCell ref="BR90:BR105"/>
    <mergeCell ref="BL98:BL105"/>
    <mergeCell ref="BO98:BO105"/>
    <mergeCell ref="A107:A122"/>
    <mergeCell ref="B107:B122"/>
    <mergeCell ref="C107:C114"/>
    <mergeCell ref="E107:E122"/>
    <mergeCell ref="AN107:AN114"/>
    <mergeCell ref="AP107:AP114"/>
    <mergeCell ref="C115:C122"/>
    <mergeCell ref="AN115:AN122"/>
    <mergeCell ref="AP115:AP122"/>
    <mergeCell ref="AQ107:AQ122"/>
    <mergeCell ref="AS107:AS114"/>
    <mergeCell ref="AT107:AT122"/>
    <mergeCell ref="BA107:BA114"/>
    <mergeCell ref="BB107:BB122"/>
    <mergeCell ref="BD107:BD114"/>
    <mergeCell ref="AS115:AS122"/>
    <mergeCell ref="BA115:BA122"/>
    <mergeCell ref="BD115:BD122"/>
    <mergeCell ref="BS107:BS122"/>
    <mergeCell ref="BT107:BT122"/>
    <mergeCell ref="BV107:BV122"/>
    <mergeCell ref="BW107:BW122"/>
    <mergeCell ref="BX107:BX122"/>
    <mergeCell ref="BZ107:BZ122"/>
    <mergeCell ref="BE107:BE122"/>
    <mergeCell ref="BL107:BL114"/>
    <mergeCell ref="BM107:BM122"/>
    <mergeCell ref="BO107:BO114"/>
    <mergeCell ref="BP107:BP122"/>
    <mergeCell ref="BR107:BR122"/>
    <mergeCell ref="BL115:BL122"/>
    <mergeCell ref="BO115:BO122"/>
    <mergeCell ref="A124:A139"/>
    <mergeCell ref="B124:B139"/>
    <mergeCell ref="C124:C131"/>
    <mergeCell ref="E124:E139"/>
    <mergeCell ref="AN124:AN131"/>
    <mergeCell ref="AP124:AP131"/>
    <mergeCell ref="C132:C139"/>
    <mergeCell ref="AN132:AN139"/>
    <mergeCell ref="AP132:AP139"/>
    <mergeCell ref="AQ124:AQ139"/>
    <mergeCell ref="AS124:AS131"/>
    <mergeCell ref="AT124:AT139"/>
    <mergeCell ref="BA124:BA131"/>
    <mergeCell ref="BB124:BB139"/>
    <mergeCell ref="BD124:BD131"/>
    <mergeCell ref="AS132:AS139"/>
    <mergeCell ref="BA132:BA139"/>
    <mergeCell ref="BD132:BD139"/>
    <mergeCell ref="BS124:BS139"/>
    <mergeCell ref="BT124:BT139"/>
    <mergeCell ref="BV124:BV139"/>
    <mergeCell ref="BW124:BW139"/>
    <mergeCell ref="BX124:BX139"/>
    <mergeCell ref="BZ124:BZ139"/>
    <mergeCell ref="BE124:BE139"/>
    <mergeCell ref="BL124:BL131"/>
    <mergeCell ref="BM124:BM139"/>
    <mergeCell ref="BO124:BO131"/>
    <mergeCell ref="BP124:BP139"/>
    <mergeCell ref="BR124:BR139"/>
    <mergeCell ref="BL132:BL139"/>
    <mergeCell ref="BO132:BO139"/>
    <mergeCell ref="A141:A156"/>
    <mergeCell ref="B141:B156"/>
    <mergeCell ref="C141:C148"/>
    <mergeCell ref="E141:E156"/>
    <mergeCell ref="AN141:AN148"/>
    <mergeCell ref="AP141:AP148"/>
    <mergeCell ref="C149:C156"/>
    <mergeCell ref="AN149:AN156"/>
    <mergeCell ref="AP149:AP156"/>
    <mergeCell ref="AQ141:AQ156"/>
    <mergeCell ref="AS141:AS148"/>
    <mergeCell ref="AT141:AT156"/>
    <mergeCell ref="BA141:BA148"/>
    <mergeCell ref="BB141:BB156"/>
    <mergeCell ref="BD141:BD148"/>
    <mergeCell ref="AS149:AS156"/>
    <mergeCell ref="BA149:BA156"/>
    <mergeCell ref="BD149:BD156"/>
    <mergeCell ref="BS141:BS156"/>
    <mergeCell ref="BT141:BT156"/>
    <mergeCell ref="BV141:BV156"/>
    <mergeCell ref="BW141:BW156"/>
    <mergeCell ref="BX141:BX156"/>
    <mergeCell ref="BZ141:BZ156"/>
    <mergeCell ref="BE141:BE156"/>
    <mergeCell ref="BL141:BL148"/>
    <mergeCell ref="BM141:BM156"/>
    <mergeCell ref="BO141:BO148"/>
    <mergeCell ref="BP141:BP156"/>
    <mergeCell ref="BR141:BR156"/>
    <mergeCell ref="BL149:BL156"/>
    <mergeCell ref="BO149:BO156"/>
    <mergeCell ref="A158:A173"/>
    <mergeCell ref="B158:B173"/>
    <mergeCell ref="C158:C165"/>
    <mergeCell ref="E158:E173"/>
    <mergeCell ref="AN158:AN165"/>
    <mergeCell ref="AP158:AP165"/>
    <mergeCell ref="C166:C173"/>
    <mergeCell ref="AN166:AN173"/>
    <mergeCell ref="AP166:AP173"/>
    <mergeCell ref="AQ158:AQ173"/>
    <mergeCell ref="AS158:AS165"/>
    <mergeCell ref="AT158:AT173"/>
    <mergeCell ref="BA158:BA165"/>
    <mergeCell ref="BB158:BB173"/>
    <mergeCell ref="BD158:BD165"/>
    <mergeCell ref="AS166:AS173"/>
    <mergeCell ref="BA166:BA173"/>
    <mergeCell ref="BD166:BD173"/>
    <mergeCell ref="BS158:BS173"/>
    <mergeCell ref="BT158:BT173"/>
    <mergeCell ref="BV158:BV173"/>
    <mergeCell ref="BW158:BW173"/>
    <mergeCell ref="BX158:BX173"/>
    <mergeCell ref="BZ158:BZ173"/>
    <mergeCell ref="BE158:BE173"/>
    <mergeCell ref="BL158:BL165"/>
    <mergeCell ref="BM158:BM173"/>
    <mergeCell ref="BO158:BO165"/>
    <mergeCell ref="BP158:BP173"/>
    <mergeCell ref="BR158:BR173"/>
    <mergeCell ref="BL166:BL173"/>
    <mergeCell ref="BO166:BO173"/>
    <mergeCell ref="A175:A190"/>
    <mergeCell ref="B175:B190"/>
    <mergeCell ref="C175:C182"/>
    <mergeCell ref="E175:E190"/>
    <mergeCell ref="AN175:AN182"/>
    <mergeCell ref="AP175:AP182"/>
    <mergeCell ref="C183:C190"/>
    <mergeCell ref="AN183:AN190"/>
    <mergeCell ref="AP183:AP190"/>
    <mergeCell ref="AQ175:AQ190"/>
    <mergeCell ref="AS175:AS182"/>
    <mergeCell ref="AT175:AT190"/>
    <mergeCell ref="BA175:BA182"/>
    <mergeCell ref="BB175:BB190"/>
    <mergeCell ref="BD175:BD182"/>
    <mergeCell ref="AS183:AS190"/>
    <mergeCell ref="BA183:BA190"/>
    <mergeCell ref="BD183:BD190"/>
    <mergeCell ref="BS175:BS190"/>
    <mergeCell ref="BT175:BT190"/>
    <mergeCell ref="BV175:BV190"/>
    <mergeCell ref="BW175:BW190"/>
    <mergeCell ref="BX175:BX190"/>
    <mergeCell ref="BZ175:BZ190"/>
    <mergeCell ref="BE175:BE190"/>
    <mergeCell ref="BL175:BL182"/>
    <mergeCell ref="BM175:BM190"/>
    <mergeCell ref="BO175:BO182"/>
    <mergeCell ref="BP175:BP190"/>
    <mergeCell ref="BR175:BR190"/>
    <mergeCell ref="BL183:BL190"/>
    <mergeCell ref="BO183:BO190"/>
    <mergeCell ref="A192:A207"/>
    <mergeCell ref="B192:B207"/>
    <mergeCell ref="C192:C199"/>
    <mergeCell ref="E192:E207"/>
    <mergeCell ref="AN192:AN199"/>
    <mergeCell ref="AP192:AP199"/>
    <mergeCell ref="C200:C207"/>
    <mergeCell ref="AN200:AN207"/>
    <mergeCell ref="AP200:AP207"/>
    <mergeCell ref="AQ192:AQ207"/>
    <mergeCell ref="AS192:AS199"/>
    <mergeCell ref="AT192:AT207"/>
    <mergeCell ref="BA192:BA199"/>
    <mergeCell ref="BB192:BB207"/>
    <mergeCell ref="BD192:BD199"/>
    <mergeCell ref="AS200:AS207"/>
    <mergeCell ref="BA200:BA207"/>
    <mergeCell ref="BD200:BD207"/>
    <mergeCell ref="BS192:BS207"/>
    <mergeCell ref="BT192:BT207"/>
    <mergeCell ref="BV192:BV207"/>
    <mergeCell ref="BW192:BW207"/>
    <mergeCell ref="BX192:BX207"/>
    <mergeCell ref="BZ192:BZ207"/>
    <mergeCell ref="BE192:BE207"/>
    <mergeCell ref="BL192:BL199"/>
    <mergeCell ref="BM192:BM207"/>
    <mergeCell ref="BO192:BO199"/>
    <mergeCell ref="BP192:BP207"/>
    <mergeCell ref="BR192:BR207"/>
    <mergeCell ref="BL200:BL207"/>
    <mergeCell ref="BO200:BO207"/>
    <mergeCell ref="A209:A224"/>
    <mergeCell ref="B209:B224"/>
    <mergeCell ref="C209:C216"/>
    <mergeCell ref="E209:E224"/>
    <mergeCell ref="AN209:AN216"/>
    <mergeCell ref="AP209:AP216"/>
    <mergeCell ref="C217:C224"/>
    <mergeCell ref="AN217:AN224"/>
    <mergeCell ref="AP217:AP224"/>
    <mergeCell ref="AQ209:AQ224"/>
    <mergeCell ref="AS209:AS216"/>
    <mergeCell ref="AT209:AT224"/>
    <mergeCell ref="BA209:BA216"/>
    <mergeCell ref="BB209:BB224"/>
    <mergeCell ref="BD209:BD216"/>
    <mergeCell ref="AS217:AS224"/>
    <mergeCell ref="BA217:BA224"/>
    <mergeCell ref="BD217:BD224"/>
    <mergeCell ref="BS209:BS224"/>
    <mergeCell ref="BT209:BT224"/>
    <mergeCell ref="BV209:BV224"/>
    <mergeCell ref="BW209:BW224"/>
    <mergeCell ref="BX209:BX224"/>
    <mergeCell ref="BZ209:BZ224"/>
    <mergeCell ref="BE209:BE224"/>
    <mergeCell ref="BL209:BL216"/>
    <mergeCell ref="BM209:BM224"/>
    <mergeCell ref="BO209:BO216"/>
    <mergeCell ref="BP209:BP224"/>
    <mergeCell ref="BR209:BR224"/>
    <mergeCell ref="BL217:BL224"/>
    <mergeCell ref="BO217:BO224"/>
  </mergeCells>
  <conditionalFormatting sqref="A1:A1048576">
    <cfRule type="colorScale" priority="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:B1048576">
    <cfRule type="colorScale" priority="18">
      <colorScale>
        <cfvo type="min"/>
        <cfvo type="max"/>
        <color rgb="FFFCFCFF"/>
        <color rgb="FF63BE7B"/>
      </colorScale>
    </cfRule>
  </conditionalFormatting>
  <conditionalFormatting sqref="C1:C1048576">
    <cfRule type="colorScale" priority="43">
      <colorScale>
        <cfvo type="min"/>
        <cfvo type="max"/>
        <color rgb="FFFFEF9C"/>
        <color rgb="FF63BE7B"/>
      </colorScale>
    </cfRule>
  </conditionalFormatting>
  <conditionalFormatting sqref="E1:E5 E157:E158 E72:E73 E55:E56 E225:E1048576 E38:E39 E21:E22 E140:E141 E123:E124 E208:E209 E174:E175 E106:E107 E89:E90">
    <cfRule type="colorScale" priority="86">
      <colorScale>
        <cfvo type="num" val="0"/>
        <cfvo type="percentile" val="50"/>
        <cfvo type="num" val="3000000"/>
        <color rgb="FF63BE7B"/>
        <color rgb="FFFFEB84"/>
        <color rgb="FFF8696B"/>
      </colorScale>
    </cfRule>
  </conditionalFormatting>
  <conditionalFormatting sqref="E192">
    <cfRule type="colorScale" priority="3">
      <colorScale>
        <cfvo type="num" val="0"/>
        <cfvo type="percentile" val="50"/>
        <cfvo type="num" val="3000000"/>
        <color rgb="FF63BE7B"/>
        <color rgb="FFFFEB84"/>
        <color rgb="FFF8696B"/>
      </colorScale>
    </cfRule>
  </conditionalFormatting>
  <conditionalFormatting sqref="G2">
    <cfRule type="dataBar" priority="67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{49B1093E-1CB7-7F4D-ABE5-2FF1E2BC4E24}</x14:id>
        </ext>
      </extLst>
    </cfRule>
  </conditionalFormatting>
  <conditionalFormatting sqref="L2">
    <cfRule type="dataBar" priority="6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{E114E252-AB2E-464C-AB23-B757E0395D27}</x14:id>
        </ext>
      </extLst>
    </cfRule>
  </conditionalFormatting>
  <conditionalFormatting sqref="Q2">
    <cfRule type="dataBar" priority="65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{C760BDC8-C1AB-B44E-977D-F7121F15202A}</x14:id>
        </ext>
      </extLst>
    </cfRule>
  </conditionalFormatting>
  <conditionalFormatting sqref="V2">
    <cfRule type="dataBar" priority="6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{D5438BEF-F946-3548-8637-5B08DEDB8569}</x14:id>
        </ext>
      </extLst>
    </cfRule>
  </conditionalFormatting>
  <conditionalFormatting sqref="AA2">
    <cfRule type="dataBar" priority="63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{4327E132-DC21-0D41-83A1-589ADF924464}</x14:id>
        </ext>
      </extLst>
    </cfRule>
  </conditionalFormatting>
  <conditionalFormatting sqref="AG1:AG1048576">
    <cfRule type="dataBar" priority="72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{664F3ACF-1F77-504D-840E-7BE69245F420}</x14:id>
        </ext>
      </extLst>
    </cfRule>
  </conditionalFormatting>
  <conditionalFormatting sqref="AH1:AH1048576">
    <cfRule type="dataBar" priority="7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{D1DC3AE8-886C-D048-BA2D-D410C3194853}</x14:id>
        </ext>
      </extLst>
    </cfRule>
  </conditionalFormatting>
  <conditionalFormatting sqref="AI1:AI1048576">
    <cfRule type="dataBar" priority="75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{93050946-5510-0D45-997D-603A0BD52481}</x14:id>
        </ext>
      </extLst>
    </cfRule>
  </conditionalFormatting>
  <conditionalFormatting sqref="AJ1:AJ1048576">
    <cfRule type="dataBar" priority="7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{80570A81-4461-2F43-9368-480957E6A7F4}</x14:id>
        </ext>
      </extLst>
    </cfRule>
  </conditionalFormatting>
  <conditionalFormatting sqref="AK1:AK1048576">
    <cfRule type="dataBar" priority="73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{B470AB6A-6221-934E-8305-5F74CE3EB695}</x14:id>
        </ext>
      </extLst>
    </cfRule>
  </conditionalFormatting>
  <conditionalFormatting sqref="AM225:AN1048576 AM174:AN174 AM1:AN4 AM21:AN21 AM5:AM20 AM72:AN72 AM56:AM71 AM158:AM173 AM157:AN157 AM55:AN55 AM38:AN38 AM89:AN89 AM140:AN140 AM141:AM156 AM22:AM37 AM123:AN123 AM208:AN208 AM39:AM54 AM73:AM88 AM107:AM122 AM106:AN106 AM90:AM105 AM124:AM139 AM175:AM207 AM209:AM224">
    <cfRule type="colorScale" priority="8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N1:AN1048576">
    <cfRule type="colorScale" priority="6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P1:AP1048576">
    <cfRule type="colorScale" priority="6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P225:AP1048576 AP1:AP4 AP174 AP21 AP72 AP157 AP55 AP38 AP89 AP140 AP123 AP208 AP106">
    <cfRule type="colorScale" priority="8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Q1:AQ1048576">
    <cfRule type="colorScale" priority="5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Q225:AQ1048576 AQ1:AQ4 AQ174 AQ21 AQ72 AQ157 AQ55 AQ38 AQ89 AQ140 AQ123 AQ208 AQ106">
    <cfRule type="colorScale" priority="8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R1:AR2">
    <cfRule type="colorScale" priority="7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S1:AS1048576">
    <cfRule type="colorScale" priority="6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S225:AS1048576 AS1:AS4 AS174 AS21 AS72 AS157 AS55 AS38 AS89 AS140 AS123 AS208 AS106">
    <cfRule type="colorScale" priority="8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T1:AT1048576">
    <cfRule type="colorScale" priority="5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T225:AT1048576 AT1:AT4 AT174 AT21 AT72 AT157 AT55 AT38 AT89 AT140 AT123 AT208 AT106">
    <cfRule type="colorScale" priority="7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V1:AV1048576">
    <cfRule type="colorScale" priority="4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W1:AW1048576">
    <cfRule type="colorScale" priority="4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X1:AX1048576">
    <cfRule type="colorScale" priority="4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Y1:AY1048576">
    <cfRule type="colorScale" priority="3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2:AZ3 BE2 BC3 BB2:BC2">
    <cfRule type="colorScale" priority="7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5:AZ12">
    <cfRule type="colorScale" priority="8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13:AZ20">
    <cfRule type="colorScale" priority="6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22:AZ29">
    <cfRule type="colorScale" priority="2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30:AZ37">
    <cfRule type="colorScale" priority="2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39:AZ46">
    <cfRule type="colorScale" priority="4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47:AZ54">
    <cfRule type="colorScale" priority="4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56:AZ63">
    <cfRule type="colorScale" priority="5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64:AZ71">
    <cfRule type="colorScale" priority="5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73:AZ80">
    <cfRule type="colorScale" priority="4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81:AZ88">
    <cfRule type="colorScale" priority="4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90:AZ97">
    <cfRule type="colorScale" priority="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98:AZ105"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107:AZ114">
    <cfRule type="colorScale" priority="2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115:AZ122">
    <cfRule type="colorScale" priority="1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124:AZ131">
    <cfRule type="colorScale" priority="2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132:AZ139">
    <cfRule type="colorScale" priority="2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141:AZ148">
    <cfRule type="colorScale" priority="2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149:AZ156">
    <cfRule type="colorScale" priority="2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158:AZ165">
    <cfRule type="colorScale" priority="5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166:AZ173">
    <cfRule type="colorScale" priority="5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175:AZ182">
    <cfRule type="colorScale" priority="1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183:AZ191 AZ200:AZ207">
    <cfRule type="colorScale" priority="1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192:AZ199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209:AZ216">
    <cfRule type="colorScale" priority="4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217:AZ224">
    <cfRule type="colorScale" priority="4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A1:BA4 BA13:BA1048576">
    <cfRule type="colorScale" priority="3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A5:BA12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B1:BB1048576">
    <cfRule type="colorScale" priority="5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B225:BB1048576 BB1:BB4 BB174 BB21 BB72 BB157 BB55 BB38 BB89 BB140 BB123 BB208 BB106">
    <cfRule type="colorScale" priority="8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D1:BD1048576">
    <cfRule type="colorScale" priority="3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E1:BE1048576">
    <cfRule type="colorScale" priority="5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E225:BE1048576 BE1:BE4 BE174 BE21 BE72 BE157 BE55 BE38 BE89 BE140 BE123 BE208 BE106">
    <cfRule type="colorScale" priority="8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G1:BG1048576">
    <cfRule type="colorScale" priority="3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H1:BH1048576">
    <cfRule type="colorScale" priority="3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I1:BI1048576">
    <cfRule type="colorScale" priority="3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J1:BJ1048576">
    <cfRule type="colorScale" priority="3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L1:BL1048576">
    <cfRule type="colorScale" priority="2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L225:BL1048576 BL1:BL4 BL174 BL21 BL72 BL157 BL55 BL38 BL89 BL140 BL123 BL208 BL106">
    <cfRule type="colorScale" priority="7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L225:BL1048576 BL1:BL4 BL174 BL55 BL21 BL72 BL157 BL38 BL89 BL140 BL123 BL208 BL106">
    <cfRule type="colorScale" priority="5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M1:BM1048576">
    <cfRule type="colorScale" priority="1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N3">
    <cfRule type="colorScale" priority="6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O1:BO1048576">
    <cfRule type="colorScale" priority="2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O225:BO1048576 BO1:BO4 BO174 BO21 BO72 BO157 BO55 BO38 BO89 BO140 BO123 BO208 BO106">
    <cfRule type="colorScale" priority="7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O225:BO1048576 BO1:BO4 BO174 BO55 BO21 BO72 BO157 BO38 BO89 BO140 BO123 BO208 BO106">
    <cfRule type="colorScale" priority="5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P1:BP1048576">
    <cfRule type="colorScale" priority="1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R1:BR1048576"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S1:BS1048576">
    <cfRule type="colorScale" priority="1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T1:BT1048576">
    <cfRule type="colorScale" priority="1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V1:BV1048576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W1:BW1048576">
    <cfRule type="colorScale" priority="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X1:BX1048576">
    <cfRule type="colorScale" priority="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Z1:BZ1048576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9B1093E-1CB7-7F4D-ABE5-2FF1E2BC4E24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G2</xm:sqref>
        </x14:conditionalFormatting>
        <x14:conditionalFormatting xmlns:xm="http://schemas.microsoft.com/office/excel/2006/main">
          <x14:cfRule type="dataBar" id="{E114E252-AB2E-464C-AB23-B757E0395D27}">
            <x14:dataBar minLength="0" maxLength="100" border="1" negativeBarBorderColorSameAsPositive="0">
              <x14:cfvo type="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L2</xm:sqref>
        </x14:conditionalFormatting>
        <x14:conditionalFormatting xmlns:xm="http://schemas.microsoft.com/office/excel/2006/main">
          <x14:cfRule type="dataBar" id="{C760BDC8-C1AB-B44E-977D-F7121F15202A}">
            <x14:dataBar minLength="0" maxLength="100" border="1" negativeBarBorderColorSameAsPositive="0">
              <x14:cfvo type="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Q2</xm:sqref>
        </x14:conditionalFormatting>
        <x14:conditionalFormatting xmlns:xm="http://schemas.microsoft.com/office/excel/2006/main">
          <x14:cfRule type="dataBar" id="{D5438BEF-F946-3548-8637-5B08DEDB8569}">
            <x14:dataBar minLength="0" maxLength="100" border="1" negativeBarBorderColorSameAsPositive="0">
              <x14:cfvo type="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V2</xm:sqref>
        </x14:conditionalFormatting>
        <x14:conditionalFormatting xmlns:xm="http://schemas.microsoft.com/office/excel/2006/main">
          <x14:cfRule type="dataBar" id="{4327E132-DC21-0D41-83A1-589ADF924464}">
            <x14:dataBar minLength="0" maxLength="100" border="1" negativeBarBorderColorSameAsPositive="0">
              <x14:cfvo type="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AA2</xm:sqref>
        </x14:conditionalFormatting>
        <x14:conditionalFormatting xmlns:xm="http://schemas.microsoft.com/office/excel/2006/main">
          <x14:cfRule type="dataBar" id="{664F3ACF-1F77-504D-840E-7BE69245F420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AG1:AG1048576</xm:sqref>
        </x14:conditionalFormatting>
        <x14:conditionalFormatting xmlns:xm="http://schemas.microsoft.com/office/excel/2006/main">
          <x14:cfRule type="dataBar" id="{D1DC3AE8-886C-D048-BA2D-D410C3194853}">
            <x14:dataBar minLength="0" maxLength="100" border="1" negativeBarBorderColorSameAsPositive="0">
              <x14:cfvo type="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AH1:AH1048576</xm:sqref>
        </x14:conditionalFormatting>
        <x14:conditionalFormatting xmlns:xm="http://schemas.microsoft.com/office/excel/2006/main">
          <x14:cfRule type="dataBar" id="{93050946-5510-0D45-997D-603A0BD52481}">
            <x14:dataBar minLength="0" maxLength="100" border="1" negativeBarBorderColorSameAsPositive="0">
              <x14:cfvo type="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AI1:AI1048576</xm:sqref>
        </x14:conditionalFormatting>
        <x14:conditionalFormatting xmlns:xm="http://schemas.microsoft.com/office/excel/2006/main">
          <x14:cfRule type="dataBar" id="{80570A81-4461-2F43-9368-480957E6A7F4}">
            <x14:dataBar minLength="0" maxLength="100" border="1" negativeBarBorderColorSameAsPositive="0">
              <x14:cfvo type="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AJ1:AJ1048576</xm:sqref>
        </x14:conditionalFormatting>
        <x14:conditionalFormatting xmlns:xm="http://schemas.microsoft.com/office/excel/2006/main">
          <x14:cfRule type="dataBar" id="{B470AB6A-6221-934E-8305-5F74CE3EB695}">
            <x14:dataBar minLength="0" maxLength="100" border="1" negativeBarBorderColorSameAsPositive="0">
              <x14:cfvo type="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AK1:AK1048576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E5E03-AA14-904E-9DFB-F808D58B3854}">
  <dimension ref="A1:BZ190"/>
  <sheetViews>
    <sheetView zoomScale="120" zoomScaleNormal="120" workbookViewId="0">
      <pane xSplit="5" ySplit="4" topLeftCell="AT117" activePane="bottomRight" state="frozen"/>
      <selection pane="topRight" activeCell="F1" sqref="F1"/>
      <selection pane="bottomLeft" activeCell="A5" sqref="A5"/>
      <selection pane="bottomRight" activeCell="BG177" sqref="BG177:BJ177"/>
    </sheetView>
  </sheetViews>
  <sheetFormatPr baseColWidth="10" defaultRowHeight="16" customHeight="1" x14ac:dyDescent="0.2"/>
  <cols>
    <col min="1" max="3" width="4.33203125" style="20" customWidth="1"/>
    <col min="4" max="4" width="24.33203125" style="20" customWidth="1"/>
    <col min="5" max="5" width="10" style="112" customWidth="1"/>
    <col min="6" max="6" width="2.83203125" style="20" customWidth="1"/>
    <col min="7" max="7" width="6.5" style="110" customWidth="1"/>
    <col min="8" max="10" width="6.5" style="20" customWidth="1"/>
    <col min="11" max="11" width="6.5" style="111" customWidth="1"/>
    <col min="12" max="12" width="6.5" style="110" customWidth="1"/>
    <col min="13" max="15" width="6.5" style="20" customWidth="1"/>
    <col min="16" max="16" width="6.5" style="111" customWidth="1"/>
    <col min="17" max="17" width="6.5" style="110" customWidth="1"/>
    <col min="18" max="20" width="6.5" style="20" customWidth="1"/>
    <col min="21" max="21" width="6.5" style="111" customWidth="1"/>
    <col min="22" max="22" width="6.5" style="110" customWidth="1"/>
    <col min="23" max="25" width="6.5" style="20" customWidth="1"/>
    <col min="26" max="26" width="6.5" style="111" customWidth="1"/>
    <col min="27" max="27" width="6.5" style="110" customWidth="1"/>
    <col min="28" max="30" width="6.5" style="20" customWidth="1"/>
    <col min="31" max="31" width="6.5" style="111" customWidth="1"/>
    <col min="32" max="32" width="3" style="20" customWidth="1"/>
    <col min="33" max="37" width="9.6640625" style="20" customWidth="1"/>
    <col min="38" max="38" width="3.6640625" style="20" customWidth="1"/>
    <col min="39" max="40" width="8" style="20" customWidth="1"/>
    <col min="41" max="41" width="3.6640625" style="20" customWidth="1"/>
    <col min="42" max="42" width="8" style="20" customWidth="1"/>
    <col min="43" max="43" width="3.5" style="20" customWidth="1"/>
    <col min="44" max="44" width="2.6640625" style="20" customWidth="1"/>
    <col min="45" max="45" width="8" style="20" customWidth="1"/>
    <col min="46" max="46" width="4" style="20" customWidth="1"/>
    <col min="47" max="47" width="5.33203125" style="20" customWidth="1"/>
    <col min="48" max="51" width="7.5" style="119" customWidth="1"/>
    <col min="52" max="52" width="3.5" style="20" customWidth="1"/>
    <col min="53" max="53" width="8" style="20" customWidth="1"/>
    <col min="54" max="55" width="3.5" style="20" customWidth="1"/>
    <col min="56" max="56" width="8" style="20" customWidth="1"/>
    <col min="57" max="57" width="3.5" style="20" customWidth="1"/>
    <col min="58" max="58" width="3.83203125" style="20" customWidth="1"/>
    <col min="59" max="62" width="7.5" style="119" customWidth="1"/>
    <col min="63" max="63" width="3.33203125" style="20" customWidth="1"/>
    <col min="64" max="64" width="8.6640625" style="20" customWidth="1"/>
    <col min="65" max="65" width="3.5" style="20" customWidth="1"/>
    <col min="66" max="66" width="2.33203125" style="20" customWidth="1"/>
    <col min="67" max="67" width="8.6640625" style="20" customWidth="1"/>
    <col min="68" max="68" width="3.33203125" style="20" customWidth="1"/>
    <col min="69" max="69" width="4.1640625" style="20" customWidth="1"/>
    <col min="70" max="71" width="4.83203125" style="113" customWidth="1"/>
    <col min="72" max="72" width="10.83203125" style="114"/>
    <col min="73" max="73" width="4" style="20" customWidth="1"/>
    <col min="74" max="75" width="4.83203125" style="115" customWidth="1"/>
    <col min="76" max="76" width="10.83203125" style="20" customWidth="1"/>
    <col min="77" max="77" width="4.6640625" style="20" customWidth="1"/>
    <col min="78" max="78" width="10.83203125" style="20" customWidth="1"/>
    <col min="79" max="16384" width="10.83203125" style="20"/>
  </cols>
  <sheetData>
    <row r="1" spans="1:78" ht="16" customHeight="1" x14ac:dyDescent="0.2">
      <c r="G1" s="20"/>
      <c r="K1" s="20"/>
      <c r="L1" s="20"/>
      <c r="P1" s="20"/>
      <c r="Q1" s="20"/>
      <c r="U1" s="20"/>
      <c r="V1" s="20"/>
      <c r="Z1" s="20"/>
      <c r="AA1" s="20"/>
      <c r="AE1" s="20"/>
      <c r="AM1" s="109"/>
      <c r="AV1" s="241" t="s">
        <v>0</v>
      </c>
      <c r="AW1" s="241"/>
      <c r="AX1" s="241"/>
      <c r="AY1" s="241"/>
      <c r="AZ1" s="241"/>
      <c r="BA1" s="241"/>
      <c r="BB1" s="241"/>
      <c r="BC1" s="241"/>
      <c r="BD1" s="241"/>
      <c r="BE1" s="241"/>
      <c r="BG1" s="241" t="s">
        <v>1</v>
      </c>
      <c r="BH1" s="241"/>
      <c r="BI1" s="241"/>
      <c r="BJ1" s="241"/>
      <c r="BK1" s="241"/>
      <c r="BL1" s="241"/>
      <c r="BM1" s="241"/>
      <c r="BN1" s="241"/>
      <c r="BO1" s="241"/>
      <c r="BP1" s="241"/>
    </row>
    <row r="2" spans="1:78" ht="16" customHeight="1" x14ac:dyDescent="0.2">
      <c r="E2" s="116" t="s">
        <v>247</v>
      </c>
      <c r="G2" s="242" t="s">
        <v>2</v>
      </c>
      <c r="H2" s="243"/>
      <c r="I2" s="243"/>
      <c r="J2" s="243"/>
      <c r="K2" s="244"/>
      <c r="L2" s="245" t="s">
        <v>3</v>
      </c>
      <c r="M2" s="246"/>
      <c r="N2" s="246"/>
      <c r="O2" s="246"/>
      <c r="P2" s="247"/>
      <c r="Q2" s="248" t="s">
        <v>4</v>
      </c>
      <c r="R2" s="249"/>
      <c r="S2" s="249"/>
      <c r="T2" s="249"/>
      <c r="U2" s="250"/>
      <c r="V2" s="251" t="s">
        <v>5</v>
      </c>
      <c r="W2" s="252"/>
      <c r="X2" s="252"/>
      <c r="Y2" s="252"/>
      <c r="Z2" s="253"/>
      <c r="AA2" s="254" t="s">
        <v>6</v>
      </c>
      <c r="AB2" s="255"/>
      <c r="AC2" s="255"/>
      <c r="AD2" s="255"/>
      <c r="AE2" s="256"/>
      <c r="AG2" s="257" t="s">
        <v>2</v>
      </c>
      <c r="AH2" s="258" t="s">
        <v>3</v>
      </c>
      <c r="AI2" s="259" t="s">
        <v>5</v>
      </c>
      <c r="AJ2" s="263" t="s">
        <v>4</v>
      </c>
      <c r="AK2" s="264" t="s">
        <v>6</v>
      </c>
      <c r="AM2" s="265" t="s">
        <v>7</v>
      </c>
      <c r="AN2" s="265"/>
      <c r="AP2" s="117" t="s">
        <v>8</v>
      </c>
      <c r="AQ2" s="117"/>
      <c r="AS2" s="118" t="s">
        <v>9</v>
      </c>
      <c r="AT2" s="118"/>
      <c r="AV2" s="260" t="s">
        <v>83</v>
      </c>
      <c r="AW2" s="260"/>
      <c r="AX2" s="260" t="s">
        <v>648</v>
      </c>
      <c r="AY2" s="260"/>
      <c r="AZ2" s="120"/>
      <c r="BA2" s="120"/>
      <c r="BB2" s="120"/>
      <c r="BC2" s="120"/>
      <c r="BD2" s="120"/>
      <c r="BE2" s="120"/>
      <c r="BG2" s="260" t="s">
        <v>83</v>
      </c>
      <c r="BH2" s="260"/>
      <c r="BI2" s="260" t="s">
        <v>648</v>
      </c>
      <c r="BJ2" s="260"/>
    </row>
    <row r="3" spans="1:78" ht="16" customHeight="1" x14ac:dyDescent="0.2">
      <c r="D3" s="108"/>
      <c r="AG3" s="257"/>
      <c r="AH3" s="258"/>
      <c r="AI3" s="259"/>
      <c r="AJ3" s="263"/>
      <c r="AK3" s="264"/>
      <c r="AV3" s="119" t="s">
        <v>10</v>
      </c>
      <c r="AW3" s="119" t="s">
        <v>11</v>
      </c>
      <c r="AX3" s="119" t="s">
        <v>10</v>
      </c>
      <c r="AY3" s="119" t="s">
        <v>11</v>
      </c>
      <c r="BA3" s="261" t="s">
        <v>10</v>
      </c>
      <c r="BB3" s="261"/>
      <c r="BD3" s="261" t="s">
        <v>11</v>
      </c>
      <c r="BE3" s="261"/>
      <c r="BG3" s="119" t="s">
        <v>10</v>
      </c>
      <c r="BH3" s="119" t="s">
        <v>11</v>
      </c>
      <c r="BI3" s="119" t="s">
        <v>10</v>
      </c>
      <c r="BJ3" s="119" t="s">
        <v>11</v>
      </c>
      <c r="BL3" s="261" t="s">
        <v>10</v>
      </c>
      <c r="BM3" s="261"/>
      <c r="BO3" s="261" t="s">
        <v>11</v>
      </c>
      <c r="BP3" s="261"/>
      <c r="BR3" s="262" t="s">
        <v>84</v>
      </c>
      <c r="BS3" s="262"/>
      <c r="BT3" s="262"/>
      <c r="BV3" s="266" t="s">
        <v>85</v>
      </c>
      <c r="BW3" s="266"/>
      <c r="BX3" s="266"/>
      <c r="BZ3" s="121" t="s">
        <v>240</v>
      </c>
    </row>
    <row r="4" spans="1:78" ht="16" customHeight="1" x14ac:dyDescent="0.2">
      <c r="A4" s="20" t="s">
        <v>248</v>
      </c>
      <c r="B4" s="20" t="s">
        <v>268</v>
      </c>
      <c r="C4" s="20" t="s">
        <v>249</v>
      </c>
      <c r="BV4" s="113"/>
      <c r="BW4" s="113"/>
      <c r="BX4" s="114"/>
    </row>
    <row r="5" spans="1:78" ht="16" customHeight="1" x14ac:dyDescent="0.2">
      <c r="A5" s="222">
        <v>8</v>
      </c>
      <c r="B5" s="222">
        <v>0</v>
      </c>
      <c r="C5" s="222">
        <v>1</v>
      </c>
      <c r="D5" s="20" t="s">
        <v>649</v>
      </c>
      <c r="E5" s="224">
        <v>987329</v>
      </c>
      <c r="G5">
        <v>365</v>
      </c>
      <c r="H5">
        <v>280</v>
      </c>
      <c r="I5">
        <v>396</v>
      </c>
      <c r="J5">
        <v>487</v>
      </c>
      <c r="K5">
        <v>358</v>
      </c>
      <c r="L5">
        <v>0.85399999999999998</v>
      </c>
      <c r="M5">
        <v>0.82199999999999995</v>
      </c>
      <c r="N5">
        <v>0.85699999999999998</v>
      </c>
      <c r="O5">
        <v>0.89700000000000002</v>
      </c>
      <c r="P5">
        <v>0.85199999999999998</v>
      </c>
      <c r="Q5">
        <v>0.71799999999999997</v>
      </c>
      <c r="R5">
        <v>0.71599999999999997</v>
      </c>
      <c r="S5">
        <v>0.70699999999999996</v>
      </c>
      <c r="T5">
        <v>0.71699999999999997</v>
      </c>
      <c r="U5">
        <v>0.73099999999999998</v>
      </c>
      <c r="V5">
        <v>0.94899999999999995</v>
      </c>
      <c r="W5">
        <v>1.0409999999999999</v>
      </c>
      <c r="X5">
        <v>0.94399999999999995</v>
      </c>
      <c r="Y5">
        <v>0.81200000000000006</v>
      </c>
      <c r="Z5">
        <v>0.95899999999999996</v>
      </c>
      <c r="AA5">
        <v>1.33</v>
      </c>
      <c r="AB5">
        <v>1.327</v>
      </c>
      <c r="AC5">
        <v>1.38</v>
      </c>
      <c r="AD5">
        <v>1.2989999999999999</v>
      </c>
      <c r="AE5">
        <v>1.2709999999999999</v>
      </c>
      <c r="AG5" s="21">
        <f t="shared" ref="AG5:AG20" si="0">AVERAGE(G5:K5)</f>
        <v>377.2</v>
      </c>
      <c r="AH5" s="22">
        <f t="shared" ref="AH5:AH20" si="1">AVERAGE(L5:P5)</f>
        <v>0.85640000000000005</v>
      </c>
      <c r="AI5" s="22">
        <f t="shared" ref="AI5:AI20" si="2">AVERAGE(V5:Z5)</f>
        <v>0.94099999999999984</v>
      </c>
      <c r="AJ5" s="22">
        <f t="shared" ref="AJ5:AJ20" si="3">AVERAGE(Q5:U5)</f>
        <v>0.71779999999999999</v>
      </c>
      <c r="AK5" s="22">
        <f t="shared" ref="AK5:AK20" si="4">AVERAGE(AA5:AE5)</f>
        <v>1.3214000000000001</v>
      </c>
      <c r="AM5" s="109">
        <f t="shared" ref="AM5:AM20" si="5">((AK5-AI5)*(1000/AG5))/AJ5</f>
        <v>1.4049645626866836</v>
      </c>
      <c r="AN5" s="223" cm="1">
        <f t="array" ref="AN5">MIN(IF(ISERROR(AM5:AM12),1E+307,AM5:AM12))</f>
        <v>0.92782728812549609</v>
      </c>
      <c r="AP5" s="223" cm="1">
        <f t="array" ref="AP5">MAX(IF(ISERROR(AJ5:AJ12),-1E+307,AJ5:AJ12))</f>
        <v>0.72760000000000002</v>
      </c>
      <c r="AQ5" s="220">
        <f>AP13-AP5</f>
        <v>-6.9800000000000084E-2</v>
      </c>
      <c r="AR5" s="24"/>
      <c r="AS5" s="223" cm="1">
        <f t="array" ref="AS5">MIN(IF(ISERROR(AK5:AK12),1E+307,AK5:AK12))</f>
        <v>1.2812000000000001</v>
      </c>
      <c r="AT5" s="220">
        <f>AS5-AS13</f>
        <v>-0.11359999999999992</v>
      </c>
      <c r="AV5" s="43">
        <v>0.79100000000000004</v>
      </c>
      <c r="AW5" s="43">
        <v>1.347</v>
      </c>
      <c r="AX5" s="43">
        <v>0.81100000000000005</v>
      </c>
      <c r="AY5" s="43">
        <v>1.4319999999999999</v>
      </c>
      <c r="AZ5" s="25"/>
      <c r="BA5" s="223" cm="1">
        <f t="array" ref="BA5">INDEX(AV5:AV12, MATCH(MIN(IF(ISERROR($AK5:$AK12), 1000, $AK5:$AK12)), $AK5:$AK12, 0))</f>
        <v>0.78100000000000003</v>
      </c>
      <c r="BB5" s="220">
        <f>BA13-BA5</f>
        <v>-8.0000000000000071E-2</v>
      </c>
      <c r="BC5" s="24"/>
      <c r="BD5" s="223" cm="1">
        <f t="array" ref="BD5">INDEX(AW5:AW12, MATCH(MIN(IF(ISERROR($AK5:$AK12), 1000, $AK5:$AK12)), $AK5:$AK12, 0))</f>
        <v>1.377</v>
      </c>
      <c r="BE5" s="220">
        <f>BD5-BD13</f>
        <v>-0.18900000000000006</v>
      </c>
      <c r="BG5" s="43">
        <v>0.71299999999999997</v>
      </c>
      <c r="BH5" s="43">
        <v>1.5720000000000001</v>
      </c>
      <c r="BI5" s="43">
        <v>0.77200000000000002</v>
      </c>
      <c r="BJ5" s="43">
        <v>1.56</v>
      </c>
      <c r="BL5" s="223" cm="1">
        <f t="array" ref="BL5">INDEX(BG5:BG12, MATCH(MIN(IF(ISERROR($AK5:$AK12), 1000, $AK5:$AK12)), $AK5:$AK12, 0))</f>
        <v>0.76200000000000001</v>
      </c>
      <c r="BM5" s="220">
        <f>BL13-BL5</f>
        <v>-0.11699999999999999</v>
      </c>
      <c r="BN5" s="24"/>
      <c r="BO5" s="223" cm="1">
        <f t="array" ref="BO5">INDEX(BH5:BH12, MATCH(MIN(IF(ISERROR($AK5:$AK12), 1000, $AK5:$AK12)), $AK5:$AK12, 0))</f>
        <v>1.554</v>
      </c>
      <c r="BP5" s="220">
        <f>BO5-BO13</f>
        <v>-0.16900000000000004</v>
      </c>
      <c r="BR5" s="220">
        <f>BA5-BB5</f>
        <v>0.8610000000000001</v>
      </c>
      <c r="BS5" s="220">
        <f>BD5+BE5</f>
        <v>1.1879999999999999</v>
      </c>
      <c r="BT5" s="221">
        <f>BS5-BR5</f>
        <v>0.32699999999999985</v>
      </c>
      <c r="BU5" s="51"/>
      <c r="BV5" s="220">
        <f>BL5-BM5</f>
        <v>0.879</v>
      </c>
      <c r="BW5" s="220">
        <f>BO5+BP5</f>
        <v>1.385</v>
      </c>
      <c r="BX5" s="221">
        <f>BW5-BV5</f>
        <v>0.50600000000000001</v>
      </c>
      <c r="BY5" s="51"/>
      <c r="BZ5" s="221">
        <f>AVERAGE(BT5, BX5)</f>
        <v>0.41649999999999993</v>
      </c>
    </row>
    <row r="6" spans="1:78" ht="16" customHeight="1" x14ac:dyDescent="0.2">
      <c r="A6" s="222"/>
      <c r="B6" s="222"/>
      <c r="C6" s="222"/>
      <c r="D6" s="20" t="s">
        <v>650</v>
      </c>
      <c r="E6" s="224"/>
      <c r="G6">
        <v>385</v>
      </c>
      <c r="H6">
        <v>470</v>
      </c>
      <c r="I6">
        <v>463</v>
      </c>
      <c r="J6">
        <v>393</v>
      </c>
      <c r="K6">
        <v>437</v>
      </c>
      <c r="L6">
        <v>0.84299999999999997</v>
      </c>
      <c r="M6">
        <v>0.877</v>
      </c>
      <c r="N6">
        <v>0.879</v>
      </c>
      <c r="O6">
        <v>0.84699999999999998</v>
      </c>
      <c r="P6">
        <v>0.86199999999999999</v>
      </c>
      <c r="Q6">
        <v>0.72599999999999998</v>
      </c>
      <c r="R6">
        <v>0.72699999999999998</v>
      </c>
      <c r="S6">
        <v>0.71799999999999997</v>
      </c>
      <c r="T6">
        <v>0.72499999999999998</v>
      </c>
      <c r="U6">
        <v>0.74199999999999999</v>
      </c>
      <c r="V6">
        <v>0.98099999999999998</v>
      </c>
      <c r="W6">
        <v>0.877</v>
      </c>
      <c r="X6">
        <v>0.875</v>
      </c>
      <c r="Y6">
        <v>0.97499999999999998</v>
      </c>
      <c r="Z6">
        <v>0.92800000000000005</v>
      </c>
      <c r="AA6">
        <v>1.2789999999999999</v>
      </c>
      <c r="AB6">
        <v>1.3029999999999999</v>
      </c>
      <c r="AC6">
        <v>1.2929999999999999</v>
      </c>
      <c r="AD6">
        <v>1.3029999999999999</v>
      </c>
      <c r="AE6">
        <v>1.24</v>
      </c>
      <c r="AG6" s="21">
        <f t="shared" si="0"/>
        <v>429.6</v>
      </c>
      <c r="AH6" s="22">
        <f t="shared" si="1"/>
        <v>0.86159999999999992</v>
      </c>
      <c r="AI6" s="22">
        <f t="shared" si="2"/>
        <v>0.92720000000000002</v>
      </c>
      <c r="AJ6" s="22">
        <f t="shared" si="3"/>
        <v>0.72760000000000002</v>
      </c>
      <c r="AK6" s="22">
        <f t="shared" si="4"/>
        <v>1.2836000000000001</v>
      </c>
      <c r="AM6" s="109">
        <f t="shared" si="5"/>
        <v>1.1401992008624053</v>
      </c>
      <c r="AN6" s="223"/>
      <c r="AP6" s="223"/>
      <c r="AQ6" s="220"/>
      <c r="AR6" s="24"/>
      <c r="AS6" s="223"/>
      <c r="AT6" s="220"/>
      <c r="AV6" s="43">
        <v>0.79</v>
      </c>
      <c r="AW6" s="43">
        <v>1.355</v>
      </c>
      <c r="AX6" s="43">
        <v>0.79500000000000004</v>
      </c>
      <c r="AY6" s="43">
        <v>1.4730000000000001</v>
      </c>
      <c r="AZ6" s="25"/>
      <c r="BA6" s="223"/>
      <c r="BB6" s="220"/>
      <c r="BC6" s="24"/>
      <c r="BD6" s="223"/>
      <c r="BE6" s="220"/>
      <c r="BG6" s="43">
        <v>0.71599999999999997</v>
      </c>
      <c r="BH6" s="43">
        <v>1.5720000000000001</v>
      </c>
      <c r="BI6" s="43">
        <v>0.76600000000000001</v>
      </c>
      <c r="BJ6" s="43">
        <v>1.5640000000000001</v>
      </c>
      <c r="BL6" s="223"/>
      <c r="BM6" s="220"/>
      <c r="BN6" s="24"/>
      <c r="BO6" s="223"/>
      <c r="BP6" s="220"/>
      <c r="BR6" s="220"/>
      <c r="BS6" s="220"/>
      <c r="BT6" s="221"/>
      <c r="BU6" s="51"/>
      <c r="BV6" s="220"/>
      <c r="BW6" s="220"/>
      <c r="BX6" s="221"/>
      <c r="BY6" s="51"/>
      <c r="BZ6" s="221"/>
    </row>
    <row r="7" spans="1:78" s="63" customFormat="1" ht="16" customHeight="1" x14ac:dyDescent="0.2">
      <c r="A7" s="222"/>
      <c r="B7" s="222"/>
      <c r="C7" s="222"/>
      <c r="D7" s="63" t="s">
        <v>651</v>
      </c>
      <c r="E7" s="224"/>
      <c r="G7" s="63">
        <v>535</v>
      </c>
      <c r="H7" s="63">
        <v>572</v>
      </c>
      <c r="I7" s="63">
        <v>459</v>
      </c>
      <c r="J7" s="63">
        <v>452</v>
      </c>
      <c r="K7" s="63">
        <v>478</v>
      </c>
      <c r="L7" s="63">
        <v>0.871</v>
      </c>
      <c r="M7" s="63">
        <v>0.88100000000000001</v>
      </c>
      <c r="N7" s="63">
        <v>0.85399999999999998</v>
      </c>
      <c r="O7" s="63">
        <v>0.85599999999999998</v>
      </c>
      <c r="P7" s="63">
        <v>0.85599999999999998</v>
      </c>
      <c r="Q7" s="63">
        <v>0.72599999999999998</v>
      </c>
      <c r="R7" s="63">
        <v>0.72599999999999998</v>
      </c>
      <c r="S7" s="63">
        <v>0.71699999999999997</v>
      </c>
      <c r="T7" s="63">
        <v>0.72899999999999998</v>
      </c>
      <c r="U7" s="63">
        <v>0.73499999999999999</v>
      </c>
      <c r="V7" s="63">
        <v>0.89800000000000002</v>
      </c>
      <c r="W7" s="63">
        <v>0.86399999999999999</v>
      </c>
      <c r="X7" s="63">
        <v>0.95499999999999996</v>
      </c>
      <c r="Y7" s="63">
        <v>0.94699999999999995</v>
      </c>
      <c r="Z7" s="63">
        <v>0.94599999999999995</v>
      </c>
      <c r="AA7" s="63">
        <v>1.288</v>
      </c>
      <c r="AB7" s="63">
        <v>1.3049999999999999</v>
      </c>
      <c r="AC7" s="63">
        <v>1.288</v>
      </c>
      <c r="AD7" s="63">
        <v>1.2549999999999999</v>
      </c>
      <c r="AE7" s="63">
        <v>1.27</v>
      </c>
      <c r="AG7" s="102">
        <f t="shared" si="0"/>
        <v>499.2</v>
      </c>
      <c r="AH7" s="103">
        <f t="shared" si="1"/>
        <v>0.86359999999999992</v>
      </c>
      <c r="AI7" s="103">
        <f t="shared" si="2"/>
        <v>0.92200000000000004</v>
      </c>
      <c r="AJ7" s="103">
        <f t="shared" si="3"/>
        <v>0.72660000000000002</v>
      </c>
      <c r="AK7" s="103">
        <f t="shared" si="4"/>
        <v>1.2812000000000001</v>
      </c>
      <c r="AM7" s="18">
        <f t="shared" si="5"/>
        <v>0.99029903943198749</v>
      </c>
      <c r="AN7" s="223"/>
      <c r="AP7" s="223"/>
      <c r="AQ7" s="220"/>
      <c r="AR7" s="104"/>
      <c r="AS7" s="223"/>
      <c r="AT7" s="220"/>
      <c r="AV7" s="105">
        <v>0.78100000000000003</v>
      </c>
      <c r="AW7" s="105">
        <v>1.377</v>
      </c>
      <c r="AX7" s="105">
        <v>0.79800000000000004</v>
      </c>
      <c r="AY7" s="105">
        <v>1.468</v>
      </c>
      <c r="AZ7" s="106"/>
      <c r="BA7" s="223"/>
      <c r="BB7" s="220"/>
      <c r="BC7" s="104"/>
      <c r="BD7" s="223"/>
      <c r="BE7" s="220"/>
      <c r="BG7" s="105">
        <v>0.76200000000000001</v>
      </c>
      <c r="BH7" s="105">
        <v>1.554</v>
      </c>
      <c r="BI7" s="105">
        <v>0.77</v>
      </c>
      <c r="BJ7" s="105">
        <v>1.56</v>
      </c>
      <c r="BL7" s="223"/>
      <c r="BM7" s="220"/>
      <c r="BN7" s="104"/>
      <c r="BO7" s="223"/>
      <c r="BP7" s="220"/>
      <c r="BR7" s="220"/>
      <c r="BS7" s="220"/>
      <c r="BT7" s="221"/>
      <c r="BU7" s="107"/>
      <c r="BV7" s="220"/>
      <c r="BW7" s="220"/>
      <c r="BX7" s="221"/>
      <c r="BY7" s="107"/>
      <c r="BZ7" s="221"/>
    </row>
    <row r="8" spans="1:78" ht="16" customHeight="1" x14ac:dyDescent="0.2">
      <c r="A8" s="222"/>
      <c r="B8" s="222"/>
      <c r="C8" s="222"/>
      <c r="D8" s="20" t="s">
        <v>652</v>
      </c>
      <c r="E8" s="224"/>
      <c r="G8">
        <v>572</v>
      </c>
      <c r="H8">
        <v>444</v>
      </c>
      <c r="I8">
        <v>459</v>
      </c>
      <c r="J8">
        <v>618</v>
      </c>
      <c r="K8">
        <v>358</v>
      </c>
      <c r="L8">
        <v>0.878</v>
      </c>
      <c r="M8">
        <v>0.84</v>
      </c>
      <c r="N8">
        <v>0.85099999999999998</v>
      </c>
      <c r="O8">
        <v>0.88700000000000001</v>
      </c>
      <c r="P8">
        <v>0.80400000000000005</v>
      </c>
      <c r="Q8">
        <v>0.72399999999999998</v>
      </c>
      <c r="R8">
        <v>0.73</v>
      </c>
      <c r="S8">
        <v>0.71399999999999997</v>
      </c>
      <c r="T8">
        <v>0.73099999999999998</v>
      </c>
      <c r="U8">
        <v>0.73099999999999998</v>
      </c>
      <c r="V8">
        <v>0.876</v>
      </c>
      <c r="W8">
        <v>0.99199999999999999</v>
      </c>
      <c r="X8">
        <v>0.96399999999999997</v>
      </c>
      <c r="Y8">
        <v>0.84899999999999998</v>
      </c>
      <c r="Z8">
        <v>1.089</v>
      </c>
      <c r="AA8">
        <v>1.3109999999999999</v>
      </c>
      <c r="AB8">
        <v>1.28</v>
      </c>
      <c r="AC8">
        <v>1.292</v>
      </c>
      <c r="AD8">
        <v>1.268</v>
      </c>
      <c r="AE8">
        <v>1.27</v>
      </c>
      <c r="AG8" s="21">
        <f t="shared" si="0"/>
        <v>490.2</v>
      </c>
      <c r="AH8" s="22">
        <f t="shared" si="1"/>
        <v>0.85199999999999998</v>
      </c>
      <c r="AI8" s="22">
        <f t="shared" si="2"/>
        <v>0.95399999999999996</v>
      </c>
      <c r="AJ8" s="22">
        <f t="shared" si="3"/>
        <v>0.72599999999999998</v>
      </c>
      <c r="AK8" s="22">
        <f t="shared" si="4"/>
        <v>1.2841999999999998</v>
      </c>
      <c r="AM8" s="109">
        <f t="shared" si="5"/>
        <v>0.92782728812549609</v>
      </c>
      <c r="AN8" s="223"/>
      <c r="AP8" s="223"/>
      <c r="AQ8" s="220"/>
      <c r="AR8" s="24"/>
      <c r="AS8" s="223"/>
      <c r="AT8" s="220"/>
      <c r="AV8" s="43">
        <v>0.79100000000000004</v>
      </c>
      <c r="AW8" s="43">
        <v>1.3580000000000001</v>
      </c>
      <c r="AX8" s="43">
        <v>0.79800000000000004</v>
      </c>
      <c r="AY8" s="43">
        <v>1.4810000000000001</v>
      </c>
      <c r="AZ8" s="25"/>
      <c r="BA8" s="223"/>
      <c r="BB8" s="220"/>
      <c r="BC8" s="24"/>
      <c r="BD8" s="223"/>
      <c r="BE8" s="220"/>
      <c r="BG8" s="43">
        <v>0.73399999999999999</v>
      </c>
      <c r="BH8" s="43">
        <v>1.5349999999999999</v>
      </c>
      <c r="BI8" s="43">
        <v>0.78200000000000003</v>
      </c>
      <c r="BJ8" s="43">
        <v>1.536</v>
      </c>
      <c r="BL8" s="223"/>
      <c r="BM8" s="220"/>
      <c r="BN8" s="24"/>
      <c r="BO8" s="223"/>
      <c r="BP8" s="220"/>
      <c r="BR8" s="220"/>
      <c r="BS8" s="220"/>
      <c r="BT8" s="221"/>
      <c r="BU8" s="51"/>
      <c r="BV8" s="220"/>
      <c r="BW8" s="220"/>
      <c r="BX8" s="221"/>
      <c r="BY8" s="51"/>
      <c r="BZ8" s="221"/>
    </row>
    <row r="9" spans="1:78" ht="16" customHeight="1" x14ac:dyDescent="0.2">
      <c r="A9" s="222"/>
      <c r="B9" s="222"/>
      <c r="C9" s="222"/>
      <c r="D9" s="20" t="s">
        <v>653</v>
      </c>
      <c r="E9" s="224"/>
      <c r="G9" s="20"/>
      <c r="K9" s="20"/>
      <c r="L9" s="20"/>
      <c r="P9" s="20"/>
      <c r="Q9" s="20"/>
      <c r="U9" s="20"/>
      <c r="V9" s="20"/>
      <c r="Z9" s="20"/>
      <c r="AA9" s="20"/>
      <c r="AE9" s="20"/>
      <c r="AG9" s="21" t="e">
        <f t="shared" si="0"/>
        <v>#DIV/0!</v>
      </c>
      <c r="AH9" s="22" t="e">
        <f t="shared" si="1"/>
        <v>#DIV/0!</v>
      </c>
      <c r="AI9" s="22" t="e">
        <f t="shared" si="2"/>
        <v>#DIV/0!</v>
      </c>
      <c r="AJ9" s="22" t="e">
        <f t="shared" si="3"/>
        <v>#DIV/0!</v>
      </c>
      <c r="AK9" s="22" t="e">
        <f t="shared" si="4"/>
        <v>#DIV/0!</v>
      </c>
      <c r="AM9" s="109" t="e">
        <f t="shared" si="5"/>
        <v>#DIV/0!</v>
      </c>
      <c r="AN9" s="223"/>
      <c r="AP9" s="223"/>
      <c r="AQ9" s="220"/>
      <c r="AR9" s="24"/>
      <c r="AS9" s="223"/>
      <c r="AT9" s="220"/>
      <c r="AV9" s="43"/>
      <c r="AW9" s="43"/>
      <c r="AX9" s="43"/>
      <c r="AY9" s="43"/>
      <c r="AZ9" s="25"/>
      <c r="BA9" s="223"/>
      <c r="BB9" s="220"/>
      <c r="BC9" s="24"/>
      <c r="BD9" s="223"/>
      <c r="BE9" s="220"/>
      <c r="BG9" s="43"/>
      <c r="BH9" s="43"/>
      <c r="BI9" s="43"/>
      <c r="BJ9" s="43"/>
      <c r="BL9" s="223"/>
      <c r="BM9" s="220"/>
      <c r="BN9" s="24"/>
      <c r="BO9" s="223"/>
      <c r="BP9" s="220"/>
      <c r="BR9" s="220"/>
      <c r="BS9" s="220"/>
      <c r="BT9" s="221"/>
      <c r="BU9" s="51"/>
      <c r="BV9" s="220"/>
      <c r="BW9" s="220"/>
      <c r="BX9" s="221"/>
      <c r="BY9" s="51"/>
      <c r="BZ9" s="221"/>
    </row>
    <row r="10" spans="1:78" ht="16" customHeight="1" x14ac:dyDescent="0.2">
      <c r="A10" s="222"/>
      <c r="B10" s="222"/>
      <c r="C10" s="222"/>
      <c r="E10" s="224"/>
      <c r="AG10" s="21" t="e">
        <f t="shared" si="0"/>
        <v>#DIV/0!</v>
      </c>
      <c r="AH10" s="22" t="e">
        <f t="shared" si="1"/>
        <v>#DIV/0!</v>
      </c>
      <c r="AI10" s="22" t="e">
        <f t="shared" si="2"/>
        <v>#DIV/0!</v>
      </c>
      <c r="AJ10" s="22" t="e">
        <f t="shared" si="3"/>
        <v>#DIV/0!</v>
      </c>
      <c r="AK10" s="22" t="e">
        <f t="shared" si="4"/>
        <v>#DIV/0!</v>
      </c>
      <c r="AM10" s="109" t="e">
        <f t="shared" si="5"/>
        <v>#DIV/0!</v>
      </c>
      <c r="AN10" s="223"/>
      <c r="AP10" s="223"/>
      <c r="AQ10" s="220"/>
      <c r="AR10" s="24"/>
      <c r="AS10" s="223"/>
      <c r="AT10" s="220"/>
      <c r="AV10" s="43"/>
      <c r="AW10" s="43"/>
      <c r="AX10" s="43"/>
      <c r="AY10" s="43"/>
      <c r="AZ10" s="25"/>
      <c r="BA10" s="223"/>
      <c r="BB10" s="220"/>
      <c r="BC10" s="24"/>
      <c r="BD10" s="223"/>
      <c r="BE10" s="220"/>
      <c r="BG10" s="43"/>
      <c r="BH10" s="43"/>
      <c r="BI10" s="43"/>
      <c r="BJ10" s="43"/>
      <c r="BL10" s="223"/>
      <c r="BM10" s="220"/>
      <c r="BN10" s="24"/>
      <c r="BO10" s="223"/>
      <c r="BP10" s="220"/>
      <c r="BR10" s="220"/>
      <c r="BS10" s="220"/>
      <c r="BT10" s="221"/>
      <c r="BU10" s="51"/>
      <c r="BV10" s="220"/>
      <c r="BW10" s="220"/>
      <c r="BX10" s="221"/>
      <c r="BY10" s="51"/>
      <c r="BZ10" s="221"/>
    </row>
    <row r="11" spans="1:78" ht="16" customHeight="1" x14ac:dyDescent="0.2">
      <c r="A11" s="222"/>
      <c r="B11" s="222"/>
      <c r="C11" s="222"/>
      <c r="E11" s="224"/>
      <c r="AG11" s="21" t="e">
        <f t="shared" si="0"/>
        <v>#DIV/0!</v>
      </c>
      <c r="AH11" s="22" t="e">
        <f t="shared" si="1"/>
        <v>#DIV/0!</v>
      </c>
      <c r="AI11" s="22" t="e">
        <f t="shared" si="2"/>
        <v>#DIV/0!</v>
      </c>
      <c r="AJ11" s="22" t="e">
        <f t="shared" si="3"/>
        <v>#DIV/0!</v>
      </c>
      <c r="AK11" s="22" t="e">
        <f t="shared" si="4"/>
        <v>#DIV/0!</v>
      </c>
      <c r="AM11" s="109" t="e">
        <f t="shared" si="5"/>
        <v>#DIV/0!</v>
      </c>
      <c r="AN11" s="223"/>
      <c r="AP11" s="223"/>
      <c r="AQ11" s="220"/>
      <c r="AR11" s="24"/>
      <c r="AS11" s="223"/>
      <c r="AT11" s="220"/>
      <c r="AV11" s="43"/>
      <c r="AW11" s="43"/>
      <c r="AX11" s="43"/>
      <c r="AY11" s="43"/>
      <c r="AZ11" s="25"/>
      <c r="BA11" s="223"/>
      <c r="BB11" s="220"/>
      <c r="BC11" s="24"/>
      <c r="BD11" s="223"/>
      <c r="BE11" s="220"/>
      <c r="BG11" s="43"/>
      <c r="BH11" s="43"/>
      <c r="BI11" s="43"/>
      <c r="BJ11" s="43"/>
      <c r="BL11" s="223"/>
      <c r="BM11" s="220"/>
      <c r="BN11" s="24"/>
      <c r="BO11" s="223"/>
      <c r="BP11" s="220"/>
      <c r="BR11" s="220"/>
      <c r="BS11" s="220"/>
      <c r="BT11" s="221"/>
      <c r="BU11" s="51"/>
      <c r="BV11" s="220"/>
      <c r="BW11" s="220"/>
      <c r="BX11" s="221"/>
      <c r="BY11" s="51"/>
      <c r="BZ11" s="221"/>
    </row>
    <row r="12" spans="1:78" ht="16" customHeight="1" x14ac:dyDescent="0.2">
      <c r="A12" s="222"/>
      <c r="B12" s="222"/>
      <c r="C12" s="222"/>
      <c r="E12" s="224"/>
      <c r="AG12" s="21" t="e">
        <f t="shared" si="0"/>
        <v>#DIV/0!</v>
      </c>
      <c r="AH12" s="22" t="e">
        <f t="shared" si="1"/>
        <v>#DIV/0!</v>
      </c>
      <c r="AI12" s="22" t="e">
        <f t="shared" si="2"/>
        <v>#DIV/0!</v>
      </c>
      <c r="AJ12" s="22" t="e">
        <f t="shared" si="3"/>
        <v>#DIV/0!</v>
      </c>
      <c r="AK12" s="22" t="e">
        <f t="shared" si="4"/>
        <v>#DIV/0!</v>
      </c>
      <c r="AM12" s="109" t="e">
        <f t="shared" si="5"/>
        <v>#DIV/0!</v>
      </c>
      <c r="AN12" s="223"/>
      <c r="AP12" s="223"/>
      <c r="AQ12" s="220"/>
      <c r="AR12" s="24"/>
      <c r="AS12" s="223"/>
      <c r="AT12" s="220"/>
      <c r="AV12" s="43"/>
      <c r="AW12" s="43"/>
      <c r="AX12" s="43"/>
      <c r="AY12" s="43"/>
      <c r="AZ12" s="25"/>
      <c r="BA12" s="223"/>
      <c r="BB12" s="220"/>
      <c r="BC12" s="24"/>
      <c r="BD12" s="223"/>
      <c r="BE12" s="220"/>
      <c r="BG12" s="43"/>
      <c r="BH12" s="43"/>
      <c r="BI12" s="43"/>
      <c r="BJ12" s="43"/>
      <c r="BL12" s="223"/>
      <c r="BM12" s="220"/>
      <c r="BN12" s="24"/>
      <c r="BO12" s="223"/>
      <c r="BP12" s="220"/>
      <c r="BR12" s="220"/>
      <c r="BS12" s="220"/>
      <c r="BT12" s="221"/>
      <c r="BU12" s="51"/>
      <c r="BV12" s="220"/>
      <c r="BW12" s="220"/>
      <c r="BX12" s="221"/>
      <c r="BY12" s="51"/>
      <c r="BZ12" s="221"/>
    </row>
    <row r="13" spans="1:78" ht="16" customHeight="1" x14ac:dyDescent="0.2">
      <c r="A13" s="222"/>
      <c r="B13" s="222"/>
      <c r="C13" s="222">
        <v>0</v>
      </c>
      <c r="D13" s="20" t="s">
        <v>654</v>
      </c>
      <c r="E13" s="224"/>
      <c r="G13">
        <v>379</v>
      </c>
      <c r="H13">
        <v>402</v>
      </c>
      <c r="I13">
        <v>374</v>
      </c>
      <c r="J13">
        <v>460</v>
      </c>
      <c r="K13">
        <v>450</v>
      </c>
      <c r="L13">
        <v>0.747</v>
      </c>
      <c r="M13">
        <v>0.75</v>
      </c>
      <c r="N13">
        <v>0.754</v>
      </c>
      <c r="O13">
        <v>0.77100000000000002</v>
      </c>
      <c r="P13">
        <v>0.76100000000000001</v>
      </c>
      <c r="Q13">
        <v>0.65500000000000003</v>
      </c>
      <c r="R13">
        <v>0.67200000000000004</v>
      </c>
      <c r="S13">
        <v>0.621</v>
      </c>
      <c r="T13">
        <v>0.64500000000000002</v>
      </c>
      <c r="U13">
        <v>0.66700000000000004</v>
      </c>
      <c r="V13">
        <v>1.214</v>
      </c>
      <c r="W13">
        <v>1.2090000000000001</v>
      </c>
      <c r="X13">
        <v>1.2050000000000001</v>
      </c>
      <c r="Y13">
        <v>1.17</v>
      </c>
      <c r="Z13">
        <v>1.19</v>
      </c>
      <c r="AA13">
        <v>1.415</v>
      </c>
      <c r="AB13">
        <v>1.401</v>
      </c>
      <c r="AC13">
        <v>1.44</v>
      </c>
      <c r="AD13">
        <v>1.401</v>
      </c>
      <c r="AE13">
        <v>1.379</v>
      </c>
      <c r="AG13" s="21">
        <f t="shared" si="0"/>
        <v>413</v>
      </c>
      <c r="AH13" s="22">
        <f t="shared" si="1"/>
        <v>0.75659999999999994</v>
      </c>
      <c r="AI13" s="22">
        <f t="shared" si="2"/>
        <v>1.1976</v>
      </c>
      <c r="AJ13" s="22">
        <f t="shared" si="3"/>
        <v>0.65199999999999991</v>
      </c>
      <c r="AK13" s="22">
        <f t="shared" si="4"/>
        <v>1.4072</v>
      </c>
      <c r="AM13" s="109">
        <f t="shared" si="5"/>
        <v>0.77838351728338229</v>
      </c>
      <c r="AN13" s="223" cm="1">
        <f t="array" ref="AN13">MIN(IF(ISERROR(AM13:AM20),1E+307,AM13:AM20))</f>
        <v>0.51838231184538552</v>
      </c>
      <c r="AP13" s="223" cm="1">
        <f t="array" ref="AP13">MAX(IF(ISERROR(AJ13:AJ20),-1E+307,AJ13:AJ20))</f>
        <v>0.65779999999999994</v>
      </c>
      <c r="AQ13" s="220"/>
      <c r="AR13" s="24"/>
      <c r="AS13" s="223" cm="1">
        <f t="array" ref="AS13">MIN(IF(ISERROR(AK13:AK20),1E+307,AK13:AK20))</f>
        <v>1.3948</v>
      </c>
      <c r="AT13" s="220"/>
      <c r="AV13" s="43">
        <v>0.68</v>
      </c>
      <c r="AW13" s="43">
        <v>1.6040000000000001</v>
      </c>
      <c r="AX13" s="43">
        <v>0.71199999999999997</v>
      </c>
      <c r="AY13" s="43">
        <v>1.702</v>
      </c>
      <c r="AZ13" s="25"/>
      <c r="BA13" s="223" cm="1">
        <f t="array" ref="BA13">INDEX(AV13:AV20, MATCH(MIN(IF(ISERROR($AK13:$AK20), 1000, $AK13:$AK20)), $AK13:$AK20, 0))</f>
        <v>0.70099999999999996</v>
      </c>
      <c r="BB13" s="220"/>
      <c r="BC13" s="24"/>
      <c r="BD13" s="223" cm="1">
        <f t="array" ref="BD13">INDEX(AW13:AW20, MATCH(MIN(IF(ISERROR($AK13:$AK20), 1000, $AK13:$AK20)), $AK13:$AK20, 0))</f>
        <v>1.5660000000000001</v>
      </c>
      <c r="BE13" s="220"/>
      <c r="BG13" s="43">
        <v>0.629</v>
      </c>
      <c r="BH13" s="43">
        <v>1.7430000000000001</v>
      </c>
      <c r="BI13" s="43">
        <v>0.73099999999999998</v>
      </c>
      <c r="BJ13" s="43">
        <v>1.663</v>
      </c>
      <c r="BL13" s="223" cm="1">
        <f t="array" ref="BL13">INDEX(BG13:BG20, MATCH(MIN(IF(ISERROR($AK13:$AK20), 1000, $AK13:$AK20)), $AK13:$AK20, 0))</f>
        <v>0.64500000000000002</v>
      </c>
      <c r="BM13" s="220"/>
      <c r="BN13" s="24"/>
      <c r="BO13" s="223" cm="1">
        <f t="array" ref="BO13">INDEX(BH13:BH20, MATCH(MIN(IF(ISERROR($AK13:$AK20), 1000, $AK13:$AK20)), $AK13:$AK20, 0))</f>
        <v>1.7230000000000001</v>
      </c>
      <c r="BP13" s="220"/>
      <c r="BR13" s="220"/>
      <c r="BS13" s="220"/>
      <c r="BT13" s="221"/>
      <c r="BU13" s="51"/>
      <c r="BV13" s="220"/>
      <c r="BW13" s="220"/>
      <c r="BX13" s="221"/>
      <c r="BY13" s="51"/>
      <c r="BZ13" s="221"/>
    </row>
    <row r="14" spans="1:78" ht="16" customHeight="1" x14ac:dyDescent="0.2">
      <c r="A14" s="222"/>
      <c r="B14" s="222"/>
      <c r="C14" s="222"/>
      <c r="D14" s="20" t="s">
        <v>655</v>
      </c>
      <c r="E14" s="224"/>
      <c r="G14">
        <v>480</v>
      </c>
      <c r="H14">
        <v>519</v>
      </c>
      <c r="I14">
        <v>546</v>
      </c>
      <c r="J14">
        <v>591</v>
      </c>
      <c r="K14">
        <v>723</v>
      </c>
      <c r="L14">
        <v>0.753</v>
      </c>
      <c r="M14">
        <v>0.76</v>
      </c>
      <c r="N14">
        <v>0.77400000000000002</v>
      </c>
      <c r="O14">
        <v>0.78200000000000003</v>
      </c>
      <c r="P14">
        <v>0.79900000000000004</v>
      </c>
      <c r="Q14">
        <v>0.65800000000000003</v>
      </c>
      <c r="R14">
        <v>0.67300000000000004</v>
      </c>
      <c r="S14">
        <v>0.629</v>
      </c>
      <c r="T14">
        <v>0.65</v>
      </c>
      <c r="U14">
        <v>0.67900000000000005</v>
      </c>
      <c r="V14">
        <v>1.2010000000000001</v>
      </c>
      <c r="W14">
        <v>1.1890000000000001</v>
      </c>
      <c r="X14">
        <v>1.1619999999999999</v>
      </c>
      <c r="Y14">
        <v>1.143</v>
      </c>
      <c r="Z14">
        <v>1.101</v>
      </c>
      <c r="AA14">
        <v>1.409</v>
      </c>
      <c r="AB14">
        <v>1.39</v>
      </c>
      <c r="AC14">
        <v>1.431</v>
      </c>
      <c r="AD14">
        <v>1.4079999999999999</v>
      </c>
      <c r="AE14">
        <v>1.37</v>
      </c>
      <c r="AG14" s="21">
        <f t="shared" si="0"/>
        <v>571.79999999999995</v>
      </c>
      <c r="AH14" s="22">
        <f t="shared" si="1"/>
        <v>0.77359999999999995</v>
      </c>
      <c r="AI14" s="22">
        <f t="shared" si="2"/>
        <v>1.1592</v>
      </c>
      <c r="AJ14" s="22">
        <f t="shared" si="3"/>
        <v>0.65779999999999994</v>
      </c>
      <c r="AK14" s="22">
        <f t="shared" si="4"/>
        <v>1.4016</v>
      </c>
      <c r="AM14" s="109">
        <f t="shared" si="5"/>
        <v>0.64445796459118232</v>
      </c>
      <c r="AN14" s="223"/>
      <c r="AP14" s="223"/>
      <c r="AQ14" s="220"/>
      <c r="AR14" s="24"/>
      <c r="AS14" s="223"/>
      <c r="AT14" s="220"/>
      <c r="AV14" s="43">
        <v>0.67200000000000004</v>
      </c>
      <c r="AW14" s="43">
        <v>1.609</v>
      </c>
      <c r="AX14" s="43">
        <v>0.71699999999999997</v>
      </c>
      <c r="AY14" s="43">
        <v>1.669</v>
      </c>
      <c r="AZ14" s="25"/>
      <c r="BA14" s="223"/>
      <c r="BB14" s="220"/>
      <c r="BC14" s="24"/>
      <c r="BD14" s="223"/>
      <c r="BE14" s="220"/>
      <c r="BG14" s="43">
        <v>0.63</v>
      </c>
      <c r="BH14" s="43">
        <v>1.7450000000000001</v>
      </c>
      <c r="BI14" s="43">
        <v>0.73</v>
      </c>
      <c r="BJ14" s="43">
        <v>1.6459999999999999</v>
      </c>
      <c r="BL14" s="223"/>
      <c r="BM14" s="220"/>
      <c r="BN14" s="24"/>
      <c r="BO14" s="223"/>
      <c r="BP14" s="220"/>
      <c r="BR14" s="220"/>
      <c r="BS14" s="220"/>
      <c r="BT14" s="221"/>
      <c r="BU14" s="51"/>
      <c r="BV14" s="220"/>
      <c r="BW14" s="220"/>
      <c r="BX14" s="221"/>
      <c r="BY14" s="51"/>
      <c r="BZ14" s="221"/>
    </row>
    <row r="15" spans="1:78" ht="16" customHeight="1" x14ac:dyDescent="0.2">
      <c r="A15" s="222"/>
      <c r="B15" s="222"/>
      <c r="C15" s="222"/>
      <c r="D15" s="20" t="s">
        <v>656</v>
      </c>
      <c r="E15" s="224"/>
      <c r="G15">
        <v>539</v>
      </c>
      <c r="H15">
        <v>479</v>
      </c>
      <c r="I15">
        <v>610</v>
      </c>
      <c r="J15">
        <v>688</v>
      </c>
      <c r="K15">
        <v>793</v>
      </c>
      <c r="L15">
        <v>0.751</v>
      </c>
      <c r="M15">
        <v>0.73199999999999998</v>
      </c>
      <c r="N15">
        <v>0.77500000000000002</v>
      </c>
      <c r="O15">
        <v>0.79200000000000004</v>
      </c>
      <c r="P15">
        <v>0.79200000000000004</v>
      </c>
      <c r="Q15">
        <v>0.65300000000000002</v>
      </c>
      <c r="R15">
        <v>0.66400000000000003</v>
      </c>
      <c r="S15">
        <v>0.63100000000000001</v>
      </c>
      <c r="T15">
        <v>0.64800000000000002</v>
      </c>
      <c r="U15">
        <v>0.67500000000000004</v>
      </c>
      <c r="V15">
        <v>1.2050000000000001</v>
      </c>
      <c r="W15">
        <v>1.2450000000000001</v>
      </c>
      <c r="X15">
        <v>1.1599999999999999</v>
      </c>
      <c r="Y15">
        <v>1.121</v>
      </c>
      <c r="Z15">
        <v>1.117</v>
      </c>
      <c r="AA15">
        <v>1.421</v>
      </c>
      <c r="AB15">
        <v>1.389</v>
      </c>
      <c r="AC15">
        <v>1.431</v>
      </c>
      <c r="AD15">
        <v>1.4179999999999999</v>
      </c>
      <c r="AE15">
        <v>1.3759999999999999</v>
      </c>
      <c r="AG15" s="21">
        <f t="shared" si="0"/>
        <v>621.79999999999995</v>
      </c>
      <c r="AH15" s="22">
        <f t="shared" si="1"/>
        <v>0.76839999999999997</v>
      </c>
      <c r="AI15" s="22">
        <f t="shared" si="2"/>
        <v>1.1696</v>
      </c>
      <c r="AJ15" s="22">
        <f t="shared" si="3"/>
        <v>0.6542</v>
      </c>
      <c r="AK15" s="22">
        <f t="shared" si="4"/>
        <v>1.407</v>
      </c>
      <c r="AM15" s="109">
        <f t="shared" si="5"/>
        <v>0.58360560886781609</v>
      </c>
      <c r="AN15" s="223"/>
      <c r="AP15" s="223"/>
      <c r="AQ15" s="220"/>
      <c r="AR15" s="24"/>
      <c r="AS15" s="223"/>
      <c r="AT15" s="220"/>
      <c r="AV15" s="43">
        <v>0.69299999999999995</v>
      </c>
      <c r="AW15" s="43">
        <v>1.5740000000000001</v>
      </c>
      <c r="AX15" s="43">
        <v>0.72499999999999998</v>
      </c>
      <c r="AY15" s="43">
        <v>1.655</v>
      </c>
      <c r="AZ15" s="25"/>
      <c r="BA15" s="223"/>
      <c r="BB15" s="220"/>
      <c r="BC15" s="24"/>
      <c r="BD15" s="223"/>
      <c r="BE15" s="220"/>
      <c r="BG15" s="43">
        <v>0.64500000000000002</v>
      </c>
      <c r="BH15" s="43">
        <v>1.7230000000000001</v>
      </c>
      <c r="BI15" s="43">
        <v>0.73199999999999998</v>
      </c>
      <c r="BJ15" s="43">
        <v>1.645</v>
      </c>
      <c r="BL15" s="223"/>
      <c r="BM15" s="220"/>
      <c r="BN15" s="24"/>
      <c r="BO15" s="223"/>
      <c r="BP15" s="220"/>
      <c r="BR15" s="220"/>
      <c r="BS15" s="220"/>
      <c r="BT15" s="221"/>
      <c r="BU15" s="51"/>
      <c r="BV15" s="220"/>
      <c r="BW15" s="220"/>
      <c r="BX15" s="221"/>
      <c r="BY15" s="51"/>
      <c r="BZ15" s="221"/>
    </row>
    <row r="16" spans="1:78" s="63" customFormat="1" ht="16" customHeight="1" x14ac:dyDescent="0.2">
      <c r="A16" s="222"/>
      <c r="B16" s="222"/>
      <c r="C16" s="222"/>
      <c r="D16" s="63" t="s">
        <v>657</v>
      </c>
      <c r="E16" s="224"/>
      <c r="G16" s="63">
        <v>710</v>
      </c>
      <c r="H16" s="63">
        <v>653</v>
      </c>
      <c r="I16" s="63">
        <v>555</v>
      </c>
      <c r="J16" s="63">
        <v>624</v>
      </c>
      <c r="K16" s="63">
        <v>723</v>
      </c>
      <c r="L16" s="63">
        <v>0.77600000000000002</v>
      </c>
      <c r="M16" s="63">
        <v>0.76</v>
      </c>
      <c r="N16" s="63">
        <v>0.75900000000000001</v>
      </c>
      <c r="O16" s="63">
        <v>0.76500000000000001</v>
      </c>
      <c r="P16" s="63">
        <v>0.77900000000000003</v>
      </c>
      <c r="Q16" s="63">
        <v>0.66300000000000003</v>
      </c>
      <c r="R16" s="63">
        <v>0.66800000000000004</v>
      </c>
      <c r="S16" s="63">
        <v>0.63100000000000001</v>
      </c>
      <c r="T16" s="63">
        <v>0.64900000000000002</v>
      </c>
      <c r="U16" s="63">
        <v>0.67700000000000005</v>
      </c>
      <c r="V16" s="63">
        <v>1.1519999999999999</v>
      </c>
      <c r="W16" s="63">
        <v>1.1870000000000001</v>
      </c>
      <c r="X16" s="63">
        <v>1.1930000000000001</v>
      </c>
      <c r="Y16" s="63">
        <v>1.181</v>
      </c>
      <c r="Z16" s="63">
        <v>1.1479999999999999</v>
      </c>
      <c r="AA16" s="63">
        <v>1.3939999999999999</v>
      </c>
      <c r="AB16" s="63">
        <v>1.401</v>
      </c>
      <c r="AC16" s="63">
        <v>1.4159999999999999</v>
      </c>
      <c r="AD16" s="63">
        <v>1.399</v>
      </c>
      <c r="AE16" s="63">
        <v>1.3640000000000001</v>
      </c>
      <c r="AG16" s="102">
        <f t="shared" si="0"/>
        <v>653</v>
      </c>
      <c r="AH16" s="103">
        <f t="shared" si="1"/>
        <v>0.76780000000000004</v>
      </c>
      <c r="AI16" s="103">
        <f t="shared" si="2"/>
        <v>1.1721999999999999</v>
      </c>
      <c r="AJ16" s="103">
        <f t="shared" si="3"/>
        <v>0.65759999999999996</v>
      </c>
      <c r="AK16" s="103">
        <f t="shared" si="4"/>
        <v>1.3948</v>
      </c>
      <c r="AM16" s="18">
        <f t="shared" si="5"/>
        <v>0.51838231184538552</v>
      </c>
      <c r="AN16" s="223"/>
      <c r="AP16" s="223"/>
      <c r="AQ16" s="220"/>
      <c r="AR16" s="104"/>
      <c r="AS16" s="223"/>
      <c r="AT16" s="220"/>
      <c r="AV16" s="105">
        <v>0.70099999999999996</v>
      </c>
      <c r="AW16" s="105">
        <v>1.5660000000000001</v>
      </c>
      <c r="AX16" s="105">
        <v>0.73</v>
      </c>
      <c r="AY16" s="105">
        <v>1.649</v>
      </c>
      <c r="AZ16" s="106"/>
      <c r="BA16" s="223"/>
      <c r="BB16" s="220"/>
      <c r="BC16" s="104"/>
      <c r="BD16" s="223"/>
      <c r="BE16" s="220"/>
      <c r="BG16" s="105">
        <v>0.64500000000000002</v>
      </c>
      <c r="BH16" s="105">
        <v>1.7230000000000001</v>
      </c>
      <c r="BI16" s="105">
        <v>0.73799999999999999</v>
      </c>
      <c r="BJ16" s="105">
        <v>1.633</v>
      </c>
      <c r="BL16" s="223"/>
      <c r="BM16" s="220"/>
      <c r="BN16" s="104"/>
      <c r="BO16" s="223"/>
      <c r="BP16" s="220"/>
      <c r="BR16" s="220"/>
      <c r="BS16" s="220"/>
      <c r="BT16" s="221"/>
      <c r="BU16" s="107"/>
      <c r="BV16" s="220"/>
      <c r="BW16" s="220"/>
      <c r="BX16" s="221"/>
      <c r="BY16" s="107"/>
      <c r="BZ16" s="221"/>
    </row>
    <row r="17" spans="1:78" ht="16" customHeight="1" x14ac:dyDescent="0.2">
      <c r="A17" s="222"/>
      <c r="B17" s="222"/>
      <c r="C17" s="222"/>
      <c r="D17" s="20" t="s">
        <v>658</v>
      </c>
      <c r="E17" s="224"/>
      <c r="G17" s="20"/>
      <c r="K17" s="20"/>
      <c r="L17" s="20"/>
      <c r="P17" s="20"/>
      <c r="Q17" s="20"/>
      <c r="U17" s="20"/>
      <c r="V17" s="20"/>
      <c r="Z17" s="20"/>
      <c r="AA17" s="20"/>
      <c r="AE17" s="20"/>
      <c r="AG17" s="21" t="e">
        <f t="shared" si="0"/>
        <v>#DIV/0!</v>
      </c>
      <c r="AH17" s="22" t="e">
        <f t="shared" si="1"/>
        <v>#DIV/0!</v>
      </c>
      <c r="AI17" s="22" t="e">
        <f t="shared" si="2"/>
        <v>#DIV/0!</v>
      </c>
      <c r="AJ17" s="22" t="e">
        <f t="shared" si="3"/>
        <v>#DIV/0!</v>
      </c>
      <c r="AK17" s="22" t="e">
        <f t="shared" si="4"/>
        <v>#DIV/0!</v>
      </c>
      <c r="AM17" s="109" t="e">
        <f t="shared" si="5"/>
        <v>#DIV/0!</v>
      </c>
      <c r="AN17" s="223"/>
      <c r="AP17" s="223"/>
      <c r="AQ17" s="220"/>
      <c r="AR17" s="24"/>
      <c r="AS17" s="223"/>
      <c r="AT17" s="220"/>
      <c r="AV17" s="43"/>
      <c r="AW17" s="43"/>
      <c r="AX17" s="43"/>
      <c r="AY17" s="43"/>
      <c r="AZ17" s="25"/>
      <c r="BA17" s="223"/>
      <c r="BB17" s="220"/>
      <c r="BC17" s="24"/>
      <c r="BD17" s="223"/>
      <c r="BE17" s="220"/>
      <c r="BG17" s="43"/>
      <c r="BH17" s="43"/>
      <c r="BI17" s="43"/>
      <c r="BJ17" s="43"/>
      <c r="BL17" s="223"/>
      <c r="BM17" s="220"/>
      <c r="BN17" s="24"/>
      <c r="BO17" s="223"/>
      <c r="BP17" s="220"/>
      <c r="BR17" s="220"/>
      <c r="BS17" s="220"/>
      <c r="BT17" s="221"/>
      <c r="BU17" s="51"/>
      <c r="BV17" s="220"/>
      <c r="BW17" s="220"/>
      <c r="BX17" s="221"/>
      <c r="BY17" s="51"/>
      <c r="BZ17" s="221"/>
    </row>
    <row r="18" spans="1:78" ht="16" customHeight="1" x14ac:dyDescent="0.2">
      <c r="A18" s="222"/>
      <c r="B18" s="222"/>
      <c r="C18" s="222"/>
      <c r="E18" s="224"/>
      <c r="AG18" s="21" t="e">
        <f t="shared" si="0"/>
        <v>#DIV/0!</v>
      </c>
      <c r="AH18" s="22" t="e">
        <f t="shared" si="1"/>
        <v>#DIV/0!</v>
      </c>
      <c r="AI18" s="22" t="e">
        <f t="shared" si="2"/>
        <v>#DIV/0!</v>
      </c>
      <c r="AJ18" s="22" t="e">
        <f t="shared" si="3"/>
        <v>#DIV/0!</v>
      </c>
      <c r="AK18" s="22" t="e">
        <f t="shared" si="4"/>
        <v>#DIV/0!</v>
      </c>
      <c r="AM18" s="109" t="e">
        <f t="shared" si="5"/>
        <v>#DIV/0!</v>
      </c>
      <c r="AN18" s="223"/>
      <c r="AP18" s="223"/>
      <c r="AQ18" s="220"/>
      <c r="AR18" s="24"/>
      <c r="AS18" s="223"/>
      <c r="AT18" s="220"/>
      <c r="AV18" s="43"/>
      <c r="AW18" s="43"/>
      <c r="AX18" s="43"/>
      <c r="AY18" s="43"/>
      <c r="AZ18" s="25"/>
      <c r="BA18" s="223"/>
      <c r="BB18" s="220"/>
      <c r="BC18" s="24"/>
      <c r="BD18" s="223"/>
      <c r="BE18" s="220"/>
      <c r="BG18" s="43"/>
      <c r="BH18" s="43"/>
      <c r="BI18" s="43"/>
      <c r="BJ18" s="43"/>
      <c r="BL18" s="223"/>
      <c r="BM18" s="220"/>
      <c r="BN18" s="24"/>
      <c r="BO18" s="223"/>
      <c r="BP18" s="220"/>
      <c r="BR18" s="220"/>
      <c r="BS18" s="220"/>
      <c r="BT18" s="221"/>
      <c r="BU18" s="51"/>
      <c r="BV18" s="220"/>
      <c r="BW18" s="220"/>
      <c r="BX18" s="221"/>
      <c r="BY18" s="51"/>
      <c r="BZ18" s="221"/>
    </row>
    <row r="19" spans="1:78" ht="16" customHeight="1" x14ac:dyDescent="0.2">
      <c r="A19" s="222"/>
      <c r="B19" s="222"/>
      <c r="C19" s="222"/>
      <c r="E19" s="224"/>
      <c r="AG19" s="21" t="e">
        <f t="shared" si="0"/>
        <v>#DIV/0!</v>
      </c>
      <c r="AH19" s="22" t="e">
        <f t="shared" si="1"/>
        <v>#DIV/0!</v>
      </c>
      <c r="AI19" s="22" t="e">
        <f t="shared" si="2"/>
        <v>#DIV/0!</v>
      </c>
      <c r="AJ19" s="22" t="e">
        <f t="shared" si="3"/>
        <v>#DIV/0!</v>
      </c>
      <c r="AK19" s="22" t="e">
        <f t="shared" si="4"/>
        <v>#DIV/0!</v>
      </c>
      <c r="AM19" s="109" t="e">
        <f t="shared" si="5"/>
        <v>#DIV/0!</v>
      </c>
      <c r="AN19" s="223"/>
      <c r="AP19" s="223"/>
      <c r="AQ19" s="220"/>
      <c r="AR19" s="24"/>
      <c r="AS19" s="223"/>
      <c r="AT19" s="220"/>
      <c r="AV19" s="43"/>
      <c r="AW19" s="43"/>
      <c r="AX19" s="43"/>
      <c r="AY19" s="43"/>
      <c r="AZ19" s="25"/>
      <c r="BA19" s="223"/>
      <c r="BB19" s="220"/>
      <c r="BC19" s="24"/>
      <c r="BD19" s="223"/>
      <c r="BE19" s="220"/>
      <c r="BG19" s="43"/>
      <c r="BH19" s="43"/>
      <c r="BI19" s="43"/>
      <c r="BJ19" s="43"/>
      <c r="BL19" s="223"/>
      <c r="BM19" s="220"/>
      <c r="BN19" s="24"/>
      <c r="BO19" s="223"/>
      <c r="BP19" s="220"/>
      <c r="BR19" s="220"/>
      <c r="BS19" s="220"/>
      <c r="BT19" s="221"/>
      <c r="BU19" s="51"/>
      <c r="BV19" s="220"/>
      <c r="BW19" s="220"/>
      <c r="BX19" s="221"/>
      <c r="BY19" s="51"/>
      <c r="BZ19" s="221"/>
    </row>
    <row r="20" spans="1:78" ht="16" customHeight="1" x14ac:dyDescent="0.2">
      <c r="A20" s="222"/>
      <c r="B20" s="222"/>
      <c r="C20" s="222"/>
      <c r="E20" s="224"/>
      <c r="AG20" s="21" t="e">
        <f t="shared" si="0"/>
        <v>#DIV/0!</v>
      </c>
      <c r="AH20" s="22" t="e">
        <f t="shared" si="1"/>
        <v>#DIV/0!</v>
      </c>
      <c r="AI20" s="22" t="e">
        <f t="shared" si="2"/>
        <v>#DIV/0!</v>
      </c>
      <c r="AJ20" s="22" t="e">
        <f t="shared" si="3"/>
        <v>#DIV/0!</v>
      </c>
      <c r="AK20" s="22" t="e">
        <f t="shared" si="4"/>
        <v>#DIV/0!</v>
      </c>
      <c r="AM20" s="109" t="e">
        <f t="shared" si="5"/>
        <v>#DIV/0!</v>
      </c>
      <c r="AN20" s="223"/>
      <c r="AP20" s="223"/>
      <c r="AQ20" s="220"/>
      <c r="AR20" s="24"/>
      <c r="AS20" s="223"/>
      <c r="AT20" s="220"/>
      <c r="AV20" s="43"/>
      <c r="AW20" s="43"/>
      <c r="AX20" s="43"/>
      <c r="AY20" s="43"/>
      <c r="AZ20" s="25"/>
      <c r="BA20" s="223"/>
      <c r="BB20" s="220"/>
      <c r="BC20" s="24"/>
      <c r="BD20" s="223"/>
      <c r="BE20" s="220"/>
      <c r="BG20" s="43"/>
      <c r="BH20" s="43"/>
      <c r="BI20" s="43"/>
      <c r="BJ20" s="43"/>
      <c r="BL20" s="223"/>
      <c r="BM20" s="220"/>
      <c r="BN20" s="24"/>
      <c r="BO20" s="223"/>
      <c r="BP20" s="220"/>
      <c r="BR20" s="220"/>
      <c r="BS20" s="220"/>
      <c r="BT20" s="221"/>
      <c r="BU20" s="51"/>
      <c r="BV20" s="220"/>
      <c r="BW20" s="220"/>
      <c r="BX20" s="221"/>
      <c r="BY20" s="51"/>
      <c r="BZ20" s="221"/>
    </row>
    <row r="21" spans="1:78" ht="16" hidden="1" customHeight="1" x14ac:dyDescent="0.2">
      <c r="A21" s="114"/>
      <c r="B21" s="114"/>
      <c r="C21" s="114"/>
    </row>
    <row r="22" spans="1:78" ht="16" hidden="1" customHeight="1" x14ac:dyDescent="0.2">
      <c r="A22" s="222">
        <v>14</v>
      </c>
      <c r="B22" s="222">
        <v>0</v>
      </c>
      <c r="C22" s="222">
        <v>1</v>
      </c>
      <c r="D22" s="20" t="s">
        <v>659</v>
      </c>
      <c r="E22" s="224">
        <v>1389505</v>
      </c>
      <c r="G22" s="20"/>
      <c r="K22" s="20"/>
      <c r="L22" s="20"/>
      <c r="P22" s="20"/>
      <c r="Q22" s="20"/>
      <c r="U22" s="20"/>
      <c r="V22" s="20"/>
      <c r="Z22" s="20"/>
      <c r="AA22" s="20"/>
      <c r="AE22" s="20"/>
      <c r="AG22" s="21" t="e">
        <f t="shared" ref="AG22:AG37" si="6">AVERAGE(G22:K22)</f>
        <v>#DIV/0!</v>
      </c>
      <c r="AH22" s="22" t="e">
        <f t="shared" ref="AH22:AH37" si="7">AVERAGE(L22:P22)</f>
        <v>#DIV/0!</v>
      </c>
      <c r="AI22" s="22" t="e">
        <f t="shared" ref="AI22:AI37" si="8">AVERAGE(V22:Z22)</f>
        <v>#DIV/0!</v>
      </c>
      <c r="AJ22" s="22" t="e">
        <f t="shared" ref="AJ22:AJ37" si="9">AVERAGE(Q22:U22)</f>
        <v>#DIV/0!</v>
      </c>
      <c r="AK22" s="22" t="e">
        <f t="shared" ref="AK22:AK37" si="10">AVERAGE(AA22:AE22)</f>
        <v>#DIV/0!</v>
      </c>
      <c r="AM22" s="109"/>
      <c r="AN22" s="223"/>
      <c r="AP22" s="223"/>
      <c r="AQ22" s="220"/>
      <c r="AR22" s="24"/>
      <c r="AS22" s="223"/>
      <c r="AT22" s="220"/>
      <c r="AV22" s="43"/>
      <c r="AW22" s="43"/>
      <c r="AX22" s="43"/>
      <c r="AY22" s="43"/>
      <c r="AZ22" s="25"/>
      <c r="BA22" s="223"/>
      <c r="BB22" s="220"/>
      <c r="BC22" s="24"/>
      <c r="BD22" s="223"/>
      <c r="BE22" s="220"/>
      <c r="BG22" s="43"/>
      <c r="BH22" s="43"/>
      <c r="BI22" s="43"/>
      <c r="BJ22" s="43"/>
      <c r="BL22" s="223"/>
      <c r="BM22" s="220"/>
      <c r="BN22" s="24"/>
      <c r="BO22" s="223"/>
      <c r="BP22" s="220"/>
      <c r="BR22" s="220"/>
      <c r="BS22" s="220"/>
      <c r="BT22" s="221"/>
      <c r="BU22" s="51"/>
      <c r="BV22" s="220"/>
      <c r="BW22" s="220"/>
      <c r="BX22" s="221"/>
      <c r="BY22" s="51"/>
      <c r="BZ22" s="221"/>
    </row>
    <row r="23" spans="1:78" ht="16" hidden="1" customHeight="1" x14ac:dyDescent="0.2">
      <c r="A23" s="222"/>
      <c r="B23" s="222"/>
      <c r="C23" s="222"/>
      <c r="D23" s="20" t="s">
        <v>660</v>
      </c>
      <c r="E23" s="224"/>
      <c r="G23" s="20"/>
      <c r="K23" s="20"/>
      <c r="L23" s="20"/>
      <c r="P23" s="20"/>
      <c r="Q23" s="20"/>
      <c r="U23" s="20"/>
      <c r="V23" s="20"/>
      <c r="Z23" s="20"/>
      <c r="AA23" s="20"/>
      <c r="AE23" s="20"/>
      <c r="AG23" s="21" t="e">
        <f t="shared" si="6"/>
        <v>#DIV/0!</v>
      </c>
      <c r="AH23" s="22" t="e">
        <f t="shared" si="7"/>
        <v>#DIV/0!</v>
      </c>
      <c r="AI23" s="22" t="e">
        <f t="shared" si="8"/>
        <v>#DIV/0!</v>
      </c>
      <c r="AJ23" s="22" t="e">
        <f t="shared" si="9"/>
        <v>#DIV/0!</v>
      </c>
      <c r="AK23" s="22" t="e">
        <f t="shared" si="10"/>
        <v>#DIV/0!</v>
      </c>
      <c r="AM23" s="109"/>
      <c r="AN23" s="223"/>
      <c r="AP23" s="223"/>
      <c r="AQ23" s="220"/>
      <c r="AR23" s="24"/>
      <c r="AS23" s="223"/>
      <c r="AT23" s="220"/>
      <c r="AV23" s="43"/>
      <c r="AW23" s="43"/>
      <c r="AX23" s="43"/>
      <c r="AY23" s="43"/>
      <c r="AZ23" s="25"/>
      <c r="BA23" s="223"/>
      <c r="BB23" s="220"/>
      <c r="BC23" s="24"/>
      <c r="BD23" s="223"/>
      <c r="BE23" s="220"/>
      <c r="BG23" s="43"/>
      <c r="BH23" s="43"/>
      <c r="BI23" s="43"/>
      <c r="BJ23" s="43"/>
      <c r="BL23" s="223"/>
      <c r="BM23" s="220"/>
      <c r="BN23" s="24"/>
      <c r="BO23" s="223"/>
      <c r="BP23" s="220"/>
      <c r="BR23" s="220"/>
      <c r="BS23" s="220"/>
      <c r="BT23" s="221"/>
      <c r="BU23" s="51"/>
      <c r="BV23" s="220"/>
      <c r="BW23" s="220"/>
      <c r="BX23" s="221"/>
      <c r="BY23" s="51"/>
      <c r="BZ23" s="221"/>
    </row>
    <row r="24" spans="1:78" ht="16" hidden="1" customHeight="1" x14ac:dyDescent="0.2">
      <c r="A24" s="222"/>
      <c r="B24" s="222"/>
      <c r="C24" s="222"/>
      <c r="D24" s="20" t="s">
        <v>661</v>
      </c>
      <c r="E24" s="224"/>
      <c r="G24" s="20"/>
      <c r="K24" s="20"/>
      <c r="L24" s="20"/>
      <c r="P24" s="20"/>
      <c r="Q24" s="20"/>
      <c r="U24" s="20"/>
      <c r="V24" s="20"/>
      <c r="Z24" s="20"/>
      <c r="AA24" s="20"/>
      <c r="AE24" s="20"/>
      <c r="AG24" s="21" t="e">
        <f t="shared" si="6"/>
        <v>#DIV/0!</v>
      </c>
      <c r="AH24" s="22" t="e">
        <f t="shared" si="7"/>
        <v>#DIV/0!</v>
      </c>
      <c r="AI24" s="22" t="e">
        <f t="shared" si="8"/>
        <v>#DIV/0!</v>
      </c>
      <c r="AJ24" s="22" t="e">
        <f t="shared" si="9"/>
        <v>#DIV/0!</v>
      </c>
      <c r="AK24" s="22" t="e">
        <f t="shared" si="10"/>
        <v>#DIV/0!</v>
      </c>
      <c r="AM24" s="109"/>
      <c r="AN24" s="223"/>
      <c r="AP24" s="223"/>
      <c r="AQ24" s="220"/>
      <c r="AR24" s="24"/>
      <c r="AS24" s="223"/>
      <c r="AT24" s="220"/>
      <c r="AV24" s="43"/>
      <c r="AW24" s="43"/>
      <c r="AX24" s="43"/>
      <c r="AY24" s="43"/>
      <c r="AZ24" s="25"/>
      <c r="BA24" s="223"/>
      <c r="BB24" s="220"/>
      <c r="BC24" s="24"/>
      <c r="BD24" s="223"/>
      <c r="BE24" s="220"/>
      <c r="BG24" s="43"/>
      <c r="BH24" s="43"/>
      <c r="BI24" s="43"/>
      <c r="BJ24" s="43"/>
      <c r="BL24" s="223"/>
      <c r="BM24" s="220"/>
      <c r="BN24" s="24"/>
      <c r="BO24" s="223"/>
      <c r="BP24" s="220"/>
      <c r="BR24" s="220"/>
      <c r="BS24" s="220"/>
      <c r="BT24" s="221"/>
      <c r="BU24" s="51"/>
      <c r="BV24" s="220"/>
      <c r="BW24" s="220"/>
      <c r="BX24" s="221"/>
      <c r="BY24" s="51"/>
      <c r="BZ24" s="221"/>
    </row>
    <row r="25" spans="1:78" ht="16" hidden="1" customHeight="1" x14ac:dyDescent="0.2">
      <c r="A25" s="222"/>
      <c r="B25" s="222"/>
      <c r="C25" s="222"/>
      <c r="E25" s="224"/>
      <c r="G25" s="20"/>
      <c r="K25" s="20"/>
      <c r="L25" s="20"/>
      <c r="P25" s="20"/>
      <c r="Q25" s="20"/>
      <c r="U25" s="20"/>
      <c r="V25" s="20"/>
      <c r="Z25" s="20"/>
      <c r="AA25" s="20"/>
      <c r="AE25" s="20"/>
      <c r="AG25" s="21" t="e">
        <f t="shared" si="6"/>
        <v>#DIV/0!</v>
      </c>
      <c r="AH25" s="22" t="e">
        <f t="shared" si="7"/>
        <v>#DIV/0!</v>
      </c>
      <c r="AI25" s="22" t="e">
        <f t="shared" si="8"/>
        <v>#DIV/0!</v>
      </c>
      <c r="AJ25" s="22" t="e">
        <f t="shared" si="9"/>
        <v>#DIV/0!</v>
      </c>
      <c r="AK25" s="22" t="e">
        <f t="shared" si="10"/>
        <v>#DIV/0!</v>
      </c>
      <c r="AM25" s="109"/>
      <c r="AN25" s="223"/>
      <c r="AP25" s="223"/>
      <c r="AQ25" s="220"/>
      <c r="AR25" s="24"/>
      <c r="AS25" s="223"/>
      <c r="AT25" s="220"/>
      <c r="AV25" s="43"/>
      <c r="AW25" s="43"/>
      <c r="AX25" s="43"/>
      <c r="AY25" s="43"/>
      <c r="AZ25" s="25"/>
      <c r="BA25" s="223"/>
      <c r="BB25" s="220"/>
      <c r="BC25" s="24"/>
      <c r="BD25" s="223"/>
      <c r="BE25" s="220"/>
      <c r="BG25" s="43"/>
      <c r="BH25" s="43"/>
      <c r="BI25" s="43"/>
      <c r="BJ25" s="43"/>
      <c r="BL25" s="223"/>
      <c r="BM25" s="220"/>
      <c r="BN25" s="24"/>
      <c r="BO25" s="223"/>
      <c r="BP25" s="220"/>
      <c r="BR25" s="220"/>
      <c r="BS25" s="220"/>
      <c r="BT25" s="221"/>
      <c r="BU25" s="51"/>
      <c r="BV25" s="220"/>
      <c r="BW25" s="220"/>
      <c r="BX25" s="221"/>
      <c r="BY25" s="51"/>
      <c r="BZ25" s="221"/>
    </row>
    <row r="26" spans="1:78" ht="16" hidden="1" customHeight="1" x14ac:dyDescent="0.2">
      <c r="A26" s="222"/>
      <c r="B26" s="222"/>
      <c r="C26" s="222"/>
      <c r="E26" s="224"/>
      <c r="G26" s="20"/>
      <c r="K26" s="20"/>
      <c r="L26" s="20"/>
      <c r="P26" s="20"/>
      <c r="Q26" s="20"/>
      <c r="U26" s="20"/>
      <c r="V26" s="20"/>
      <c r="Z26" s="20"/>
      <c r="AA26" s="20"/>
      <c r="AE26" s="20"/>
      <c r="AG26" s="21" t="e">
        <f t="shared" si="6"/>
        <v>#DIV/0!</v>
      </c>
      <c r="AH26" s="22" t="e">
        <f t="shared" si="7"/>
        <v>#DIV/0!</v>
      </c>
      <c r="AI26" s="22" t="e">
        <f t="shared" si="8"/>
        <v>#DIV/0!</v>
      </c>
      <c r="AJ26" s="22" t="e">
        <f t="shared" si="9"/>
        <v>#DIV/0!</v>
      </c>
      <c r="AK26" s="22" t="e">
        <f t="shared" si="10"/>
        <v>#DIV/0!</v>
      </c>
      <c r="AM26" s="109"/>
      <c r="AN26" s="223"/>
      <c r="AP26" s="223"/>
      <c r="AQ26" s="220"/>
      <c r="AR26" s="24"/>
      <c r="AS26" s="223"/>
      <c r="AT26" s="220"/>
      <c r="AV26" s="43"/>
      <c r="AW26" s="43"/>
      <c r="AX26" s="43"/>
      <c r="AY26" s="43"/>
      <c r="AZ26" s="25"/>
      <c r="BA26" s="223"/>
      <c r="BB26" s="220"/>
      <c r="BC26" s="24"/>
      <c r="BD26" s="223"/>
      <c r="BE26" s="220"/>
      <c r="BG26" s="43"/>
      <c r="BH26" s="43"/>
      <c r="BI26" s="43"/>
      <c r="BJ26" s="43"/>
      <c r="BL26" s="223"/>
      <c r="BM26" s="220"/>
      <c r="BN26" s="24"/>
      <c r="BO26" s="223"/>
      <c r="BP26" s="220"/>
      <c r="BR26" s="220"/>
      <c r="BS26" s="220"/>
      <c r="BT26" s="221"/>
      <c r="BU26" s="51"/>
      <c r="BV26" s="220"/>
      <c r="BW26" s="220"/>
      <c r="BX26" s="221"/>
      <c r="BY26" s="51"/>
      <c r="BZ26" s="221"/>
    </row>
    <row r="27" spans="1:78" ht="16" hidden="1" customHeight="1" x14ac:dyDescent="0.2">
      <c r="A27" s="222"/>
      <c r="B27" s="222"/>
      <c r="C27" s="222"/>
      <c r="E27" s="224"/>
      <c r="AG27" s="21" t="e">
        <f t="shared" si="6"/>
        <v>#DIV/0!</v>
      </c>
      <c r="AH27" s="22" t="e">
        <f t="shared" si="7"/>
        <v>#DIV/0!</v>
      </c>
      <c r="AI27" s="22" t="e">
        <f t="shared" si="8"/>
        <v>#DIV/0!</v>
      </c>
      <c r="AJ27" s="22" t="e">
        <f t="shared" si="9"/>
        <v>#DIV/0!</v>
      </c>
      <c r="AK27" s="22" t="e">
        <f t="shared" si="10"/>
        <v>#DIV/0!</v>
      </c>
      <c r="AM27" s="109"/>
      <c r="AN27" s="223"/>
      <c r="AP27" s="223"/>
      <c r="AQ27" s="220"/>
      <c r="AR27" s="24"/>
      <c r="AS27" s="223"/>
      <c r="AT27" s="220"/>
      <c r="AV27" s="43"/>
      <c r="AW27" s="43"/>
      <c r="AX27" s="43"/>
      <c r="AY27" s="43"/>
      <c r="AZ27" s="25"/>
      <c r="BA27" s="223"/>
      <c r="BB27" s="220"/>
      <c r="BC27" s="24"/>
      <c r="BD27" s="223"/>
      <c r="BE27" s="220"/>
      <c r="BG27" s="43"/>
      <c r="BH27" s="43"/>
      <c r="BI27" s="43"/>
      <c r="BJ27" s="43"/>
      <c r="BL27" s="223"/>
      <c r="BM27" s="220"/>
      <c r="BN27" s="24"/>
      <c r="BO27" s="223"/>
      <c r="BP27" s="220"/>
      <c r="BR27" s="220"/>
      <c r="BS27" s="220"/>
      <c r="BT27" s="221"/>
      <c r="BU27" s="51"/>
      <c r="BV27" s="220"/>
      <c r="BW27" s="220"/>
      <c r="BX27" s="221"/>
      <c r="BY27" s="51"/>
      <c r="BZ27" s="221"/>
    </row>
    <row r="28" spans="1:78" ht="16" hidden="1" customHeight="1" x14ac:dyDescent="0.2">
      <c r="A28" s="222"/>
      <c r="B28" s="222"/>
      <c r="C28" s="222"/>
      <c r="E28" s="224"/>
      <c r="AG28" s="21" t="e">
        <f t="shared" si="6"/>
        <v>#DIV/0!</v>
      </c>
      <c r="AH28" s="22" t="e">
        <f t="shared" si="7"/>
        <v>#DIV/0!</v>
      </c>
      <c r="AI28" s="22" t="e">
        <f t="shared" si="8"/>
        <v>#DIV/0!</v>
      </c>
      <c r="AJ28" s="22" t="e">
        <f t="shared" si="9"/>
        <v>#DIV/0!</v>
      </c>
      <c r="AK28" s="22" t="e">
        <f t="shared" si="10"/>
        <v>#DIV/0!</v>
      </c>
      <c r="AM28" s="109"/>
      <c r="AN28" s="223"/>
      <c r="AP28" s="223"/>
      <c r="AQ28" s="220"/>
      <c r="AR28" s="24"/>
      <c r="AS28" s="223"/>
      <c r="AT28" s="220"/>
      <c r="AV28" s="43"/>
      <c r="AW28" s="43"/>
      <c r="AX28" s="43"/>
      <c r="AY28" s="43"/>
      <c r="AZ28" s="25"/>
      <c r="BA28" s="223"/>
      <c r="BB28" s="220"/>
      <c r="BC28" s="24"/>
      <c r="BD28" s="223"/>
      <c r="BE28" s="220"/>
      <c r="BG28" s="43"/>
      <c r="BH28" s="43"/>
      <c r="BI28" s="43"/>
      <c r="BJ28" s="43"/>
      <c r="BL28" s="223"/>
      <c r="BM28" s="220"/>
      <c r="BN28" s="24"/>
      <c r="BO28" s="223"/>
      <c r="BP28" s="220"/>
      <c r="BR28" s="220"/>
      <c r="BS28" s="220"/>
      <c r="BT28" s="221"/>
      <c r="BU28" s="51"/>
      <c r="BV28" s="220"/>
      <c r="BW28" s="220"/>
      <c r="BX28" s="221"/>
      <c r="BY28" s="51"/>
      <c r="BZ28" s="221"/>
    </row>
    <row r="29" spans="1:78" ht="16" hidden="1" customHeight="1" x14ac:dyDescent="0.2">
      <c r="A29" s="222"/>
      <c r="B29" s="222"/>
      <c r="C29" s="222"/>
      <c r="E29" s="224"/>
      <c r="AG29" s="21" t="e">
        <f t="shared" si="6"/>
        <v>#DIV/0!</v>
      </c>
      <c r="AH29" s="22" t="e">
        <f t="shared" si="7"/>
        <v>#DIV/0!</v>
      </c>
      <c r="AI29" s="22" t="e">
        <f t="shared" si="8"/>
        <v>#DIV/0!</v>
      </c>
      <c r="AJ29" s="22" t="e">
        <f t="shared" si="9"/>
        <v>#DIV/0!</v>
      </c>
      <c r="AK29" s="22" t="e">
        <f t="shared" si="10"/>
        <v>#DIV/0!</v>
      </c>
      <c r="AM29" s="109"/>
      <c r="AN29" s="223"/>
      <c r="AP29" s="223"/>
      <c r="AQ29" s="220"/>
      <c r="AR29" s="24"/>
      <c r="AS29" s="223"/>
      <c r="AT29" s="220"/>
      <c r="AV29" s="43"/>
      <c r="AW29" s="43"/>
      <c r="AX29" s="43"/>
      <c r="AY29" s="43"/>
      <c r="AZ29" s="25"/>
      <c r="BA29" s="223"/>
      <c r="BB29" s="220"/>
      <c r="BC29" s="24"/>
      <c r="BD29" s="223"/>
      <c r="BE29" s="220"/>
      <c r="BG29" s="43"/>
      <c r="BH29" s="43"/>
      <c r="BI29" s="43"/>
      <c r="BJ29" s="43"/>
      <c r="BL29" s="223"/>
      <c r="BM29" s="220"/>
      <c r="BN29" s="24"/>
      <c r="BO29" s="223"/>
      <c r="BP29" s="220"/>
      <c r="BR29" s="220"/>
      <c r="BS29" s="220"/>
      <c r="BT29" s="221"/>
      <c r="BU29" s="51"/>
      <c r="BV29" s="220"/>
      <c r="BW29" s="220"/>
      <c r="BX29" s="221"/>
      <c r="BY29" s="51"/>
      <c r="BZ29" s="221"/>
    </row>
    <row r="30" spans="1:78" ht="16" hidden="1" customHeight="1" x14ac:dyDescent="0.2">
      <c r="A30" s="222"/>
      <c r="B30" s="222"/>
      <c r="C30" s="222">
        <v>0</v>
      </c>
      <c r="D30" s="20" t="s">
        <v>662</v>
      </c>
      <c r="E30" s="224"/>
      <c r="G30" s="20"/>
      <c r="K30" s="20"/>
      <c r="L30" s="20"/>
      <c r="P30" s="20"/>
      <c r="Q30" s="20"/>
      <c r="U30" s="20"/>
      <c r="V30" s="20"/>
      <c r="Z30" s="20"/>
      <c r="AA30" s="20"/>
      <c r="AE30" s="20"/>
      <c r="AG30" s="21" t="e">
        <f t="shared" si="6"/>
        <v>#DIV/0!</v>
      </c>
      <c r="AH30" s="22" t="e">
        <f t="shared" si="7"/>
        <v>#DIV/0!</v>
      </c>
      <c r="AI30" s="22" t="e">
        <f t="shared" si="8"/>
        <v>#DIV/0!</v>
      </c>
      <c r="AJ30" s="22" t="e">
        <f t="shared" si="9"/>
        <v>#DIV/0!</v>
      </c>
      <c r="AK30" s="22" t="e">
        <f t="shared" si="10"/>
        <v>#DIV/0!</v>
      </c>
      <c r="AM30" s="109"/>
      <c r="AN30" s="223"/>
      <c r="AP30" s="223"/>
      <c r="AQ30" s="220"/>
      <c r="AR30" s="24"/>
      <c r="AS30" s="223"/>
      <c r="AT30" s="220"/>
      <c r="AV30" s="43"/>
      <c r="AW30" s="43"/>
      <c r="AX30" s="43"/>
      <c r="AY30" s="43"/>
      <c r="AZ30" s="25"/>
      <c r="BA30" s="223"/>
      <c r="BB30" s="220"/>
      <c r="BC30" s="24"/>
      <c r="BD30" s="223"/>
      <c r="BE30" s="220"/>
      <c r="BG30" s="43"/>
      <c r="BH30" s="43"/>
      <c r="BI30" s="43"/>
      <c r="BJ30" s="43"/>
      <c r="BL30" s="223"/>
      <c r="BM30" s="220"/>
      <c r="BN30" s="24"/>
      <c r="BO30" s="223"/>
      <c r="BP30" s="220"/>
      <c r="BR30" s="220"/>
      <c r="BS30" s="220"/>
      <c r="BT30" s="221"/>
      <c r="BU30" s="51"/>
      <c r="BV30" s="220"/>
      <c r="BW30" s="220"/>
      <c r="BX30" s="221"/>
      <c r="BY30" s="51"/>
      <c r="BZ30" s="221"/>
    </row>
    <row r="31" spans="1:78" ht="16" hidden="1" customHeight="1" x14ac:dyDescent="0.2">
      <c r="A31" s="222"/>
      <c r="B31" s="222"/>
      <c r="C31" s="222"/>
      <c r="D31" s="20" t="s">
        <v>663</v>
      </c>
      <c r="E31" s="224"/>
      <c r="G31" s="20"/>
      <c r="K31" s="20"/>
      <c r="L31" s="20"/>
      <c r="P31" s="20"/>
      <c r="Q31" s="20"/>
      <c r="U31" s="20"/>
      <c r="V31" s="20"/>
      <c r="Z31" s="20"/>
      <c r="AA31" s="20"/>
      <c r="AE31" s="20"/>
      <c r="AG31" s="21" t="e">
        <f t="shared" si="6"/>
        <v>#DIV/0!</v>
      </c>
      <c r="AH31" s="22" t="e">
        <f t="shared" si="7"/>
        <v>#DIV/0!</v>
      </c>
      <c r="AI31" s="22" t="e">
        <f t="shared" si="8"/>
        <v>#DIV/0!</v>
      </c>
      <c r="AJ31" s="22" t="e">
        <f t="shared" si="9"/>
        <v>#DIV/0!</v>
      </c>
      <c r="AK31" s="22" t="e">
        <f t="shared" si="10"/>
        <v>#DIV/0!</v>
      </c>
      <c r="AM31" s="109"/>
      <c r="AN31" s="223"/>
      <c r="AP31" s="223"/>
      <c r="AQ31" s="220"/>
      <c r="AR31" s="24"/>
      <c r="AS31" s="223"/>
      <c r="AT31" s="220"/>
      <c r="AV31" s="43"/>
      <c r="AW31" s="43"/>
      <c r="AX31" s="43"/>
      <c r="AY31" s="43"/>
      <c r="AZ31" s="25"/>
      <c r="BA31" s="223"/>
      <c r="BB31" s="220"/>
      <c r="BC31" s="24"/>
      <c r="BD31" s="223"/>
      <c r="BE31" s="220"/>
      <c r="BG31" s="43"/>
      <c r="BH31" s="43"/>
      <c r="BI31" s="43"/>
      <c r="BJ31" s="43"/>
      <c r="BL31" s="223"/>
      <c r="BM31" s="220"/>
      <c r="BN31" s="24"/>
      <c r="BO31" s="223"/>
      <c r="BP31" s="220"/>
      <c r="BR31" s="220"/>
      <c r="BS31" s="220"/>
      <c r="BT31" s="221"/>
      <c r="BU31" s="51"/>
      <c r="BV31" s="220"/>
      <c r="BW31" s="220"/>
      <c r="BX31" s="221"/>
      <c r="BY31" s="51"/>
      <c r="BZ31" s="221"/>
    </row>
    <row r="32" spans="1:78" ht="16" hidden="1" customHeight="1" x14ac:dyDescent="0.2">
      <c r="A32" s="222"/>
      <c r="B32" s="222"/>
      <c r="C32" s="222"/>
      <c r="D32" s="20" t="s">
        <v>664</v>
      </c>
      <c r="E32" s="224"/>
      <c r="G32" s="20"/>
      <c r="K32" s="20"/>
      <c r="L32" s="20"/>
      <c r="P32" s="20"/>
      <c r="Q32" s="20"/>
      <c r="U32" s="20"/>
      <c r="V32" s="20"/>
      <c r="Z32" s="20"/>
      <c r="AA32" s="20"/>
      <c r="AE32" s="20"/>
      <c r="AG32" s="21" t="e">
        <f t="shared" si="6"/>
        <v>#DIV/0!</v>
      </c>
      <c r="AH32" s="22" t="e">
        <f t="shared" si="7"/>
        <v>#DIV/0!</v>
      </c>
      <c r="AI32" s="22" t="e">
        <f t="shared" si="8"/>
        <v>#DIV/0!</v>
      </c>
      <c r="AJ32" s="22" t="e">
        <f t="shared" si="9"/>
        <v>#DIV/0!</v>
      </c>
      <c r="AK32" s="22" t="e">
        <f t="shared" si="10"/>
        <v>#DIV/0!</v>
      </c>
      <c r="AM32" s="109"/>
      <c r="AN32" s="223"/>
      <c r="AP32" s="223"/>
      <c r="AQ32" s="220"/>
      <c r="AR32" s="24"/>
      <c r="AS32" s="223"/>
      <c r="AT32" s="220"/>
      <c r="AV32" s="43"/>
      <c r="AW32" s="43"/>
      <c r="AX32" s="43"/>
      <c r="AY32" s="43"/>
      <c r="AZ32" s="25"/>
      <c r="BA32" s="223"/>
      <c r="BB32" s="220"/>
      <c r="BC32" s="24"/>
      <c r="BD32" s="223"/>
      <c r="BE32" s="220"/>
      <c r="BG32" s="43"/>
      <c r="BH32" s="43"/>
      <c r="BI32" s="43"/>
      <c r="BJ32" s="43"/>
      <c r="BL32" s="223"/>
      <c r="BM32" s="220"/>
      <c r="BN32" s="24"/>
      <c r="BO32" s="223"/>
      <c r="BP32" s="220"/>
      <c r="BR32" s="220"/>
      <c r="BS32" s="220"/>
      <c r="BT32" s="221"/>
      <c r="BU32" s="51"/>
      <c r="BV32" s="220"/>
      <c r="BW32" s="220"/>
      <c r="BX32" s="221"/>
      <c r="BY32" s="51"/>
      <c r="BZ32" s="221"/>
    </row>
    <row r="33" spans="1:78" ht="16" hidden="1" customHeight="1" x14ac:dyDescent="0.2">
      <c r="A33" s="222"/>
      <c r="B33" s="222"/>
      <c r="C33" s="222"/>
      <c r="E33" s="224"/>
      <c r="G33" s="20"/>
      <c r="K33" s="20"/>
      <c r="L33" s="20"/>
      <c r="P33" s="20"/>
      <c r="Q33" s="20"/>
      <c r="U33" s="20"/>
      <c r="V33" s="20"/>
      <c r="Z33" s="20"/>
      <c r="AA33" s="20"/>
      <c r="AE33" s="20"/>
      <c r="AG33" s="21" t="e">
        <f t="shared" si="6"/>
        <v>#DIV/0!</v>
      </c>
      <c r="AH33" s="22" t="e">
        <f t="shared" si="7"/>
        <v>#DIV/0!</v>
      </c>
      <c r="AI33" s="22" t="e">
        <f t="shared" si="8"/>
        <v>#DIV/0!</v>
      </c>
      <c r="AJ33" s="22" t="e">
        <f t="shared" si="9"/>
        <v>#DIV/0!</v>
      </c>
      <c r="AK33" s="22" t="e">
        <f t="shared" si="10"/>
        <v>#DIV/0!</v>
      </c>
      <c r="AM33" s="109"/>
      <c r="AN33" s="223"/>
      <c r="AP33" s="223"/>
      <c r="AQ33" s="220"/>
      <c r="AR33" s="24"/>
      <c r="AS33" s="223"/>
      <c r="AT33" s="220"/>
      <c r="AV33" s="43"/>
      <c r="AW33" s="43"/>
      <c r="AX33" s="43"/>
      <c r="AY33" s="43"/>
      <c r="AZ33" s="25"/>
      <c r="BA33" s="223"/>
      <c r="BB33" s="220"/>
      <c r="BC33" s="24"/>
      <c r="BD33" s="223"/>
      <c r="BE33" s="220"/>
      <c r="BG33" s="43"/>
      <c r="BH33" s="43"/>
      <c r="BI33" s="43"/>
      <c r="BJ33" s="43"/>
      <c r="BL33" s="223"/>
      <c r="BM33" s="220"/>
      <c r="BN33" s="24"/>
      <c r="BO33" s="223"/>
      <c r="BP33" s="220"/>
      <c r="BR33" s="220"/>
      <c r="BS33" s="220"/>
      <c r="BT33" s="221"/>
      <c r="BU33" s="51"/>
      <c r="BV33" s="220"/>
      <c r="BW33" s="220"/>
      <c r="BX33" s="221"/>
      <c r="BY33" s="51"/>
      <c r="BZ33" s="221"/>
    </row>
    <row r="34" spans="1:78" ht="16" hidden="1" customHeight="1" x14ac:dyDescent="0.2">
      <c r="A34" s="222"/>
      <c r="B34" s="222"/>
      <c r="C34" s="222"/>
      <c r="E34" s="224"/>
      <c r="G34" s="20"/>
      <c r="K34" s="20"/>
      <c r="L34" s="20"/>
      <c r="P34" s="20"/>
      <c r="Q34" s="20"/>
      <c r="U34" s="20"/>
      <c r="V34" s="20"/>
      <c r="Z34" s="20"/>
      <c r="AA34" s="20"/>
      <c r="AE34" s="20"/>
      <c r="AG34" s="21" t="e">
        <f t="shared" si="6"/>
        <v>#DIV/0!</v>
      </c>
      <c r="AH34" s="22" t="e">
        <f t="shared" si="7"/>
        <v>#DIV/0!</v>
      </c>
      <c r="AI34" s="22" t="e">
        <f t="shared" si="8"/>
        <v>#DIV/0!</v>
      </c>
      <c r="AJ34" s="22" t="e">
        <f t="shared" si="9"/>
        <v>#DIV/0!</v>
      </c>
      <c r="AK34" s="22" t="e">
        <f t="shared" si="10"/>
        <v>#DIV/0!</v>
      </c>
      <c r="AM34" s="109"/>
      <c r="AN34" s="223"/>
      <c r="AP34" s="223"/>
      <c r="AQ34" s="220"/>
      <c r="AR34" s="24"/>
      <c r="AS34" s="223"/>
      <c r="AT34" s="220"/>
      <c r="AV34" s="43"/>
      <c r="AW34" s="43"/>
      <c r="AX34" s="43"/>
      <c r="AY34" s="43"/>
      <c r="AZ34" s="25"/>
      <c r="BA34" s="223"/>
      <c r="BB34" s="220"/>
      <c r="BC34" s="24"/>
      <c r="BD34" s="223"/>
      <c r="BE34" s="220"/>
      <c r="BG34" s="43"/>
      <c r="BH34" s="43"/>
      <c r="BI34" s="43"/>
      <c r="BJ34" s="43"/>
      <c r="BL34" s="223"/>
      <c r="BM34" s="220"/>
      <c r="BN34" s="24"/>
      <c r="BO34" s="223"/>
      <c r="BP34" s="220"/>
      <c r="BR34" s="220"/>
      <c r="BS34" s="220"/>
      <c r="BT34" s="221"/>
      <c r="BU34" s="51"/>
      <c r="BV34" s="220"/>
      <c r="BW34" s="220"/>
      <c r="BX34" s="221"/>
      <c r="BY34" s="51"/>
      <c r="BZ34" s="221"/>
    </row>
    <row r="35" spans="1:78" ht="16" hidden="1" customHeight="1" x14ac:dyDescent="0.2">
      <c r="A35" s="222"/>
      <c r="B35" s="222"/>
      <c r="C35" s="222"/>
      <c r="E35" s="224"/>
      <c r="AG35" s="21" t="e">
        <f t="shared" si="6"/>
        <v>#DIV/0!</v>
      </c>
      <c r="AH35" s="22" t="e">
        <f t="shared" si="7"/>
        <v>#DIV/0!</v>
      </c>
      <c r="AI35" s="22" t="e">
        <f t="shared" si="8"/>
        <v>#DIV/0!</v>
      </c>
      <c r="AJ35" s="22" t="e">
        <f t="shared" si="9"/>
        <v>#DIV/0!</v>
      </c>
      <c r="AK35" s="22" t="e">
        <f t="shared" si="10"/>
        <v>#DIV/0!</v>
      </c>
      <c r="AM35" s="109"/>
      <c r="AN35" s="223"/>
      <c r="AP35" s="223"/>
      <c r="AQ35" s="220"/>
      <c r="AR35" s="24"/>
      <c r="AS35" s="223"/>
      <c r="AT35" s="220"/>
      <c r="AV35" s="43"/>
      <c r="AW35" s="43"/>
      <c r="AX35" s="43"/>
      <c r="AY35" s="43"/>
      <c r="AZ35" s="25"/>
      <c r="BA35" s="223"/>
      <c r="BB35" s="220"/>
      <c r="BC35" s="24"/>
      <c r="BD35" s="223"/>
      <c r="BE35" s="220"/>
      <c r="BG35" s="43"/>
      <c r="BH35" s="43"/>
      <c r="BI35" s="43"/>
      <c r="BJ35" s="43"/>
      <c r="BL35" s="223"/>
      <c r="BM35" s="220"/>
      <c r="BN35" s="24"/>
      <c r="BO35" s="223"/>
      <c r="BP35" s="220"/>
      <c r="BR35" s="220"/>
      <c r="BS35" s="220"/>
      <c r="BT35" s="221"/>
      <c r="BU35" s="51"/>
      <c r="BV35" s="220"/>
      <c r="BW35" s="220"/>
      <c r="BX35" s="221"/>
      <c r="BY35" s="51"/>
      <c r="BZ35" s="221"/>
    </row>
    <row r="36" spans="1:78" ht="16" hidden="1" customHeight="1" x14ac:dyDescent="0.2">
      <c r="A36" s="222"/>
      <c r="B36" s="222"/>
      <c r="C36" s="222"/>
      <c r="E36" s="224"/>
      <c r="AG36" s="21" t="e">
        <f t="shared" si="6"/>
        <v>#DIV/0!</v>
      </c>
      <c r="AH36" s="22" t="e">
        <f t="shared" si="7"/>
        <v>#DIV/0!</v>
      </c>
      <c r="AI36" s="22" t="e">
        <f t="shared" si="8"/>
        <v>#DIV/0!</v>
      </c>
      <c r="AJ36" s="22" t="e">
        <f t="shared" si="9"/>
        <v>#DIV/0!</v>
      </c>
      <c r="AK36" s="22" t="e">
        <f t="shared" si="10"/>
        <v>#DIV/0!</v>
      </c>
      <c r="AM36" s="109"/>
      <c r="AN36" s="223"/>
      <c r="AP36" s="223"/>
      <c r="AQ36" s="220"/>
      <c r="AR36" s="24"/>
      <c r="AS36" s="223"/>
      <c r="AT36" s="220"/>
      <c r="AV36" s="43"/>
      <c r="AW36" s="43"/>
      <c r="AX36" s="43"/>
      <c r="AY36" s="43"/>
      <c r="AZ36" s="25"/>
      <c r="BA36" s="223"/>
      <c r="BB36" s="220"/>
      <c r="BC36" s="24"/>
      <c r="BD36" s="223"/>
      <c r="BE36" s="220"/>
      <c r="BG36" s="43"/>
      <c r="BH36" s="43"/>
      <c r="BI36" s="43"/>
      <c r="BJ36" s="43"/>
      <c r="BL36" s="223"/>
      <c r="BM36" s="220"/>
      <c r="BN36" s="24"/>
      <c r="BO36" s="223"/>
      <c r="BP36" s="220"/>
      <c r="BR36" s="220"/>
      <c r="BS36" s="220"/>
      <c r="BT36" s="221"/>
      <c r="BU36" s="51"/>
      <c r="BV36" s="220"/>
      <c r="BW36" s="220"/>
      <c r="BX36" s="221"/>
      <c r="BY36" s="51"/>
      <c r="BZ36" s="221"/>
    </row>
    <row r="37" spans="1:78" ht="16" hidden="1" customHeight="1" x14ac:dyDescent="0.2">
      <c r="A37" s="222"/>
      <c r="B37" s="222"/>
      <c r="C37" s="222"/>
      <c r="E37" s="224"/>
      <c r="AG37" s="21" t="e">
        <f t="shared" si="6"/>
        <v>#DIV/0!</v>
      </c>
      <c r="AH37" s="22" t="e">
        <f t="shared" si="7"/>
        <v>#DIV/0!</v>
      </c>
      <c r="AI37" s="22" t="e">
        <f t="shared" si="8"/>
        <v>#DIV/0!</v>
      </c>
      <c r="AJ37" s="22" t="e">
        <f t="shared" si="9"/>
        <v>#DIV/0!</v>
      </c>
      <c r="AK37" s="22" t="e">
        <f t="shared" si="10"/>
        <v>#DIV/0!</v>
      </c>
      <c r="AM37" s="109"/>
      <c r="AN37" s="223"/>
      <c r="AP37" s="223"/>
      <c r="AQ37" s="220"/>
      <c r="AR37" s="24"/>
      <c r="AS37" s="223"/>
      <c r="AT37" s="220"/>
      <c r="AV37" s="43"/>
      <c r="AW37" s="43"/>
      <c r="AX37" s="43"/>
      <c r="AY37" s="43"/>
      <c r="AZ37" s="25"/>
      <c r="BA37" s="223"/>
      <c r="BB37" s="220"/>
      <c r="BC37" s="24"/>
      <c r="BD37" s="223"/>
      <c r="BE37" s="220"/>
      <c r="BG37" s="43"/>
      <c r="BH37" s="43"/>
      <c r="BI37" s="43"/>
      <c r="BJ37" s="43"/>
      <c r="BL37" s="223"/>
      <c r="BM37" s="220"/>
      <c r="BN37" s="24"/>
      <c r="BO37" s="223"/>
      <c r="BP37" s="220"/>
      <c r="BR37" s="220"/>
      <c r="BS37" s="220"/>
      <c r="BT37" s="221"/>
      <c r="BU37" s="51"/>
      <c r="BV37" s="220"/>
      <c r="BW37" s="220"/>
      <c r="BX37" s="221"/>
      <c r="BY37" s="51"/>
      <c r="BZ37" s="221"/>
    </row>
    <row r="38" spans="1:78" ht="16" hidden="1" customHeight="1" x14ac:dyDescent="0.2">
      <c r="A38" s="114"/>
      <c r="B38" s="114"/>
      <c r="C38" s="114"/>
    </row>
    <row r="39" spans="1:78" ht="16" hidden="1" customHeight="1" x14ac:dyDescent="0.2">
      <c r="A39" s="222">
        <v>9</v>
      </c>
      <c r="B39" s="222">
        <v>0</v>
      </c>
      <c r="C39" s="222">
        <v>1</v>
      </c>
      <c r="D39" s="20" t="s">
        <v>665</v>
      </c>
      <c r="E39" s="224">
        <v>757313</v>
      </c>
      <c r="AG39" s="21" t="e">
        <f t="shared" ref="AG39:AG54" si="11">AVERAGE(G39:K39)</f>
        <v>#DIV/0!</v>
      </c>
      <c r="AH39" s="22" t="e">
        <f t="shared" ref="AH39:AH54" si="12">AVERAGE(L39:P39)</f>
        <v>#DIV/0!</v>
      </c>
      <c r="AI39" s="22" t="e">
        <f t="shared" ref="AI39:AI54" si="13">AVERAGE(V39:Z39)</f>
        <v>#DIV/0!</v>
      </c>
      <c r="AJ39" s="22" t="e">
        <f t="shared" ref="AJ39:AJ54" si="14">AVERAGE(Q39:U39)</f>
        <v>#DIV/0!</v>
      </c>
      <c r="AK39" s="22" t="e">
        <f t="shared" ref="AK39:AK54" si="15">AVERAGE(AA39:AE39)</f>
        <v>#DIV/0!</v>
      </c>
      <c r="AM39" s="109"/>
      <c r="AN39" s="223"/>
      <c r="AP39" s="223"/>
      <c r="AQ39" s="220"/>
      <c r="AR39" s="24"/>
      <c r="AS39" s="223"/>
      <c r="AT39" s="220"/>
      <c r="AV39" s="43"/>
      <c r="AW39" s="43"/>
      <c r="AX39" s="43"/>
      <c r="AY39" s="43"/>
      <c r="AZ39" s="25"/>
      <c r="BA39" s="223"/>
      <c r="BB39" s="220"/>
      <c r="BC39" s="24"/>
      <c r="BD39" s="223"/>
      <c r="BE39" s="220"/>
      <c r="BG39" s="43"/>
      <c r="BH39" s="43"/>
      <c r="BI39" s="43"/>
      <c r="BJ39" s="43"/>
      <c r="BL39" s="223"/>
      <c r="BM39" s="220"/>
      <c r="BN39" s="24"/>
      <c r="BO39" s="223"/>
      <c r="BP39" s="220"/>
      <c r="BR39" s="220"/>
      <c r="BS39" s="220"/>
      <c r="BT39" s="221"/>
      <c r="BU39" s="51"/>
      <c r="BV39" s="220"/>
      <c r="BW39" s="220"/>
      <c r="BX39" s="221"/>
      <c r="BY39" s="51"/>
      <c r="BZ39" s="221"/>
    </row>
    <row r="40" spans="1:78" ht="16" hidden="1" customHeight="1" x14ac:dyDescent="0.2">
      <c r="A40" s="222"/>
      <c r="B40" s="222"/>
      <c r="C40" s="222"/>
      <c r="D40" s="20" t="s">
        <v>666</v>
      </c>
      <c r="E40" s="224"/>
      <c r="AG40" s="21" t="e">
        <f t="shared" si="11"/>
        <v>#DIV/0!</v>
      </c>
      <c r="AH40" s="22" t="e">
        <f t="shared" si="12"/>
        <v>#DIV/0!</v>
      </c>
      <c r="AI40" s="22" t="e">
        <f t="shared" si="13"/>
        <v>#DIV/0!</v>
      </c>
      <c r="AJ40" s="22" t="e">
        <f t="shared" si="14"/>
        <v>#DIV/0!</v>
      </c>
      <c r="AK40" s="22" t="e">
        <f t="shared" si="15"/>
        <v>#DIV/0!</v>
      </c>
      <c r="AM40" s="109"/>
      <c r="AN40" s="223"/>
      <c r="AP40" s="223"/>
      <c r="AQ40" s="220"/>
      <c r="AR40" s="24"/>
      <c r="AS40" s="223"/>
      <c r="AT40" s="220"/>
      <c r="AV40" s="43"/>
      <c r="AW40" s="43"/>
      <c r="AX40" s="43"/>
      <c r="AY40" s="43"/>
      <c r="AZ40" s="25"/>
      <c r="BA40" s="223"/>
      <c r="BB40" s="220"/>
      <c r="BC40" s="24"/>
      <c r="BD40" s="223"/>
      <c r="BE40" s="220"/>
      <c r="BG40" s="43"/>
      <c r="BH40" s="43"/>
      <c r="BI40" s="43"/>
      <c r="BJ40" s="43"/>
      <c r="BL40" s="223"/>
      <c r="BM40" s="220"/>
      <c r="BN40" s="24"/>
      <c r="BO40" s="223"/>
      <c r="BP40" s="220"/>
      <c r="BR40" s="220"/>
      <c r="BS40" s="220"/>
      <c r="BT40" s="221"/>
      <c r="BU40" s="51"/>
      <c r="BV40" s="220"/>
      <c r="BW40" s="220"/>
      <c r="BX40" s="221"/>
      <c r="BY40" s="51"/>
      <c r="BZ40" s="221"/>
    </row>
    <row r="41" spans="1:78" ht="16" hidden="1" customHeight="1" x14ac:dyDescent="0.2">
      <c r="A41" s="222"/>
      <c r="B41" s="222"/>
      <c r="C41" s="222"/>
      <c r="D41" s="20" t="s">
        <v>667</v>
      </c>
      <c r="E41" s="224"/>
      <c r="AG41" s="21" t="e">
        <f t="shared" si="11"/>
        <v>#DIV/0!</v>
      </c>
      <c r="AH41" s="22" t="e">
        <f t="shared" si="12"/>
        <v>#DIV/0!</v>
      </c>
      <c r="AI41" s="22" t="e">
        <f t="shared" si="13"/>
        <v>#DIV/0!</v>
      </c>
      <c r="AJ41" s="22" t="e">
        <f t="shared" si="14"/>
        <v>#DIV/0!</v>
      </c>
      <c r="AK41" s="22" t="e">
        <f t="shared" si="15"/>
        <v>#DIV/0!</v>
      </c>
      <c r="AM41" s="109"/>
      <c r="AN41" s="223"/>
      <c r="AP41" s="223"/>
      <c r="AQ41" s="220"/>
      <c r="AR41" s="24"/>
      <c r="AS41" s="223"/>
      <c r="AT41" s="220"/>
      <c r="AV41" s="43"/>
      <c r="AW41" s="43"/>
      <c r="AX41" s="43"/>
      <c r="AY41" s="43"/>
      <c r="AZ41" s="25"/>
      <c r="BA41" s="223"/>
      <c r="BB41" s="220"/>
      <c r="BC41" s="24"/>
      <c r="BD41" s="223"/>
      <c r="BE41" s="220"/>
      <c r="BG41" s="43"/>
      <c r="BH41" s="43"/>
      <c r="BI41" s="43"/>
      <c r="BJ41" s="43"/>
      <c r="BL41" s="223"/>
      <c r="BM41" s="220"/>
      <c r="BN41" s="24"/>
      <c r="BO41" s="223"/>
      <c r="BP41" s="220"/>
      <c r="BR41" s="220"/>
      <c r="BS41" s="220"/>
      <c r="BT41" s="221"/>
      <c r="BU41" s="51"/>
      <c r="BV41" s="220"/>
      <c r="BW41" s="220"/>
      <c r="BX41" s="221"/>
      <c r="BY41" s="51"/>
      <c r="BZ41" s="221"/>
    </row>
    <row r="42" spans="1:78" ht="16" hidden="1" customHeight="1" x14ac:dyDescent="0.2">
      <c r="A42" s="222"/>
      <c r="B42" s="222"/>
      <c r="C42" s="222"/>
      <c r="D42" s="20" t="s">
        <v>668</v>
      </c>
      <c r="E42" s="224"/>
      <c r="G42" s="20"/>
      <c r="K42" s="20"/>
      <c r="L42" s="20"/>
      <c r="P42" s="20"/>
      <c r="Q42" s="20"/>
      <c r="U42" s="20"/>
      <c r="V42" s="20"/>
      <c r="Z42" s="20"/>
      <c r="AA42" s="20"/>
      <c r="AE42" s="20"/>
      <c r="AG42" s="21" t="e">
        <f t="shared" si="11"/>
        <v>#DIV/0!</v>
      </c>
      <c r="AH42" s="22" t="e">
        <f t="shared" si="12"/>
        <v>#DIV/0!</v>
      </c>
      <c r="AI42" s="22" t="e">
        <f t="shared" si="13"/>
        <v>#DIV/0!</v>
      </c>
      <c r="AJ42" s="22" t="e">
        <f t="shared" si="14"/>
        <v>#DIV/0!</v>
      </c>
      <c r="AK42" s="22" t="e">
        <f t="shared" si="15"/>
        <v>#DIV/0!</v>
      </c>
      <c r="AM42" s="109"/>
      <c r="AN42" s="223"/>
      <c r="AP42" s="223"/>
      <c r="AQ42" s="220"/>
      <c r="AR42" s="24"/>
      <c r="AS42" s="223"/>
      <c r="AT42" s="220"/>
      <c r="AV42" s="43"/>
      <c r="AW42" s="43"/>
      <c r="AX42" s="43"/>
      <c r="AY42" s="43"/>
      <c r="AZ42" s="25"/>
      <c r="BA42" s="223"/>
      <c r="BB42" s="220"/>
      <c r="BC42" s="24"/>
      <c r="BD42" s="223"/>
      <c r="BE42" s="220"/>
      <c r="BG42" s="43"/>
      <c r="BH42" s="43"/>
      <c r="BI42" s="43"/>
      <c r="BJ42" s="43"/>
      <c r="BL42" s="223"/>
      <c r="BM42" s="220"/>
      <c r="BN42" s="24"/>
      <c r="BO42" s="223"/>
      <c r="BP42" s="220"/>
      <c r="BR42" s="220"/>
      <c r="BS42" s="220"/>
      <c r="BT42" s="221"/>
      <c r="BU42" s="51"/>
      <c r="BV42" s="220"/>
      <c r="BW42" s="220"/>
      <c r="BX42" s="221"/>
      <c r="BY42" s="51"/>
      <c r="BZ42" s="221"/>
    </row>
    <row r="43" spans="1:78" ht="16" hidden="1" customHeight="1" x14ac:dyDescent="0.2">
      <c r="A43" s="222"/>
      <c r="B43" s="222"/>
      <c r="C43" s="222"/>
      <c r="D43" s="20" t="s">
        <v>669</v>
      </c>
      <c r="E43" s="224"/>
      <c r="G43" s="20"/>
      <c r="K43" s="20"/>
      <c r="L43" s="20"/>
      <c r="P43" s="20"/>
      <c r="Q43" s="20"/>
      <c r="U43" s="20"/>
      <c r="V43" s="20"/>
      <c r="Z43" s="20"/>
      <c r="AA43" s="20"/>
      <c r="AE43" s="20"/>
      <c r="AG43" s="21" t="e">
        <f t="shared" si="11"/>
        <v>#DIV/0!</v>
      </c>
      <c r="AH43" s="22" t="e">
        <f t="shared" si="12"/>
        <v>#DIV/0!</v>
      </c>
      <c r="AI43" s="22" t="e">
        <f t="shared" si="13"/>
        <v>#DIV/0!</v>
      </c>
      <c r="AJ43" s="22" t="e">
        <f t="shared" si="14"/>
        <v>#DIV/0!</v>
      </c>
      <c r="AK43" s="22" t="e">
        <f t="shared" si="15"/>
        <v>#DIV/0!</v>
      </c>
      <c r="AM43" s="109"/>
      <c r="AN43" s="223"/>
      <c r="AP43" s="223"/>
      <c r="AQ43" s="220"/>
      <c r="AR43" s="24"/>
      <c r="AS43" s="223"/>
      <c r="AT43" s="220"/>
      <c r="AV43" s="43"/>
      <c r="AW43" s="43"/>
      <c r="AX43" s="43"/>
      <c r="AY43" s="43"/>
      <c r="AZ43" s="25"/>
      <c r="BA43" s="223"/>
      <c r="BB43" s="220"/>
      <c r="BC43" s="24"/>
      <c r="BD43" s="223"/>
      <c r="BE43" s="220"/>
      <c r="BG43" s="43"/>
      <c r="BH43" s="43"/>
      <c r="BI43" s="43"/>
      <c r="BJ43" s="43"/>
      <c r="BL43" s="223"/>
      <c r="BM43" s="220"/>
      <c r="BN43" s="24"/>
      <c r="BO43" s="223"/>
      <c r="BP43" s="220"/>
      <c r="BR43" s="220"/>
      <c r="BS43" s="220"/>
      <c r="BT43" s="221"/>
      <c r="BU43" s="51"/>
      <c r="BV43" s="220"/>
      <c r="BW43" s="220"/>
      <c r="BX43" s="221"/>
      <c r="BY43" s="51"/>
      <c r="BZ43" s="221"/>
    </row>
    <row r="44" spans="1:78" ht="16" hidden="1" customHeight="1" x14ac:dyDescent="0.2">
      <c r="A44" s="222"/>
      <c r="B44" s="222"/>
      <c r="C44" s="222"/>
      <c r="E44" s="224"/>
      <c r="AG44" s="21" t="e">
        <f t="shared" si="11"/>
        <v>#DIV/0!</v>
      </c>
      <c r="AH44" s="22" t="e">
        <f t="shared" si="12"/>
        <v>#DIV/0!</v>
      </c>
      <c r="AI44" s="22" t="e">
        <f t="shared" si="13"/>
        <v>#DIV/0!</v>
      </c>
      <c r="AJ44" s="22" t="e">
        <f t="shared" si="14"/>
        <v>#DIV/0!</v>
      </c>
      <c r="AK44" s="22" t="e">
        <f t="shared" si="15"/>
        <v>#DIV/0!</v>
      </c>
      <c r="AM44" s="109"/>
      <c r="AN44" s="223"/>
      <c r="AP44" s="223"/>
      <c r="AQ44" s="220"/>
      <c r="AR44" s="24"/>
      <c r="AS44" s="223"/>
      <c r="AT44" s="220"/>
      <c r="AV44" s="43"/>
      <c r="AW44" s="43"/>
      <c r="AX44" s="43"/>
      <c r="AY44" s="43"/>
      <c r="AZ44" s="25"/>
      <c r="BA44" s="223"/>
      <c r="BB44" s="220"/>
      <c r="BC44" s="24"/>
      <c r="BD44" s="223"/>
      <c r="BE44" s="220"/>
      <c r="BG44" s="43"/>
      <c r="BH44" s="43"/>
      <c r="BI44" s="43"/>
      <c r="BJ44" s="43"/>
      <c r="BL44" s="223"/>
      <c r="BM44" s="220"/>
      <c r="BN44" s="24"/>
      <c r="BO44" s="223"/>
      <c r="BP44" s="220"/>
      <c r="BR44" s="220"/>
      <c r="BS44" s="220"/>
      <c r="BT44" s="221"/>
      <c r="BU44" s="51"/>
      <c r="BV44" s="220"/>
      <c r="BW44" s="220"/>
      <c r="BX44" s="221"/>
      <c r="BY44" s="51"/>
      <c r="BZ44" s="221"/>
    </row>
    <row r="45" spans="1:78" ht="16" hidden="1" customHeight="1" x14ac:dyDescent="0.2">
      <c r="A45" s="222"/>
      <c r="B45" s="222"/>
      <c r="C45" s="222"/>
      <c r="E45" s="224"/>
      <c r="AG45" s="21" t="e">
        <f t="shared" si="11"/>
        <v>#DIV/0!</v>
      </c>
      <c r="AH45" s="22" t="e">
        <f t="shared" si="12"/>
        <v>#DIV/0!</v>
      </c>
      <c r="AI45" s="22" t="e">
        <f t="shared" si="13"/>
        <v>#DIV/0!</v>
      </c>
      <c r="AJ45" s="22" t="e">
        <f t="shared" si="14"/>
        <v>#DIV/0!</v>
      </c>
      <c r="AK45" s="22" t="e">
        <f t="shared" si="15"/>
        <v>#DIV/0!</v>
      </c>
      <c r="AM45" s="109"/>
      <c r="AN45" s="223"/>
      <c r="AP45" s="223"/>
      <c r="AQ45" s="220"/>
      <c r="AR45" s="24"/>
      <c r="AS45" s="223"/>
      <c r="AT45" s="220"/>
      <c r="AV45" s="43"/>
      <c r="AW45" s="43"/>
      <c r="AX45" s="43"/>
      <c r="AY45" s="43"/>
      <c r="AZ45" s="25"/>
      <c r="BA45" s="223"/>
      <c r="BB45" s="220"/>
      <c r="BC45" s="24"/>
      <c r="BD45" s="223"/>
      <c r="BE45" s="220"/>
      <c r="BG45" s="43"/>
      <c r="BH45" s="43"/>
      <c r="BI45" s="43"/>
      <c r="BJ45" s="43"/>
      <c r="BL45" s="223"/>
      <c r="BM45" s="220"/>
      <c r="BN45" s="24"/>
      <c r="BO45" s="223"/>
      <c r="BP45" s="220"/>
      <c r="BR45" s="220"/>
      <c r="BS45" s="220"/>
      <c r="BT45" s="221"/>
      <c r="BU45" s="51"/>
      <c r="BV45" s="220"/>
      <c r="BW45" s="220"/>
      <c r="BX45" s="221"/>
      <c r="BY45" s="51"/>
      <c r="BZ45" s="221"/>
    </row>
    <row r="46" spans="1:78" ht="16" hidden="1" customHeight="1" x14ac:dyDescent="0.2">
      <c r="A46" s="222"/>
      <c r="B46" s="222"/>
      <c r="C46" s="222"/>
      <c r="E46" s="224"/>
      <c r="AG46" s="21" t="e">
        <f t="shared" si="11"/>
        <v>#DIV/0!</v>
      </c>
      <c r="AH46" s="22" t="e">
        <f t="shared" si="12"/>
        <v>#DIV/0!</v>
      </c>
      <c r="AI46" s="22" t="e">
        <f t="shared" si="13"/>
        <v>#DIV/0!</v>
      </c>
      <c r="AJ46" s="22" t="e">
        <f t="shared" si="14"/>
        <v>#DIV/0!</v>
      </c>
      <c r="AK46" s="22" t="e">
        <f t="shared" si="15"/>
        <v>#DIV/0!</v>
      </c>
      <c r="AM46" s="109"/>
      <c r="AN46" s="223"/>
      <c r="AP46" s="223"/>
      <c r="AQ46" s="220"/>
      <c r="AR46" s="24"/>
      <c r="AS46" s="223"/>
      <c r="AT46" s="220"/>
      <c r="AV46" s="43"/>
      <c r="AW46" s="43"/>
      <c r="AX46" s="43"/>
      <c r="AY46" s="43"/>
      <c r="AZ46" s="25"/>
      <c r="BA46" s="223"/>
      <c r="BB46" s="220"/>
      <c r="BC46" s="24"/>
      <c r="BD46" s="223"/>
      <c r="BE46" s="220"/>
      <c r="BG46" s="43"/>
      <c r="BH46" s="43"/>
      <c r="BI46" s="43"/>
      <c r="BJ46" s="43"/>
      <c r="BL46" s="223"/>
      <c r="BM46" s="220"/>
      <c r="BN46" s="24"/>
      <c r="BO46" s="223"/>
      <c r="BP46" s="220"/>
      <c r="BR46" s="220"/>
      <c r="BS46" s="220"/>
      <c r="BT46" s="221"/>
      <c r="BU46" s="51"/>
      <c r="BV46" s="220"/>
      <c r="BW46" s="220"/>
      <c r="BX46" s="221"/>
      <c r="BY46" s="51"/>
      <c r="BZ46" s="221"/>
    </row>
    <row r="47" spans="1:78" ht="16" hidden="1" customHeight="1" x14ac:dyDescent="0.2">
      <c r="A47" s="222"/>
      <c r="B47" s="222"/>
      <c r="C47" s="222">
        <v>0</v>
      </c>
      <c r="D47" s="20" t="s">
        <v>670</v>
      </c>
      <c r="E47" s="224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G47" s="21" t="e">
        <f t="shared" si="11"/>
        <v>#DIV/0!</v>
      </c>
      <c r="AH47" s="22" t="e">
        <f t="shared" si="12"/>
        <v>#DIV/0!</v>
      </c>
      <c r="AI47" s="22" t="e">
        <f t="shared" si="13"/>
        <v>#DIV/0!</v>
      </c>
      <c r="AJ47" s="22" t="e">
        <f t="shared" si="14"/>
        <v>#DIV/0!</v>
      </c>
      <c r="AK47" s="22" t="e">
        <f t="shared" si="15"/>
        <v>#DIV/0!</v>
      </c>
      <c r="AM47" s="109"/>
      <c r="AN47" s="223"/>
      <c r="AP47" s="223"/>
      <c r="AQ47" s="220"/>
      <c r="AR47" s="24"/>
      <c r="AS47" s="223"/>
      <c r="AT47" s="220"/>
      <c r="AV47" s="43"/>
      <c r="AW47" s="43"/>
      <c r="AX47" s="43"/>
      <c r="AY47" s="43"/>
      <c r="AZ47" s="25"/>
      <c r="BA47" s="223"/>
      <c r="BB47" s="220"/>
      <c r="BC47" s="24"/>
      <c r="BD47" s="223"/>
      <c r="BE47" s="220"/>
      <c r="BG47" s="43"/>
      <c r="BH47" s="43"/>
      <c r="BI47" s="43"/>
      <c r="BJ47" s="43"/>
      <c r="BL47" s="223"/>
      <c r="BM47" s="220"/>
      <c r="BN47" s="24"/>
      <c r="BO47" s="223"/>
      <c r="BP47" s="220"/>
      <c r="BR47" s="220"/>
      <c r="BS47" s="220"/>
      <c r="BT47" s="221"/>
      <c r="BU47" s="51"/>
      <c r="BV47" s="220"/>
      <c r="BW47" s="220"/>
      <c r="BX47" s="221"/>
      <c r="BY47" s="51"/>
      <c r="BZ47" s="221"/>
    </row>
    <row r="48" spans="1:78" ht="16" hidden="1" customHeight="1" x14ac:dyDescent="0.2">
      <c r="A48" s="222"/>
      <c r="B48" s="222"/>
      <c r="C48" s="222"/>
      <c r="D48" s="20" t="s">
        <v>671</v>
      </c>
      <c r="E48" s="224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G48" s="21" t="e">
        <f t="shared" si="11"/>
        <v>#DIV/0!</v>
      </c>
      <c r="AH48" s="22" t="e">
        <f t="shared" si="12"/>
        <v>#DIV/0!</v>
      </c>
      <c r="AI48" s="22" t="e">
        <f t="shared" si="13"/>
        <v>#DIV/0!</v>
      </c>
      <c r="AJ48" s="22" t="e">
        <f t="shared" si="14"/>
        <v>#DIV/0!</v>
      </c>
      <c r="AK48" s="22" t="e">
        <f t="shared" si="15"/>
        <v>#DIV/0!</v>
      </c>
      <c r="AM48" s="109"/>
      <c r="AN48" s="223"/>
      <c r="AP48" s="223"/>
      <c r="AQ48" s="220"/>
      <c r="AR48" s="24"/>
      <c r="AS48" s="223"/>
      <c r="AT48" s="220"/>
      <c r="AV48" s="43"/>
      <c r="AW48" s="43"/>
      <c r="AX48" s="43"/>
      <c r="AY48" s="43"/>
      <c r="AZ48" s="25"/>
      <c r="BA48" s="223"/>
      <c r="BB48" s="220"/>
      <c r="BC48" s="24"/>
      <c r="BD48" s="223"/>
      <c r="BE48" s="220"/>
      <c r="BG48" s="43"/>
      <c r="BH48" s="43"/>
      <c r="BI48" s="43"/>
      <c r="BJ48" s="43"/>
      <c r="BL48" s="223"/>
      <c r="BM48" s="220"/>
      <c r="BN48" s="24"/>
      <c r="BO48" s="223"/>
      <c r="BP48" s="220"/>
      <c r="BR48" s="220"/>
      <c r="BS48" s="220"/>
      <c r="BT48" s="221"/>
      <c r="BU48" s="51"/>
      <c r="BV48" s="220"/>
      <c r="BW48" s="220"/>
      <c r="BX48" s="221"/>
      <c r="BY48" s="51"/>
      <c r="BZ48" s="221"/>
    </row>
    <row r="49" spans="1:78" ht="16" hidden="1" customHeight="1" x14ac:dyDescent="0.2">
      <c r="A49" s="222"/>
      <c r="B49" s="222"/>
      <c r="C49" s="222"/>
      <c r="D49" s="20" t="s">
        <v>672</v>
      </c>
      <c r="E49" s="224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G49" s="21" t="e">
        <f t="shared" si="11"/>
        <v>#DIV/0!</v>
      </c>
      <c r="AH49" s="22" t="e">
        <f t="shared" si="12"/>
        <v>#DIV/0!</v>
      </c>
      <c r="AI49" s="22" t="e">
        <f t="shared" si="13"/>
        <v>#DIV/0!</v>
      </c>
      <c r="AJ49" s="22" t="e">
        <f t="shared" si="14"/>
        <v>#DIV/0!</v>
      </c>
      <c r="AK49" s="22" t="e">
        <f t="shared" si="15"/>
        <v>#DIV/0!</v>
      </c>
      <c r="AM49" s="109"/>
      <c r="AN49" s="223"/>
      <c r="AP49" s="223"/>
      <c r="AQ49" s="220"/>
      <c r="AR49" s="24"/>
      <c r="AS49" s="223"/>
      <c r="AT49" s="220"/>
      <c r="AV49" s="43"/>
      <c r="AW49" s="43"/>
      <c r="AX49" s="43"/>
      <c r="AY49" s="43"/>
      <c r="AZ49" s="25"/>
      <c r="BA49" s="223"/>
      <c r="BB49" s="220"/>
      <c r="BC49" s="24"/>
      <c r="BD49" s="223"/>
      <c r="BE49" s="220"/>
      <c r="BG49" s="43"/>
      <c r="BH49" s="43"/>
      <c r="BI49" s="43"/>
      <c r="BJ49" s="43"/>
      <c r="BL49" s="223"/>
      <c r="BM49" s="220"/>
      <c r="BN49" s="24"/>
      <c r="BO49" s="223"/>
      <c r="BP49" s="220"/>
      <c r="BR49" s="220"/>
      <c r="BS49" s="220"/>
      <c r="BT49" s="221"/>
      <c r="BU49" s="51"/>
      <c r="BV49" s="220"/>
      <c r="BW49" s="220"/>
      <c r="BX49" s="221"/>
      <c r="BY49" s="51"/>
      <c r="BZ49" s="221"/>
    </row>
    <row r="50" spans="1:78" ht="16" hidden="1" customHeight="1" x14ac:dyDescent="0.2">
      <c r="A50" s="222"/>
      <c r="B50" s="222"/>
      <c r="C50" s="222"/>
      <c r="D50" s="20" t="s">
        <v>673</v>
      </c>
      <c r="E50" s="224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G50" s="21" t="e">
        <f t="shared" si="11"/>
        <v>#DIV/0!</v>
      </c>
      <c r="AH50" s="22" t="e">
        <f t="shared" si="12"/>
        <v>#DIV/0!</v>
      </c>
      <c r="AI50" s="22" t="e">
        <f t="shared" si="13"/>
        <v>#DIV/0!</v>
      </c>
      <c r="AJ50" s="22" t="e">
        <f t="shared" si="14"/>
        <v>#DIV/0!</v>
      </c>
      <c r="AK50" s="22" t="e">
        <f t="shared" si="15"/>
        <v>#DIV/0!</v>
      </c>
      <c r="AM50" s="109"/>
      <c r="AN50" s="223"/>
      <c r="AP50" s="223"/>
      <c r="AQ50" s="220"/>
      <c r="AR50" s="24"/>
      <c r="AS50" s="223"/>
      <c r="AT50" s="220"/>
      <c r="AV50" s="43"/>
      <c r="AW50" s="43"/>
      <c r="AX50" s="43"/>
      <c r="AY50" s="43"/>
      <c r="AZ50" s="25"/>
      <c r="BA50" s="223"/>
      <c r="BB50" s="220"/>
      <c r="BC50" s="24"/>
      <c r="BD50" s="223"/>
      <c r="BE50" s="220"/>
      <c r="BG50" s="43"/>
      <c r="BH50" s="43"/>
      <c r="BI50" s="43"/>
      <c r="BJ50" s="43"/>
      <c r="BL50" s="223"/>
      <c r="BM50" s="220"/>
      <c r="BN50" s="24"/>
      <c r="BO50" s="223"/>
      <c r="BP50" s="220"/>
      <c r="BR50" s="220"/>
      <c r="BS50" s="220"/>
      <c r="BT50" s="221"/>
      <c r="BU50" s="51"/>
      <c r="BV50" s="220"/>
      <c r="BW50" s="220"/>
      <c r="BX50" s="221"/>
      <c r="BY50" s="51"/>
      <c r="BZ50" s="221"/>
    </row>
    <row r="51" spans="1:78" ht="16" hidden="1" customHeight="1" x14ac:dyDescent="0.2">
      <c r="A51" s="222"/>
      <c r="B51" s="222"/>
      <c r="C51" s="222"/>
      <c r="D51" s="20" t="s">
        <v>674</v>
      </c>
      <c r="E51" s="224"/>
      <c r="G51" s="20"/>
      <c r="K51" s="20"/>
      <c r="L51" s="20"/>
      <c r="P51" s="20"/>
      <c r="Q51" s="20"/>
      <c r="U51" s="20"/>
      <c r="V51" s="20"/>
      <c r="Z51" s="20"/>
      <c r="AA51" s="20"/>
      <c r="AE51" s="20"/>
      <c r="AG51" s="21" t="e">
        <f t="shared" si="11"/>
        <v>#DIV/0!</v>
      </c>
      <c r="AH51" s="22" t="e">
        <f t="shared" si="12"/>
        <v>#DIV/0!</v>
      </c>
      <c r="AI51" s="22" t="e">
        <f t="shared" si="13"/>
        <v>#DIV/0!</v>
      </c>
      <c r="AJ51" s="22" t="e">
        <f t="shared" si="14"/>
        <v>#DIV/0!</v>
      </c>
      <c r="AK51" s="22" t="e">
        <f t="shared" si="15"/>
        <v>#DIV/0!</v>
      </c>
      <c r="AM51" s="109"/>
      <c r="AN51" s="223"/>
      <c r="AP51" s="223"/>
      <c r="AQ51" s="220"/>
      <c r="AR51" s="24"/>
      <c r="AS51" s="223"/>
      <c r="AT51" s="220"/>
      <c r="AV51" s="43"/>
      <c r="AW51" s="43"/>
      <c r="AX51" s="43"/>
      <c r="AY51" s="43"/>
      <c r="AZ51" s="25"/>
      <c r="BA51" s="223"/>
      <c r="BB51" s="220"/>
      <c r="BC51" s="24"/>
      <c r="BD51" s="223"/>
      <c r="BE51" s="220"/>
      <c r="BG51" s="43"/>
      <c r="BH51" s="43"/>
      <c r="BI51" s="43"/>
      <c r="BJ51" s="43"/>
      <c r="BL51" s="223"/>
      <c r="BM51" s="220"/>
      <c r="BN51" s="24"/>
      <c r="BO51" s="223"/>
      <c r="BP51" s="220"/>
      <c r="BR51" s="220"/>
      <c r="BS51" s="220"/>
      <c r="BT51" s="221"/>
      <c r="BU51" s="51"/>
      <c r="BV51" s="220"/>
      <c r="BW51" s="220"/>
      <c r="BX51" s="221"/>
      <c r="BY51" s="51"/>
      <c r="BZ51" s="221"/>
    </row>
    <row r="52" spans="1:78" ht="16" hidden="1" customHeight="1" x14ac:dyDescent="0.2">
      <c r="A52" s="222"/>
      <c r="B52" s="222"/>
      <c r="C52" s="222"/>
      <c r="E52" s="224"/>
      <c r="AG52" s="21" t="e">
        <f t="shared" si="11"/>
        <v>#DIV/0!</v>
      </c>
      <c r="AH52" s="22" t="e">
        <f t="shared" si="12"/>
        <v>#DIV/0!</v>
      </c>
      <c r="AI52" s="22" t="e">
        <f t="shared" si="13"/>
        <v>#DIV/0!</v>
      </c>
      <c r="AJ52" s="22" t="e">
        <f t="shared" si="14"/>
        <v>#DIV/0!</v>
      </c>
      <c r="AK52" s="22" t="e">
        <f t="shared" si="15"/>
        <v>#DIV/0!</v>
      </c>
      <c r="AM52" s="109"/>
      <c r="AN52" s="223"/>
      <c r="AP52" s="223"/>
      <c r="AQ52" s="220"/>
      <c r="AR52" s="24"/>
      <c r="AS52" s="223"/>
      <c r="AT52" s="220"/>
      <c r="AV52" s="43"/>
      <c r="AW52" s="43"/>
      <c r="AX52" s="43"/>
      <c r="AY52" s="43"/>
      <c r="AZ52" s="25"/>
      <c r="BA52" s="223"/>
      <c r="BB52" s="220"/>
      <c r="BC52" s="24"/>
      <c r="BD52" s="223"/>
      <c r="BE52" s="220"/>
      <c r="BG52" s="43"/>
      <c r="BH52" s="43"/>
      <c r="BI52" s="43"/>
      <c r="BJ52" s="43"/>
      <c r="BL52" s="223"/>
      <c r="BM52" s="220"/>
      <c r="BN52" s="24"/>
      <c r="BO52" s="223"/>
      <c r="BP52" s="220"/>
      <c r="BR52" s="220"/>
      <c r="BS52" s="220"/>
      <c r="BT52" s="221"/>
      <c r="BU52" s="51"/>
      <c r="BV52" s="220"/>
      <c r="BW52" s="220"/>
      <c r="BX52" s="221"/>
      <c r="BY52" s="51"/>
      <c r="BZ52" s="221"/>
    </row>
    <row r="53" spans="1:78" ht="16" hidden="1" customHeight="1" x14ac:dyDescent="0.2">
      <c r="A53" s="222"/>
      <c r="B53" s="222"/>
      <c r="C53" s="222"/>
      <c r="E53" s="224"/>
      <c r="AG53" s="21" t="e">
        <f t="shared" si="11"/>
        <v>#DIV/0!</v>
      </c>
      <c r="AH53" s="22" t="e">
        <f t="shared" si="12"/>
        <v>#DIV/0!</v>
      </c>
      <c r="AI53" s="22" t="e">
        <f t="shared" si="13"/>
        <v>#DIV/0!</v>
      </c>
      <c r="AJ53" s="22" t="e">
        <f t="shared" si="14"/>
        <v>#DIV/0!</v>
      </c>
      <c r="AK53" s="22" t="e">
        <f t="shared" si="15"/>
        <v>#DIV/0!</v>
      </c>
      <c r="AM53" s="109"/>
      <c r="AN53" s="223"/>
      <c r="AP53" s="223"/>
      <c r="AQ53" s="220"/>
      <c r="AR53" s="24"/>
      <c r="AS53" s="223"/>
      <c r="AT53" s="220"/>
      <c r="AV53" s="43"/>
      <c r="AW53" s="43"/>
      <c r="AX53" s="43"/>
      <c r="AY53" s="43"/>
      <c r="AZ53" s="25"/>
      <c r="BA53" s="223"/>
      <c r="BB53" s="220"/>
      <c r="BC53" s="24"/>
      <c r="BD53" s="223"/>
      <c r="BE53" s="220"/>
      <c r="BG53" s="43"/>
      <c r="BH53" s="43"/>
      <c r="BI53" s="43"/>
      <c r="BJ53" s="43"/>
      <c r="BL53" s="223"/>
      <c r="BM53" s="220"/>
      <c r="BN53" s="24"/>
      <c r="BO53" s="223"/>
      <c r="BP53" s="220"/>
      <c r="BR53" s="220"/>
      <c r="BS53" s="220"/>
      <c r="BT53" s="221"/>
      <c r="BU53" s="51"/>
      <c r="BV53" s="220"/>
      <c r="BW53" s="220"/>
      <c r="BX53" s="221"/>
      <c r="BY53" s="51"/>
      <c r="BZ53" s="221"/>
    </row>
    <row r="54" spans="1:78" ht="16" hidden="1" customHeight="1" x14ac:dyDescent="0.2">
      <c r="A54" s="222"/>
      <c r="B54" s="222"/>
      <c r="C54" s="222"/>
      <c r="E54" s="224"/>
      <c r="AG54" s="21" t="e">
        <f t="shared" si="11"/>
        <v>#DIV/0!</v>
      </c>
      <c r="AH54" s="22" t="e">
        <f t="shared" si="12"/>
        <v>#DIV/0!</v>
      </c>
      <c r="AI54" s="22" t="e">
        <f t="shared" si="13"/>
        <v>#DIV/0!</v>
      </c>
      <c r="AJ54" s="22" t="e">
        <f t="shared" si="14"/>
        <v>#DIV/0!</v>
      </c>
      <c r="AK54" s="22" t="e">
        <f t="shared" si="15"/>
        <v>#DIV/0!</v>
      </c>
      <c r="AM54" s="109"/>
      <c r="AN54" s="223"/>
      <c r="AP54" s="223"/>
      <c r="AQ54" s="220"/>
      <c r="AR54" s="24"/>
      <c r="AS54" s="223"/>
      <c r="AT54" s="220"/>
      <c r="AV54" s="43"/>
      <c r="AW54" s="43"/>
      <c r="AX54" s="43"/>
      <c r="AY54" s="43"/>
      <c r="AZ54" s="25"/>
      <c r="BA54" s="223"/>
      <c r="BB54" s="220"/>
      <c r="BC54" s="24"/>
      <c r="BD54" s="223"/>
      <c r="BE54" s="220"/>
      <c r="BG54" s="43"/>
      <c r="BH54" s="43"/>
      <c r="BI54" s="43"/>
      <c r="BJ54" s="43"/>
      <c r="BL54" s="223"/>
      <c r="BM54" s="220"/>
      <c r="BN54" s="24"/>
      <c r="BO54" s="223"/>
      <c r="BP54" s="220"/>
      <c r="BR54" s="220"/>
      <c r="BS54" s="220"/>
      <c r="BT54" s="221"/>
      <c r="BU54" s="51"/>
      <c r="BV54" s="220"/>
      <c r="BW54" s="220"/>
      <c r="BX54" s="221"/>
      <c r="BY54" s="51"/>
      <c r="BZ54" s="221"/>
    </row>
    <row r="55" spans="1:78" ht="16" hidden="1" customHeight="1" x14ac:dyDescent="0.2">
      <c r="A55" s="114"/>
      <c r="B55" s="114"/>
      <c r="C55" s="114"/>
    </row>
    <row r="56" spans="1:78" ht="16" hidden="1" customHeight="1" x14ac:dyDescent="0.2">
      <c r="A56" s="222">
        <v>12</v>
      </c>
      <c r="B56" s="222">
        <v>0</v>
      </c>
      <c r="C56" s="222">
        <v>1</v>
      </c>
      <c r="D56" s="20" t="s">
        <v>675</v>
      </c>
      <c r="E56" s="224">
        <v>1759553</v>
      </c>
      <c r="G56" s="20"/>
      <c r="K56" s="20"/>
      <c r="L56" s="20"/>
      <c r="P56" s="20"/>
      <c r="Q56" s="20"/>
      <c r="U56" s="20"/>
      <c r="V56" s="20"/>
      <c r="Z56" s="20"/>
      <c r="AA56" s="20"/>
      <c r="AE56" s="20"/>
      <c r="AG56" s="21" t="e">
        <f t="shared" ref="AG56:AG71" si="16">AVERAGE(G56:K56)</f>
        <v>#DIV/0!</v>
      </c>
      <c r="AH56" s="22" t="e">
        <f t="shared" ref="AH56:AH71" si="17">AVERAGE(L56:P56)</f>
        <v>#DIV/0!</v>
      </c>
      <c r="AI56" s="22" t="e">
        <f t="shared" ref="AI56:AI71" si="18">AVERAGE(V56:Z56)</f>
        <v>#DIV/0!</v>
      </c>
      <c r="AJ56" s="22" t="e">
        <f t="shared" ref="AJ56:AJ71" si="19">AVERAGE(Q56:U56)</f>
        <v>#DIV/0!</v>
      </c>
      <c r="AK56" s="22" t="e">
        <f t="shared" ref="AK56:AK71" si="20">AVERAGE(AA56:AE56)</f>
        <v>#DIV/0!</v>
      </c>
      <c r="AM56" s="109"/>
      <c r="AN56" s="223"/>
      <c r="AP56" s="223"/>
      <c r="AQ56" s="220"/>
      <c r="AR56" s="24"/>
      <c r="AS56" s="223"/>
      <c r="AT56" s="220"/>
      <c r="AV56" s="43"/>
      <c r="AW56" s="43"/>
      <c r="AX56" s="43"/>
      <c r="AY56" s="43"/>
      <c r="AZ56" s="25"/>
      <c r="BA56" s="223"/>
      <c r="BB56" s="220"/>
      <c r="BC56" s="24"/>
      <c r="BD56" s="223"/>
      <c r="BE56" s="220"/>
      <c r="BG56" s="43"/>
      <c r="BH56" s="43"/>
      <c r="BI56" s="43"/>
      <c r="BJ56" s="43"/>
      <c r="BL56" s="223"/>
      <c r="BM56" s="220"/>
      <c r="BN56" s="24"/>
      <c r="BO56" s="223"/>
      <c r="BP56" s="220"/>
      <c r="BR56" s="220"/>
      <c r="BS56" s="220"/>
      <c r="BT56" s="221"/>
      <c r="BU56" s="51"/>
      <c r="BV56" s="220"/>
      <c r="BW56" s="220"/>
      <c r="BX56" s="221"/>
      <c r="BY56" s="51"/>
      <c r="BZ56" s="221"/>
    </row>
    <row r="57" spans="1:78" ht="16" hidden="1" customHeight="1" x14ac:dyDescent="0.2">
      <c r="A57" s="222"/>
      <c r="B57" s="222"/>
      <c r="C57" s="222"/>
      <c r="D57" s="20" t="s">
        <v>676</v>
      </c>
      <c r="E57" s="224"/>
      <c r="G57" s="20"/>
      <c r="K57" s="20"/>
      <c r="L57" s="20"/>
      <c r="P57" s="20"/>
      <c r="Q57" s="20"/>
      <c r="U57" s="20"/>
      <c r="V57" s="20"/>
      <c r="Z57" s="20"/>
      <c r="AA57" s="20"/>
      <c r="AE57" s="20"/>
      <c r="AG57" s="21" t="e">
        <f t="shared" si="16"/>
        <v>#DIV/0!</v>
      </c>
      <c r="AH57" s="22" t="e">
        <f t="shared" si="17"/>
        <v>#DIV/0!</v>
      </c>
      <c r="AI57" s="22" t="e">
        <f t="shared" si="18"/>
        <v>#DIV/0!</v>
      </c>
      <c r="AJ57" s="22" t="e">
        <f t="shared" si="19"/>
        <v>#DIV/0!</v>
      </c>
      <c r="AK57" s="22" t="e">
        <f t="shared" si="20"/>
        <v>#DIV/0!</v>
      </c>
      <c r="AM57" s="109"/>
      <c r="AN57" s="223"/>
      <c r="AP57" s="223"/>
      <c r="AQ57" s="220"/>
      <c r="AR57" s="24"/>
      <c r="AS57" s="223"/>
      <c r="AT57" s="220"/>
      <c r="AV57" s="43"/>
      <c r="AW57" s="43"/>
      <c r="AX57" s="43"/>
      <c r="AY57" s="43"/>
      <c r="AZ57" s="25"/>
      <c r="BA57" s="223"/>
      <c r="BB57" s="220"/>
      <c r="BC57" s="24"/>
      <c r="BD57" s="223"/>
      <c r="BE57" s="220"/>
      <c r="BG57" s="43"/>
      <c r="BH57" s="43"/>
      <c r="BI57" s="43"/>
      <c r="BJ57" s="43"/>
      <c r="BL57" s="223"/>
      <c r="BM57" s="220"/>
      <c r="BN57" s="24"/>
      <c r="BO57" s="223"/>
      <c r="BP57" s="220"/>
      <c r="BR57" s="220"/>
      <c r="BS57" s="220"/>
      <c r="BT57" s="221"/>
      <c r="BU57" s="51"/>
      <c r="BV57" s="220"/>
      <c r="BW57" s="220"/>
      <c r="BX57" s="221"/>
      <c r="BY57" s="51"/>
      <c r="BZ57" s="221"/>
    </row>
    <row r="58" spans="1:78" ht="16" hidden="1" customHeight="1" x14ac:dyDescent="0.2">
      <c r="A58" s="222"/>
      <c r="B58" s="222"/>
      <c r="C58" s="222"/>
      <c r="D58" s="20" t="s">
        <v>677</v>
      </c>
      <c r="E58" s="224"/>
      <c r="G58" s="20"/>
      <c r="K58" s="20"/>
      <c r="L58" s="20"/>
      <c r="P58" s="20"/>
      <c r="Q58" s="20"/>
      <c r="U58" s="20"/>
      <c r="V58" s="20"/>
      <c r="Z58" s="20"/>
      <c r="AA58" s="20"/>
      <c r="AE58" s="20"/>
      <c r="AG58" s="21" t="e">
        <f t="shared" si="16"/>
        <v>#DIV/0!</v>
      </c>
      <c r="AH58" s="22" t="e">
        <f t="shared" si="17"/>
        <v>#DIV/0!</v>
      </c>
      <c r="AI58" s="22" t="e">
        <f t="shared" si="18"/>
        <v>#DIV/0!</v>
      </c>
      <c r="AJ58" s="22" t="e">
        <f t="shared" si="19"/>
        <v>#DIV/0!</v>
      </c>
      <c r="AK58" s="22" t="e">
        <f t="shared" si="20"/>
        <v>#DIV/0!</v>
      </c>
      <c r="AM58" s="109"/>
      <c r="AN58" s="223"/>
      <c r="AP58" s="223"/>
      <c r="AQ58" s="220"/>
      <c r="AR58" s="24"/>
      <c r="AS58" s="223"/>
      <c r="AT58" s="220"/>
      <c r="AV58" s="43"/>
      <c r="AW58" s="43"/>
      <c r="AX58" s="43"/>
      <c r="AY58" s="43"/>
      <c r="AZ58" s="25"/>
      <c r="BA58" s="223"/>
      <c r="BB58" s="220"/>
      <c r="BC58" s="24"/>
      <c r="BD58" s="223"/>
      <c r="BE58" s="220"/>
      <c r="BG58" s="43"/>
      <c r="BH58" s="43"/>
      <c r="BI58" s="43"/>
      <c r="BJ58" s="43"/>
      <c r="BL58" s="223"/>
      <c r="BM58" s="220"/>
      <c r="BN58" s="24"/>
      <c r="BO58" s="223"/>
      <c r="BP58" s="220"/>
      <c r="BR58" s="220"/>
      <c r="BS58" s="220"/>
      <c r="BT58" s="221"/>
      <c r="BU58" s="51"/>
      <c r="BV58" s="220"/>
      <c r="BW58" s="220"/>
      <c r="BX58" s="221"/>
      <c r="BY58" s="51"/>
      <c r="BZ58" s="221"/>
    </row>
    <row r="59" spans="1:78" ht="16" hidden="1" customHeight="1" x14ac:dyDescent="0.2">
      <c r="A59" s="222"/>
      <c r="B59" s="222"/>
      <c r="C59" s="222"/>
      <c r="D59" s="20" t="s">
        <v>678</v>
      </c>
      <c r="E59" s="224"/>
      <c r="G59" s="20"/>
      <c r="K59" s="20"/>
      <c r="L59" s="20"/>
      <c r="P59" s="20"/>
      <c r="Q59" s="20"/>
      <c r="U59" s="20"/>
      <c r="V59" s="20"/>
      <c r="Z59" s="20"/>
      <c r="AA59" s="20"/>
      <c r="AE59" s="20"/>
      <c r="AG59" s="21" t="e">
        <f t="shared" si="16"/>
        <v>#DIV/0!</v>
      </c>
      <c r="AH59" s="22" t="e">
        <f t="shared" si="17"/>
        <v>#DIV/0!</v>
      </c>
      <c r="AI59" s="22" t="e">
        <f t="shared" si="18"/>
        <v>#DIV/0!</v>
      </c>
      <c r="AJ59" s="22" t="e">
        <f t="shared" si="19"/>
        <v>#DIV/0!</v>
      </c>
      <c r="AK59" s="22" t="e">
        <f t="shared" si="20"/>
        <v>#DIV/0!</v>
      </c>
      <c r="AM59" s="109"/>
      <c r="AN59" s="223"/>
      <c r="AP59" s="223"/>
      <c r="AQ59" s="220"/>
      <c r="AR59" s="24"/>
      <c r="AS59" s="223"/>
      <c r="AT59" s="220"/>
      <c r="AV59" s="43"/>
      <c r="AW59" s="43"/>
      <c r="AX59" s="43"/>
      <c r="AY59" s="43"/>
      <c r="AZ59" s="25"/>
      <c r="BA59" s="223"/>
      <c r="BB59" s="220"/>
      <c r="BC59" s="24"/>
      <c r="BD59" s="223"/>
      <c r="BE59" s="220"/>
      <c r="BG59" s="43"/>
      <c r="BH59" s="43"/>
      <c r="BI59" s="43"/>
      <c r="BJ59" s="43"/>
      <c r="BL59" s="223"/>
      <c r="BM59" s="220"/>
      <c r="BN59" s="24"/>
      <c r="BO59" s="223"/>
      <c r="BP59" s="220"/>
      <c r="BR59" s="220"/>
      <c r="BS59" s="220"/>
      <c r="BT59" s="221"/>
      <c r="BU59" s="51"/>
      <c r="BV59" s="220"/>
      <c r="BW59" s="220"/>
      <c r="BX59" s="221"/>
      <c r="BY59" s="51"/>
      <c r="BZ59" s="221"/>
    </row>
    <row r="60" spans="1:78" ht="16" hidden="1" customHeight="1" x14ac:dyDescent="0.2">
      <c r="A60" s="222"/>
      <c r="B60" s="222"/>
      <c r="C60" s="222"/>
      <c r="D60" s="20" t="s">
        <v>679</v>
      </c>
      <c r="E60" s="224"/>
      <c r="G60" s="20"/>
      <c r="K60" s="20"/>
      <c r="L60" s="20"/>
      <c r="P60" s="20"/>
      <c r="Q60" s="20"/>
      <c r="U60" s="20"/>
      <c r="V60" s="20"/>
      <c r="Z60" s="20"/>
      <c r="AA60" s="20"/>
      <c r="AE60" s="20"/>
      <c r="AG60" s="21" t="e">
        <f t="shared" si="16"/>
        <v>#DIV/0!</v>
      </c>
      <c r="AH60" s="22" t="e">
        <f t="shared" si="17"/>
        <v>#DIV/0!</v>
      </c>
      <c r="AI60" s="22" t="e">
        <f t="shared" si="18"/>
        <v>#DIV/0!</v>
      </c>
      <c r="AJ60" s="22" t="e">
        <f t="shared" si="19"/>
        <v>#DIV/0!</v>
      </c>
      <c r="AK60" s="22" t="e">
        <f t="shared" si="20"/>
        <v>#DIV/0!</v>
      </c>
      <c r="AM60" s="109"/>
      <c r="AN60" s="223"/>
      <c r="AP60" s="223"/>
      <c r="AQ60" s="220"/>
      <c r="AR60" s="24"/>
      <c r="AS60" s="223"/>
      <c r="AT60" s="220"/>
      <c r="AV60" s="43"/>
      <c r="AW60" s="43"/>
      <c r="AX60" s="43"/>
      <c r="AY60" s="43"/>
      <c r="AZ60" s="25"/>
      <c r="BA60" s="223"/>
      <c r="BB60" s="220"/>
      <c r="BC60" s="24"/>
      <c r="BD60" s="223"/>
      <c r="BE60" s="220"/>
      <c r="BG60" s="43"/>
      <c r="BH60" s="43"/>
      <c r="BI60" s="43"/>
      <c r="BJ60" s="43"/>
      <c r="BL60" s="223"/>
      <c r="BM60" s="220"/>
      <c r="BN60" s="24"/>
      <c r="BO60" s="223"/>
      <c r="BP60" s="220"/>
      <c r="BR60" s="220"/>
      <c r="BS60" s="220"/>
      <c r="BT60" s="221"/>
      <c r="BU60" s="51"/>
      <c r="BV60" s="220"/>
      <c r="BW60" s="220"/>
      <c r="BX60" s="221"/>
      <c r="BY60" s="51"/>
      <c r="BZ60" s="221"/>
    </row>
    <row r="61" spans="1:78" ht="16" hidden="1" customHeight="1" x14ac:dyDescent="0.2">
      <c r="A61" s="222"/>
      <c r="B61" s="222"/>
      <c r="C61" s="222"/>
      <c r="E61" s="224"/>
      <c r="AG61" s="21" t="e">
        <f t="shared" si="16"/>
        <v>#DIV/0!</v>
      </c>
      <c r="AH61" s="22" t="e">
        <f t="shared" si="17"/>
        <v>#DIV/0!</v>
      </c>
      <c r="AI61" s="22" t="e">
        <f t="shared" si="18"/>
        <v>#DIV/0!</v>
      </c>
      <c r="AJ61" s="22" t="e">
        <f t="shared" si="19"/>
        <v>#DIV/0!</v>
      </c>
      <c r="AK61" s="22" t="e">
        <f t="shared" si="20"/>
        <v>#DIV/0!</v>
      </c>
      <c r="AM61" s="109"/>
      <c r="AN61" s="223"/>
      <c r="AP61" s="223"/>
      <c r="AQ61" s="220"/>
      <c r="AR61" s="24"/>
      <c r="AS61" s="223"/>
      <c r="AT61" s="220"/>
      <c r="AV61" s="43"/>
      <c r="AW61" s="43"/>
      <c r="AX61" s="43"/>
      <c r="AY61" s="43"/>
      <c r="AZ61" s="25"/>
      <c r="BA61" s="223"/>
      <c r="BB61" s="220"/>
      <c r="BC61" s="24"/>
      <c r="BD61" s="223"/>
      <c r="BE61" s="220"/>
      <c r="BG61" s="43"/>
      <c r="BH61" s="43"/>
      <c r="BI61" s="43"/>
      <c r="BJ61" s="43"/>
      <c r="BL61" s="223"/>
      <c r="BM61" s="220"/>
      <c r="BN61" s="24"/>
      <c r="BO61" s="223"/>
      <c r="BP61" s="220"/>
      <c r="BR61" s="220"/>
      <c r="BS61" s="220"/>
      <c r="BT61" s="221"/>
      <c r="BU61" s="51"/>
      <c r="BV61" s="220"/>
      <c r="BW61" s="220"/>
      <c r="BX61" s="221"/>
      <c r="BY61" s="51"/>
      <c r="BZ61" s="221"/>
    </row>
    <row r="62" spans="1:78" ht="16" hidden="1" customHeight="1" x14ac:dyDescent="0.2">
      <c r="A62" s="222"/>
      <c r="B62" s="222"/>
      <c r="C62" s="222"/>
      <c r="E62" s="224"/>
      <c r="AG62" s="21" t="e">
        <f t="shared" si="16"/>
        <v>#DIV/0!</v>
      </c>
      <c r="AH62" s="22" t="e">
        <f t="shared" si="17"/>
        <v>#DIV/0!</v>
      </c>
      <c r="AI62" s="22" t="e">
        <f t="shared" si="18"/>
        <v>#DIV/0!</v>
      </c>
      <c r="AJ62" s="22" t="e">
        <f t="shared" si="19"/>
        <v>#DIV/0!</v>
      </c>
      <c r="AK62" s="22" t="e">
        <f t="shared" si="20"/>
        <v>#DIV/0!</v>
      </c>
      <c r="AM62" s="109"/>
      <c r="AN62" s="223"/>
      <c r="AP62" s="223"/>
      <c r="AQ62" s="220"/>
      <c r="AR62" s="24"/>
      <c r="AS62" s="223"/>
      <c r="AT62" s="220"/>
      <c r="AV62" s="43"/>
      <c r="AW62" s="43"/>
      <c r="AX62" s="43"/>
      <c r="AY62" s="43"/>
      <c r="AZ62" s="25"/>
      <c r="BA62" s="223"/>
      <c r="BB62" s="220"/>
      <c r="BC62" s="24"/>
      <c r="BD62" s="223"/>
      <c r="BE62" s="220"/>
      <c r="BG62" s="43"/>
      <c r="BH62" s="43"/>
      <c r="BI62" s="43"/>
      <c r="BJ62" s="43"/>
      <c r="BL62" s="223"/>
      <c r="BM62" s="220"/>
      <c r="BN62" s="24"/>
      <c r="BO62" s="223"/>
      <c r="BP62" s="220"/>
      <c r="BR62" s="220"/>
      <c r="BS62" s="220"/>
      <c r="BT62" s="221"/>
      <c r="BU62" s="51"/>
      <c r="BV62" s="220"/>
      <c r="BW62" s="220"/>
      <c r="BX62" s="221"/>
      <c r="BY62" s="51"/>
      <c r="BZ62" s="221"/>
    </row>
    <row r="63" spans="1:78" ht="16" hidden="1" customHeight="1" x14ac:dyDescent="0.2">
      <c r="A63" s="222"/>
      <c r="B63" s="222"/>
      <c r="C63" s="222"/>
      <c r="E63" s="224"/>
      <c r="AG63" s="21" t="e">
        <f t="shared" si="16"/>
        <v>#DIV/0!</v>
      </c>
      <c r="AH63" s="22" t="e">
        <f t="shared" si="17"/>
        <v>#DIV/0!</v>
      </c>
      <c r="AI63" s="22" t="e">
        <f t="shared" si="18"/>
        <v>#DIV/0!</v>
      </c>
      <c r="AJ63" s="22" t="e">
        <f t="shared" si="19"/>
        <v>#DIV/0!</v>
      </c>
      <c r="AK63" s="22" t="e">
        <f t="shared" si="20"/>
        <v>#DIV/0!</v>
      </c>
      <c r="AM63" s="109"/>
      <c r="AN63" s="223"/>
      <c r="AP63" s="223"/>
      <c r="AQ63" s="220"/>
      <c r="AR63" s="24"/>
      <c r="AS63" s="223"/>
      <c r="AT63" s="220"/>
      <c r="AV63" s="43"/>
      <c r="AW63" s="43"/>
      <c r="AX63" s="43"/>
      <c r="AY63" s="43"/>
      <c r="AZ63" s="25"/>
      <c r="BA63" s="223"/>
      <c r="BB63" s="220"/>
      <c r="BC63" s="24"/>
      <c r="BD63" s="223"/>
      <c r="BE63" s="220"/>
      <c r="BG63" s="43"/>
      <c r="BH63" s="43"/>
      <c r="BI63" s="43"/>
      <c r="BJ63" s="43"/>
      <c r="BL63" s="223"/>
      <c r="BM63" s="220"/>
      <c r="BN63" s="24"/>
      <c r="BO63" s="223"/>
      <c r="BP63" s="220"/>
      <c r="BR63" s="220"/>
      <c r="BS63" s="220"/>
      <c r="BT63" s="221"/>
      <c r="BU63" s="51"/>
      <c r="BV63" s="220"/>
      <c r="BW63" s="220"/>
      <c r="BX63" s="221"/>
      <c r="BY63" s="51"/>
      <c r="BZ63" s="221"/>
    </row>
    <row r="64" spans="1:78" ht="16" hidden="1" customHeight="1" x14ac:dyDescent="0.2">
      <c r="A64" s="222"/>
      <c r="B64" s="222"/>
      <c r="C64" s="222">
        <v>0</v>
      </c>
      <c r="D64" s="20" t="s">
        <v>680</v>
      </c>
      <c r="E64" s="224"/>
      <c r="G64" s="20"/>
      <c r="K64" s="20"/>
      <c r="L64" s="20"/>
      <c r="P64" s="20"/>
      <c r="Q64" s="20"/>
      <c r="U64" s="20"/>
      <c r="V64" s="20"/>
      <c r="Z64" s="20"/>
      <c r="AA64" s="20"/>
      <c r="AE64" s="20"/>
      <c r="AG64" s="21" t="e">
        <f t="shared" si="16"/>
        <v>#DIV/0!</v>
      </c>
      <c r="AH64" s="22" t="e">
        <f t="shared" si="17"/>
        <v>#DIV/0!</v>
      </c>
      <c r="AI64" s="22" t="e">
        <f t="shared" si="18"/>
        <v>#DIV/0!</v>
      </c>
      <c r="AJ64" s="22" t="e">
        <f t="shared" si="19"/>
        <v>#DIV/0!</v>
      </c>
      <c r="AK64" s="22" t="e">
        <f t="shared" si="20"/>
        <v>#DIV/0!</v>
      </c>
      <c r="AM64" s="109"/>
      <c r="AN64" s="223"/>
      <c r="AP64" s="223"/>
      <c r="AQ64" s="220"/>
      <c r="AR64" s="24"/>
      <c r="AS64" s="223"/>
      <c r="AT64" s="220"/>
      <c r="AV64" s="43"/>
      <c r="AW64" s="43"/>
      <c r="AX64" s="43"/>
      <c r="AY64" s="43"/>
      <c r="AZ64" s="25"/>
      <c r="BA64" s="223"/>
      <c r="BB64" s="220"/>
      <c r="BC64" s="24"/>
      <c r="BD64" s="223"/>
      <c r="BE64" s="220"/>
      <c r="BG64" s="43"/>
      <c r="BH64" s="43"/>
      <c r="BI64" s="43"/>
      <c r="BJ64" s="43"/>
      <c r="BL64" s="223"/>
      <c r="BM64" s="220"/>
      <c r="BN64" s="24"/>
      <c r="BO64" s="223"/>
      <c r="BP64" s="220"/>
      <c r="BR64" s="220"/>
      <c r="BS64" s="220"/>
      <c r="BT64" s="221"/>
      <c r="BU64" s="51"/>
      <c r="BV64" s="220"/>
      <c r="BW64" s="220"/>
      <c r="BX64" s="221"/>
      <c r="BY64" s="51"/>
      <c r="BZ64" s="221"/>
    </row>
    <row r="65" spans="1:78" ht="16" hidden="1" customHeight="1" x14ac:dyDescent="0.2">
      <c r="A65" s="222"/>
      <c r="B65" s="222"/>
      <c r="C65" s="222"/>
      <c r="D65" s="20" t="s">
        <v>681</v>
      </c>
      <c r="E65" s="224"/>
      <c r="G65" s="20"/>
      <c r="K65" s="20"/>
      <c r="L65" s="20"/>
      <c r="P65" s="20"/>
      <c r="Q65" s="20"/>
      <c r="U65" s="20"/>
      <c r="V65" s="20"/>
      <c r="Z65" s="20"/>
      <c r="AA65" s="20"/>
      <c r="AE65" s="20"/>
      <c r="AG65" s="21" t="e">
        <f t="shared" si="16"/>
        <v>#DIV/0!</v>
      </c>
      <c r="AH65" s="22" t="e">
        <f t="shared" si="17"/>
        <v>#DIV/0!</v>
      </c>
      <c r="AI65" s="22" t="e">
        <f t="shared" si="18"/>
        <v>#DIV/0!</v>
      </c>
      <c r="AJ65" s="22" t="e">
        <f t="shared" si="19"/>
        <v>#DIV/0!</v>
      </c>
      <c r="AK65" s="22" t="e">
        <f t="shared" si="20"/>
        <v>#DIV/0!</v>
      </c>
      <c r="AM65" s="109"/>
      <c r="AN65" s="223"/>
      <c r="AP65" s="223"/>
      <c r="AQ65" s="220"/>
      <c r="AR65" s="24"/>
      <c r="AS65" s="223"/>
      <c r="AT65" s="220"/>
      <c r="AV65" s="43"/>
      <c r="AW65" s="43"/>
      <c r="AX65" s="43"/>
      <c r="AY65" s="43"/>
      <c r="AZ65" s="25"/>
      <c r="BA65" s="223"/>
      <c r="BB65" s="220"/>
      <c r="BC65" s="24"/>
      <c r="BD65" s="223"/>
      <c r="BE65" s="220"/>
      <c r="BG65" s="43"/>
      <c r="BH65" s="43"/>
      <c r="BI65" s="43"/>
      <c r="BJ65" s="43"/>
      <c r="BL65" s="223"/>
      <c r="BM65" s="220"/>
      <c r="BN65" s="24"/>
      <c r="BO65" s="223"/>
      <c r="BP65" s="220"/>
      <c r="BR65" s="220"/>
      <c r="BS65" s="220"/>
      <c r="BT65" s="221"/>
      <c r="BU65" s="51"/>
      <c r="BV65" s="220"/>
      <c r="BW65" s="220"/>
      <c r="BX65" s="221"/>
      <c r="BY65" s="51"/>
      <c r="BZ65" s="221"/>
    </row>
    <row r="66" spans="1:78" ht="16" hidden="1" customHeight="1" x14ac:dyDescent="0.2">
      <c r="A66" s="222"/>
      <c r="B66" s="222"/>
      <c r="C66" s="222"/>
      <c r="D66" s="20" t="s">
        <v>682</v>
      </c>
      <c r="E66" s="224"/>
      <c r="G66" s="20"/>
      <c r="K66" s="20"/>
      <c r="L66" s="20"/>
      <c r="P66" s="20"/>
      <c r="Q66" s="20"/>
      <c r="U66" s="20"/>
      <c r="V66" s="20"/>
      <c r="Z66" s="20"/>
      <c r="AA66" s="20"/>
      <c r="AE66" s="20"/>
      <c r="AG66" s="21" t="e">
        <f t="shared" si="16"/>
        <v>#DIV/0!</v>
      </c>
      <c r="AH66" s="22" t="e">
        <f t="shared" si="17"/>
        <v>#DIV/0!</v>
      </c>
      <c r="AI66" s="22" t="e">
        <f t="shared" si="18"/>
        <v>#DIV/0!</v>
      </c>
      <c r="AJ66" s="22" t="e">
        <f t="shared" si="19"/>
        <v>#DIV/0!</v>
      </c>
      <c r="AK66" s="22" t="e">
        <f t="shared" si="20"/>
        <v>#DIV/0!</v>
      </c>
      <c r="AM66" s="109"/>
      <c r="AN66" s="223"/>
      <c r="AP66" s="223"/>
      <c r="AQ66" s="220"/>
      <c r="AR66" s="24"/>
      <c r="AS66" s="223"/>
      <c r="AT66" s="220"/>
      <c r="AV66" s="43"/>
      <c r="AW66" s="43"/>
      <c r="AX66" s="43"/>
      <c r="AY66" s="43"/>
      <c r="AZ66" s="25"/>
      <c r="BA66" s="223"/>
      <c r="BB66" s="220"/>
      <c r="BC66" s="24"/>
      <c r="BD66" s="223"/>
      <c r="BE66" s="220"/>
      <c r="BG66" s="43"/>
      <c r="BH66" s="43"/>
      <c r="BI66" s="43"/>
      <c r="BJ66" s="43"/>
      <c r="BL66" s="223"/>
      <c r="BM66" s="220"/>
      <c r="BN66" s="24"/>
      <c r="BO66" s="223"/>
      <c r="BP66" s="220"/>
      <c r="BR66" s="220"/>
      <c r="BS66" s="220"/>
      <c r="BT66" s="221"/>
      <c r="BU66" s="51"/>
      <c r="BV66" s="220"/>
      <c r="BW66" s="220"/>
      <c r="BX66" s="221"/>
      <c r="BY66" s="51"/>
      <c r="BZ66" s="221"/>
    </row>
    <row r="67" spans="1:78" ht="16" hidden="1" customHeight="1" x14ac:dyDescent="0.2">
      <c r="A67" s="222"/>
      <c r="B67" s="222"/>
      <c r="C67" s="222"/>
      <c r="D67" s="20" t="s">
        <v>683</v>
      </c>
      <c r="E67" s="224"/>
      <c r="G67" s="20"/>
      <c r="K67" s="20"/>
      <c r="L67" s="20"/>
      <c r="P67" s="20"/>
      <c r="Q67" s="20"/>
      <c r="U67" s="20"/>
      <c r="V67" s="20"/>
      <c r="Z67" s="20"/>
      <c r="AA67" s="20"/>
      <c r="AE67" s="20"/>
      <c r="AG67" s="21" t="e">
        <f t="shared" si="16"/>
        <v>#DIV/0!</v>
      </c>
      <c r="AH67" s="22" t="e">
        <f t="shared" si="17"/>
        <v>#DIV/0!</v>
      </c>
      <c r="AI67" s="22" t="e">
        <f t="shared" si="18"/>
        <v>#DIV/0!</v>
      </c>
      <c r="AJ67" s="22" t="e">
        <f t="shared" si="19"/>
        <v>#DIV/0!</v>
      </c>
      <c r="AK67" s="22" t="e">
        <f t="shared" si="20"/>
        <v>#DIV/0!</v>
      </c>
      <c r="AM67" s="109"/>
      <c r="AN67" s="223"/>
      <c r="AP67" s="223"/>
      <c r="AQ67" s="220"/>
      <c r="AR67" s="24"/>
      <c r="AS67" s="223"/>
      <c r="AT67" s="220"/>
      <c r="AV67" s="43"/>
      <c r="AW67" s="43"/>
      <c r="AX67" s="43"/>
      <c r="AY67" s="43"/>
      <c r="AZ67" s="25"/>
      <c r="BA67" s="223"/>
      <c r="BB67" s="220"/>
      <c r="BC67" s="24"/>
      <c r="BD67" s="223"/>
      <c r="BE67" s="220"/>
      <c r="BG67" s="43"/>
      <c r="BH67" s="43"/>
      <c r="BI67" s="43"/>
      <c r="BJ67" s="43"/>
      <c r="BL67" s="223"/>
      <c r="BM67" s="220"/>
      <c r="BN67" s="24"/>
      <c r="BO67" s="223"/>
      <c r="BP67" s="220"/>
      <c r="BR67" s="220"/>
      <c r="BS67" s="220"/>
      <c r="BT67" s="221"/>
      <c r="BU67" s="51"/>
      <c r="BV67" s="220"/>
      <c r="BW67" s="220"/>
      <c r="BX67" s="221"/>
      <c r="BY67" s="51"/>
      <c r="BZ67" s="221"/>
    </row>
    <row r="68" spans="1:78" ht="16" hidden="1" customHeight="1" x14ac:dyDescent="0.2">
      <c r="A68" s="222"/>
      <c r="B68" s="222"/>
      <c r="C68" s="222"/>
      <c r="D68" s="20" t="s">
        <v>684</v>
      </c>
      <c r="E68" s="224"/>
      <c r="G68" s="20"/>
      <c r="K68" s="20"/>
      <c r="L68" s="20"/>
      <c r="P68" s="20"/>
      <c r="Q68" s="20"/>
      <c r="U68" s="20"/>
      <c r="V68" s="20"/>
      <c r="Z68" s="20"/>
      <c r="AA68" s="20"/>
      <c r="AE68" s="20"/>
      <c r="AG68" s="21" t="e">
        <f t="shared" si="16"/>
        <v>#DIV/0!</v>
      </c>
      <c r="AH68" s="22" t="e">
        <f t="shared" si="17"/>
        <v>#DIV/0!</v>
      </c>
      <c r="AI68" s="22" t="e">
        <f t="shared" si="18"/>
        <v>#DIV/0!</v>
      </c>
      <c r="AJ68" s="22" t="e">
        <f t="shared" si="19"/>
        <v>#DIV/0!</v>
      </c>
      <c r="AK68" s="22" t="e">
        <f t="shared" si="20"/>
        <v>#DIV/0!</v>
      </c>
      <c r="AM68" s="109"/>
      <c r="AN68" s="223"/>
      <c r="AP68" s="223"/>
      <c r="AQ68" s="220"/>
      <c r="AR68" s="24"/>
      <c r="AS68" s="223"/>
      <c r="AT68" s="220"/>
      <c r="AV68" s="43"/>
      <c r="AW68" s="43"/>
      <c r="AX68" s="43"/>
      <c r="AY68" s="43"/>
      <c r="AZ68" s="25"/>
      <c r="BA68" s="223"/>
      <c r="BB68" s="220"/>
      <c r="BC68" s="24"/>
      <c r="BD68" s="223"/>
      <c r="BE68" s="220"/>
      <c r="BG68" s="43"/>
      <c r="BH68" s="43"/>
      <c r="BI68" s="43"/>
      <c r="BJ68" s="43"/>
      <c r="BL68" s="223"/>
      <c r="BM68" s="220"/>
      <c r="BN68" s="24"/>
      <c r="BO68" s="223"/>
      <c r="BP68" s="220"/>
      <c r="BR68" s="220"/>
      <c r="BS68" s="220"/>
      <c r="BT68" s="221"/>
      <c r="BU68" s="51"/>
      <c r="BV68" s="220"/>
      <c r="BW68" s="220"/>
      <c r="BX68" s="221"/>
      <c r="BY68" s="51"/>
      <c r="BZ68" s="221"/>
    </row>
    <row r="69" spans="1:78" ht="16" hidden="1" customHeight="1" x14ac:dyDescent="0.2">
      <c r="A69" s="222"/>
      <c r="B69" s="222"/>
      <c r="C69" s="222"/>
      <c r="E69" s="224"/>
      <c r="AG69" s="21" t="e">
        <f t="shared" si="16"/>
        <v>#DIV/0!</v>
      </c>
      <c r="AH69" s="22" t="e">
        <f t="shared" si="17"/>
        <v>#DIV/0!</v>
      </c>
      <c r="AI69" s="22" t="e">
        <f t="shared" si="18"/>
        <v>#DIV/0!</v>
      </c>
      <c r="AJ69" s="22" t="e">
        <f t="shared" si="19"/>
        <v>#DIV/0!</v>
      </c>
      <c r="AK69" s="22" t="e">
        <f t="shared" si="20"/>
        <v>#DIV/0!</v>
      </c>
      <c r="AM69" s="109"/>
      <c r="AN69" s="223"/>
      <c r="AP69" s="223"/>
      <c r="AQ69" s="220"/>
      <c r="AR69" s="24"/>
      <c r="AS69" s="223"/>
      <c r="AT69" s="220"/>
      <c r="AV69" s="43"/>
      <c r="AW69" s="43"/>
      <c r="AX69" s="43"/>
      <c r="AY69" s="43"/>
      <c r="AZ69" s="25"/>
      <c r="BA69" s="223"/>
      <c r="BB69" s="220"/>
      <c r="BC69" s="24"/>
      <c r="BD69" s="223"/>
      <c r="BE69" s="220"/>
      <c r="BG69" s="43"/>
      <c r="BH69" s="43"/>
      <c r="BI69" s="43"/>
      <c r="BJ69" s="43"/>
      <c r="BL69" s="223"/>
      <c r="BM69" s="220"/>
      <c r="BN69" s="24"/>
      <c r="BO69" s="223"/>
      <c r="BP69" s="220"/>
      <c r="BR69" s="220"/>
      <c r="BS69" s="220"/>
      <c r="BT69" s="221"/>
      <c r="BU69" s="51"/>
      <c r="BV69" s="220"/>
      <c r="BW69" s="220"/>
      <c r="BX69" s="221"/>
      <c r="BY69" s="51"/>
      <c r="BZ69" s="221"/>
    </row>
    <row r="70" spans="1:78" ht="16" hidden="1" customHeight="1" x14ac:dyDescent="0.2">
      <c r="A70" s="222"/>
      <c r="B70" s="222"/>
      <c r="C70" s="222"/>
      <c r="E70" s="224"/>
      <c r="AG70" s="21" t="e">
        <f t="shared" si="16"/>
        <v>#DIV/0!</v>
      </c>
      <c r="AH70" s="22" t="e">
        <f t="shared" si="17"/>
        <v>#DIV/0!</v>
      </c>
      <c r="AI70" s="22" t="e">
        <f t="shared" si="18"/>
        <v>#DIV/0!</v>
      </c>
      <c r="AJ70" s="22" t="e">
        <f t="shared" si="19"/>
        <v>#DIV/0!</v>
      </c>
      <c r="AK70" s="22" t="e">
        <f t="shared" si="20"/>
        <v>#DIV/0!</v>
      </c>
      <c r="AM70" s="109"/>
      <c r="AN70" s="223"/>
      <c r="AP70" s="223"/>
      <c r="AQ70" s="220"/>
      <c r="AR70" s="24"/>
      <c r="AS70" s="223"/>
      <c r="AT70" s="220"/>
      <c r="AV70" s="43"/>
      <c r="AW70" s="43"/>
      <c r="AX70" s="43"/>
      <c r="AY70" s="43"/>
      <c r="AZ70" s="25"/>
      <c r="BA70" s="223"/>
      <c r="BB70" s="220"/>
      <c r="BC70" s="24"/>
      <c r="BD70" s="223"/>
      <c r="BE70" s="220"/>
      <c r="BG70" s="43"/>
      <c r="BH70" s="43"/>
      <c r="BI70" s="43"/>
      <c r="BJ70" s="43"/>
      <c r="BL70" s="223"/>
      <c r="BM70" s="220"/>
      <c r="BN70" s="24"/>
      <c r="BO70" s="223"/>
      <c r="BP70" s="220"/>
      <c r="BR70" s="220"/>
      <c r="BS70" s="220"/>
      <c r="BT70" s="221"/>
      <c r="BU70" s="51"/>
      <c r="BV70" s="220"/>
      <c r="BW70" s="220"/>
      <c r="BX70" s="221"/>
      <c r="BY70" s="51"/>
      <c r="BZ70" s="221"/>
    </row>
    <row r="71" spans="1:78" ht="16" hidden="1" customHeight="1" x14ac:dyDescent="0.2">
      <c r="A71" s="222"/>
      <c r="B71" s="222"/>
      <c r="C71" s="222"/>
      <c r="E71" s="224"/>
      <c r="AG71" s="21" t="e">
        <f t="shared" si="16"/>
        <v>#DIV/0!</v>
      </c>
      <c r="AH71" s="22" t="e">
        <f t="shared" si="17"/>
        <v>#DIV/0!</v>
      </c>
      <c r="AI71" s="22" t="e">
        <f t="shared" si="18"/>
        <v>#DIV/0!</v>
      </c>
      <c r="AJ71" s="22" t="e">
        <f t="shared" si="19"/>
        <v>#DIV/0!</v>
      </c>
      <c r="AK71" s="22" t="e">
        <f t="shared" si="20"/>
        <v>#DIV/0!</v>
      </c>
      <c r="AM71" s="109"/>
      <c r="AN71" s="223"/>
      <c r="AP71" s="223"/>
      <c r="AQ71" s="220"/>
      <c r="AR71" s="24"/>
      <c r="AS71" s="223"/>
      <c r="AT71" s="220"/>
      <c r="AV71" s="43"/>
      <c r="AW71" s="43"/>
      <c r="AX71" s="43"/>
      <c r="AY71" s="43"/>
      <c r="AZ71" s="25"/>
      <c r="BA71" s="223"/>
      <c r="BB71" s="220"/>
      <c r="BC71" s="24"/>
      <c r="BD71" s="223"/>
      <c r="BE71" s="220"/>
      <c r="BG71" s="43"/>
      <c r="BH71" s="43"/>
      <c r="BI71" s="43"/>
      <c r="BJ71" s="43"/>
      <c r="BL71" s="223"/>
      <c r="BM71" s="220"/>
      <c r="BN71" s="24"/>
      <c r="BO71" s="223"/>
      <c r="BP71" s="220"/>
      <c r="BR71" s="220"/>
      <c r="BS71" s="220"/>
      <c r="BT71" s="221"/>
      <c r="BU71" s="51"/>
      <c r="BV71" s="220"/>
      <c r="BW71" s="220"/>
      <c r="BX71" s="221"/>
      <c r="BY71" s="51"/>
      <c r="BZ71" s="221"/>
    </row>
    <row r="72" spans="1:78" ht="16" customHeight="1" x14ac:dyDescent="0.2">
      <c r="A72" s="114"/>
      <c r="B72" s="114"/>
      <c r="C72" s="114"/>
    </row>
    <row r="73" spans="1:78" ht="16" customHeight="1" x14ac:dyDescent="0.2">
      <c r="A73" s="222">
        <v>13</v>
      </c>
      <c r="B73" s="222">
        <v>0</v>
      </c>
      <c r="C73" s="222">
        <v>1</v>
      </c>
      <c r="D73" s="20" t="s">
        <v>685</v>
      </c>
      <c r="E73" s="224">
        <v>1366337</v>
      </c>
      <c r="G73">
        <v>459</v>
      </c>
      <c r="H73">
        <v>119</v>
      </c>
      <c r="I73">
        <v>177</v>
      </c>
      <c r="J73">
        <v>455</v>
      </c>
      <c r="K73">
        <v>73</v>
      </c>
      <c r="L73">
        <v>0.97599999999999998</v>
      </c>
      <c r="M73">
        <v>0.88800000000000001</v>
      </c>
      <c r="N73">
        <v>0.93799999999999994</v>
      </c>
      <c r="O73">
        <v>0.98099999999999998</v>
      </c>
      <c r="P73">
        <v>0.83399999999999996</v>
      </c>
      <c r="Q73">
        <v>0.72399999999999998</v>
      </c>
      <c r="R73">
        <v>0.71699999999999997</v>
      </c>
      <c r="S73">
        <v>0.69599999999999995</v>
      </c>
      <c r="T73">
        <v>0.71499999999999997</v>
      </c>
      <c r="U73">
        <v>0.71</v>
      </c>
      <c r="V73">
        <v>0.39600000000000002</v>
      </c>
      <c r="W73">
        <v>0.84</v>
      </c>
      <c r="X73">
        <v>0.63600000000000001</v>
      </c>
      <c r="Y73">
        <v>0.36</v>
      </c>
      <c r="Z73">
        <v>1.01</v>
      </c>
      <c r="AA73">
        <v>1.3169999999999999</v>
      </c>
      <c r="AB73">
        <v>1.5209999999999999</v>
      </c>
      <c r="AC73">
        <v>1.37</v>
      </c>
      <c r="AD73">
        <v>1.3220000000000001</v>
      </c>
      <c r="AE73">
        <v>1.329</v>
      </c>
      <c r="AG73" s="21">
        <f t="shared" ref="AG73:AG88" si="21">AVERAGE(G73:K73)</f>
        <v>256.60000000000002</v>
      </c>
      <c r="AH73" s="22">
        <f t="shared" ref="AH73:AH88" si="22">AVERAGE(L73:P73)</f>
        <v>0.92339999999999978</v>
      </c>
      <c r="AI73" s="22">
        <f t="shared" ref="AI73:AI88" si="23">AVERAGE(V73:Z73)</f>
        <v>0.64839999999999998</v>
      </c>
      <c r="AJ73" s="22">
        <f t="shared" ref="AJ73:AJ88" si="24">AVERAGE(Q73:U73)</f>
        <v>0.71239999999999992</v>
      </c>
      <c r="AK73" s="22">
        <f t="shared" ref="AK73:AK88" si="25">AVERAGE(AA73:AE73)</f>
        <v>1.3717999999999999</v>
      </c>
      <c r="AM73" s="109">
        <f t="shared" ref="AM73:AM88" si="26">((AK73-AI73)*(1000/AG73))/AJ73</f>
        <v>3.957290583070717</v>
      </c>
      <c r="AN73" s="223" cm="1">
        <f t="array" ref="AN73">MIN(IF(ISERROR(AM73:AM80),1E+307,AM73:AM80))</f>
        <v>0.58008610565314955</v>
      </c>
      <c r="AP73" s="223" cm="1">
        <f t="array" ref="AP73">MAX(IF(ISERROR(AJ73:AJ80),-1E+307,AJ73:AJ80))</f>
        <v>0.752</v>
      </c>
      <c r="AQ73" s="220">
        <f>AP81-AP73</f>
        <v>-8.2999999999999852E-2</v>
      </c>
      <c r="AR73" s="24"/>
      <c r="AS73" s="223" cm="1">
        <f t="array" ref="AS73">MIN(IF(ISERROR(AK73:AK80),1E+307,AK73:AK80))</f>
        <v>1.2445999999999999</v>
      </c>
      <c r="AT73" s="220">
        <f>AS73-AS81</f>
        <v>-0.14939999999999998</v>
      </c>
      <c r="AV73" s="43">
        <v>0.78800000000000003</v>
      </c>
      <c r="AW73" s="43">
        <v>1.349</v>
      </c>
      <c r="AX73" s="43">
        <v>0.78900000000000003</v>
      </c>
      <c r="AY73" s="43">
        <v>1.5049999999999999</v>
      </c>
      <c r="AZ73" s="25"/>
      <c r="BA73" s="223" cm="1">
        <f t="array" ref="BA73">INDEX(AV73:AV80, MATCH(MIN(IF(ISERROR($AK73:$AK80), 1000, $AK73:$AK80)), $AK73:$AK80, 0))</f>
        <v>0.77800000000000002</v>
      </c>
      <c r="BB73" s="220">
        <f>BA81-BA73</f>
        <v>-0.10299999999999998</v>
      </c>
      <c r="BC73" s="24"/>
      <c r="BD73" s="223" cm="1">
        <f t="array" ref="BD73">INDEX(AW73:AW80, MATCH(MIN(IF(ISERROR($AK73:$AK80), 1000, $AK73:$AK80)), $AK73:$AK80, 0))</f>
        <v>1.375</v>
      </c>
      <c r="BE73" s="220">
        <f>BD73-BD81</f>
        <v>-0.22399999999999998</v>
      </c>
      <c r="BG73" s="43">
        <v>0.73599999999999999</v>
      </c>
      <c r="BH73" s="43">
        <v>1.516</v>
      </c>
      <c r="BI73" s="43">
        <v>0.75800000000000001</v>
      </c>
      <c r="BJ73" s="43">
        <v>1.585</v>
      </c>
      <c r="BL73" s="223" cm="1">
        <f t="array" ref="BL73">INDEX(BG73:BG80, MATCH(MIN(IF(ISERROR($AK73:$AK80), 1000, $AK73:$AK80)), $AK73:$AK80, 0))</f>
        <v>0.72699999999999998</v>
      </c>
      <c r="BM73" s="220">
        <f>BL81-BL73</f>
        <v>-0.124</v>
      </c>
      <c r="BN73" s="24"/>
      <c r="BO73" s="223" cm="1">
        <f t="array" ref="BO73">INDEX(BH73:BH80, MATCH(MIN(IF(ISERROR($AK73:$AK80), 1000, $AK73:$AK80)), $AK73:$AK80, 0))</f>
        <v>1.536</v>
      </c>
      <c r="BP73" s="220">
        <f>BO73-BO81</f>
        <v>-0.26899999999999991</v>
      </c>
      <c r="BR73" s="220">
        <f>BA73-BB73</f>
        <v>0.88100000000000001</v>
      </c>
      <c r="BS73" s="220">
        <f>BD73+BE73</f>
        <v>1.151</v>
      </c>
      <c r="BT73" s="221">
        <f>BS73-BR73</f>
        <v>0.27</v>
      </c>
      <c r="BU73" s="51"/>
      <c r="BV73" s="220">
        <f>BL73-BM73</f>
        <v>0.85099999999999998</v>
      </c>
      <c r="BW73" s="220">
        <f>BO73+BP73</f>
        <v>1.2670000000000001</v>
      </c>
      <c r="BX73" s="221">
        <f>BW73-BV73</f>
        <v>0.41600000000000015</v>
      </c>
      <c r="BY73" s="51"/>
      <c r="BZ73" s="221">
        <f>AVERAGE(BT73, BX73)</f>
        <v>0.34300000000000008</v>
      </c>
    </row>
    <row r="74" spans="1:78" s="63" customFormat="1" ht="16" customHeight="1" x14ac:dyDescent="0.2">
      <c r="A74" s="222"/>
      <c r="B74" s="222"/>
      <c r="C74" s="222"/>
      <c r="D74" s="63" t="s">
        <v>686</v>
      </c>
      <c r="E74" s="224"/>
      <c r="G74" s="63">
        <v>455</v>
      </c>
      <c r="H74" s="63">
        <v>313</v>
      </c>
      <c r="I74" s="63">
        <v>442</v>
      </c>
      <c r="J74" s="63">
        <v>552</v>
      </c>
      <c r="K74" s="63">
        <v>499</v>
      </c>
      <c r="L74" s="63">
        <v>0.90200000000000002</v>
      </c>
      <c r="M74" s="63">
        <v>0.85699999999999998</v>
      </c>
      <c r="N74" s="63">
        <v>0.90200000000000002</v>
      </c>
      <c r="O74" s="63">
        <v>0.92500000000000004</v>
      </c>
      <c r="P74" s="63">
        <v>0.91800000000000004</v>
      </c>
      <c r="Q74" s="63">
        <v>0.75900000000000001</v>
      </c>
      <c r="R74" s="63">
        <v>0.754</v>
      </c>
      <c r="S74" s="63">
        <v>0.74399999999999999</v>
      </c>
      <c r="T74" s="63">
        <v>0.75</v>
      </c>
      <c r="U74" s="63">
        <v>0.753</v>
      </c>
      <c r="V74" s="63">
        <v>0.78700000000000003</v>
      </c>
      <c r="W74" s="63">
        <v>0.94199999999999995</v>
      </c>
      <c r="X74" s="63">
        <v>0.79300000000000004</v>
      </c>
      <c r="Y74" s="63">
        <v>0.69899999999999995</v>
      </c>
      <c r="Z74" s="63">
        <v>0.72499999999999998</v>
      </c>
      <c r="AA74" s="63">
        <v>1.2490000000000001</v>
      </c>
      <c r="AB74" s="63">
        <v>1.244</v>
      </c>
      <c r="AC74" s="63">
        <v>1.2649999999999999</v>
      </c>
      <c r="AD74" s="63">
        <v>1.242</v>
      </c>
      <c r="AE74" s="63">
        <v>1.2230000000000001</v>
      </c>
      <c r="AG74" s="102">
        <f t="shared" si="21"/>
        <v>452.2</v>
      </c>
      <c r="AH74" s="103">
        <f t="shared" si="22"/>
        <v>0.90080000000000005</v>
      </c>
      <c r="AI74" s="103">
        <f t="shared" si="23"/>
        <v>0.78920000000000001</v>
      </c>
      <c r="AJ74" s="103">
        <f t="shared" si="24"/>
        <v>0.752</v>
      </c>
      <c r="AK74" s="103">
        <f t="shared" si="25"/>
        <v>1.2445999999999999</v>
      </c>
      <c r="AM74" s="18">
        <f t="shared" si="26"/>
        <v>1.339197493106985</v>
      </c>
      <c r="AN74" s="223"/>
      <c r="AP74" s="223"/>
      <c r="AQ74" s="220"/>
      <c r="AR74" s="104"/>
      <c r="AS74" s="223"/>
      <c r="AT74" s="220"/>
      <c r="AV74" s="105">
        <v>0.77800000000000002</v>
      </c>
      <c r="AW74" s="105">
        <v>1.375</v>
      </c>
      <c r="AX74" s="105">
        <v>0.77800000000000002</v>
      </c>
      <c r="AY74" s="105">
        <v>1.5189999999999999</v>
      </c>
      <c r="AZ74" s="106"/>
      <c r="BA74" s="223"/>
      <c r="BB74" s="220"/>
      <c r="BC74" s="104"/>
      <c r="BD74" s="223"/>
      <c r="BE74" s="220"/>
      <c r="BG74" s="105">
        <v>0.72699999999999998</v>
      </c>
      <c r="BH74" s="105">
        <v>1.536</v>
      </c>
      <c r="BI74" s="105">
        <v>0.75600000000000001</v>
      </c>
      <c r="BJ74" s="105">
        <v>1.5820000000000001</v>
      </c>
      <c r="BL74" s="223"/>
      <c r="BM74" s="220"/>
      <c r="BN74" s="104"/>
      <c r="BO74" s="223"/>
      <c r="BP74" s="220"/>
      <c r="BR74" s="220"/>
      <c r="BS74" s="220"/>
      <c r="BT74" s="221"/>
      <c r="BU74" s="107"/>
      <c r="BV74" s="220"/>
      <c r="BW74" s="220"/>
      <c r="BX74" s="221"/>
      <c r="BY74" s="107"/>
      <c r="BZ74" s="221"/>
    </row>
    <row r="75" spans="1:78" ht="16" customHeight="1" x14ac:dyDescent="0.2">
      <c r="A75" s="222"/>
      <c r="B75" s="222"/>
      <c r="C75" s="222"/>
      <c r="D75" s="20" t="s">
        <v>687</v>
      </c>
      <c r="E75" s="224"/>
      <c r="G75">
        <v>606</v>
      </c>
      <c r="H75">
        <v>608</v>
      </c>
      <c r="I75">
        <v>870</v>
      </c>
      <c r="J75">
        <v>654</v>
      </c>
      <c r="K75">
        <v>640</v>
      </c>
      <c r="L75">
        <v>0.84499999999999997</v>
      </c>
      <c r="M75">
        <v>0.84399999999999997</v>
      </c>
      <c r="N75">
        <v>0.91300000000000003</v>
      </c>
      <c r="O75">
        <v>0.85799999999999998</v>
      </c>
      <c r="P75">
        <v>0.86099999999999999</v>
      </c>
      <c r="Q75">
        <v>0.752</v>
      </c>
      <c r="R75">
        <v>0.746</v>
      </c>
      <c r="S75">
        <v>0.73699999999999999</v>
      </c>
      <c r="T75">
        <v>0.73899999999999999</v>
      </c>
      <c r="U75">
        <v>0.749</v>
      </c>
      <c r="V75">
        <v>0.97599999999999998</v>
      </c>
      <c r="W75">
        <v>0.98099999999999998</v>
      </c>
      <c r="X75">
        <v>0.747</v>
      </c>
      <c r="Y75">
        <v>0.94199999999999995</v>
      </c>
      <c r="Z75">
        <v>0.93</v>
      </c>
      <c r="AA75">
        <v>1.2350000000000001</v>
      </c>
      <c r="AB75">
        <v>1.2609999999999999</v>
      </c>
      <c r="AC75">
        <v>1.25</v>
      </c>
      <c r="AD75">
        <v>1.2430000000000001</v>
      </c>
      <c r="AE75">
        <v>1.248</v>
      </c>
      <c r="AG75" s="21">
        <f t="shared" si="21"/>
        <v>675.6</v>
      </c>
      <c r="AH75" s="22">
        <f t="shared" si="22"/>
        <v>0.86420000000000008</v>
      </c>
      <c r="AI75" s="22">
        <f t="shared" si="23"/>
        <v>0.9151999999999999</v>
      </c>
      <c r="AJ75" s="22">
        <f t="shared" si="24"/>
        <v>0.74459999999999993</v>
      </c>
      <c r="AK75" s="22">
        <f t="shared" si="25"/>
        <v>1.2474000000000001</v>
      </c>
      <c r="AM75" s="109">
        <f t="shared" si="26"/>
        <v>0.66036942202528059</v>
      </c>
      <c r="AN75" s="223"/>
      <c r="AP75" s="223"/>
      <c r="AQ75" s="220"/>
      <c r="AR75" s="24"/>
      <c r="AS75" s="223"/>
      <c r="AT75" s="220"/>
      <c r="AV75" s="43">
        <v>0.76900000000000002</v>
      </c>
      <c r="AW75" s="43">
        <v>1.3939999999999999</v>
      </c>
      <c r="AX75" s="43">
        <v>0.77200000000000002</v>
      </c>
      <c r="AY75" s="43">
        <v>1.5349999999999999</v>
      </c>
      <c r="AZ75" s="25"/>
      <c r="BA75" s="223"/>
      <c r="BB75" s="220"/>
      <c r="BC75" s="24"/>
      <c r="BD75" s="223"/>
      <c r="BE75" s="220"/>
      <c r="BG75" s="43">
        <v>0.73099999999999998</v>
      </c>
      <c r="BH75" s="43">
        <v>1.53</v>
      </c>
      <c r="BI75" s="43">
        <v>0.76300000000000001</v>
      </c>
      <c r="BJ75" s="43">
        <v>1.5680000000000001</v>
      </c>
      <c r="BL75" s="223"/>
      <c r="BM75" s="220"/>
      <c r="BN75" s="24"/>
      <c r="BO75" s="223"/>
      <c r="BP75" s="220"/>
      <c r="BR75" s="220"/>
      <c r="BS75" s="220"/>
      <c r="BT75" s="221"/>
      <c r="BU75" s="51"/>
      <c r="BV75" s="220"/>
      <c r="BW75" s="220"/>
      <c r="BX75" s="221"/>
      <c r="BY75" s="51"/>
      <c r="BZ75" s="221"/>
    </row>
    <row r="76" spans="1:78" ht="16" customHeight="1" x14ac:dyDescent="0.2">
      <c r="A76" s="222"/>
      <c r="B76" s="222"/>
      <c r="C76" s="222"/>
      <c r="D76" s="20" t="s">
        <v>688</v>
      </c>
      <c r="E76" s="224"/>
      <c r="G76">
        <v>837</v>
      </c>
      <c r="H76">
        <v>672</v>
      </c>
      <c r="I76">
        <v>727</v>
      </c>
      <c r="J76">
        <v>887</v>
      </c>
      <c r="K76">
        <v>898</v>
      </c>
      <c r="L76">
        <v>0.875</v>
      </c>
      <c r="M76">
        <v>0.82199999999999995</v>
      </c>
      <c r="N76">
        <v>0.84499999999999997</v>
      </c>
      <c r="O76">
        <v>0.89400000000000002</v>
      </c>
      <c r="P76">
        <v>0.88800000000000001</v>
      </c>
      <c r="Q76">
        <v>0.752</v>
      </c>
      <c r="R76">
        <v>0.745</v>
      </c>
      <c r="S76">
        <v>0.73399999999999999</v>
      </c>
      <c r="T76">
        <v>0.74</v>
      </c>
      <c r="U76">
        <v>0.746</v>
      </c>
      <c r="V76">
        <v>0.88300000000000001</v>
      </c>
      <c r="W76">
        <v>1.0409999999999999</v>
      </c>
      <c r="X76">
        <v>0.98</v>
      </c>
      <c r="Y76">
        <v>0.82</v>
      </c>
      <c r="Z76">
        <v>0.84099999999999997</v>
      </c>
      <c r="AA76">
        <v>1.242</v>
      </c>
      <c r="AB76">
        <v>1.2569999999999999</v>
      </c>
      <c r="AC76">
        <v>1.268</v>
      </c>
      <c r="AD76">
        <v>1.2569999999999999</v>
      </c>
      <c r="AE76">
        <v>1.2749999999999999</v>
      </c>
      <c r="AG76" s="21">
        <f t="shared" si="21"/>
        <v>804.2</v>
      </c>
      <c r="AH76" s="22">
        <f t="shared" si="22"/>
        <v>0.86480000000000001</v>
      </c>
      <c r="AI76" s="22">
        <f t="shared" si="23"/>
        <v>0.91299999999999992</v>
      </c>
      <c r="AJ76" s="22">
        <f t="shared" si="24"/>
        <v>0.74340000000000006</v>
      </c>
      <c r="AK76" s="22">
        <f t="shared" si="25"/>
        <v>1.2597999999999998</v>
      </c>
      <c r="AM76" s="109">
        <f t="shared" si="26"/>
        <v>0.58008610565314955</v>
      </c>
      <c r="AN76" s="223"/>
      <c r="AP76" s="223"/>
      <c r="AQ76" s="220"/>
      <c r="AR76" s="24"/>
      <c r="AS76" s="223"/>
      <c r="AT76" s="220"/>
      <c r="AV76" s="43">
        <v>0.76400000000000001</v>
      </c>
      <c r="AW76" s="43">
        <v>1.4059999999999999</v>
      </c>
      <c r="AX76" s="43">
        <v>0.76400000000000001</v>
      </c>
      <c r="AY76" s="43">
        <v>1.5549999999999999</v>
      </c>
      <c r="AZ76" s="25"/>
      <c r="BA76" s="223"/>
      <c r="BB76" s="220"/>
      <c r="BC76" s="24"/>
      <c r="BD76" s="223"/>
      <c r="BE76" s="220"/>
      <c r="BG76" s="43">
        <v>0.71</v>
      </c>
      <c r="BH76" s="43">
        <v>1.5820000000000001</v>
      </c>
      <c r="BI76" s="43">
        <v>0.74399999999999999</v>
      </c>
      <c r="BJ76" s="43">
        <v>1.615</v>
      </c>
      <c r="BL76" s="223"/>
      <c r="BM76" s="220"/>
      <c r="BN76" s="24"/>
      <c r="BO76" s="223"/>
      <c r="BP76" s="220"/>
      <c r="BR76" s="220"/>
      <c r="BS76" s="220"/>
      <c r="BT76" s="221"/>
      <c r="BU76" s="51"/>
      <c r="BV76" s="220"/>
      <c r="BW76" s="220"/>
      <c r="BX76" s="221"/>
      <c r="BY76" s="51"/>
      <c r="BZ76" s="221"/>
    </row>
    <row r="77" spans="1:78" ht="16" customHeight="1" x14ac:dyDescent="0.2">
      <c r="A77" s="222"/>
      <c r="B77" s="222"/>
      <c r="C77" s="222"/>
      <c r="D77" s="20" t="s">
        <v>689</v>
      </c>
      <c r="E77" s="224"/>
      <c r="G77" s="20"/>
      <c r="K77" s="20"/>
      <c r="L77" s="20"/>
      <c r="P77" s="20"/>
      <c r="Q77" s="20"/>
      <c r="U77" s="20"/>
      <c r="V77" s="20"/>
      <c r="Z77" s="20"/>
      <c r="AA77" s="20"/>
      <c r="AE77" s="20"/>
      <c r="AG77" s="21" t="e">
        <f t="shared" si="21"/>
        <v>#DIV/0!</v>
      </c>
      <c r="AH77" s="22" t="e">
        <f t="shared" si="22"/>
        <v>#DIV/0!</v>
      </c>
      <c r="AI77" s="22" t="e">
        <f t="shared" si="23"/>
        <v>#DIV/0!</v>
      </c>
      <c r="AJ77" s="22" t="e">
        <f t="shared" si="24"/>
        <v>#DIV/0!</v>
      </c>
      <c r="AK77" s="22" t="e">
        <f t="shared" si="25"/>
        <v>#DIV/0!</v>
      </c>
      <c r="AM77" s="109" t="e">
        <f t="shared" si="26"/>
        <v>#DIV/0!</v>
      </c>
      <c r="AN77" s="223"/>
      <c r="AP77" s="223"/>
      <c r="AQ77" s="220"/>
      <c r="AR77" s="24"/>
      <c r="AS77" s="223"/>
      <c r="AT77" s="220"/>
      <c r="AV77" s="43"/>
      <c r="AW77" s="43"/>
      <c r="AX77" s="43"/>
      <c r="AY77" s="43"/>
      <c r="AZ77" s="25"/>
      <c r="BA77" s="223"/>
      <c r="BB77" s="220"/>
      <c r="BC77" s="24"/>
      <c r="BD77" s="223"/>
      <c r="BE77" s="220"/>
      <c r="BG77" s="43"/>
      <c r="BH77" s="43"/>
      <c r="BI77" s="43"/>
      <c r="BJ77" s="43"/>
      <c r="BL77" s="223"/>
      <c r="BM77" s="220"/>
      <c r="BN77" s="24"/>
      <c r="BO77" s="223"/>
      <c r="BP77" s="220"/>
      <c r="BR77" s="220"/>
      <c r="BS77" s="220"/>
      <c r="BT77" s="221"/>
      <c r="BU77" s="51"/>
      <c r="BV77" s="220"/>
      <c r="BW77" s="220"/>
      <c r="BX77" s="221"/>
      <c r="BY77" s="51"/>
      <c r="BZ77" s="221"/>
    </row>
    <row r="78" spans="1:78" ht="16" customHeight="1" x14ac:dyDescent="0.2">
      <c r="A78" s="222"/>
      <c r="B78" s="222"/>
      <c r="C78" s="222"/>
      <c r="E78" s="224"/>
      <c r="AG78" s="21" t="e">
        <f t="shared" si="21"/>
        <v>#DIV/0!</v>
      </c>
      <c r="AH78" s="22" t="e">
        <f t="shared" si="22"/>
        <v>#DIV/0!</v>
      </c>
      <c r="AI78" s="22" t="e">
        <f t="shared" si="23"/>
        <v>#DIV/0!</v>
      </c>
      <c r="AJ78" s="22" t="e">
        <f t="shared" si="24"/>
        <v>#DIV/0!</v>
      </c>
      <c r="AK78" s="22" t="e">
        <f t="shared" si="25"/>
        <v>#DIV/0!</v>
      </c>
      <c r="AM78" s="109" t="e">
        <f t="shared" si="26"/>
        <v>#DIV/0!</v>
      </c>
      <c r="AN78" s="223"/>
      <c r="AP78" s="223"/>
      <c r="AQ78" s="220"/>
      <c r="AR78" s="24"/>
      <c r="AS78" s="223"/>
      <c r="AT78" s="220"/>
      <c r="AV78" s="43"/>
      <c r="AW78" s="43"/>
      <c r="AX78" s="43"/>
      <c r="AY78" s="43"/>
      <c r="AZ78" s="25"/>
      <c r="BA78" s="223"/>
      <c r="BB78" s="220"/>
      <c r="BC78" s="24"/>
      <c r="BD78" s="223"/>
      <c r="BE78" s="220"/>
      <c r="BG78" s="43"/>
      <c r="BH78" s="43"/>
      <c r="BI78" s="43"/>
      <c r="BJ78" s="43"/>
      <c r="BL78" s="223"/>
      <c r="BM78" s="220"/>
      <c r="BN78" s="24"/>
      <c r="BO78" s="223"/>
      <c r="BP78" s="220"/>
      <c r="BR78" s="220"/>
      <c r="BS78" s="220"/>
      <c r="BT78" s="221"/>
      <c r="BU78" s="51"/>
      <c r="BV78" s="220"/>
      <c r="BW78" s="220"/>
      <c r="BX78" s="221"/>
      <c r="BY78" s="51"/>
      <c r="BZ78" s="221"/>
    </row>
    <row r="79" spans="1:78" ht="16" customHeight="1" x14ac:dyDescent="0.2">
      <c r="A79" s="222"/>
      <c r="B79" s="222"/>
      <c r="C79" s="222"/>
      <c r="E79" s="224"/>
      <c r="AG79" s="21" t="e">
        <f t="shared" si="21"/>
        <v>#DIV/0!</v>
      </c>
      <c r="AH79" s="22" t="e">
        <f t="shared" si="22"/>
        <v>#DIV/0!</v>
      </c>
      <c r="AI79" s="22" t="e">
        <f t="shared" si="23"/>
        <v>#DIV/0!</v>
      </c>
      <c r="AJ79" s="22" t="e">
        <f t="shared" si="24"/>
        <v>#DIV/0!</v>
      </c>
      <c r="AK79" s="22" t="e">
        <f t="shared" si="25"/>
        <v>#DIV/0!</v>
      </c>
      <c r="AM79" s="109" t="e">
        <f t="shared" si="26"/>
        <v>#DIV/0!</v>
      </c>
      <c r="AN79" s="223"/>
      <c r="AP79" s="223"/>
      <c r="AQ79" s="220"/>
      <c r="AR79" s="24"/>
      <c r="AS79" s="223"/>
      <c r="AT79" s="220"/>
      <c r="AV79" s="43"/>
      <c r="AW79" s="43"/>
      <c r="AX79" s="43"/>
      <c r="AY79" s="43"/>
      <c r="AZ79" s="25"/>
      <c r="BA79" s="223"/>
      <c r="BB79" s="220"/>
      <c r="BC79" s="24"/>
      <c r="BD79" s="223"/>
      <c r="BE79" s="220"/>
      <c r="BG79" s="43"/>
      <c r="BH79" s="43"/>
      <c r="BI79" s="43"/>
      <c r="BJ79" s="43"/>
      <c r="BL79" s="223"/>
      <c r="BM79" s="220"/>
      <c r="BN79" s="24"/>
      <c r="BO79" s="223"/>
      <c r="BP79" s="220"/>
      <c r="BR79" s="220"/>
      <c r="BS79" s="220"/>
      <c r="BT79" s="221"/>
      <c r="BU79" s="51"/>
      <c r="BV79" s="220"/>
      <c r="BW79" s="220"/>
      <c r="BX79" s="221"/>
      <c r="BY79" s="51"/>
      <c r="BZ79" s="221"/>
    </row>
    <row r="80" spans="1:78" ht="16" customHeight="1" x14ac:dyDescent="0.2">
      <c r="A80" s="222"/>
      <c r="B80" s="222"/>
      <c r="C80" s="222"/>
      <c r="E80" s="224"/>
      <c r="AG80" s="21" t="e">
        <f t="shared" si="21"/>
        <v>#DIV/0!</v>
      </c>
      <c r="AH80" s="22" t="e">
        <f t="shared" si="22"/>
        <v>#DIV/0!</v>
      </c>
      <c r="AI80" s="22" t="e">
        <f t="shared" si="23"/>
        <v>#DIV/0!</v>
      </c>
      <c r="AJ80" s="22" t="e">
        <f t="shared" si="24"/>
        <v>#DIV/0!</v>
      </c>
      <c r="AK80" s="22" t="e">
        <f t="shared" si="25"/>
        <v>#DIV/0!</v>
      </c>
      <c r="AM80" s="109" t="e">
        <f t="shared" si="26"/>
        <v>#DIV/0!</v>
      </c>
      <c r="AN80" s="223"/>
      <c r="AP80" s="223"/>
      <c r="AQ80" s="220"/>
      <c r="AR80" s="24"/>
      <c r="AS80" s="223"/>
      <c r="AT80" s="220"/>
      <c r="AV80" s="43"/>
      <c r="AW80" s="43"/>
      <c r="AX80" s="43"/>
      <c r="AY80" s="43"/>
      <c r="AZ80" s="25"/>
      <c r="BA80" s="223"/>
      <c r="BB80" s="220"/>
      <c r="BC80" s="24"/>
      <c r="BD80" s="223"/>
      <c r="BE80" s="220"/>
      <c r="BG80" s="43"/>
      <c r="BH80" s="43"/>
      <c r="BI80" s="43"/>
      <c r="BJ80" s="43"/>
      <c r="BL80" s="223"/>
      <c r="BM80" s="220"/>
      <c r="BN80" s="24"/>
      <c r="BO80" s="223"/>
      <c r="BP80" s="220"/>
      <c r="BR80" s="220"/>
      <c r="BS80" s="220"/>
      <c r="BT80" s="221"/>
      <c r="BU80" s="51"/>
      <c r="BV80" s="220"/>
      <c r="BW80" s="220"/>
      <c r="BX80" s="221"/>
      <c r="BY80" s="51"/>
      <c r="BZ80" s="221"/>
    </row>
    <row r="81" spans="1:78" ht="16" customHeight="1" x14ac:dyDescent="0.2">
      <c r="A81" s="222"/>
      <c r="B81" s="222"/>
      <c r="C81" s="222">
        <v>0</v>
      </c>
      <c r="D81" s="20" t="s">
        <v>690</v>
      </c>
      <c r="E81" s="224"/>
      <c r="G81">
        <v>176</v>
      </c>
      <c r="H81">
        <v>134</v>
      </c>
      <c r="I81">
        <v>213</v>
      </c>
      <c r="J81">
        <v>340</v>
      </c>
      <c r="K81">
        <v>141</v>
      </c>
      <c r="L81">
        <v>0.82</v>
      </c>
      <c r="M81">
        <v>0.79200000000000004</v>
      </c>
      <c r="N81">
        <v>0.84299999999999997</v>
      </c>
      <c r="O81">
        <v>0.88100000000000001</v>
      </c>
      <c r="P81">
        <v>0.79700000000000004</v>
      </c>
      <c r="Q81">
        <v>0.65700000000000003</v>
      </c>
      <c r="R81">
        <v>0.68100000000000005</v>
      </c>
      <c r="S81">
        <v>0.626</v>
      </c>
      <c r="T81">
        <v>0.64500000000000002</v>
      </c>
      <c r="U81">
        <v>0.66900000000000004</v>
      </c>
      <c r="V81">
        <v>1.046</v>
      </c>
      <c r="W81">
        <v>1.115</v>
      </c>
      <c r="X81">
        <v>0.98699999999999999</v>
      </c>
      <c r="Y81">
        <v>0.86899999999999999</v>
      </c>
      <c r="Z81">
        <v>1.1060000000000001</v>
      </c>
      <c r="AA81">
        <v>1.4359999999999999</v>
      </c>
      <c r="AB81">
        <v>1.377</v>
      </c>
      <c r="AC81">
        <v>1.474</v>
      </c>
      <c r="AD81">
        <v>1.472</v>
      </c>
      <c r="AE81">
        <v>1.45</v>
      </c>
      <c r="AG81" s="21">
        <f t="shared" si="21"/>
        <v>200.8</v>
      </c>
      <c r="AH81" s="22">
        <f t="shared" si="22"/>
        <v>0.8266</v>
      </c>
      <c r="AI81" s="22">
        <f t="shared" si="23"/>
        <v>1.0246</v>
      </c>
      <c r="AJ81" s="22">
        <f t="shared" si="24"/>
        <v>0.65559999999999996</v>
      </c>
      <c r="AK81" s="22">
        <f t="shared" si="25"/>
        <v>1.4418000000000002</v>
      </c>
      <c r="AM81" s="109">
        <f t="shared" si="26"/>
        <v>3.1691416153567569</v>
      </c>
      <c r="AN81" s="223" cm="1">
        <f t="array" ref="AN81">MIN(IF(ISERROR(AM81:AM88),1E+307,AM81:AM88))</f>
        <v>0.63029872533782305</v>
      </c>
      <c r="AP81" s="223" cm="1">
        <f t="array" ref="AP81">MAX(IF(ISERROR(AJ81:AJ88),-1E+307,AJ81:AJ88))</f>
        <v>0.66900000000000015</v>
      </c>
      <c r="AQ81" s="220"/>
      <c r="AR81" s="24"/>
      <c r="AS81" s="223" cm="1">
        <f t="array" ref="AS81">MIN(IF(ISERROR(AK81:AK88),1E+307,AK81:AK88))</f>
        <v>1.3939999999999999</v>
      </c>
      <c r="AT81" s="220"/>
      <c r="AV81" s="43">
        <v>0.66600000000000004</v>
      </c>
      <c r="AW81" s="43">
        <v>1.6180000000000001</v>
      </c>
      <c r="AX81" s="43">
        <v>0.69499999999999995</v>
      </c>
      <c r="AY81" s="43">
        <v>1.7090000000000001</v>
      </c>
      <c r="AZ81" s="25"/>
      <c r="BA81" s="223" cm="1">
        <f t="array" ref="BA81">INDEX(AV81:AV88, MATCH(MIN(IF(ISERROR($AK81:$AK88), 1000, $AK81:$AK88)), $AK81:$AK88, 0))</f>
        <v>0.67500000000000004</v>
      </c>
      <c r="BB81" s="220"/>
      <c r="BC81" s="24"/>
      <c r="BD81" s="223" cm="1">
        <f t="array" ref="BD81">INDEX(AW81:AW88, MATCH(MIN(IF(ISERROR($AK81:$AK88), 1000, $AK81:$AK88)), $AK81:$AK88, 0))</f>
        <v>1.599</v>
      </c>
      <c r="BE81" s="220"/>
      <c r="BG81" s="43">
        <v>0.60899999999999999</v>
      </c>
      <c r="BH81" s="43">
        <v>1.782</v>
      </c>
      <c r="BI81" s="43">
        <v>0.66300000000000003</v>
      </c>
      <c r="BJ81" s="43">
        <v>1.7829999999999999</v>
      </c>
      <c r="BL81" s="223" cm="1">
        <f t="array" ref="BL81">INDEX(BG81:BG88, MATCH(MIN(IF(ISERROR($AK81:$AK88), 1000, $AK81:$AK88)), $AK81:$AK88, 0))</f>
        <v>0.60299999999999998</v>
      </c>
      <c r="BM81" s="220"/>
      <c r="BN81" s="24"/>
      <c r="BO81" s="223" cm="1">
        <f t="array" ref="BO81">INDEX(BH81:BH88, MATCH(MIN(IF(ISERROR($AK81:$AK88), 1000, $AK81:$AK88)), $AK81:$AK88, 0))</f>
        <v>1.8049999999999999</v>
      </c>
      <c r="BP81" s="220"/>
      <c r="BR81" s="220"/>
      <c r="BS81" s="220"/>
      <c r="BT81" s="221"/>
      <c r="BU81" s="51"/>
      <c r="BV81" s="220"/>
      <c r="BW81" s="220"/>
      <c r="BX81" s="221"/>
      <c r="BY81" s="51"/>
      <c r="BZ81" s="221"/>
    </row>
    <row r="82" spans="1:78" s="63" customFormat="1" ht="16" customHeight="1" x14ac:dyDescent="0.2">
      <c r="A82" s="222"/>
      <c r="B82" s="222"/>
      <c r="C82" s="222"/>
      <c r="D82" s="63" t="s">
        <v>691</v>
      </c>
      <c r="E82" s="224"/>
      <c r="G82" s="63">
        <v>583</v>
      </c>
      <c r="H82" s="63">
        <v>447</v>
      </c>
      <c r="I82" s="63">
        <v>497</v>
      </c>
      <c r="J82" s="63">
        <v>554</v>
      </c>
      <c r="K82" s="63">
        <v>594</v>
      </c>
      <c r="L82" s="63">
        <v>0.84499999999999997</v>
      </c>
      <c r="M82" s="63">
        <v>0.79400000000000004</v>
      </c>
      <c r="N82" s="63">
        <v>0.82399999999999995</v>
      </c>
      <c r="O82" s="63">
        <v>0.83099999999999996</v>
      </c>
      <c r="P82" s="63">
        <v>0.83699999999999997</v>
      </c>
      <c r="Q82" s="63">
        <v>0.66700000000000004</v>
      </c>
      <c r="R82" s="63">
        <v>0.68200000000000005</v>
      </c>
      <c r="S82" s="63">
        <v>0.64900000000000002</v>
      </c>
      <c r="T82" s="63">
        <v>0.66</v>
      </c>
      <c r="U82" s="63">
        <v>0.68700000000000006</v>
      </c>
      <c r="V82" s="63">
        <v>0.97799999999999998</v>
      </c>
      <c r="W82" s="63">
        <v>1.1120000000000001</v>
      </c>
      <c r="X82" s="63">
        <v>1.0389999999999999</v>
      </c>
      <c r="Y82" s="63">
        <v>1.02</v>
      </c>
      <c r="Z82" s="63">
        <v>1.002</v>
      </c>
      <c r="AA82" s="63">
        <v>1.41</v>
      </c>
      <c r="AB82" s="63">
        <v>1.36</v>
      </c>
      <c r="AC82" s="63">
        <v>1.413</v>
      </c>
      <c r="AD82" s="63">
        <v>1.415</v>
      </c>
      <c r="AE82" s="63">
        <v>1.3720000000000001</v>
      </c>
      <c r="AG82" s="102">
        <f t="shared" si="21"/>
        <v>535</v>
      </c>
      <c r="AH82" s="103">
        <f t="shared" si="22"/>
        <v>0.82620000000000005</v>
      </c>
      <c r="AI82" s="103">
        <f t="shared" si="23"/>
        <v>1.0301999999999998</v>
      </c>
      <c r="AJ82" s="103">
        <f t="shared" si="24"/>
        <v>0.66900000000000015</v>
      </c>
      <c r="AK82" s="103">
        <f t="shared" si="25"/>
        <v>1.3939999999999999</v>
      </c>
      <c r="AM82" s="18">
        <f t="shared" si="26"/>
        <v>1.0164424514200301</v>
      </c>
      <c r="AN82" s="223"/>
      <c r="AP82" s="223"/>
      <c r="AQ82" s="220"/>
      <c r="AR82" s="104"/>
      <c r="AS82" s="223"/>
      <c r="AT82" s="220"/>
      <c r="AV82" s="105">
        <v>0.67500000000000004</v>
      </c>
      <c r="AW82" s="105">
        <v>1.599</v>
      </c>
      <c r="AX82" s="105">
        <v>0.69499999999999995</v>
      </c>
      <c r="AY82" s="105">
        <v>1.7050000000000001</v>
      </c>
      <c r="AZ82" s="106"/>
      <c r="BA82" s="223"/>
      <c r="BB82" s="220"/>
      <c r="BC82" s="104"/>
      <c r="BD82" s="223"/>
      <c r="BE82" s="220"/>
      <c r="BG82" s="105">
        <v>0.60299999999999998</v>
      </c>
      <c r="BH82" s="105">
        <v>1.8049999999999999</v>
      </c>
      <c r="BI82" s="105">
        <v>0.65900000000000003</v>
      </c>
      <c r="BJ82" s="105">
        <v>1.7929999999999999</v>
      </c>
      <c r="BL82" s="223"/>
      <c r="BM82" s="220"/>
      <c r="BN82" s="104"/>
      <c r="BO82" s="223"/>
      <c r="BP82" s="220"/>
      <c r="BR82" s="220"/>
      <c r="BS82" s="220"/>
      <c r="BT82" s="221"/>
      <c r="BU82" s="107"/>
      <c r="BV82" s="220"/>
      <c r="BW82" s="220"/>
      <c r="BX82" s="221"/>
      <c r="BY82" s="107"/>
      <c r="BZ82" s="221"/>
    </row>
    <row r="83" spans="1:78" ht="16" customHeight="1" x14ac:dyDescent="0.2">
      <c r="A83" s="222"/>
      <c r="B83" s="222"/>
      <c r="C83" s="222"/>
      <c r="D83" s="20" t="s">
        <v>692</v>
      </c>
      <c r="E83" s="224"/>
      <c r="G83">
        <v>920</v>
      </c>
      <c r="H83">
        <v>586</v>
      </c>
      <c r="I83">
        <v>741</v>
      </c>
      <c r="J83">
        <v>721</v>
      </c>
      <c r="K83">
        <v>709</v>
      </c>
      <c r="L83">
        <v>0.875</v>
      </c>
      <c r="M83">
        <v>0.754</v>
      </c>
      <c r="N83">
        <v>0.82199999999999995</v>
      </c>
      <c r="O83">
        <v>0.81699999999999995</v>
      </c>
      <c r="P83">
        <v>0.80800000000000005</v>
      </c>
      <c r="Q83">
        <v>0.66900000000000004</v>
      </c>
      <c r="R83">
        <v>0.67700000000000005</v>
      </c>
      <c r="S83">
        <v>0.64500000000000002</v>
      </c>
      <c r="T83">
        <v>0.65200000000000002</v>
      </c>
      <c r="U83">
        <v>0.68300000000000005</v>
      </c>
      <c r="V83">
        <v>0.88400000000000001</v>
      </c>
      <c r="W83">
        <v>1.2</v>
      </c>
      <c r="X83">
        <v>1.0429999999999999</v>
      </c>
      <c r="Y83">
        <v>1.056</v>
      </c>
      <c r="Z83">
        <v>1.0780000000000001</v>
      </c>
      <c r="AA83">
        <v>1.4339999999999999</v>
      </c>
      <c r="AB83">
        <v>1.4019999999999999</v>
      </c>
      <c r="AC83">
        <v>1.4330000000000001</v>
      </c>
      <c r="AD83">
        <v>1.417</v>
      </c>
      <c r="AE83">
        <v>1.37</v>
      </c>
      <c r="AG83" s="21">
        <f t="shared" si="21"/>
        <v>735.4</v>
      </c>
      <c r="AH83" s="22">
        <f t="shared" si="22"/>
        <v>0.81519999999999992</v>
      </c>
      <c r="AI83" s="22">
        <f t="shared" si="23"/>
        <v>1.0522</v>
      </c>
      <c r="AJ83" s="22">
        <f t="shared" si="24"/>
        <v>0.66520000000000012</v>
      </c>
      <c r="AK83" s="22">
        <f t="shared" si="25"/>
        <v>1.4112</v>
      </c>
      <c r="AM83" s="109">
        <f t="shared" si="26"/>
        <v>0.73386906729207291</v>
      </c>
      <c r="AN83" s="223"/>
      <c r="AP83" s="223"/>
      <c r="AQ83" s="220"/>
      <c r="AR83" s="24"/>
      <c r="AS83" s="223"/>
      <c r="AT83" s="220"/>
      <c r="AV83" s="43">
        <v>0.65800000000000003</v>
      </c>
      <c r="AW83" s="43">
        <v>1.635</v>
      </c>
      <c r="AX83" s="43">
        <v>0.7</v>
      </c>
      <c r="AY83" s="43">
        <v>1.6930000000000001</v>
      </c>
      <c r="AZ83" s="25"/>
      <c r="BA83" s="223"/>
      <c r="BB83" s="220"/>
      <c r="BC83" s="24"/>
      <c r="BD83" s="223"/>
      <c r="BE83" s="220"/>
      <c r="BG83" s="43">
        <v>0.60599999999999998</v>
      </c>
      <c r="BH83" s="43">
        <v>1.7989999999999999</v>
      </c>
      <c r="BI83" s="43">
        <v>0.67500000000000004</v>
      </c>
      <c r="BJ83" s="43">
        <v>1.7589999999999999</v>
      </c>
      <c r="BL83" s="223"/>
      <c r="BM83" s="220"/>
      <c r="BN83" s="24"/>
      <c r="BO83" s="223"/>
      <c r="BP83" s="220"/>
      <c r="BR83" s="220"/>
      <c r="BS83" s="220"/>
      <c r="BT83" s="221"/>
      <c r="BU83" s="51"/>
      <c r="BV83" s="220"/>
      <c r="BW83" s="220"/>
      <c r="BX83" s="221"/>
      <c r="BY83" s="51"/>
      <c r="BZ83" s="221"/>
    </row>
    <row r="84" spans="1:78" ht="16" customHeight="1" x14ac:dyDescent="0.2">
      <c r="A84" s="222"/>
      <c r="B84" s="222"/>
      <c r="C84" s="222"/>
      <c r="D84" s="20" t="s">
        <v>693</v>
      </c>
      <c r="E84" s="224"/>
      <c r="G84">
        <v>780</v>
      </c>
      <c r="H84">
        <v>574</v>
      </c>
      <c r="I84">
        <v>672</v>
      </c>
      <c r="J84">
        <v>828</v>
      </c>
      <c r="K84">
        <v>730</v>
      </c>
      <c r="L84">
        <v>0.81499999999999995</v>
      </c>
      <c r="M84">
        <v>0.71599999999999997</v>
      </c>
      <c r="N84">
        <v>0.78100000000000003</v>
      </c>
      <c r="O84">
        <v>0.84699999999999998</v>
      </c>
      <c r="P84">
        <v>0.79200000000000004</v>
      </c>
      <c r="Q84">
        <v>0.66900000000000004</v>
      </c>
      <c r="R84">
        <v>0.67300000000000004</v>
      </c>
      <c r="S84">
        <v>0.63600000000000001</v>
      </c>
      <c r="T84">
        <v>0.65300000000000002</v>
      </c>
      <c r="U84">
        <v>0.67800000000000005</v>
      </c>
      <c r="V84">
        <v>1.0589999999999999</v>
      </c>
      <c r="W84">
        <v>1.274</v>
      </c>
      <c r="X84">
        <v>1.145</v>
      </c>
      <c r="Y84">
        <v>0.97499999999999998</v>
      </c>
      <c r="Z84">
        <v>1.1160000000000001</v>
      </c>
      <c r="AA84">
        <v>1.4119999999999999</v>
      </c>
      <c r="AB84">
        <v>1.383</v>
      </c>
      <c r="AC84">
        <v>1.4390000000000001</v>
      </c>
      <c r="AD84">
        <v>1.4370000000000001</v>
      </c>
      <c r="AE84">
        <v>1.393</v>
      </c>
      <c r="AG84" s="21">
        <f t="shared" si="21"/>
        <v>716.8</v>
      </c>
      <c r="AH84" s="22">
        <f t="shared" si="22"/>
        <v>0.7901999999999999</v>
      </c>
      <c r="AI84" s="22">
        <f t="shared" si="23"/>
        <v>1.1138000000000001</v>
      </c>
      <c r="AJ84" s="22">
        <f t="shared" si="24"/>
        <v>0.66180000000000005</v>
      </c>
      <c r="AK84" s="22">
        <f t="shared" si="25"/>
        <v>1.4128000000000001</v>
      </c>
      <c r="AM84" s="109">
        <f t="shared" si="26"/>
        <v>0.63029872533782305</v>
      </c>
      <c r="AN84" s="223"/>
      <c r="AP84" s="223"/>
      <c r="AQ84" s="220"/>
      <c r="AR84" s="24"/>
      <c r="AS84" s="223"/>
      <c r="AT84" s="220"/>
      <c r="AV84" s="43">
        <v>0.66900000000000004</v>
      </c>
      <c r="AW84" s="43">
        <v>1.6140000000000001</v>
      </c>
      <c r="AX84" s="43">
        <v>0.71599999999999997</v>
      </c>
      <c r="AY84" s="43">
        <v>1.659</v>
      </c>
      <c r="AZ84" s="25"/>
      <c r="BA84" s="223"/>
      <c r="BB84" s="220"/>
      <c r="BC84" s="24"/>
      <c r="BD84" s="223"/>
      <c r="BE84" s="220"/>
      <c r="BG84" s="43">
        <v>0.60899999999999999</v>
      </c>
      <c r="BH84" s="43">
        <v>1.79</v>
      </c>
      <c r="BI84" s="43">
        <v>0.66300000000000003</v>
      </c>
      <c r="BJ84" s="43">
        <v>1.7829999999999999</v>
      </c>
      <c r="BL84" s="223"/>
      <c r="BM84" s="220"/>
      <c r="BN84" s="24"/>
      <c r="BO84" s="223"/>
      <c r="BP84" s="220"/>
      <c r="BR84" s="220"/>
      <c r="BS84" s="220"/>
      <c r="BT84" s="221"/>
      <c r="BU84" s="51"/>
      <c r="BV84" s="220"/>
      <c r="BW84" s="220"/>
      <c r="BX84" s="221"/>
      <c r="BY84" s="51"/>
      <c r="BZ84" s="221"/>
    </row>
    <row r="85" spans="1:78" ht="16" customHeight="1" x14ac:dyDescent="0.2">
      <c r="A85" s="222"/>
      <c r="B85" s="222"/>
      <c r="C85" s="222"/>
      <c r="D85" s="20" t="s">
        <v>694</v>
      </c>
      <c r="E85" s="224"/>
      <c r="G85" s="20"/>
      <c r="K85" s="20"/>
      <c r="L85" s="20"/>
      <c r="P85" s="20"/>
      <c r="Q85" s="20"/>
      <c r="U85" s="20"/>
      <c r="V85" s="20"/>
      <c r="Z85" s="20"/>
      <c r="AA85" s="20"/>
      <c r="AE85" s="20"/>
      <c r="AG85" s="21" t="e">
        <f t="shared" si="21"/>
        <v>#DIV/0!</v>
      </c>
      <c r="AH85" s="22" t="e">
        <f t="shared" si="22"/>
        <v>#DIV/0!</v>
      </c>
      <c r="AI85" s="22" t="e">
        <f t="shared" si="23"/>
        <v>#DIV/0!</v>
      </c>
      <c r="AJ85" s="22" t="e">
        <f t="shared" si="24"/>
        <v>#DIV/0!</v>
      </c>
      <c r="AK85" s="22" t="e">
        <f t="shared" si="25"/>
        <v>#DIV/0!</v>
      </c>
      <c r="AM85" s="109" t="e">
        <f t="shared" si="26"/>
        <v>#DIV/0!</v>
      </c>
      <c r="AN85" s="223"/>
      <c r="AP85" s="223"/>
      <c r="AQ85" s="220"/>
      <c r="AR85" s="24"/>
      <c r="AS85" s="223"/>
      <c r="AT85" s="220"/>
      <c r="AV85" s="43"/>
      <c r="AW85" s="43"/>
      <c r="AX85" s="43"/>
      <c r="AY85" s="43"/>
      <c r="AZ85" s="25"/>
      <c r="BA85" s="223"/>
      <c r="BB85" s="220"/>
      <c r="BC85" s="24"/>
      <c r="BD85" s="223"/>
      <c r="BE85" s="220"/>
      <c r="BG85" s="43"/>
      <c r="BH85" s="43"/>
      <c r="BI85" s="43"/>
      <c r="BJ85" s="43"/>
      <c r="BL85" s="223"/>
      <c r="BM85" s="220"/>
      <c r="BN85" s="24"/>
      <c r="BO85" s="223"/>
      <c r="BP85" s="220"/>
      <c r="BR85" s="220"/>
      <c r="BS85" s="220"/>
      <c r="BT85" s="221"/>
      <c r="BU85" s="51"/>
      <c r="BV85" s="220"/>
      <c r="BW85" s="220"/>
      <c r="BX85" s="221"/>
      <c r="BY85" s="51"/>
      <c r="BZ85" s="221"/>
    </row>
    <row r="86" spans="1:78" ht="16" customHeight="1" x14ac:dyDescent="0.2">
      <c r="A86" s="222"/>
      <c r="B86" s="222"/>
      <c r="C86" s="222"/>
      <c r="E86" s="224"/>
      <c r="AG86" s="21" t="e">
        <f t="shared" si="21"/>
        <v>#DIV/0!</v>
      </c>
      <c r="AH86" s="22" t="e">
        <f t="shared" si="22"/>
        <v>#DIV/0!</v>
      </c>
      <c r="AI86" s="22" t="e">
        <f t="shared" si="23"/>
        <v>#DIV/0!</v>
      </c>
      <c r="AJ86" s="22" t="e">
        <f t="shared" si="24"/>
        <v>#DIV/0!</v>
      </c>
      <c r="AK86" s="22" t="e">
        <f t="shared" si="25"/>
        <v>#DIV/0!</v>
      </c>
      <c r="AM86" s="109" t="e">
        <f t="shared" si="26"/>
        <v>#DIV/0!</v>
      </c>
      <c r="AN86" s="223"/>
      <c r="AP86" s="223"/>
      <c r="AQ86" s="220"/>
      <c r="AR86" s="24"/>
      <c r="AS86" s="223"/>
      <c r="AT86" s="220"/>
      <c r="AV86" s="43"/>
      <c r="AW86" s="43"/>
      <c r="AX86" s="43"/>
      <c r="AY86" s="43"/>
      <c r="AZ86" s="25"/>
      <c r="BA86" s="223"/>
      <c r="BB86" s="220"/>
      <c r="BC86" s="24"/>
      <c r="BD86" s="223"/>
      <c r="BE86" s="220"/>
      <c r="BG86" s="43"/>
      <c r="BH86" s="43"/>
      <c r="BI86" s="43"/>
      <c r="BJ86" s="43"/>
      <c r="BL86" s="223"/>
      <c r="BM86" s="220"/>
      <c r="BN86" s="24"/>
      <c r="BO86" s="223"/>
      <c r="BP86" s="220"/>
      <c r="BR86" s="220"/>
      <c r="BS86" s="220"/>
      <c r="BT86" s="221"/>
      <c r="BU86" s="51"/>
      <c r="BV86" s="220"/>
      <c r="BW86" s="220"/>
      <c r="BX86" s="221"/>
      <c r="BY86" s="51"/>
      <c r="BZ86" s="221"/>
    </row>
    <row r="87" spans="1:78" ht="16" customHeight="1" x14ac:dyDescent="0.2">
      <c r="A87" s="222"/>
      <c r="B87" s="222"/>
      <c r="C87" s="222"/>
      <c r="E87" s="224"/>
      <c r="AG87" s="21" t="e">
        <f t="shared" si="21"/>
        <v>#DIV/0!</v>
      </c>
      <c r="AH87" s="22" t="e">
        <f t="shared" si="22"/>
        <v>#DIV/0!</v>
      </c>
      <c r="AI87" s="22" t="e">
        <f t="shared" si="23"/>
        <v>#DIV/0!</v>
      </c>
      <c r="AJ87" s="22" t="e">
        <f t="shared" si="24"/>
        <v>#DIV/0!</v>
      </c>
      <c r="AK87" s="22" t="e">
        <f t="shared" si="25"/>
        <v>#DIV/0!</v>
      </c>
      <c r="AM87" s="109" t="e">
        <f t="shared" si="26"/>
        <v>#DIV/0!</v>
      </c>
      <c r="AN87" s="223"/>
      <c r="AP87" s="223"/>
      <c r="AQ87" s="220"/>
      <c r="AR87" s="24"/>
      <c r="AS87" s="223"/>
      <c r="AT87" s="220"/>
      <c r="AV87" s="43"/>
      <c r="AW87" s="43"/>
      <c r="AX87" s="43"/>
      <c r="AY87" s="43"/>
      <c r="AZ87" s="25"/>
      <c r="BA87" s="223"/>
      <c r="BB87" s="220"/>
      <c r="BC87" s="24"/>
      <c r="BD87" s="223"/>
      <c r="BE87" s="220"/>
      <c r="BG87" s="43"/>
      <c r="BH87" s="43"/>
      <c r="BI87" s="43"/>
      <c r="BJ87" s="43"/>
      <c r="BL87" s="223"/>
      <c r="BM87" s="220"/>
      <c r="BN87" s="24"/>
      <c r="BO87" s="223"/>
      <c r="BP87" s="220"/>
      <c r="BR87" s="220"/>
      <c r="BS87" s="220"/>
      <c r="BT87" s="221"/>
      <c r="BU87" s="51"/>
      <c r="BV87" s="220"/>
      <c r="BW87" s="220"/>
      <c r="BX87" s="221"/>
      <c r="BY87" s="51"/>
      <c r="BZ87" s="221"/>
    </row>
    <row r="88" spans="1:78" ht="16" customHeight="1" x14ac:dyDescent="0.2">
      <c r="A88" s="222"/>
      <c r="B88" s="222"/>
      <c r="C88" s="222"/>
      <c r="E88" s="224"/>
      <c r="AG88" s="21" t="e">
        <f t="shared" si="21"/>
        <v>#DIV/0!</v>
      </c>
      <c r="AH88" s="22" t="e">
        <f t="shared" si="22"/>
        <v>#DIV/0!</v>
      </c>
      <c r="AI88" s="22" t="e">
        <f t="shared" si="23"/>
        <v>#DIV/0!</v>
      </c>
      <c r="AJ88" s="22" t="e">
        <f t="shared" si="24"/>
        <v>#DIV/0!</v>
      </c>
      <c r="AK88" s="22" t="e">
        <f t="shared" si="25"/>
        <v>#DIV/0!</v>
      </c>
      <c r="AM88" s="109" t="e">
        <f t="shared" si="26"/>
        <v>#DIV/0!</v>
      </c>
      <c r="AN88" s="223"/>
      <c r="AP88" s="223"/>
      <c r="AQ88" s="220"/>
      <c r="AR88" s="24"/>
      <c r="AS88" s="223"/>
      <c r="AT88" s="220"/>
      <c r="AV88" s="43"/>
      <c r="AW88" s="43"/>
      <c r="AX88" s="43"/>
      <c r="AY88" s="43"/>
      <c r="AZ88" s="25"/>
      <c r="BA88" s="223"/>
      <c r="BB88" s="220"/>
      <c r="BC88" s="24"/>
      <c r="BD88" s="223"/>
      <c r="BE88" s="220"/>
      <c r="BG88" s="43"/>
      <c r="BH88" s="43"/>
      <c r="BI88" s="43"/>
      <c r="BJ88" s="43"/>
      <c r="BL88" s="223"/>
      <c r="BM88" s="220"/>
      <c r="BN88" s="24"/>
      <c r="BO88" s="223"/>
      <c r="BP88" s="220"/>
      <c r="BR88" s="220"/>
      <c r="BS88" s="220"/>
      <c r="BT88" s="221"/>
      <c r="BU88" s="51"/>
      <c r="BV88" s="220"/>
      <c r="BW88" s="220"/>
      <c r="BX88" s="221"/>
      <c r="BY88" s="51"/>
      <c r="BZ88" s="221"/>
    </row>
    <row r="90" spans="1:78" ht="16" customHeight="1" x14ac:dyDescent="0.2">
      <c r="A90" s="222">
        <v>18</v>
      </c>
      <c r="B90" s="222">
        <v>0</v>
      </c>
      <c r="C90" s="222">
        <v>1</v>
      </c>
      <c r="D90" s="20" t="s">
        <v>695</v>
      </c>
      <c r="E90" s="224">
        <v>753601</v>
      </c>
      <c r="G90">
        <v>105</v>
      </c>
      <c r="H90">
        <v>203</v>
      </c>
      <c r="I90">
        <v>106</v>
      </c>
      <c r="J90">
        <v>130</v>
      </c>
      <c r="K90">
        <v>96</v>
      </c>
      <c r="L90">
        <v>0.82499999999999996</v>
      </c>
      <c r="M90">
        <v>0.89900000000000002</v>
      </c>
      <c r="N90">
        <v>0.83199999999999996</v>
      </c>
      <c r="O90">
        <v>0.85699999999999998</v>
      </c>
      <c r="P90">
        <v>0.81399999999999995</v>
      </c>
      <c r="Q90">
        <v>0.70299999999999996</v>
      </c>
      <c r="R90">
        <v>0.69799999999999995</v>
      </c>
      <c r="S90">
        <v>0.68</v>
      </c>
      <c r="T90">
        <v>0.70299999999999996</v>
      </c>
      <c r="U90">
        <v>0.70799999999999996</v>
      </c>
      <c r="V90">
        <v>1.0329999999999999</v>
      </c>
      <c r="W90">
        <v>0.80200000000000005</v>
      </c>
      <c r="X90">
        <v>1.0169999999999999</v>
      </c>
      <c r="Y90">
        <v>0.94599999999999995</v>
      </c>
      <c r="Z90">
        <v>1.0629999999999999</v>
      </c>
      <c r="AA90">
        <v>1.3360000000000001</v>
      </c>
      <c r="AB90">
        <v>1.4359999999999999</v>
      </c>
      <c r="AC90">
        <v>1.3520000000000001</v>
      </c>
      <c r="AD90">
        <v>1.319</v>
      </c>
      <c r="AE90">
        <v>1.306</v>
      </c>
      <c r="AG90" s="21">
        <f t="shared" ref="AG90:AG105" si="27">AVERAGE(G90:K90)</f>
        <v>128</v>
      </c>
      <c r="AH90" s="22">
        <f t="shared" ref="AH90:AH105" si="28">AVERAGE(L90:P90)</f>
        <v>0.84540000000000004</v>
      </c>
      <c r="AI90" s="22">
        <f t="shared" ref="AI90:AI105" si="29">AVERAGE(V90:Z90)</f>
        <v>0.97219999999999995</v>
      </c>
      <c r="AJ90" s="22">
        <f t="shared" ref="AJ90:AJ105" si="30">AVERAGE(Q90:U90)</f>
        <v>0.69840000000000002</v>
      </c>
      <c r="AK90" s="22">
        <f t="shared" ref="AK90:AK105" si="31">AVERAGE(AA90:AE90)</f>
        <v>1.3498000000000001</v>
      </c>
      <c r="AM90" s="109">
        <f t="shared" ref="AM90:AM122" si="32">((AK90-AI90)*(1000/AG90))/AJ90</f>
        <v>4.2239404352806424</v>
      </c>
      <c r="AN90" s="223" cm="1">
        <f t="array" ref="AN90">MIN(IF(ISERROR(AM90:AM97),1E+307,AM90:AM97))</f>
        <v>0.7561971276805034</v>
      </c>
      <c r="AP90" s="223" cm="1">
        <f t="array" ref="AP90">MAX(IF(ISERROR(AJ90:AJ97),-1E+307,AJ90:AJ97))</f>
        <v>0.73119999999999996</v>
      </c>
      <c r="AQ90" s="220">
        <f>AP98-AP90</f>
        <v>-6.700000000000006E-2</v>
      </c>
      <c r="AR90" s="24"/>
      <c r="AS90" s="223" cm="1">
        <f t="array" ref="AS90">MIN(IF(ISERROR(AK90:AK97),1E+307,AK90:AK97))</f>
        <v>1.2858000000000001</v>
      </c>
      <c r="AT90" s="220">
        <f>AS90-AS98</f>
        <v>-0.1157999999999999</v>
      </c>
      <c r="AV90" s="43">
        <v>0.78300000000000003</v>
      </c>
      <c r="AW90" s="43">
        <v>1.389</v>
      </c>
      <c r="AX90" s="43">
        <v>0.80500000000000005</v>
      </c>
      <c r="AY90" s="43">
        <v>1.4710000000000001</v>
      </c>
      <c r="AZ90" s="25"/>
      <c r="BA90" s="223" cm="1">
        <f t="array" ref="BA90">INDEX(AV90:AV97, MATCH(MIN(IF(ISERROR($AK90:$AK97), 1000, $AK90:$AK97)), $AK90:$AK97, 0))</f>
        <v>0.78200000000000003</v>
      </c>
      <c r="BB90" s="220">
        <f>BA98-BA90</f>
        <v>-9.4999999999999973E-2</v>
      </c>
      <c r="BC90" s="24"/>
      <c r="BD90" s="223" cm="1">
        <f t="array" ref="BD90">INDEX(AW90:AW97, MATCH(MIN(IF(ISERROR($AK90:$AK97), 1000, $AK90:$AK97)), $AK90:$AK97, 0))</f>
        <v>1.369</v>
      </c>
      <c r="BE90" s="220">
        <f>BD90-BD98</f>
        <v>-0.22199999999999998</v>
      </c>
      <c r="BG90" s="43">
        <v>0.73699999999999999</v>
      </c>
      <c r="BH90" s="43">
        <v>1.548</v>
      </c>
      <c r="BI90" s="43">
        <v>0.78100000000000003</v>
      </c>
      <c r="BJ90" s="43">
        <v>1.5569999999999999</v>
      </c>
      <c r="BL90" s="223" cm="1">
        <f t="array" ref="BL90">INDEX(BG90:BG97, MATCH(MIN(IF(ISERROR($AK90:$AK97), 1000, $AK90:$AK97)), $AK90:$AK97, 0))</f>
        <v>0.72199999999999998</v>
      </c>
      <c r="BM90" s="220">
        <f>BL98-BL90</f>
        <v>-5.8999999999999941E-2</v>
      </c>
      <c r="BN90" s="24"/>
      <c r="BO90" s="223" cm="1">
        <f t="array" ref="BO90">INDEX(BH90:BH97, MATCH(MIN(IF(ISERROR($AK90:$AK97), 1000, $AK90:$AK97)), $AK90:$AK97, 0))</f>
        <v>1.556</v>
      </c>
      <c r="BP90" s="220">
        <f>BO90-BO98</f>
        <v>-0.19100000000000006</v>
      </c>
      <c r="BR90" s="220">
        <f>BA90-BB90</f>
        <v>0.877</v>
      </c>
      <c r="BS90" s="220">
        <f>BD90+BE90</f>
        <v>1.147</v>
      </c>
      <c r="BT90" s="221">
        <f>BS90-BR90</f>
        <v>0.27</v>
      </c>
      <c r="BU90" s="51"/>
      <c r="BV90" s="220">
        <f>BL90-BM90</f>
        <v>0.78099999999999992</v>
      </c>
      <c r="BW90" s="220">
        <f>BO90+BP90</f>
        <v>1.365</v>
      </c>
      <c r="BX90" s="221">
        <f>BW90-BV90</f>
        <v>0.58400000000000007</v>
      </c>
      <c r="BY90" s="51"/>
      <c r="BZ90" s="221">
        <f>AVERAGE(BT90, BX90)</f>
        <v>0.42700000000000005</v>
      </c>
    </row>
    <row r="91" spans="1:78" s="63" customFormat="1" ht="16" customHeight="1" x14ac:dyDescent="0.2">
      <c r="A91" s="222"/>
      <c r="B91" s="222"/>
      <c r="C91" s="222"/>
      <c r="D91" s="63" t="s">
        <v>696</v>
      </c>
      <c r="E91" s="224"/>
      <c r="G91" s="63">
        <v>343</v>
      </c>
      <c r="H91" s="63">
        <v>315</v>
      </c>
      <c r="I91" s="63">
        <v>470</v>
      </c>
      <c r="J91" s="63">
        <v>321</v>
      </c>
      <c r="K91" s="63">
        <v>455</v>
      </c>
      <c r="L91" s="63">
        <v>0.85599999999999998</v>
      </c>
      <c r="M91" s="63">
        <v>0.84699999999999998</v>
      </c>
      <c r="N91" s="63">
        <v>0.89900000000000002</v>
      </c>
      <c r="O91" s="63">
        <v>0.84899999999999998</v>
      </c>
      <c r="P91" s="63">
        <v>0.89500000000000002</v>
      </c>
      <c r="Q91" s="63">
        <v>0.72799999999999998</v>
      </c>
      <c r="R91" s="63">
        <v>0.73599999999999999</v>
      </c>
      <c r="S91" s="63">
        <v>0.73099999999999998</v>
      </c>
      <c r="T91" s="63">
        <v>0.72599999999999998</v>
      </c>
      <c r="U91" s="63">
        <v>0.73499999999999999</v>
      </c>
      <c r="V91" s="63">
        <v>0.94499999999999995</v>
      </c>
      <c r="W91" s="63">
        <v>0.97299999999999998</v>
      </c>
      <c r="X91" s="63">
        <v>0.80200000000000005</v>
      </c>
      <c r="Y91" s="63">
        <v>0.96899999999999997</v>
      </c>
      <c r="Z91" s="63">
        <v>0.81799999999999995</v>
      </c>
      <c r="AA91" s="63">
        <v>1.2729999999999999</v>
      </c>
      <c r="AB91" s="63">
        <v>1.28</v>
      </c>
      <c r="AC91" s="63">
        <v>1.306</v>
      </c>
      <c r="AD91" s="63">
        <v>1.276</v>
      </c>
      <c r="AE91" s="63">
        <v>1.294</v>
      </c>
      <c r="AG91" s="102">
        <f t="shared" si="27"/>
        <v>380.8</v>
      </c>
      <c r="AH91" s="103">
        <f t="shared" si="28"/>
        <v>0.86919999999999997</v>
      </c>
      <c r="AI91" s="103">
        <f t="shared" si="29"/>
        <v>0.90139999999999998</v>
      </c>
      <c r="AJ91" s="103">
        <f t="shared" si="30"/>
        <v>0.73119999999999996</v>
      </c>
      <c r="AK91" s="103">
        <f t="shared" si="31"/>
        <v>1.2858000000000001</v>
      </c>
      <c r="AM91" s="18">
        <f t="shared" si="32"/>
        <v>1.3805440119154886</v>
      </c>
      <c r="AN91" s="223"/>
      <c r="AP91" s="223"/>
      <c r="AQ91" s="220"/>
      <c r="AR91" s="104"/>
      <c r="AS91" s="223"/>
      <c r="AT91" s="220"/>
      <c r="AV91" s="105">
        <v>0.78200000000000003</v>
      </c>
      <c r="AW91" s="105">
        <v>1.369</v>
      </c>
      <c r="AX91" s="105">
        <v>0.80100000000000005</v>
      </c>
      <c r="AY91" s="105">
        <v>1.47</v>
      </c>
      <c r="AZ91" s="106"/>
      <c r="BA91" s="223"/>
      <c r="BB91" s="220"/>
      <c r="BC91" s="104"/>
      <c r="BD91" s="223"/>
      <c r="BE91" s="220"/>
      <c r="BG91" s="105">
        <v>0.72199999999999998</v>
      </c>
      <c r="BH91" s="105">
        <v>1.556</v>
      </c>
      <c r="BI91" s="105">
        <v>0.78800000000000003</v>
      </c>
      <c r="BJ91" s="105">
        <v>1.5129999999999999</v>
      </c>
      <c r="BL91" s="223"/>
      <c r="BM91" s="220"/>
      <c r="BN91" s="104"/>
      <c r="BO91" s="223"/>
      <c r="BP91" s="220"/>
      <c r="BR91" s="220"/>
      <c r="BS91" s="220"/>
      <c r="BT91" s="221"/>
      <c r="BU91" s="107"/>
      <c r="BV91" s="220"/>
      <c r="BW91" s="220"/>
      <c r="BX91" s="221"/>
      <c r="BY91" s="107"/>
      <c r="BZ91" s="221"/>
    </row>
    <row r="92" spans="1:78" ht="16" customHeight="1" x14ac:dyDescent="0.2">
      <c r="A92" s="222"/>
      <c r="B92" s="222"/>
      <c r="C92" s="222"/>
      <c r="D92" s="20" t="s">
        <v>697</v>
      </c>
      <c r="E92" s="224"/>
      <c r="G92">
        <v>557</v>
      </c>
      <c r="H92">
        <v>411</v>
      </c>
      <c r="I92">
        <v>660</v>
      </c>
      <c r="J92">
        <v>428</v>
      </c>
      <c r="K92">
        <v>472</v>
      </c>
      <c r="L92">
        <v>0.85899999999999999</v>
      </c>
      <c r="M92">
        <v>0.79400000000000004</v>
      </c>
      <c r="N92">
        <v>0.89500000000000002</v>
      </c>
      <c r="O92">
        <v>0.80200000000000005</v>
      </c>
      <c r="P92">
        <v>0.82199999999999995</v>
      </c>
      <c r="Q92">
        <v>0.71899999999999997</v>
      </c>
      <c r="R92">
        <v>0.72699999999999998</v>
      </c>
      <c r="S92">
        <v>0.72099999999999997</v>
      </c>
      <c r="T92">
        <v>0.71599999999999997</v>
      </c>
      <c r="U92">
        <v>0.73499999999999999</v>
      </c>
      <c r="V92">
        <v>0.93400000000000005</v>
      </c>
      <c r="W92">
        <v>1.1100000000000001</v>
      </c>
      <c r="X92">
        <v>0.81899999999999995</v>
      </c>
      <c r="Y92">
        <v>1.0940000000000001</v>
      </c>
      <c r="Z92">
        <v>1.0409999999999999</v>
      </c>
      <c r="AA92">
        <v>1.3080000000000001</v>
      </c>
      <c r="AB92">
        <v>1.284</v>
      </c>
      <c r="AC92">
        <v>1.3129999999999999</v>
      </c>
      <c r="AD92">
        <v>1.274</v>
      </c>
      <c r="AE92">
        <v>1.2609999999999999</v>
      </c>
      <c r="AG92" s="21">
        <f t="shared" si="27"/>
        <v>505.6</v>
      </c>
      <c r="AH92" s="22">
        <f t="shared" si="28"/>
        <v>0.83439999999999992</v>
      </c>
      <c r="AI92" s="22">
        <f t="shared" si="29"/>
        <v>0.99959999999999982</v>
      </c>
      <c r="AJ92" s="22">
        <f t="shared" si="30"/>
        <v>0.72360000000000002</v>
      </c>
      <c r="AK92" s="22">
        <f t="shared" si="31"/>
        <v>1.288</v>
      </c>
      <c r="AM92" s="109">
        <f t="shared" si="32"/>
        <v>0.7882965621960526</v>
      </c>
      <c r="AN92" s="223"/>
      <c r="AP92" s="223"/>
      <c r="AQ92" s="220"/>
      <c r="AR92" s="24"/>
      <c r="AS92" s="223"/>
      <c r="AT92" s="220"/>
      <c r="AV92" s="43">
        <v>0.76600000000000001</v>
      </c>
      <c r="AW92" s="43">
        <v>1.4</v>
      </c>
      <c r="AX92" s="43">
        <v>0.79300000000000004</v>
      </c>
      <c r="AY92" s="43">
        <v>1.4850000000000001</v>
      </c>
      <c r="AZ92" s="25"/>
      <c r="BA92" s="223"/>
      <c r="BB92" s="220"/>
      <c r="BC92" s="24"/>
      <c r="BD92" s="223"/>
      <c r="BE92" s="220"/>
      <c r="BG92" s="43">
        <v>0.71</v>
      </c>
      <c r="BH92" s="43">
        <v>1.581</v>
      </c>
      <c r="BI92" s="43">
        <v>0.77600000000000002</v>
      </c>
      <c r="BJ92" s="43">
        <v>1.5429999999999999</v>
      </c>
      <c r="BL92" s="223"/>
      <c r="BM92" s="220"/>
      <c r="BN92" s="24"/>
      <c r="BO92" s="223"/>
      <c r="BP92" s="220"/>
      <c r="BR92" s="220"/>
      <c r="BS92" s="220"/>
      <c r="BT92" s="221"/>
      <c r="BU92" s="51"/>
      <c r="BV92" s="220"/>
      <c r="BW92" s="220"/>
      <c r="BX92" s="221"/>
      <c r="BY92" s="51"/>
      <c r="BZ92" s="221"/>
    </row>
    <row r="93" spans="1:78" ht="16" customHeight="1" x14ac:dyDescent="0.2">
      <c r="A93" s="222"/>
      <c r="B93" s="222"/>
      <c r="C93" s="222"/>
      <c r="D93" s="20" t="s">
        <v>698</v>
      </c>
      <c r="E93" s="224"/>
      <c r="G93">
        <v>697</v>
      </c>
      <c r="H93">
        <v>469</v>
      </c>
      <c r="I93">
        <v>534</v>
      </c>
      <c r="J93">
        <v>516</v>
      </c>
      <c r="K93">
        <v>504</v>
      </c>
      <c r="L93">
        <v>0.88400000000000001</v>
      </c>
      <c r="M93">
        <v>0.79100000000000004</v>
      </c>
      <c r="N93">
        <v>0.81599999999999995</v>
      </c>
      <c r="O93">
        <v>0.82399999999999995</v>
      </c>
      <c r="P93">
        <v>0.80600000000000005</v>
      </c>
      <c r="Q93">
        <v>0.71399999999999997</v>
      </c>
      <c r="R93">
        <v>0.72899999999999998</v>
      </c>
      <c r="S93">
        <v>0.70699999999999996</v>
      </c>
      <c r="T93">
        <v>0.71299999999999997</v>
      </c>
      <c r="U93">
        <v>0.72499999999999998</v>
      </c>
      <c r="V93">
        <v>0.85299999999999998</v>
      </c>
      <c r="W93">
        <v>1.1180000000000001</v>
      </c>
      <c r="X93">
        <v>1.0589999999999999</v>
      </c>
      <c r="Y93">
        <v>1.0389999999999999</v>
      </c>
      <c r="Z93">
        <v>1.0840000000000001</v>
      </c>
      <c r="AA93">
        <v>1.35</v>
      </c>
      <c r="AB93">
        <v>1.3220000000000001</v>
      </c>
      <c r="AC93">
        <v>1.3049999999999999</v>
      </c>
      <c r="AD93">
        <v>1.335</v>
      </c>
      <c r="AE93">
        <v>1.3169999999999999</v>
      </c>
      <c r="AG93" s="21">
        <f t="shared" si="27"/>
        <v>544</v>
      </c>
      <c r="AH93" s="22">
        <f t="shared" si="28"/>
        <v>0.82420000000000004</v>
      </c>
      <c r="AI93" s="22">
        <f t="shared" si="29"/>
        <v>1.0306000000000002</v>
      </c>
      <c r="AJ93" s="22">
        <f t="shared" si="30"/>
        <v>0.71760000000000002</v>
      </c>
      <c r="AK93" s="22">
        <f t="shared" si="31"/>
        <v>1.3258000000000001</v>
      </c>
      <c r="AM93" s="109">
        <f t="shared" si="32"/>
        <v>0.7561971276805034</v>
      </c>
      <c r="AN93" s="223"/>
      <c r="AP93" s="223"/>
      <c r="AQ93" s="220"/>
      <c r="AR93" s="24"/>
      <c r="AS93" s="223"/>
      <c r="AT93" s="220"/>
      <c r="AV93" s="43">
        <v>0.75700000000000001</v>
      </c>
      <c r="AW93" s="43">
        <v>1.42</v>
      </c>
      <c r="AX93" s="43">
        <v>0.77300000000000002</v>
      </c>
      <c r="AY93" s="43">
        <v>1.5269999999999999</v>
      </c>
      <c r="AZ93" s="25"/>
      <c r="BA93" s="223"/>
      <c r="BB93" s="220"/>
      <c r="BC93" s="24"/>
      <c r="BD93" s="223"/>
      <c r="BE93" s="220"/>
      <c r="BG93" s="43">
        <v>0.69199999999999995</v>
      </c>
      <c r="BH93" s="43">
        <v>1.6120000000000001</v>
      </c>
      <c r="BI93" s="43">
        <v>0.745</v>
      </c>
      <c r="BJ93" s="43">
        <v>1.607</v>
      </c>
      <c r="BL93" s="223"/>
      <c r="BM93" s="220"/>
      <c r="BN93" s="24"/>
      <c r="BO93" s="223"/>
      <c r="BP93" s="220"/>
      <c r="BR93" s="220"/>
      <c r="BS93" s="220"/>
      <c r="BT93" s="221"/>
      <c r="BU93" s="51"/>
      <c r="BV93" s="220"/>
      <c r="BW93" s="220"/>
      <c r="BX93" s="221"/>
      <c r="BY93" s="51"/>
      <c r="BZ93" s="221"/>
    </row>
    <row r="94" spans="1:78" ht="16" customHeight="1" x14ac:dyDescent="0.2">
      <c r="A94" s="222"/>
      <c r="B94" s="222"/>
      <c r="C94" s="222"/>
      <c r="D94" s="20" t="s">
        <v>699</v>
      </c>
      <c r="E94" s="224"/>
      <c r="G94" s="20"/>
      <c r="K94" s="20"/>
      <c r="L94" s="20"/>
      <c r="P94" s="20"/>
      <c r="Q94" s="20"/>
      <c r="U94" s="20"/>
      <c r="V94" s="20"/>
      <c r="Z94" s="20"/>
      <c r="AA94" s="20"/>
      <c r="AE94" s="20"/>
      <c r="AG94" s="21" t="e">
        <f t="shared" si="27"/>
        <v>#DIV/0!</v>
      </c>
      <c r="AH94" s="22" t="e">
        <f t="shared" si="28"/>
        <v>#DIV/0!</v>
      </c>
      <c r="AI94" s="22" t="e">
        <f t="shared" si="29"/>
        <v>#DIV/0!</v>
      </c>
      <c r="AJ94" s="22" t="e">
        <f t="shared" si="30"/>
        <v>#DIV/0!</v>
      </c>
      <c r="AK94" s="22" t="e">
        <f t="shared" si="31"/>
        <v>#DIV/0!</v>
      </c>
      <c r="AM94" s="109" t="e">
        <f t="shared" si="32"/>
        <v>#DIV/0!</v>
      </c>
      <c r="AN94" s="223"/>
      <c r="AP94" s="223"/>
      <c r="AQ94" s="220"/>
      <c r="AR94" s="24"/>
      <c r="AS94" s="223"/>
      <c r="AT94" s="220"/>
      <c r="AV94" s="43"/>
      <c r="AW94" s="43"/>
      <c r="AX94" s="43"/>
      <c r="AY94" s="43"/>
      <c r="AZ94" s="25"/>
      <c r="BA94" s="223"/>
      <c r="BB94" s="220"/>
      <c r="BC94" s="24"/>
      <c r="BD94" s="223"/>
      <c r="BE94" s="220"/>
      <c r="BG94" s="43"/>
      <c r="BH94" s="43"/>
      <c r="BI94" s="43"/>
      <c r="BJ94" s="43"/>
      <c r="BL94" s="223"/>
      <c r="BM94" s="220"/>
      <c r="BN94" s="24"/>
      <c r="BO94" s="223"/>
      <c r="BP94" s="220"/>
      <c r="BR94" s="220"/>
      <c r="BS94" s="220"/>
      <c r="BT94" s="221"/>
      <c r="BU94" s="51"/>
      <c r="BV94" s="220"/>
      <c r="BW94" s="220"/>
      <c r="BX94" s="221"/>
      <c r="BY94" s="51"/>
      <c r="BZ94" s="221"/>
    </row>
    <row r="95" spans="1:78" ht="16" customHeight="1" x14ac:dyDescent="0.2">
      <c r="A95" s="222"/>
      <c r="B95" s="222"/>
      <c r="C95" s="222"/>
      <c r="E95" s="224"/>
      <c r="AG95" s="21" t="e">
        <f t="shared" si="27"/>
        <v>#DIV/0!</v>
      </c>
      <c r="AH95" s="22" t="e">
        <f t="shared" si="28"/>
        <v>#DIV/0!</v>
      </c>
      <c r="AI95" s="22" t="e">
        <f t="shared" si="29"/>
        <v>#DIV/0!</v>
      </c>
      <c r="AJ95" s="22" t="e">
        <f t="shared" si="30"/>
        <v>#DIV/0!</v>
      </c>
      <c r="AK95" s="22" t="e">
        <f t="shared" si="31"/>
        <v>#DIV/0!</v>
      </c>
      <c r="AM95" s="109" t="e">
        <f t="shared" si="32"/>
        <v>#DIV/0!</v>
      </c>
      <c r="AN95" s="223"/>
      <c r="AP95" s="223"/>
      <c r="AQ95" s="220"/>
      <c r="AR95" s="24"/>
      <c r="AS95" s="223"/>
      <c r="AT95" s="220"/>
      <c r="AV95" s="43"/>
      <c r="AW95" s="43"/>
      <c r="AX95" s="43"/>
      <c r="AY95" s="43"/>
      <c r="AZ95" s="25"/>
      <c r="BA95" s="223"/>
      <c r="BB95" s="220"/>
      <c r="BC95" s="24"/>
      <c r="BD95" s="223"/>
      <c r="BE95" s="220"/>
      <c r="BG95" s="43"/>
      <c r="BH95" s="43"/>
      <c r="BI95" s="43"/>
      <c r="BJ95" s="43"/>
      <c r="BL95" s="223"/>
      <c r="BM95" s="220"/>
      <c r="BN95" s="24"/>
      <c r="BO95" s="223"/>
      <c r="BP95" s="220"/>
      <c r="BR95" s="220"/>
      <c r="BS95" s="220"/>
      <c r="BT95" s="221"/>
      <c r="BU95" s="51"/>
      <c r="BV95" s="220"/>
      <c r="BW95" s="220"/>
      <c r="BX95" s="221"/>
      <c r="BY95" s="51"/>
      <c r="BZ95" s="221"/>
    </row>
    <row r="96" spans="1:78" ht="16" customHeight="1" x14ac:dyDescent="0.2">
      <c r="A96" s="222"/>
      <c r="B96" s="222"/>
      <c r="C96" s="222"/>
      <c r="E96" s="224"/>
      <c r="AG96" s="21" t="e">
        <f t="shared" si="27"/>
        <v>#DIV/0!</v>
      </c>
      <c r="AH96" s="22" t="e">
        <f t="shared" si="28"/>
        <v>#DIV/0!</v>
      </c>
      <c r="AI96" s="22" t="e">
        <f t="shared" si="29"/>
        <v>#DIV/0!</v>
      </c>
      <c r="AJ96" s="22" t="e">
        <f t="shared" si="30"/>
        <v>#DIV/0!</v>
      </c>
      <c r="AK96" s="22" t="e">
        <f t="shared" si="31"/>
        <v>#DIV/0!</v>
      </c>
      <c r="AM96" s="109" t="e">
        <f t="shared" si="32"/>
        <v>#DIV/0!</v>
      </c>
      <c r="AN96" s="223"/>
      <c r="AP96" s="223"/>
      <c r="AQ96" s="220"/>
      <c r="AR96" s="24"/>
      <c r="AS96" s="223"/>
      <c r="AT96" s="220"/>
      <c r="AV96" s="43"/>
      <c r="AW96" s="43"/>
      <c r="AX96" s="43"/>
      <c r="AY96" s="43"/>
      <c r="AZ96" s="25"/>
      <c r="BA96" s="223"/>
      <c r="BB96" s="220"/>
      <c r="BC96" s="24"/>
      <c r="BD96" s="223"/>
      <c r="BE96" s="220"/>
      <c r="BG96" s="43"/>
      <c r="BH96" s="43"/>
      <c r="BI96" s="43"/>
      <c r="BJ96" s="43"/>
      <c r="BL96" s="223"/>
      <c r="BM96" s="220"/>
      <c r="BN96" s="24"/>
      <c r="BO96" s="223"/>
      <c r="BP96" s="220"/>
      <c r="BR96" s="220"/>
      <c r="BS96" s="220"/>
      <c r="BT96" s="221"/>
      <c r="BU96" s="51"/>
      <c r="BV96" s="220"/>
      <c r="BW96" s="220"/>
      <c r="BX96" s="221"/>
      <c r="BY96" s="51"/>
      <c r="BZ96" s="221"/>
    </row>
    <row r="97" spans="1:78" ht="16" customHeight="1" x14ac:dyDescent="0.2">
      <c r="A97" s="222"/>
      <c r="B97" s="222"/>
      <c r="C97" s="222"/>
      <c r="E97" s="224"/>
      <c r="AG97" s="21" t="e">
        <f t="shared" si="27"/>
        <v>#DIV/0!</v>
      </c>
      <c r="AH97" s="22" t="e">
        <f t="shared" si="28"/>
        <v>#DIV/0!</v>
      </c>
      <c r="AI97" s="22" t="e">
        <f t="shared" si="29"/>
        <v>#DIV/0!</v>
      </c>
      <c r="AJ97" s="22" t="e">
        <f t="shared" si="30"/>
        <v>#DIV/0!</v>
      </c>
      <c r="AK97" s="22" t="e">
        <f t="shared" si="31"/>
        <v>#DIV/0!</v>
      </c>
      <c r="AM97" s="109" t="e">
        <f t="shared" si="32"/>
        <v>#DIV/0!</v>
      </c>
      <c r="AN97" s="223"/>
      <c r="AP97" s="223"/>
      <c r="AQ97" s="220"/>
      <c r="AR97" s="24"/>
      <c r="AS97" s="223"/>
      <c r="AT97" s="220"/>
      <c r="AV97" s="43"/>
      <c r="AW97" s="43"/>
      <c r="AX97" s="43"/>
      <c r="AY97" s="43"/>
      <c r="AZ97" s="25"/>
      <c r="BA97" s="223"/>
      <c r="BB97" s="220"/>
      <c r="BC97" s="24"/>
      <c r="BD97" s="223"/>
      <c r="BE97" s="220"/>
      <c r="BG97" s="43"/>
      <c r="BH97" s="43"/>
      <c r="BI97" s="43"/>
      <c r="BJ97" s="43"/>
      <c r="BL97" s="223"/>
      <c r="BM97" s="220"/>
      <c r="BN97" s="24"/>
      <c r="BO97" s="223"/>
      <c r="BP97" s="220"/>
      <c r="BR97" s="220"/>
      <c r="BS97" s="220"/>
      <c r="BT97" s="221"/>
      <c r="BU97" s="51"/>
      <c r="BV97" s="220"/>
      <c r="BW97" s="220"/>
      <c r="BX97" s="221"/>
      <c r="BY97" s="51"/>
      <c r="BZ97" s="221"/>
    </row>
    <row r="98" spans="1:78" s="63" customFormat="1" ht="16" customHeight="1" x14ac:dyDescent="0.2">
      <c r="A98" s="222"/>
      <c r="B98" s="222"/>
      <c r="C98" s="222">
        <v>0</v>
      </c>
      <c r="D98" s="63" t="s">
        <v>700</v>
      </c>
      <c r="E98" s="224"/>
      <c r="G98" s="63">
        <v>180</v>
      </c>
      <c r="H98" s="63">
        <v>135</v>
      </c>
      <c r="I98" s="63">
        <v>235</v>
      </c>
      <c r="J98" s="63">
        <v>194</v>
      </c>
      <c r="K98" s="63">
        <v>173</v>
      </c>
      <c r="L98" s="63">
        <v>0.79600000000000004</v>
      </c>
      <c r="M98" s="63">
        <v>0.75700000000000001</v>
      </c>
      <c r="N98" s="63">
        <v>0.82899999999999996</v>
      </c>
      <c r="O98" s="63">
        <v>0.80700000000000005</v>
      </c>
      <c r="P98" s="63">
        <v>0.79800000000000004</v>
      </c>
      <c r="Q98" s="63">
        <v>0.65300000000000002</v>
      </c>
      <c r="R98" s="63">
        <v>0.66900000000000004</v>
      </c>
      <c r="S98" s="63">
        <v>0.64200000000000002</v>
      </c>
      <c r="T98" s="63">
        <v>0.64400000000000002</v>
      </c>
      <c r="U98" s="63">
        <v>0.66300000000000003</v>
      </c>
      <c r="V98" s="63">
        <v>1.1060000000000001</v>
      </c>
      <c r="W98" s="63">
        <v>1.194</v>
      </c>
      <c r="X98" s="63">
        <v>1.026</v>
      </c>
      <c r="Y98" s="63">
        <v>1.0840000000000001</v>
      </c>
      <c r="Z98" s="63">
        <v>1.105</v>
      </c>
      <c r="AA98" s="63">
        <v>1.427</v>
      </c>
      <c r="AB98" s="63">
        <v>1.3779999999999999</v>
      </c>
      <c r="AC98" s="63">
        <v>1.4119999999999999</v>
      </c>
      <c r="AD98" s="63">
        <v>1.41</v>
      </c>
      <c r="AE98" s="63">
        <v>1.381</v>
      </c>
      <c r="AG98" s="102">
        <f t="shared" si="27"/>
        <v>183.4</v>
      </c>
      <c r="AH98" s="103">
        <f t="shared" si="28"/>
        <v>0.79739999999999989</v>
      </c>
      <c r="AI98" s="103">
        <f t="shared" si="29"/>
        <v>1.1030000000000002</v>
      </c>
      <c r="AJ98" s="103">
        <f t="shared" si="30"/>
        <v>0.6542</v>
      </c>
      <c r="AK98" s="103">
        <f t="shared" si="31"/>
        <v>1.4016</v>
      </c>
      <c r="AM98" s="18">
        <f t="shared" si="32"/>
        <v>2.4887423166540348</v>
      </c>
      <c r="AN98" s="223" cm="1">
        <f t="array" ref="AN98">MIN(IF(ISERROR(AM98:AM105),1E+307,AM98:AM105))</f>
        <v>0.89856769660390923</v>
      </c>
      <c r="AP98" s="223" cm="1">
        <f t="array" ref="AP98">MAX(IF(ISERROR(AJ98:AJ105),-1E+307,AJ98:AJ105))</f>
        <v>0.6641999999999999</v>
      </c>
      <c r="AQ98" s="220"/>
      <c r="AR98" s="104"/>
      <c r="AS98" s="223" cm="1">
        <f t="array" ref="AS98">MIN(IF(ISERROR(AK98:AK105),1E+307,AK98:AK105))</f>
        <v>1.4016</v>
      </c>
      <c r="AT98" s="220"/>
      <c r="AV98" s="105">
        <v>0.68700000000000006</v>
      </c>
      <c r="AW98" s="105">
        <v>1.591</v>
      </c>
      <c r="AX98" s="105">
        <v>0.73599999999999999</v>
      </c>
      <c r="AY98" s="105">
        <v>1.6359999999999999</v>
      </c>
      <c r="AZ98" s="106"/>
      <c r="BA98" s="223" cm="1">
        <f t="array" ref="BA98">INDEX(AV98:AV105, MATCH(MIN(IF(ISERROR($AK98:$AK105), 1000, $AK98:$AK105)), $AK98:$AK105, 0))</f>
        <v>0.68700000000000006</v>
      </c>
      <c r="BB98" s="220"/>
      <c r="BC98" s="104"/>
      <c r="BD98" s="223" cm="1">
        <f t="array" ref="BD98">INDEX(AW98:AW105, MATCH(MIN(IF(ISERROR($AK98:$AK105), 1000, $AK98:$AK105)), $AK98:$AK105, 0))</f>
        <v>1.591</v>
      </c>
      <c r="BE98" s="220"/>
      <c r="BG98" s="105">
        <v>0.66300000000000003</v>
      </c>
      <c r="BH98" s="105">
        <v>1.7470000000000001</v>
      </c>
      <c r="BI98" s="105">
        <v>0.70799999999999996</v>
      </c>
      <c r="BJ98" s="105">
        <v>1.706</v>
      </c>
      <c r="BL98" s="223" cm="1">
        <f t="array" ref="BL98">INDEX(BG98:BG105, MATCH(MIN(IF(ISERROR($AK98:$AK105), 1000, $AK98:$AK105)), $AK98:$AK105, 0))</f>
        <v>0.66300000000000003</v>
      </c>
      <c r="BM98" s="220"/>
      <c r="BN98" s="104"/>
      <c r="BO98" s="223" cm="1">
        <f t="array" ref="BO98">INDEX(BH98:BH105, MATCH(MIN(IF(ISERROR($AK98:$AK105), 1000, $AK98:$AK105)), $AK98:$AK105, 0))</f>
        <v>1.7470000000000001</v>
      </c>
      <c r="BP98" s="220"/>
      <c r="BR98" s="220"/>
      <c r="BS98" s="220"/>
      <c r="BT98" s="221"/>
      <c r="BU98" s="107"/>
      <c r="BV98" s="220"/>
      <c r="BW98" s="220"/>
      <c r="BX98" s="221"/>
      <c r="BY98" s="107"/>
      <c r="BZ98" s="221"/>
    </row>
    <row r="99" spans="1:78" ht="16" customHeight="1" x14ac:dyDescent="0.2">
      <c r="A99" s="222"/>
      <c r="B99" s="222"/>
      <c r="C99" s="222"/>
      <c r="D99" s="20" t="s">
        <v>701</v>
      </c>
      <c r="E99" s="224"/>
      <c r="G99">
        <v>300</v>
      </c>
      <c r="H99">
        <v>283</v>
      </c>
      <c r="I99">
        <v>384</v>
      </c>
      <c r="J99">
        <v>333</v>
      </c>
      <c r="K99">
        <v>319</v>
      </c>
      <c r="L99">
        <v>0.78500000000000003</v>
      </c>
      <c r="M99">
        <v>0.77</v>
      </c>
      <c r="N99">
        <v>0.82899999999999996</v>
      </c>
      <c r="O99">
        <v>0.79900000000000004</v>
      </c>
      <c r="P99">
        <v>0.79400000000000004</v>
      </c>
      <c r="Q99">
        <v>0.66300000000000003</v>
      </c>
      <c r="R99">
        <v>0.68</v>
      </c>
      <c r="S99">
        <v>0.64500000000000002</v>
      </c>
      <c r="T99">
        <v>0.65400000000000003</v>
      </c>
      <c r="U99">
        <v>0.67900000000000005</v>
      </c>
      <c r="V99">
        <v>1.131</v>
      </c>
      <c r="W99">
        <v>1.167</v>
      </c>
      <c r="X99">
        <v>1.0269999999999999</v>
      </c>
      <c r="Y99">
        <v>1.1040000000000001</v>
      </c>
      <c r="Z99">
        <v>1.113</v>
      </c>
      <c r="AA99">
        <v>1.456</v>
      </c>
      <c r="AB99">
        <v>1.389</v>
      </c>
      <c r="AC99">
        <v>1.4139999999999999</v>
      </c>
      <c r="AD99">
        <v>1.421</v>
      </c>
      <c r="AE99">
        <v>1.417</v>
      </c>
      <c r="AG99" s="21">
        <f t="shared" si="27"/>
        <v>323.8</v>
      </c>
      <c r="AH99" s="22">
        <f t="shared" si="28"/>
        <v>0.79540000000000011</v>
      </c>
      <c r="AI99" s="22">
        <f t="shared" si="29"/>
        <v>1.1084000000000001</v>
      </c>
      <c r="AJ99" s="22">
        <f t="shared" si="30"/>
        <v>0.6641999999999999</v>
      </c>
      <c r="AK99" s="22">
        <f t="shared" si="31"/>
        <v>1.4194</v>
      </c>
      <c r="AM99" s="109">
        <f t="shared" si="32"/>
        <v>1.4460545401555862</v>
      </c>
      <c r="AN99" s="223"/>
      <c r="AP99" s="223"/>
      <c r="AQ99" s="220"/>
      <c r="AR99" s="24"/>
      <c r="AS99" s="223"/>
      <c r="AT99" s="220"/>
      <c r="AV99" s="43">
        <v>0.69299999999999995</v>
      </c>
      <c r="AW99" s="43">
        <v>1.5629999999999999</v>
      </c>
      <c r="AX99" s="43">
        <v>0.749</v>
      </c>
      <c r="AY99" s="43">
        <v>1.5920000000000001</v>
      </c>
      <c r="AZ99" s="25"/>
      <c r="BA99" s="223"/>
      <c r="BB99" s="220"/>
      <c r="BC99" s="24"/>
      <c r="BD99" s="223"/>
      <c r="BE99" s="220"/>
      <c r="BG99" s="43">
        <v>0.64100000000000001</v>
      </c>
      <c r="BH99" s="43">
        <v>1.718</v>
      </c>
      <c r="BI99" s="43">
        <v>0.71499999999999997</v>
      </c>
      <c r="BJ99" s="43">
        <v>1.6739999999999999</v>
      </c>
      <c r="BL99" s="223"/>
      <c r="BM99" s="220"/>
      <c r="BN99" s="24"/>
      <c r="BO99" s="223"/>
      <c r="BP99" s="220"/>
      <c r="BR99" s="220"/>
      <c r="BS99" s="220"/>
      <c r="BT99" s="221"/>
      <c r="BU99" s="51"/>
      <c r="BV99" s="220"/>
      <c r="BW99" s="220"/>
      <c r="BX99" s="221"/>
      <c r="BY99" s="51"/>
      <c r="BZ99" s="221"/>
    </row>
    <row r="100" spans="1:78" ht="16" customHeight="1" x14ac:dyDescent="0.2">
      <c r="A100" s="222"/>
      <c r="B100" s="222"/>
      <c r="C100" s="222"/>
      <c r="D100" s="20" t="s">
        <v>702</v>
      </c>
      <c r="E100" s="224"/>
      <c r="G100">
        <v>403</v>
      </c>
      <c r="H100">
        <v>350</v>
      </c>
      <c r="I100">
        <v>359</v>
      </c>
      <c r="J100">
        <v>503</v>
      </c>
      <c r="K100">
        <v>531</v>
      </c>
      <c r="L100">
        <v>0.78400000000000003</v>
      </c>
      <c r="M100">
        <v>0.746</v>
      </c>
      <c r="N100">
        <v>0.75900000000000001</v>
      </c>
      <c r="O100">
        <v>0.83499999999999996</v>
      </c>
      <c r="P100">
        <v>0.84199999999999997</v>
      </c>
      <c r="Q100">
        <v>0.65100000000000002</v>
      </c>
      <c r="R100">
        <v>0.67</v>
      </c>
      <c r="S100">
        <v>0.63500000000000001</v>
      </c>
      <c r="T100">
        <v>0.65100000000000002</v>
      </c>
      <c r="U100">
        <v>0.67800000000000005</v>
      </c>
      <c r="V100">
        <v>1.1319999999999999</v>
      </c>
      <c r="W100">
        <v>1.216</v>
      </c>
      <c r="X100">
        <v>1.194</v>
      </c>
      <c r="Y100">
        <v>1.0109999999999999</v>
      </c>
      <c r="Z100">
        <v>0.98599999999999999</v>
      </c>
      <c r="AA100">
        <v>1.4430000000000001</v>
      </c>
      <c r="AB100">
        <v>1.405</v>
      </c>
      <c r="AC100">
        <v>1.4379999999999999</v>
      </c>
      <c r="AD100">
        <v>1.4710000000000001</v>
      </c>
      <c r="AE100">
        <v>1.387</v>
      </c>
      <c r="AG100" s="21">
        <f t="shared" si="27"/>
        <v>429.2</v>
      </c>
      <c r="AH100" s="22">
        <f t="shared" si="28"/>
        <v>0.79320000000000002</v>
      </c>
      <c r="AI100" s="22">
        <f t="shared" si="29"/>
        <v>1.1077999999999999</v>
      </c>
      <c r="AJ100" s="22">
        <f t="shared" si="30"/>
        <v>0.65700000000000003</v>
      </c>
      <c r="AK100" s="22">
        <f t="shared" si="31"/>
        <v>1.4288000000000001</v>
      </c>
      <c r="AM100" s="109">
        <f t="shared" si="32"/>
        <v>1.1383608454935812</v>
      </c>
      <c r="AN100" s="223"/>
      <c r="AP100" s="223"/>
      <c r="AQ100" s="220"/>
      <c r="AR100" s="24"/>
      <c r="AS100" s="223"/>
      <c r="AT100" s="220"/>
      <c r="AV100" s="43">
        <v>0.66400000000000003</v>
      </c>
      <c r="AW100" s="43">
        <v>1.623</v>
      </c>
      <c r="AX100" s="43">
        <v>0.70299999999999996</v>
      </c>
      <c r="AY100" s="43">
        <v>1.69</v>
      </c>
      <c r="AZ100" s="25"/>
      <c r="BA100" s="223"/>
      <c r="BB100" s="220"/>
      <c r="BC100" s="24"/>
      <c r="BD100" s="223"/>
      <c r="BE100" s="220"/>
      <c r="BG100" s="43">
        <v>0.61399999999999999</v>
      </c>
      <c r="BH100" s="43">
        <v>1.776</v>
      </c>
      <c r="BI100" s="43">
        <v>0.67200000000000004</v>
      </c>
      <c r="BJ100" s="43">
        <v>1.766</v>
      </c>
      <c r="BL100" s="223"/>
      <c r="BM100" s="220"/>
      <c r="BN100" s="24"/>
      <c r="BO100" s="223"/>
      <c r="BP100" s="220"/>
      <c r="BR100" s="220"/>
      <c r="BS100" s="220"/>
      <c r="BT100" s="221"/>
      <c r="BU100" s="51"/>
      <c r="BV100" s="220"/>
      <c r="BW100" s="220"/>
      <c r="BX100" s="221"/>
      <c r="BY100" s="51"/>
      <c r="BZ100" s="221"/>
    </row>
    <row r="101" spans="1:78" ht="16" customHeight="1" x14ac:dyDescent="0.2">
      <c r="A101" s="222"/>
      <c r="B101" s="222"/>
      <c r="C101" s="222"/>
      <c r="D101" s="20" t="s">
        <v>703</v>
      </c>
      <c r="E101" s="224"/>
      <c r="G101">
        <v>418</v>
      </c>
      <c r="H101">
        <v>398</v>
      </c>
      <c r="I101">
        <v>427</v>
      </c>
      <c r="J101">
        <v>400</v>
      </c>
      <c r="K101">
        <v>397</v>
      </c>
      <c r="L101">
        <v>0.77</v>
      </c>
      <c r="M101">
        <v>0.748</v>
      </c>
      <c r="N101">
        <v>0.76900000000000002</v>
      </c>
      <c r="O101">
        <v>0.77500000000000002</v>
      </c>
      <c r="P101">
        <v>0.749</v>
      </c>
      <c r="Q101">
        <v>0.65300000000000002</v>
      </c>
      <c r="R101">
        <v>0.66300000000000003</v>
      </c>
      <c r="S101">
        <v>0.63200000000000001</v>
      </c>
      <c r="T101">
        <v>0.64200000000000002</v>
      </c>
      <c r="U101">
        <v>0.67500000000000004</v>
      </c>
      <c r="V101">
        <v>1.165</v>
      </c>
      <c r="W101">
        <v>1.2110000000000001</v>
      </c>
      <c r="X101">
        <v>1.171</v>
      </c>
      <c r="Y101">
        <v>1.1599999999999999</v>
      </c>
      <c r="Z101">
        <v>1.212</v>
      </c>
      <c r="AA101">
        <v>1.4770000000000001</v>
      </c>
      <c r="AB101">
        <v>1.391</v>
      </c>
      <c r="AC101">
        <v>1.4550000000000001</v>
      </c>
      <c r="AD101">
        <v>1.4319999999999999</v>
      </c>
      <c r="AE101">
        <v>1.361</v>
      </c>
      <c r="AG101" s="21">
        <f t="shared" si="27"/>
        <v>408</v>
      </c>
      <c r="AH101" s="22">
        <f t="shared" si="28"/>
        <v>0.76219999999999999</v>
      </c>
      <c r="AI101" s="22">
        <f t="shared" si="29"/>
        <v>1.1838000000000002</v>
      </c>
      <c r="AJ101" s="22">
        <f t="shared" si="30"/>
        <v>0.65299999999999991</v>
      </c>
      <c r="AK101" s="22">
        <f t="shared" si="31"/>
        <v>1.4232</v>
      </c>
      <c r="AM101" s="109">
        <f t="shared" si="32"/>
        <v>0.89856769660390923</v>
      </c>
      <c r="AN101" s="223"/>
      <c r="AP101" s="223"/>
      <c r="AQ101" s="220"/>
      <c r="AR101" s="24"/>
      <c r="AS101" s="223"/>
      <c r="AT101" s="220"/>
      <c r="AV101" s="43">
        <v>0.67</v>
      </c>
      <c r="AW101" s="43">
        <v>1.61</v>
      </c>
      <c r="AX101" s="43">
        <v>0.73</v>
      </c>
      <c r="AY101" s="43">
        <v>1.6319999999999999</v>
      </c>
      <c r="AZ101" s="25"/>
      <c r="BA101" s="223"/>
      <c r="BB101" s="220"/>
      <c r="BC101" s="24"/>
      <c r="BD101" s="223"/>
      <c r="BE101" s="220"/>
      <c r="BG101" s="43">
        <v>0.61899999999999999</v>
      </c>
      <c r="BH101" s="43">
        <v>1.7689999999999999</v>
      </c>
      <c r="BI101" s="43">
        <v>0.69499999999999995</v>
      </c>
      <c r="BJ101" s="43">
        <v>1.72</v>
      </c>
      <c r="BL101" s="223"/>
      <c r="BM101" s="220"/>
      <c r="BN101" s="24"/>
      <c r="BO101" s="223"/>
      <c r="BP101" s="220"/>
      <c r="BR101" s="220"/>
      <c r="BS101" s="220"/>
      <c r="BT101" s="221"/>
      <c r="BU101" s="51"/>
      <c r="BV101" s="220"/>
      <c r="BW101" s="220"/>
      <c r="BX101" s="221"/>
      <c r="BY101" s="51"/>
      <c r="BZ101" s="221"/>
    </row>
    <row r="102" spans="1:78" ht="16" customHeight="1" x14ac:dyDescent="0.2">
      <c r="A102" s="222"/>
      <c r="B102" s="222"/>
      <c r="C102" s="222"/>
      <c r="D102" s="20" t="s">
        <v>704</v>
      </c>
      <c r="E102" s="224"/>
      <c r="G102" s="20"/>
      <c r="K102" s="20"/>
      <c r="L102" s="20"/>
      <c r="P102" s="20"/>
      <c r="Q102" s="20"/>
      <c r="U102" s="20"/>
      <c r="V102" s="20"/>
      <c r="Z102" s="20"/>
      <c r="AA102" s="20"/>
      <c r="AE102" s="20"/>
      <c r="AG102" s="21" t="e">
        <f t="shared" si="27"/>
        <v>#DIV/0!</v>
      </c>
      <c r="AH102" s="22" t="e">
        <f t="shared" si="28"/>
        <v>#DIV/0!</v>
      </c>
      <c r="AI102" s="22" t="e">
        <f t="shared" si="29"/>
        <v>#DIV/0!</v>
      </c>
      <c r="AJ102" s="22" t="e">
        <f t="shared" si="30"/>
        <v>#DIV/0!</v>
      </c>
      <c r="AK102" s="22" t="e">
        <f t="shared" si="31"/>
        <v>#DIV/0!</v>
      </c>
      <c r="AM102" s="109" t="e">
        <f t="shared" si="32"/>
        <v>#DIV/0!</v>
      </c>
      <c r="AN102" s="223"/>
      <c r="AP102" s="223"/>
      <c r="AQ102" s="220"/>
      <c r="AR102" s="24"/>
      <c r="AS102" s="223"/>
      <c r="AT102" s="220"/>
      <c r="AV102" s="43"/>
      <c r="AW102" s="43"/>
      <c r="AX102" s="43"/>
      <c r="AY102" s="43"/>
      <c r="AZ102" s="25"/>
      <c r="BA102" s="223"/>
      <c r="BB102" s="220"/>
      <c r="BC102" s="24"/>
      <c r="BD102" s="223"/>
      <c r="BE102" s="220"/>
      <c r="BG102" s="43"/>
      <c r="BH102" s="43"/>
      <c r="BI102" s="43"/>
      <c r="BJ102" s="43"/>
      <c r="BL102" s="223"/>
      <c r="BM102" s="220"/>
      <c r="BN102" s="24"/>
      <c r="BO102" s="223"/>
      <c r="BP102" s="220"/>
      <c r="BR102" s="220"/>
      <c r="BS102" s="220"/>
      <c r="BT102" s="221"/>
      <c r="BU102" s="51"/>
      <c r="BV102" s="220"/>
      <c r="BW102" s="220"/>
      <c r="BX102" s="221"/>
      <c r="BY102" s="51"/>
      <c r="BZ102" s="221"/>
    </row>
    <row r="103" spans="1:78" ht="16" customHeight="1" x14ac:dyDescent="0.2">
      <c r="A103" s="222"/>
      <c r="B103" s="222"/>
      <c r="C103" s="222"/>
      <c r="E103" s="224"/>
      <c r="AG103" s="21" t="e">
        <f t="shared" si="27"/>
        <v>#DIV/0!</v>
      </c>
      <c r="AH103" s="22" t="e">
        <f t="shared" si="28"/>
        <v>#DIV/0!</v>
      </c>
      <c r="AI103" s="22" t="e">
        <f t="shared" si="29"/>
        <v>#DIV/0!</v>
      </c>
      <c r="AJ103" s="22" t="e">
        <f t="shared" si="30"/>
        <v>#DIV/0!</v>
      </c>
      <c r="AK103" s="22" t="e">
        <f t="shared" si="31"/>
        <v>#DIV/0!</v>
      </c>
      <c r="AM103" s="109" t="e">
        <f t="shared" si="32"/>
        <v>#DIV/0!</v>
      </c>
      <c r="AN103" s="223"/>
      <c r="AP103" s="223"/>
      <c r="AQ103" s="220"/>
      <c r="AR103" s="24"/>
      <c r="AS103" s="223"/>
      <c r="AT103" s="220"/>
      <c r="AV103" s="43"/>
      <c r="AW103" s="43"/>
      <c r="AX103" s="43"/>
      <c r="AY103" s="43"/>
      <c r="AZ103" s="25"/>
      <c r="BA103" s="223"/>
      <c r="BB103" s="220"/>
      <c r="BC103" s="24"/>
      <c r="BD103" s="223"/>
      <c r="BE103" s="220"/>
      <c r="BG103" s="43"/>
      <c r="BH103" s="43"/>
      <c r="BI103" s="43"/>
      <c r="BJ103" s="43"/>
      <c r="BL103" s="223"/>
      <c r="BM103" s="220"/>
      <c r="BN103" s="24"/>
      <c r="BO103" s="223"/>
      <c r="BP103" s="220"/>
      <c r="BR103" s="220"/>
      <c r="BS103" s="220"/>
      <c r="BT103" s="221"/>
      <c r="BU103" s="51"/>
      <c r="BV103" s="220"/>
      <c r="BW103" s="220"/>
      <c r="BX103" s="221"/>
      <c r="BY103" s="51"/>
      <c r="BZ103" s="221"/>
    </row>
    <row r="104" spans="1:78" ht="16" customHeight="1" x14ac:dyDescent="0.2">
      <c r="A104" s="222"/>
      <c r="B104" s="222"/>
      <c r="C104" s="222"/>
      <c r="E104" s="224"/>
      <c r="AG104" s="21" t="e">
        <f t="shared" si="27"/>
        <v>#DIV/0!</v>
      </c>
      <c r="AH104" s="22" t="e">
        <f t="shared" si="28"/>
        <v>#DIV/0!</v>
      </c>
      <c r="AI104" s="22" t="e">
        <f t="shared" si="29"/>
        <v>#DIV/0!</v>
      </c>
      <c r="AJ104" s="22" t="e">
        <f t="shared" si="30"/>
        <v>#DIV/0!</v>
      </c>
      <c r="AK104" s="22" t="e">
        <f t="shared" si="31"/>
        <v>#DIV/0!</v>
      </c>
      <c r="AM104" s="109" t="e">
        <f t="shared" si="32"/>
        <v>#DIV/0!</v>
      </c>
      <c r="AN104" s="223"/>
      <c r="AP104" s="223"/>
      <c r="AQ104" s="220"/>
      <c r="AR104" s="24"/>
      <c r="AS104" s="223"/>
      <c r="AT104" s="220"/>
      <c r="AV104" s="43"/>
      <c r="AW104" s="43"/>
      <c r="AX104" s="43"/>
      <c r="AY104" s="43"/>
      <c r="AZ104" s="25"/>
      <c r="BA104" s="223"/>
      <c r="BB104" s="220"/>
      <c r="BC104" s="24"/>
      <c r="BD104" s="223"/>
      <c r="BE104" s="220"/>
      <c r="BG104" s="43"/>
      <c r="BH104" s="43"/>
      <c r="BI104" s="43"/>
      <c r="BJ104" s="43"/>
      <c r="BL104" s="223"/>
      <c r="BM104" s="220"/>
      <c r="BN104" s="24"/>
      <c r="BO104" s="223"/>
      <c r="BP104" s="220"/>
      <c r="BR104" s="220"/>
      <c r="BS104" s="220"/>
      <c r="BT104" s="221"/>
      <c r="BU104" s="51"/>
      <c r="BV104" s="220"/>
      <c r="BW104" s="220"/>
      <c r="BX104" s="221"/>
      <c r="BY104" s="51"/>
      <c r="BZ104" s="221"/>
    </row>
    <row r="105" spans="1:78" ht="16" customHeight="1" x14ac:dyDescent="0.2">
      <c r="A105" s="222"/>
      <c r="B105" s="222"/>
      <c r="C105" s="222"/>
      <c r="E105" s="224"/>
      <c r="AG105" s="21" t="e">
        <f t="shared" si="27"/>
        <v>#DIV/0!</v>
      </c>
      <c r="AH105" s="22" t="e">
        <f t="shared" si="28"/>
        <v>#DIV/0!</v>
      </c>
      <c r="AI105" s="22" t="e">
        <f t="shared" si="29"/>
        <v>#DIV/0!</v>
      </c>
      <c r="AJ105" s="22" t="e">
        <f t="shared" si="30"/>
        <v>#DIV/0!</v>
      </c>
      <c r="AK105" s="22" t="e">
        <f t="shared" si="31"/>
        <v>#DIV/0!</v>
      </c>
      <c r="AM105" s="109" t="e">
        <f t="shared" si="32"/>
        <v>#DIV/0!</v>
      </c>
      <c r="AN105" s="223"/>
      <c r="AP105" s="223"/>
      <c r="AQ105" s="220"/>
      <c r="AR105" s="24"/>
      <c r="AS105" s="223"/>
      <c r="AT105" s="220"/>
      <c r="AV105" s="43"/>
      <c r="AW105" s="43"/>
      <c r="AX105" s="43"/>
      <c r="AY105" s="43"/>
      <c r="AZ105" s="25"/>
      <c r="BA105" s="223"/>
      <c r="BB105" s="220"/>
      <c r="BC105" s="24"/>
      <c r="BD105" s="223"/>
      <c r="BE105" s="220"/>
      <c r="BG105" s="43"/>
      <c r="BH105" s="43"/>
      <c r="BI105" s="43"/>
      <c r="BJ105" s="43"/>
      <c r="BL105" s="223"/>
      <c r="BM105" s="220"/>
      <c r="BN105" s="24"/>
      <c r="BO105" s="223"/>
      <c r="BP105" s="220"/>
      <c r="BR105" s="220"/>
      <c r="BS105" s="220"/>
      <c r="BT105" s="221"/>
      <c r="BU105" s="51"/>
      <c r="BV105" s="220"/>
      <c r="BW105" s="220"/>
      <c r="BX105" s="221"/>
      <c r="BY105" s="51"/>
      <c r="BZ105" s="221"/>
    </row>
    <row r="106" spans="1:78" ht="16" customHeight="1" x14ac:dyDescent="0.2">
      <c r="G106" s="20"/>
      <c r="K106" s="20"/>
      <c r="L106" s="20"/>
      <c r="P106" s="20"/>
      <c r="Q106" s="20"/>
      <c r="U106" s="20"/>
      <c r="V106" s="20"/>
      <c r="Z106" s="20"/>
      <c r="AA106" s="20"/>
      <c r="AE106" s="20"/>
    </row>
    <row r="107" spans="1:78" s="63" customFormat="1" ht="16" customHeight="1" x14ac:dyDescent="0.2">
      <c r="A107" s="222">
        <v>8</v>
      </c>
      <c r="B107" s="222">
        <v>1</v>
      </c>
      <c r="C107" s="222">
        <v>1</v>
      </c>
      <c r="D107" s="63" t="s">
        <v>705</v>
      </c>
      <c r="E107" s="224">
        <v>1405121</v>
      </c>
      <c r="G107" s="63">
        <v>109</v>
      </c>
      <c r="H107" s="63">
        <v>125</v>
      </c>
      <c r="I107" s="63">
        <v>115</v>
      </c>
      <c r="J107" s="63">
        <v>141</v>
      </c>
      <c r="K107" s="63">
        <v>130</v>
      </c>
      <c r="L107" s="63">
        <v>0.89800000000000002</v>
      </c>
      <c r="M107" s="63">
        <v>0.90100000000000002</v>
      </c>
      <c r="N107" s="63">
        <v>0.89700000000000002</v>
      </c>
      <c r="O107" s="63">
        <v>0.91400000000000003</v>
      </c>
      <c r="P107" s="63">
        <v>0.90600000000000003</v>
      </c>
      <c r="Q107" s="63">
        <v>0.76300000000000001</v>
      </c>
      <c r="R107" s="63">
        <v>0.76600000000000001</v>
      </c>
      <c r="S107" s="63">
        <v>0.754</v>
      </c>
      <c r="T107" s="63">
        <v>0.755</v>
      </c>
      <c r="U107" s="63">
        <v>0.76700000000000002</v>
      </c>
      <c r="V107" s="63">
        <v>0.80200000000000005</v>
      </c>
      <c r="W107" s="63">
        <v>0.79200000000000004</v>
      </c>
      <c r="X107" s="63">
        <v>0.81</v>
      </c>
      <c r="Y107" s="63">
        <v>0.746</v>
      </c>
      <c r="Z107" s="63">
        <v>0.77300000000000002</v>
      </c>
      <c r="AA107" s="63">
        <v>1.22</v>
      </c>
      <c r="AB107" s="63">
        <v>1.2230000000000001</v>
      </c>
      <c r="AC107" s="63">
        <v>1.216</v>
      </c>
      <c r="AD107" s="63">
        <v>1.2250000000000001</v>
      </c>
      <c r="AE107" s="63">
        <v>1.319</v>
      </c>
      <c r="AG107" s="102">
        <f t="shared" ref="AG107:AG110" si="33">AVERAGE(G107:K107)</f>
        <v>124</v>
      </c>
      <c r="AH107" s="103">
        <f t="shared" ref="AH107:AH110" si="34">AVERAGE(L107:P107)</f>
        <v>0.9032</v>
      </c>
      <c r="AI107" s="103">
        <f t="shared" ref="AI107:AI110" si="35">AVERAGE(V107:Z107)</f>
        <v>0.78459999999999996</v>
      </c>
      <c r="AJ107" s="103">
        <f t="shared" ref="AJ107:AJ110" si="36">AVERAGE(Q107:U107)</f>
        <v>0.7609999999999999</v>
      </c>
      <c r="AK107" s="103">
        <f t="shared" ref="AK107:AK110" si="37">AVERAGE(AA107:AE107)</f>
        <v>1.2406000000000001</v>
      </c>
      <c r="AM107" s="18">
        <f t="shared" si="32"/>
        <v>4.8323513204188062</v>
      </c>
      <c r="AN107" s="223" cm="1">
        <f t="array" ref="AN107">MIN(IF(ISERROR(AM107:AM114),1E+307,AM107:AM114))</f>
        <v>3.0059109816108687</v>
      </c>
      <c r="AP107" s="223" cm="1">
        <f t="array" ref="AP107">MAX(IF(ISERROR(AJ107:AJ114),-1E+307,AJ107:AJ114))</f>
        <v>0.76239999999999997</v>
      </c>
      <c r="AQ107" s="220">
        <f>AP115-AP107</f>
        <v>-0.10719999999999996</v>
      </c>
      <c r="AR107" s="104"/>
      <c r="AS107" s="223" cm="1">
        <f t="array" ref="AS107">MIN(IF(ISERROR(AK107:AK114),1E+307,AK107:AK114))</f>
        <v>1.2406000000000001</v>
      </c>
      <c r="AT107" s="220">
        <f>AS107-AS115</f>
        <v>-0.1581999999999999</v>
      </c>
      <c r="AV107" s="105">
        <v>0.77900000000000003</v>
      </c>
      <c r="AW107" s="105">
        <v>1.3660000000000001</v>
      </c>
      <c r="AX107" s="105">
        <v>0.78800000000000003</v>
      </c>
      <c r="AY107" s="105">
        <v>1.4890000000000001</v>
      </c>
      <c r="AZ107" s="106"/>
      <c r="BA107" s="223" cm="1">
        <f t="array" ref="BA107">INDEX(AV107:AV114, MATCH(MIN(IF(ISERROR($AK107:$AK114), 1000, $AK107:$AK114)), $AK107:$AK114, 0))</f>
        <v>0.77900000000000003</v>
      </c>
      <c r="BB107" s="220">
        <f>BA115-BA107</f>
        <v>-9.2999999999999972E-2</v>
      </c>
      <c r="BC107" s="104"/>
      <c r="BD107" s="223" cm="1">
        <f t="array" ref="BD107">INDEX(AW107:AW114, MATCH(MIN(IF(ISERROR($AK107:$AK114), 1000, $AK107:$AK114)), $AK107:$AK114, 0))</f>
        <v>1.3660000000000001</v>
      </c>
      <c r="BE107" s="220">
        <f>BD107-BD115</f>
        <v>-0.21999999999999997</v>
      </c>
      <c r="BG107" s="105">
        <v>0.72099999999999997</v>
      </c>
      <c r="BH107" s="105">
        <v>1.548</v>
      </c>
      <c r="BI107" s="105">
        <v>0.76300000000000001</v>
      </c>
      <c r="BJ107" s="105">
        <v>1.5649999999999999</v>
      </c>
      <c r="BL107" s="223" cm="1">
        <f t="array" ref="BL107">INDEX(BG107:BG114, MATCH(MIN(IF(ISERROR($AK107:$AK114), 1000, $AK107:$AK114)), $AK107:$AK114, 0))</f>
        <v>0.72099999999999997</v>
      </c>
      <c r="BM107" s="220">
        <f>BL115-BL107</f>
        <v>-9.8999999999999977E-2</v>
      </c>
      <c r="BN107" s="104"/>
      <c r="BO107" s="223" cm="1">
        <f t="array" ref="BO107">INDEX(BH107:BH114, MATCH(MIN(IF(ISERROR($AK107:$AK114), 1000, $AK107:$AK114)), $AK107:$AK114, 0))</f>
        <v>1.548</v>
      </c>
      <c r="BP107" s="220">
        <f>BO107-BO115</f>
        <v>-0.20599999999999996</v>
      </c>
      <c r="BR107" s="220">
        <f>BA107-BB107</f>
        <v>0.872</v>
      </c>
      <c r="BS107" s="220">
        <f>BD107+BE107</f>
        <v>1.1460000000000001</v>
      </c>
      <c r="BT107" s="221">
        <f>BS107-BR107</f>
        <v>0.27400000000000013</v>
      </c>
      <c r="BU107" s="107"/>
      <c r="BV107" s="220">
        <f>BL107-BM107</f>
        <v>0.82</v>
      </c>
      <c r="BW107" s="220">
        <f>BO107+BP107</f>
        <v>1.3420000000000001</v>
      </c>
      <c r="BX107" s="221">
        <f>BW107-BV107</f>
        <v>0.52200000000000013</v>
      </c>
      <c r="BY107" s="107"/>
      <c r="BZ107" s="221">
        <f>AVERAGE(BT107, BX107)</f>
        <v>0.39800000000000013</v>
      </c>
    </row>
    <row r="108" spans="1:78" ht="16" customHeight="1" x14ac:dyDescent="0.2">
      <c r="A108" s="222"/>
      <c r="B108" s="222"/>
      <c r="C108" s="222"/>
      <c r="D108" s="20" t="s">
        <v>706</v>
      </c>
      <c r="E108" s="224"/>
      <c r="G108">
        <v>211</v>
      </c>
      <c r="H108">
        <v>297</v>
      </c>
      <c r="I108">
        <v>315</v>
      </c>
      <c r="J108">
        <v>169</v>
      </c>
      <c r="K108">
        <v>152</v>
      </c>
      <c r="L108">
        <v>0.92600000000000005</v>
      </c>
      <c r="M108">
        <v>0.93899999999999995</v>
      </c>
      <c r="N108">
        <v>0.95</v>
      </c>
      <c r="O108">
        <v>0.91300000000000003</v>
      </c>
      <c r="P108">
        <v>0.89500000000000002</v>
      </c>
      <c r="Q108">
        <v>0.76300000000000001</v>
      </c>
      <c r="R108">
        <v>0.76900000000000002</v>
      </c>
      <c r="S108">
        <v>0.755</v>
      </c>
      <c r="T108">
        <v>0.76</v>
      </c>
      <c r="U108">
        <v>0.76500000000000001</v>
      </c>
      <c r="V108">
        <v>0.68799999999999994</v>
      </c>
      <c r="W108">
        <v>0.626</v>
      </c>
      <c r="X108">
        <v>0.57299999999999995</v>
      </c>
      <c r="Y108">
        <v>0.75</v>
      </c>
      <c r="Z108">
        <v>0.81599999999999995</v>
      </c>
      <c r="AA108">
        <v>1.234</v>
      </c>
      <c r="AB108">
        <v>1.2490000000000001</v>
      </c>
      <c r="AC108">
        <v>1.2909999999999999</v>
      </c>
      <c r="AD108">
        <v>1.21</v>
      </c>
      <c r="AE108">
        <v>1.268</v>
      </c>
      <c r="AG108" s="21">
        <f t="shared" si="33"/>
        <v>228.8</v>
      </c>
      <c r="AH108" s="22">
        <f t="shared" si="34"/>
        <v>0.92459999999999987</v>
      </c>
      <c r="AI108" s="22">
        <f t="shared" si="35"/>
        <v>0.69059999999999999</v>
      </c>
      <c r="AJ108" s="22">
        <f t="shared" si="36"/>
        <v>0.76239999999999997</v>
      </c>
      <c r="AK108" s="22">
        <f t="shared" si="37"/>
        <v>1.2504</v>
      </c>
      <c r="AM108" s="109">
        <f t="shared" si="32"/>
        <v>3.2091793306378826</v>
      </c>
      <c r="AN108" s="223"/>
      <c r="AP108" s="223"/>
      <c r="AQ108" s="220"/>
      <c r="AR108" s="24"/>
      <c r="AS108" s="223"/>
      <c r="AT108" s="220"/>
      <c r="AV108" s="43">
        <v>0.77700000000000002</v>
      </c>
      <c r="AW108" s="43">
        <v>1.375</v>
      </c>
      <c r="AX108" s="43">
        <v>0.77600000000000002</v>
      </c>
      <c r="AY108" s="43">
        <v>1.5069999999999999</v>
      </c>
      <c r="AZ108" s="25"/>
      <c r="BA108" s="223"/>
      <c r="BB108" s="220"/>
      <c r="BC108" s="24"/>
      <c r="BD108" s="223"/>
      <c r="BE108" s="220"/>
      <c r="BG108" s="43">
        <v>0.70499999999999996</v>
      </c>
      <c r="BH108" s="43">
        <v>1.585</v>
      </c>
      <c r="BI108" s="43">
        <v>0.75800000000000001</v>
      </c>
      <c r="BJ108" s="43">
        <v>1.5780000000000001</v>
      </c>
      <c r="BL108" s="223"/>
      <c r="BM108" s="220"/>
      <c r="BN108" s="24"/>
      <c r="BO108" s="223"/>
      <c r="BP108" s="220"/>
      <c r="BR108" s="220"/>
      <c r="BS108" s="220"/>
      <c r="BT108" s="221"/>
      <c r="BU108" s="51"/>
      <c r="BV108" s="220"/>
      <c r="BW108" s="220"/>
      <c r="BX108" s="221"/>
      <c r="BY108" s="51"/>
      <c r="BZ108" s="221"/>
    </row>
    <row r="109" spans="1:78" ht="16" customHeight="1" x14ac:dyDescent="0.2">
      <c r="A109" s="222"/>
      <c r="B109" s="222"/>
      <c r="C109" s="222"/>
      <c r="D109" s="20" t="s">
        <v>707</v>
      </c>
      <c r="E109" s="224"/>
      <c r="G109">
        <v>235</v>
      </c>
      <c r="H109">
        <v>171</v>
      </c>
      <c r="I109">
        <v>284</v>
      </c>
      <c r="J109">
        <v>271</v>
      </c>
      <c r="K109">
        <v>133</v>
      </c>
      <c r="L109">
        <v>0.91600000000000004</v>
      </c>
      <c r="M109">
        <v>0.9</v>
      </c>
      <c r="N109">
        <v>0.93</v>
      </c>
      <c r="O109">
        <v>0.92400000000000004</v>
      </c>
      <c r="P109">
        <v>0.879</v>
      </c>
      <c r="Q109">
        <v>0.75900000000000001</v>
      </c>
      <c r="R109">
        <v>0.76300000000000001</v>
      </c>
      <c r="S109">
        <v>0.747</v>
      </c>
      <c r="T109">
        <v>0.753</v>
      </c>
      <c r="U109">
        <v>0.76700000000000002</v>
      </c>
      <c r="V109">
        <v>0.73199999999999998</v>
      </c>
      <c r="W109">
        <v>0.79500000000000004</v>
      </c>
      <c r="X109">
        <v>0.67200000000000004</v>
      </c>
      <c r="Y109">
        <v>0.7</v>
      </c>
      <c r="Z109">
        <v>0.873</v>
      </c>
      <c r="AA109">
        <v>1.284</v>
      </c>
      <c r="AB109">
        <v>1.222</v>
      </c>
      <c r="AC109">
        <v>1.2549999999999999</v>
      </c>
      <c r="AD109">
        <v>1.3180000000000001</v>
      </c>
      <c r="AE109">
        <v>1.1850000000000001</v>
      </c>
      <c r="AG109" s="21">
        <f t="shared" si="33"/>
        <v>218.8</v>
      </c>
      <c r="AH109" s="22">
        <f t="shared" si="34"/>
        <v>0.90979999999999994</v>
      </c>
      <c r="AI109" s="22">
        <f t="shared" si="35"/>
        <v>0.75440000000000007</v>
      </c>
      <c r="AJ109" s="22">
        <f t="shared" si="36"/>
        <v>0.75780000000000003</v>
      </c>
      <c r="AK109" s="22">
        <f t="shared" si="37"/>
        <v>1.2528000000000001</v>
      </c>
      <c r="AM109" s="109">
        <f t="shared" si="32"/>
        <v>3.0059109816108687</v>
      </c>
      <c r="AN109" s="223"/>
      <c r="AP109" s="223"/>
      <c r="AQ109" s="220"/>
      <c r="AR109" s="24"/>
      <c r="AS109" s="223"/>
      <c r="AT109" s="220"/>
      <c r="AV109" s="43">
        <v>0.77400000000000002</v>
      </c>
      <c r="AW109" s="43">
        <v>1.375</v>
      </c>
      <c r="AX109" s="43">
        <v>0.76200000000000001</v>
      </c>
      <c r="AY109" s="43">
        <v>1.5429999999999999</v>
      </c>
      <c r="AZ109" s="25"/>
      <c r="BA109" s="223"/>
      <c r="BB109" s="220"/>
      <c r="BC109" s="24"/>
      <c r="BD109" s="223"/>
      <c r="BE109" s="220"/>
      <c r="BG109" s="43">
        <v>0.70299999999999996</v>
      </c>
      <c r="BH109" s="43">
        <v>1.591</v>
      </c>
      <c r="BI109" s="43">
        <v>0.76</v>
      </c>
      <c r="BJ109" s="43">
        <v>1.5860000000000001</v>
      </c>
      <c r="BL109" s="223"/>
      <c r="BM109" s="220"/>
      <c r="BN109" s="24"/>
      <c r="BO109" s="223"/>
      <c r="BP109" s="220"/>
      <c r="BR109" s="220"/>
      <c r="BS109" s="220"/>
      <c r="BT109" s="221"/>
      <c r="BU109" s="51"/>
      <c r="BV109" s="220"/>
      <c r="BW109" s="220"/>
      <c r="BX109" s="221"/>
      <c r="BY109" s="51"/>
      <c r="BZ109" s="221"/>
    </row>
    <row r="110" spans="1:78" ht="16" customHeight="1" x14ac:dyDescent="0.2">
      <c r="A110" s="222"/>
      <c r="B110" s="222"/>
      <c r="C110" s="222"/>
      <c r="D110" s="20" t="s">
        <v>708</v>
      </c>
      <c r="E110" s="224"/>
      <c r="G110">
        <v>162</v>
      </c>
      <c r="H110">
        <v>126</v>
      </c>
      <c r="I110">
        <v>406</v>
      </c>
      <c r="J110">
        <v>229</v>
      </c>
      <c r="K110">
        <v>133</v>
      </c>
      <c r="L110">
        <v>0.88700000000000001</v>
      </c>
      <c r="M110">
        <v>0.86399999999999999</v>
      </c>
      <c r="N110">
        <v>0.94299999999999995</v>
      </c>
      <c r="O110">
        <v>0.91200000000000003</v>
      </c>
      <c r="P110">
        <v>0.872</v>
      </c>
      <c r="Q110">
        <v>0.76</v>
      </c>
      <c r="R110">
        <v>0.76300000000000001</v>
      </c>
      <c r="S110">
        <v>0.755</v>
      </c>
      <c r="T110">
        <v>0.754</v>
      </c>
      <c r="U110">
        <v>0.76600000000000001</v>
      </c>
      <c r="V110">
        <v>0.84099999999999997</v>
      </c>
      <c r="W110">
        <v>0.92100000000000004</v>
      </c>
      <c r="X110">
        <v>0.60799999999999998</v>
      </c>
      <c r="Y110">
        <v>0.751</v>
      </c>
      <c r="Z110">
        <v>0.89600000000000002</v>
      </c>
      <c r="AA110">
        <v>1.371</v>
      </c>
      <c r="AB110">
        <v>1.2110000000000001</v>
      </c>
      <c r="AC110">
        <v>1.337</v>
      </c>
      <c r="AD110">
        <v>1.3320000000000001</v>
      </c>
      <c r="AE110">
        <v>1.2270000000000001</v>
      </c>
      <c r="AG110" s="21">
        <f t="shared" si="33"/>
        <v>211.2</v>
      </c>
      <c r="AH110" s="22">
        <f t="shared" si="34"/>
        <v>0.89559999999999995</v>
      </c>
      <c r="AI110" s="22">
        <f t="shared" si="35"/>
        <v>0.80340000000000011</v>
      </c>
      <c r="AJ110" s="22">
        <f t="shared" si="36"/>
        <v>0.75960000000000005</v>
      </c>
      <c r="AK110" s="22">
        <f t="shared" si="37"/>
        <v>1.2955999999999999</v>
      </c>
      <c r="AM110" s="109">
        <f t="shared" si="32"/>
        <v>3.0680521646161445</v>
      </c>
      <c r="AN110" s="223"/>
      <c r="AP110" s="223"/>
      <c r="AQ110" s="220"/>
      <c r="AR110" s="24"/>
      <c r="AS110" s="223"/>
      <c r="AT110" s="220"/>
      <c r="AV110" s="43">
        <v>0.78100000000000003</v>
      </c>
      <c r="AW110" s="43">
        <v>1.363</v>
      </c>
      <c r="AX110" s="43">
        <v>0.77800000000000002</v>
      </c>
      <c r="AY110" s="43">
        <v>1.5169999999999999</v>
      </c>
      <c r="AZ110" s="25"/>
      <c r="BA110" s="223"/>
      <c r="BB110" s="220"/>
      <c r="BC110" s="24"/>
      <c r="BD110" s="223"/>
      <c r="BE110" s="220"/>
      <c r="BG110" s="43">
        <v>0.71099999999999997</v>
      </c>
      <c r="BH110" s="43">
        <v>1.5960000000000001</v>
      </c>
      <c r="BI110" s="43">
        <v>0.77600000000000002</v>
      </c>
      <c r="BJ110" s="43">
        <v>1.5780000000000001</v>
      </c>
      <c r="BL110" s="223"/>
      <c r="BM110" s="220"/>
      <c r="BN110" s="24"/>
      <c r="BO110" s="223"/>
      <c r="BP110" s="220"/>
      <c r="BR110" s="220"/>
      <c r="BS110" s="220"/>
      <c r="BT110" s="221"/>
      <c r="BU110" s="51"/>
      <c r="BV110" s="220"/>
      <c r="BW110" s="220"/>
      <c r="BX110" s="221"/>
      <c r="BY110" s="51"/>
      <c r="BZ110" s="221"/>
    </row>
    <row r="111" spans="1:78" ht="16" customHeight="1" x14ac:dyDescent="0.2">
      <c r="A111" s="222"/>
      <c r="B111" s="222"/>
      <c r="C111" s="222"/>
      <c r="D111" s="20" t="s">
        <v>709</v>
      </c>
      <c r="E111" s="224"/>
      <c r="G111" s="20"/>
      <c r="K111" s="20"/>
      <c r="L111" s="20"/>
      <c r="P111" s="20"/>
      <c r="Q111" s="20"/>
      <c r="U111" s="20"/>
      <c r="V111" s="20"/>
      <c r="Z111" s="20"/>
      <c r="AA111" s="20"/>
      <c r="AE111" s="20"/>
      <c r="AG111" s="21" t="e">
        <f>AVERAGE(G111:K111)</f>
        <v>#DIV/0!</v>
      </c>
      <c r="AH111" s="22" t="e">
        <f>AVERAGE(L111:P111)</f>
        <v>#DIV/0!</v>
      </c>
      <c r="AI111" s="22" t="e">
        <f>AVERAGE(V111:Z111)</f>
        <v>#DIV/0!</v>
      </c>
      <c r="AJ111" s="22" t="e">
        <f>AVERAGE(Q111:U111)</f>
        <v>#DIV/0!</v>
      </c>
      <c r="AK111" s="22" t="e">
        <f>AVERAGE(AA111:AE111)</f>
        <v>#DIV/0!</v>
      </c>
      <c r="AM111" s="109" t="e">
        <f t="shared" si="32"/>
        <v>#DIV/0!</v>
      </c>
      <c r="AN111" s="223"/>
      <c r="AP111" s="223"/>
      <c r="AQ111" s="220"/>
      <c r="AR111" s="24"/>
      <c r="AS111" s="223"/>
      <c r="AT111" s="220"/>
      <c r="AV111" s="43"/>
      <c r="AW111" s="43"/>
      <c r="AX111" s="43"/>
      <c r="AY111" s="43"/>
      <c r="AZ111" s="25"/>
      <c r="BA111" s="223"/>
      <c r="BB111" s="220"/>
      <c r="BC111" s="24"/>
      <c r="BD111" s="223"/>
      <c r="BE111" s="220"/>
      <c r="BG111" s="43"/>
      <c r="BH111" s="43"/>
      <c r="BI111" s="43"/>
      <c r="BJ111" s="43"/>
      <c r="BL111" s="223"/>
      <c r="BM111" s="220"/>
      <c r="BN111" s="24"/>
      <c r="BO111" s="223"/>
      <c r="BP111" s="220"/>
      <c r="BR111" s="220"/>
      <c r="BS111" s="220"/>
      <c r="BT111" s="221"/>
      <c r="BU111" s="51"/>
      <c r="BV111" s="220"/>
      <c r="BW111" s="220"/>
      <c r="BX111" s="221"/>
      <c r="BY111" s="51"/>
      <c r="BZ111" s="221"/>
    </row>
    <row r="112" spans="1:78" ht="16" customHeight="1" x14ac:dyDescent="0.2">
      <c r="A112" s="222"/>
      <c r="B112" s="222"/>
      <c r="C112" s="222"/>
      <c r="E112" s="224"/>
      <c r="AG112" s="21" t="e">
        <f t="shared" ref="AG112:AG122" si="38">AVERAGE(G112:K112)</f>
        <v>#DIV/0!</v>
      </c>
      <c r="AH112" s="22" t="e">
        <f t="shared" ref="AH112:AH122" si="39">AVERAGE(L112:P112)</f>
        <v>#DIV/0!</v>
      </c>
      <c r="AI112" s="22" t="e">
        <f t="shared" ref="AI112:AI122" si="40">AVERAGE(V112:Z112)</f>
        <v>#DIV/0!</v>
      </c>
      <c r="AJ112" s="22" t="e">
        <f t="shared" ref="AJ112:AJ122" si="41">AVERAGE(Q112:U112)</f>
        <v>#DIV/0!</v>
      </c>
      <c r="AK112" s="22" t="e">
        <f t="shared" ref="AK112:AK122" si="42">AVERAGE(AA112:AE112)</f>
        <v>#DIV/0!</v>
      </c>
      <c r="AM112" s="109" t="e">
        <f t="shared" si="32"/>
        <v>#DIV/0!</v>
      </c>
      <c r="AN112" s="223"/>
      <c r="AP112" s="223"/>
      <c r="AQ112" s="220"/>
      <c r="AR112" s="24"/>
      <c r="AS112" s="223"/>
      <c r="AT112" s="220"/>
      <c r="AV112" s="43"/>
      <c r="AW112" s="43"/>
      <c r="AX112" s="43"/>
      <c r="AY112" s="43"/>
      <c r="AZ112" s="25"/>
      <c r="BA112" s="223"/>
      <c r="BB112" s="220"/>
      <c r="BC112" s="24"/>
      <c r="BD112" s="223"/>
      <c r="BE112" s="220"/>
      <c r="BG112" s="43"/>
      <c r="BH112" s="43"/>
      <c r="BI112" s="43"/>
      <c r="BJ112" s="43"/>
      <c r="BL112" s="223"/>
      <c r="BM112" s="220"/>
      <c r="BN112" s="24"/>
      <c r="BO112" s="223"/>
      <c r="BP112" s="220"/>
      <c r="BR112" s="220"/>
      <c r="BS112" s="220"/>
      <c r="BT112" s="221"/>
      <c r="BU112" s="51"/>
      <c r="BV112" s="220"/>
      <c r="BW112" s="220"/>
      <c r="BX112" s="221"/>
      <c r="BY112" s="51"/>
      <c r="BZ112" s="221"/>
    </row>
    <row r="113" spans="1:78" ht="16" customHeight="1" x14ac:dyDescent="0.2">
      <c r="A113" s="222"/>
      <c r="B113" s="222"/>
      <c r="C113" s="222"/>
      <c r="E113" s="224"/>
      <c r="AG113" s="21" t="e">
        <f t="shared" si="38"/>
        <v>#DIV/0!</v>
      </c>
      <c r="AH113" s="22" t="e">
        <f t="shared" si="39"/>
        <v>#DIV/0!</v>
      </c>
      <c r="AI113" s="22" t="e">
        <f t="shared" si="40"/>
        <v>#DIV/0!</v>
      </c>
      <c r="AJ113" s="22" t="e">
        <f t="shared" si="41"/>
        <v>#DIV/0!</v>
      </c>
      <c r="AK113" s="22" t="e">
        <f t="shared" si="42"/>
        <v>#DIV/0!</v>
      </c>
      <c r="AM113" s="109" t="e">
        <f t="shared" si="32"/>
        <v>#DIV/0!</v>
      </c>
      <c r="AN113" s="223"/>
      <c r="AP113" s="223"/>
      <c r="AQ113" s="220"/>
      <c r="AR113" s="24"/>
      <c r="AS113" s="223"/>
      <c r="AT113" s="220"/>
      <c r="AV113" s="43"/>
      <c r="AW113" s="43"/>
      <c r="AX113" s="43"/>
      <c r="AY113" s="43"/>
      <c r="AZ113" s="25"/>
      <c r="BA113" s="223"/>
      <c r="BB113" s="220"/>
      <c r="BC113" s="24"/>
      <c r="BD113" s="223"/>
      <c r="BE113" s="220"/>
      <c r="BG113" s="43"/>
      <c r="BH113" s="43"/>
      <c r="BI113" s="43"/>
      <c r="BJ113" s="43"/>
      <c r="BL113" s="223"/>
      <c r="BM113" s="220"/>
      <c r="BN113" s="24"/>
      <c r="BO113" s="223"/>
      <c r="BP113" s="220"/>
      <c r="BR113" s="220"/>
      <c r="BS113" s="220"/>
      <c r="BT113" s="221"/>
      <c r="BU113" s="51"/>
      <c r="BV113" s="220"/>
      <c r="BW113" s="220"/>
      <c r="BX113" s="221"/>
      <c r="BY113" s="51"/>
      <c r="BZ113" s="221"/>
    </row>
    <row r="114" spans="1:78" ht="16" customHeight="1" x14ac:dyDescent="0.2">
      <c r="A114" s="222"/>
      <c r="B114" s="222"/>
      <c r="C114" s="222"/>
      <c r="E114" s="224"/>
      <c r="AG114" s="21" t="e">
        <f t="shared" si="38"/>
        <v>#DIV/0!</v>
      </c>
      <c r="AH114" s="22" t="e">
        <f t="shared" si="39"/>
        <v>#DIV/0!</v>
      </c>
      <c r="AI114" s="22" t="e">
        <f t="shared" si="40"/>
        <v>#DIV/0!</v>
      </c>
      <c r="AJ114" s="22" t="e">
        <f t="shared" si="41"/>
        <v>#DIV/0!</v>
      </c>
      <c r="AK114" s="22" t="e">
        <f t="shared" si="42"/>
        <v>#DIV/0!</v>
      </c>
      <c r="AM114" s="109" t="e">
        <f t="shared" si="32"/>
        <v>#DIV/0!</v>
      </c>
      <c r="AN114" s="223"/>
      <c r="AP114" s="223"/>
      <c r="AQ114" s="220"/>
      <c r="AR114" s="24"/>
      <c r="AS114" s="223"/>
      <c r="AT114" s="220"/>
      <c r="AV114" s="43"/>
      <c r="AW114" s="43"/>
      <c r="AX114" s="43"/>
      <c r="AY114" s="43"/>
      <c r="AZ114" s="25"/>
      <c r="BA114" s="223"/>
      <c r="BB114" s="220"/>
      <c r="BC114" s="24"/>
      <c r="BD114" s="223"/>
      <c r="BE114" s="220"/>
      <c r="BG114" s="43"/>
      <c r="BH114" s="43"/>
      <c r="BI114" s="43"/>
      <c r="BJ114" s="43"/>
      <c r="BL114" s="223"/>
      <c r="BM114" s="220"/>
      <c r="BN114" s="24"/>
      <c r="BO114" s="223"/>
      <c r="BP114" s="220"/>
      <c r="BR114" s="220"/>
      <c r="BS114" s="220"/>
      <c r="BT114" s="221"/>
      <c r="BU114" s="51"/>
      <c r="BV114" s="220"/>
      <c r="BW114" s="220"/>
      <c r="BX114" s="221"/>
      <c r="BY114" s="51"/>
      <c r="BZ114" s="221"/>
    </row>
    <row r="115" spans="1:78" ht="16" customHeight="1" x14ac:dyDescent="0.2">
      <c r="A115" s="222"/>
      <c r="B115" s="222"/>
      <c r="C115" s="222">
        <v>0</v>
      </c>
      <c r="D115" s="20" t="s">
        <v>710</v>
      </c>
      <c r="E115" s="224"/>
      <c r="G115">
        <v>494</v>
      </c>
      <c r="H115">
        <v>350</v>
      </c>
      <c r="I115">
        <v>500</v>
      </c>
      <c r="J115">
        <v>436</v>
      </c>
      <c r="K115">
        <v>489</v>
      </c>
      <c r="L115">
        <v>0.77</v>
      </c>
      <c r="M115">
        <v>0.73199999999999998</v>
      </c>
      <c r="N115">
        <v>0.78100000000000003</v>
      </c>
      <c r="O115">
        <v>0.76300000000000001</v>
      </c>
      <c r="P115">
        <v>0.76700000000000002</v>
      </c>
      <c r="Q115">
        <v>0.66700000000000004</v>
      </c>
      <c r="R115">
        <v>0.66400000000000003</v>
      </c>
      <c r="S115">
        <v>0.626</v>
      </c>
      <c r="T115">
        <v>0.64</v>
      </c>
      <c r="U115">
        <v>0.66500000000000004</v>
      </c>
      <c r="V115">
        <v>1.167</v>
      </c>
      <c r="W115">
        <v>1.2450000000000001</v>
      </c>
      <c r="X115">
        <v>1.145</v>
      </c>
      <c r="Y115">
        <v>1.1859999999999999</v>
      </c>
      <c r="Z115">
        <v>1.175</v>
      </c>
      <c r="AA115">
        <v>1.3839999999999999</v>
      </c>
      <c r="AB115">
        <v>1.39</v>
      </c>
      <c r="AC115">
        <v>1.446</v>
      </c>
      <c r="AD115">
        <v>1.411</v>
      </c>
      <c r="AE115">
        <v>1.3839999999999999</v>
      </c>
      <c r="AG115" s="21">
        <f t="shared" si="38"/>
        <v>453.8</v>
      </c>
      <c r="AH115" s="22">
        <f t="shared" si="39"/>
        <v>0.76259999999999994</v>
      </c>
      <c r="AI115" s="22">
        <f t="shared" si="40"/>
        <v>1.1836</v>
      </c>
      <c r="AJ115" s="22">
        <f t="shared" si="41"/>
        <v>0.65239999999999998</v>
      </c>
      <c r="AK115" s="22">
        <f t="shared" si="42"/>
        <v>1.403</v>
      </c>
      <c r="AM115" s="109">
        <f t="shared" si="32"/>
        <v>0.74106820286434694</v>
      </c>
      <c r="AN115" s="223" cm="1">
        <f t="array" ref="AN115">MIN(IF(ISERROR(AM115:AM122),1E+307,AM115:AM122))</f>
        <v>0.50891169906318978</v>
      </c>
      <c r="AP115" s="223" cm="1">
        <f t="array" ref="AP115">MAX(IF(ISERROR(AJ115:AJ122),-1E+307,AJ115:AJ122))</f>
        <v>0.6552</v>
      </c>
      <c r="AQ115" s="220"/>
      <c r="AR115" s="24"/>
      <c r="AS115" s="223" cm="1">
        <f t="array" ref="AS115">MIN(IF(ISERROR(AK115:AK122),1E+307,AK115:AK122))</f>
        <v>1.3988</v>
      </c>
      <c r="AT115" s="220"/>
      <c r="AV115" s="43">
        <v>0.67800000000000005</v>
      </c>
      <c r="AW115" s="43">
        <v>1.6060000000000001</v>
      </c>
      <c r="AX115" s="43">
        <v>0.72599999999999998</v>
      </c>
      <c r="AY115" s="43">
        <v>1.6619999999999999</v>
      </c>
      <c r="AZ115" s="25"/>
      <c r="BA115" s="223" cm="1">
        <f t="array" ref="BA115">INDEX(AV115:AV122, MATCH(MIN(IF(ISERROR($AK115:$AK122), 1000, $AK115:$AK122)), $AK115:$AK122, 0))</f>
        <v>0.68600000000000005</v>
      </c>
      <c r="BB115" s="220"/>
      <c r="BC115" s="24"/>
      <c r="BD115" s="223" cm="1">
        <f t="array" ref="BD115">INDEX(AW115:AW122, MATCH(MIN(IF(ISERROR($AK115:$AK122), 1000, $AK115:$AK122)), $AK115:$AK122, 0))</f>
        <v>1.5860000000000001</v>
      </c>
      <c r="BE115" s="220"/>
      <c r="BG115" s="43">
        <v>0.60699999999999998</v>
      </c>
      <c r="BH115" s="43">
        <v>1.794</v>
      </c>
      <c r="BI115" s="43">
        <v>0.70199999999999996</v>
      </c>
      <c r="BJ115" s="43">
        <v>1.714</v>
      </c>
      <c r="BL115" s="223" cm="1">
        <f t="array" ref="BL115">INDEX(BG115:BG122, MATCH(MIN(IF(ISERROR($AK115:$AK122), 1000, $AK115:$AK122)), $AK115:$AK122, 0))</f>
        <v>0.622</v>
      </c>
      <c r="BM115" s="220"/>
      <c r="BN115" s="24"/>
      <c r="BO115" s="223" cm="1">
        <f t="array" ref="BO115">INDEX(BH115:BH122, MATCH(MIN(IF(ISERROR($AK115:$AK122), 1000, $AK115:$AK122)), $AK115:$AK122, 0))</f>
        <v>1.754</v>
      </c>
      <c r="BP115" s="220"/>
      <c r="BR115" s="220"/>
      <c r="BS115" s="220"/>
      <c r="BT115" s="221"/>
      <c r="BU115" s="51"/>
      <c r="BV115" s="220"/>
      <c r="BW115" s="220"/>
      <c r="BX115" s="221"/>
      <c r="BY115" s="51"/>
      <c r="BZ115" s="221"/>
    </row>
    <row r="116" spans="1:78" ht="16" customHeight="1" x14ac:dyDescent="0.2">
      <c r="A116" s="222"/>
      <c r="B116" s="222"/>
      <c r="C116" s="222"/>
      <c r="D116" s="20" t="s">
        <v>711</v>
      </c>
      <c r="E116" s="224"/>
      <c r="G116">
        <v>548</v>
      </c>
      <c r="H116">
        <v>350</v>
      </c>
      <c r="I116">
        <v>538</v>
      </c>
      <c r="J116">
        <v>433</v>
      </c>
      <c r="K116">
        <v>380</v>
      </c>
      <c r="L116">
        <v>0.76600000000000001</v>
      </c>
      <c r="M116">
        <v>0.72099999999999997</v>
      </c>
      <c r="N116">
        <v>0.76200000000000001</v>
      </c>
      <c r="O116">
        <v>0.74399999999999999</v>
      </c>
      <c r="P116">
        <v>0.72</v>
      </c>
      <c r="Q116">
        <v>0.65600000000000003</v>
      </c>
      <c r="R116">
        <v>0.66300000000000003</v>
      </c>
      <c r="S116">
        <v>0.629</v>
      </c>
      <c r="T116">
        <v>0.64300000000000002</v>
      </c>
      <c r="U116">
        <v>0.65800000000000003</v>
      </c>
      <c r="V116">
        <v>1.1739999999999999</v>
      </c>
      <c r="W116">
        <v>1.2669999999999999</v>
      </c>
      <c r="X116">
        <v>1.1870000000000001</v>
      </c>
      <c r="Y116">
        <v>1.226</v>
      </c>
      <c r="Z116">
        <v>1.27</v>
      </c>
      <c r="AA116">
        <v>1.409</v>
      </c>
      <c r="AB116">
        <v>1.411</v>
      </c>
      <c r="AC116">
        <v>1.4339999999999999</v>
      </c>
      <c r="AD116">
        <v>1.4059999999999999</v>
      </c>
      <c r="AE116">
        <v>1.3959999999999999</v>
      </c>
      <c r="AG116" s="21">
        <f t="shared" si="38"/>
        <v>449.8</v>
      </c>
      <c r="AH116" s="22">
        <f t="shared" si="39"/>
        <v>0.74260000000000004</v>
      </c>
      <c r="AI116" s="22">
        <f t="shared" si="40"/>
        <v>1.2248000000000001</v>
      </c>
      <c r="AJ116" s="22">
        <f t="shared" si="41"/>
        <v>0.64980000000000004</v>
      </c>
      <c r="AK116" s="22">
        <f t="shared" si="42"/>
        <v>1.4112</v>
      </c>
      <c r="AM116" s="109">
        <f t="shared" si="32"/>
        <v>0.6377445411599092</v>
      </c>
      <c r="AN116" s="223"/>
      <c r="AP116" s="223"/>
      <c r="AQ116" s="220"/>
      <c r="AR116" s="24"/>
      <c r="AS116" s="223"/>
      <c r="AT116" s="220"/>
      <c r="AV116" s="43">
        <v>0.69299999999999995</v>
      </c>
      <c r="AW116" s="43">
        <v>1.577</v>
      </c>
      <c r="AX116" s="43">
        <v>0.73399999999999999</v>
      </c>
      <c r="AY116" s="43">
        <v>1.651</v>
      </c>
      <c r="AZ116" s="25"/>
      <c r="BA116" s="223"/>
      <c r="BB116" s="220"/>
      <c r="BC116" s="24"/>
      <c r="BD116" s="223"/>
      <c r="BE116" s="220"/>
      <c r="BG116" s="43">
        <v>0.62</v>
      </c>
      <c r="BH116" s="43">
        <v>1.758</v>
      </c>
      <c r="BI116" s="43">
        <v>0.72</v>
      </c>
      <c r="BJ116" s="43">
        <v>1.6759999999999999</v>
      </c>
      <c r="BL116" s="223"/>
      <c r="BM116" s="220"/>
      <c r="BN116" s="24"/>
      <c r="BO116" s="223"/>
      <c r="BP116" s="220"/>
      <c r="BR116" s="220"/>
      <c r="BS116" s="220"/>
      <c r="BT116" s="221"/>
      <c r="BU116" s="51"/>
      <c r="BV116" s="220"/>
      <c r="BW116" s="220"/>
      <c r="BX116" s="221"/>
      <c r="BY116" s="51"/>
      <c r="BZ116" s="221"/>
    </row>
    <row r="117" spans="1:78" s="63" customFormat="1" ht="16" customHeight="1" x14ac:dyDescent="0.2">
      <c r="A117" s="222"/>
      <c r="B117" s="222"/>
      <c r="C117" s="222"/>
      <c r="D117" s="63" t="s">
        <v>712</v>
      </c>
      <c r="E117" s="224"/>
      <c r="G117" s="63">
        <v>456</v>
      </c>
      <c r="H117" s="63">
        <v>540</v>
      </c>
      <c r="I117" s="63">
        <v>696</v>
      </c>
      <c r="J117" s="63">
        <v>433</v>
      </c>
      <c r="K117" s="63">
        <v>576</v>
      </c>
      <c r="L117" s="63">
        <v>0.73199999999999998</v>
      </c>
      <c r="M117" s="63">
        <v>0.745</v>
      </c>
      <c r="N117" s="63">
        <v>0.78100000000000003</v>
      </c>
      <c r="O117" s="63">
        <v>0.73799999999999999</v>
      </c>
      <c r="P117" s="63">
        <v>0.75</v>
      </c>
      <c r="Q117" s="63">
        <v>0.65600000000000003</v>
      </c>
      <c r="R117" s="63">
        <v>0.66600000000000004</v>
      </c>
      <c r="S117" s="63">
        <v>0.63300000000000001</v>
      </c>
      <c r="T117" s="63">
        <v>0.64700000000000002</v>
      </c>
      <c r="U117" s="63">
        <v>0.67400000000000004</v>
      </c>
      <c r="V117" s="63">
        <v>1.244</v>
      </c>
      <c r="W117" s="63">
        <v>1.22</v>
      </c>
      <c r="X117" s="63">
        <v>1.1459999999999999</v>
      </c>
      <c r="Y117" s="63">
        <v>1.2390000000000001</v>
      </c>
      <c r="Z117" s="63">
        <v>1.2110000000000001</v>
      </c>
      <c r="AA117" s="63">
        <v>1.409</v>
      </c>
      <c r="AB117" s="63">
        <v>1.3879999999999999</v>
      </c>
      <c r="AC117" s="63">
        <v>1.4259999999999999</v>
      </c>
      <c r="AD117" s="63">
        <v>1.41</v>
      </c>
      <c r="AE117" s="63">
        <v>1.361</v>
      </c>
      <c r="AG117" s="102">
        <f t="shared" si="38"/>
        <v>540.20000000000005</v>
      </c>
      <c r="AH117" s="103">
        <f t="shared" si="39"/>
        <v>0.74919999999999998</v>
      </c>
      <c r="AI117" s="103">
        <f t="shared" si="40"/>
        <v>1.2120000000000002</v>
      </c>
      <c r="AJ117" s="103">
        <f t="shared" si="41"/>
        <v>0.6552</v>
      </c>
      <c r="AK117" s="103">
        <f t="shared" si="42"/>
        <v>1.3988</v>
      </c>
      <c r="AM117" s="18">
        <f t="shared" si="32"/>
        <v>0.52777450037723961</v>
      </c>
      <c r="AN117" s="223"/>
      <c r="AP117" s="223"/>
      <c r="AQ117" s="220"/>
      <c r="AR117" s="104"/>
      <c r="AS117" s="223"/>
      <c r="AT117" s="220"/>
      <c r="AV117" s="105">
        <v>0.68600000000000005</v>
      </c>
      <c r="AW117" s="105">
        <v>1.5860000000000001</v>
      </c>
      <c r="AX117" s="105">
        <v>0.72299999999999998</v>
      </c>
      <c r="AY117" s="105">
        <v>1.6619999999999999</v>
      </c>
      <c r="AZ117" s="106"/>
      <c r="BA117" s="223"/>
      <c r="BB117" s="220"/>
      <c r="BC117" s="104"/>
      <c r="BD117" s="223"/>
      <c r="BE117" s="220"/>
      <c r="BG117" s="105">
        <v>0.622</v>
      </c>
      <c r="BH117" s="105">
        <v>1.754</v>
      </c>
      <c r="BI117" s="105">
        <v>0.71199999999999997</v>
      </c>
      <c r="BJ117" s="105">
        <v>1.6859999999999999</v>
      </c>
      <c r="BL117" s="223"/>
      <c r="BM117" s="220"/>
      <c r="BN117" s="104"/>
      <c r="BO117" s="223"/>
      <c r="BP117" s="220"/>
      <c r="BR117" s="220"/>
      <c r="BS117" s="220"/>
      <c r="BT117" s="221"/>
      <c r="BU117" s="107"/>
      <c r="BV117" s="220"/>
      <c r="BW117" s="220"/>
      <c r="BX117" s="221"/>
      <c r="BY117" s="107"/>
      <c r="BZ117" s="221"/>
    </row>
    <row r="118" spans="1:78" ht="16" customHeight="1" x14ac:dyDescent="0.2">
      <c r="A118" s="222"/>
      <c r="B118" s="222"/>
      <c r="C118" s="222"/>
      <c r="D118" s="20" t="s">
        <v>713</v>
      </c>
      <c r="E118" s="224"/>
      <c r="G118">
        <v>577</v>
      </c>
      <c r="H118">
        <v>785</v>
      </c>
      <c r="I118">
        <v>812</v>
      </c>
      <c r="J118">
        <v>597</v>
      </c>
      <c r="K118">
        <v>632</v>
      </c>
      <c r="L118">
        <v>0.746</v>
      </c>
      <c r="M118">
        <v>0.77200000000000002</v>
      </c>
      <c r="N118">
        <v>0.79400000000000004</v>
      </c>
      <c r="O118">
        <v>0.75900000000000001</v>
      </c>
      <c r="P118">
        <v>0.76</v>
      </c>
      <c r="Q118">
        <v>0.65700000000000003</v>
      </c>
      <c r="R118">
        <v>0.66700000000000004</v>
      </c>
      <c r="S118">
        <v>0.63700000000000001</v>
      </c>
      <c r="T118">
        <v>0.64400000000000002</v>
      </c>
      <c r="U118">
        <v>0.66900000000000004</v>
      </c>
      <c r="V118">
        <v>1.216</v>
      </c>
      <c r="W118">
        <v>1.161</v>
      </c>
      <c r="X118">
        <v>1.1160000000000001</v>
      </c>
      <c r="Y118">
        <v>1.1950000000000001</v>
      </c>
      <c r="Z118">
        <v>1.1890000000000001</v>
      </c>
      <c r="AA118">
        <v>1.3979999999999999</v>
      </c>
      <c r="AB118">
        <v>1.391</v>
      </c>
      <c r="AC118">
        <v>1.4490000000000001</v>
      </c>
      <c r="AD118">
        <v>1.403</v>
      </c>
      <c r="AE118">
        <v>1.37</v>
      </c>
      <c r="AG118" s="21">
        <f t="shared" si="38"/>
        <v>680.6</v>
      </c>
      <c r="AH118" s="22">
        <f t="shared" si="39"/>
        <v>0.7662000000000001</v>
      </c>
      <c r="AI118" s="22">
        <f t="shared" si="40"/>
        <v>1.1754</v>
      </c>
      <c r="AJ118" s="22">
        <f t="shared" si="41"/>
        <v>0.65480000000000005</v>
      </c>
      <c r="AK118" s="22">
        <f t="shared" si="42"/>
        <v>1.4022000000000001</v>
      </c>
      <c r="AM118" s="109">
        <f t="shared" si="32"/>
        <v>0.50891169906318978</v>
      </c>
      <c r="AN118" s="223"/>
      <c r="AP118" s="223"/>
      <c r="AQ118" s="220"/>
      <c r="AR118" s="24"/>
      <c r="AS118" s="223"/>
      <c r="AT118" s="220"/>
      <c r="AV118" s="43">
        <v>0.68600000000000005</v>
      </c>
      <c r="AW118" s="43">
        <v>1.593</v>
      </c>
      <c r="AX118" s="43">
        <v>0.73199999999999998</v>
      </c>
      <c r="AY118" s="43">
        <v>1.651</v>
      </c>
      <c r="AZ118" s="25"/>
      <c r="BA118" s="223"/>
      <c r="BB118" s="220"/>
      <c r="BC118" s="24"/>
      <c r="BD118" s="223"/>
      <c r="BE118" s="220"/>
      <c r="BG118" s="43">
        <v>0.61299999999999999</v>
      </c>
      <c r="BH118" s="43">
        <v>1.7769999999999999</v>
      </c>
      <c r="BI118" s="43">
        <v>0.70699999999999996</v>
      </c>
      <c r="BJ118" s="43">
        <v>1.7</v>
      </c>
      <c r="BL118" s="223"/>
      <c r="BM118" s="220"/>
      <c r="BN118" s="24"/>
      <c r="BO118" s="223"/>
      <c r="BP118" s="220"/>
      <c r="BR118" s="220"/>
      <c r="BS118" s="220"/>
      <c r="BT118" s="221"/>
      <c r="BU118" s="51"/>
      <c r="BV118" s="220"/>
      <c r="BW118" s="220"/>
      <c r="BX118" s="221"/>
      <c r="BY118" s="51"/>
      <c r="BZ118" s="221"/>
    </row>
    <row r="119" spans="1:78" ht="16" customHeight="1" x14ac:dyDescent="0.2">
      <c r="A119" s="222"/>
      <c r="B119" s="222"/>
      <c r="C119" s="222"/>
      <c r="D119" s="20" t="s">
        <v>714</v>
      </c>
      <c r="E119" s="224"/>
      <c r="AG119" s="21" t="e">
        <f t="shared" si="38"/>
        <v>#DIV/0!</v>
      </c>
      <c r="AH119" s="22" t="e">
        <f t="shared" si="39"/>
        <v>#DIV/0!</v>
      </c>
      <c r="AI119" s="22" t="e">
        <f t="shared" si="40"/>
        <v>#DIV/0!</v>
      </c>
      <c r="AJ119" s="22" t="e">
        <f t="shared" si="41"/>
        <v>#DIV/0!</v>
      </c>
      <c r="AK119" s="22" t="e">
        <f t="shared" si="42"/>
        <v>#DIV/0!</v>
      </c>
      <c r="AM119" s="109" t="e">
        <f t="shared" si="32"/>
        <v>#DIV/0!</v>
      </c>
      <c r="AN119" s="223"/>
      <c r="AP119" s="223"/>
      <c r="AQ119" s="220"/>
      <c r="AR119" s="24"/>
      <c r="AS119" s="223"/>
      <c r="AT119" s="220"/>
      <c r="AV119" s="43"/>
      <c r="AW119" s="43"/>
      <c r="AX119" s="43"/>
      <c r="AY119" s="43"/>
      <c r="AZ119" s="25"/>
      <c r="BA119" s="223"/>
      <c r="BB119" s="220"/>
      <c r="BC119" s="24"/>
      <c r="BD119" s="223"/>
      <c r="BE119" s="220"/>
      <c r="BG119" s="43"/>
      <c r="BH119" s="43"/>
      <c r="BI119" s="43"/>
      <c r="BJ119" s="43"/>
      <c r="BL119" s="223"/>
      <c r="BM119" s="220"/>
      <c r="BN119" s="24"/>
      <c r="BO119" s="223"/>
      <c r="BP119" s="220"/>
      <c r="BR119" s="220"/>
      <c r="BS119" s="220"/>
      <c r="BT119" s="221"/>
      <c r="BU119" s="51"/>
      <c r="BV119" s="220"/>
      <c r="BW119" s="220"/>
      <c r="BX119" s="221"/>
      <c r="BY119" s="51"/>
      <c r="BZ119" s="221"/>
    </row>
    <row r="120" spans="1:78" ht="16" customHeight="1" x14ac:dyDescent="0.2">
      <c r="A120" s="222"/>
      <c r="B120" s="222"/>
      <c r="C120" s="222"/>
      <c r="E120" s="224"/>
      <c r="AG120" s="21" t="e">
        <f t="shared" si="38"/>
        <v>#DIV/0!</v>
      </c>
      <c r="AH120" s="22" t="e">
        <f t="shared" si="39"/>
        <v>#DIV/0!</v>
      </c>
      <c r="AI120" s="22" t="e">
        <f t="shared" si="40"/>
        <v>#DIV/0!</v>
      </c>
      <c r="AJ120" s="22" t="e">
        <f t="shared" si="41"/>
        <v>#DIV/0!</v>
      </c>
      <c r="AK120" s="22" t="e">
        <f t="shared" si="42"/>
        <v>#DIV/0!</v>
      </c>
      <c r="AM120" s="109" t="e">
        <f t="shared" si="32"/>
        <v>#DIV/0!</v>
      </c>
      <c r="AN120" s="223"/>
      <c r="AP120" s="223"/>
      <c r="AQ120" s="220"/>
      <c r="AR120" s="24"/>
      <c r="AS120" s="223"/>
      <c r="AT120" s="220"/>
      <c r="AV120" s="43"/>
      <c r="AW120" s="43"/>
      <c r="AX120" s="43"/>
      <c r="AY120" s="43"/>
      <c r="AZ120" s="25"/>
      <c r="BA120" s="223"/>
      <c r="BB120" s="220"/>
      <c r="BC120" s="24"/>
      <c r="BD120" s="223"/>
      <c r="BE120" s="220"/>
      <c r="BG120" s="43"/>
      <c r="BH120" s="43"/>
      <c r="BI120" s="43"/>
      <c r="BJ120" s="43"/>
      <c r="BL120" s="223"/>
      <c r="BM120" s="220"/>
      <c r="BN120" s="24"/>
      <c r="BO120" s="223"/>
      <c r="BP120" s="220"/>
      <c r="BR120" s="220"/>
      <c r="BS120" s="220"/>
      <c r="BT120" s="221"/>
      <c r="BU120" s="51"/>
      <c r="BV120" s="220"/>
      <c r="BW120" s="220"/>
      <c r="BX120" s="221"/>
      <c r="BY120" s="51"/>
      <c r="BZ120" s="221"/>
    </row>
    <row r="121" spans="1:78" ht="16" customHeight="1" x14ac:dyDescent="0.2">
      <c r="A121" s="222"/>
      <c r="B121" s="222"/>
      <c r="C121" s="222"/>
      <c r="E121" s="224"/>
      <c r="AG121" s="21" t="e">
        <f t="shared" si="38"/>
        <v>#DIV/0!</v>
      </c>
      <c r="AH121" s="22" t="e">
        <f t="shared" si="39"/>
        <v>#DIV/0!</v>
      </c>
      <c r="AI121" s="22" t="e">
        <f t="shared" si="40"/>
        <v>#DIV/0!</v>
      </c>
      <c r="AJ121" s="22" t="e">
        <f t="shared" si="41"/>
        <v>#DIV/0!</v>
      </c>
      <c r="AK121" s="22" t="e">
        <f t="shared" si="42"/>
        <v>#DIV/0!</v>
      </c>
      <c r="AM121" s="109" t="e">
        <f t="shared" si="32"/>
        <v>#DIV/0!</v>
      </c>
      <c r="AN121" s="223"/>
      <c r="AP121" s="223"/>
      <c r="AQ121" s="220"/>
      <c r="AR121" s="24"/>
      <c r="AS121" s="223"/>
      <c r="AT121" s="220"/>
      <c r="AV121" s="43"/>
      <c r="AW121" s="43"/>
      <c r="AX121" s="43"/>
      <c r="AY121" s="43"/>
      <c r="AZ121" s="25"/>
      <c r="BA121" s="223"/>
      <c r="BB121" s="220"/>
      <c r="BC121" s="24"/>
      <c r="BD121" s="223"/>
      <c r="BE121" s="220"/>
      <c r="BG121" s="43"/>
      <c r="BH121" s="43"/>
      <c r="BI121" s="43"/>
      <c r="BJ121" s="43"/>
      <c r="BL121" s="223"/>
      <c r="BM121" s="220"/>
      <c r="BN121" s="24"/>
      <c r="BO121" s="223"/>
      <c r="BP121" s="220"/>
      <c r="BR121" s="220"/>
      <c r="BS121" s="220"/>
      <c r="BT121" s="221"/>
      <c r="BU121" s="51"/>
      <c r="BV121" s="220"/>
      <c r="BW121" s="220"/>
      <c r="BX121" s="221"/>
      <c r="BY121" s="51"/>
      <c r="BZ121" s="221"/>
    </row>
    <row r="122" spans="1:78" ht="16" customHeight="1" x14ac:dyDescent="0.2">
      <c r="A122" s="222"/>
      <c r="B122" s="222"/>
      <c r="C122" s="222"/>
      <c r="E122" s="224"/>
      <c r="AG122" s="21" t="e">
        <f t="shared" si="38"/>
        <v>#DIV/0!</v>
      </c>
      <c r="AH122" s="22" t="e">
        <f t="shared" si="39"/>
        <v>#DIV/0!</v>
      </c>
      <c r="AI122" s="22" t="e">
        <f t="shared" si="40"/>
        <v>#DIV/0!</v>
      </c>
      <c r="AJ122" s="22" t="e">
        <f t="shared" si="41"/>
        <v>#DIV/0!</v>
      </c>
      <c r="AK122" s="22" t="e">
        <f t="shared" si="42"/>
        <v>#DIV/0!</v>
      </c>
      <c r="AM122" s="109" t="e">
        <f t="shared" si="32"/>
        <v>#DIV/0!</v>
      </c>
      <c r="AN122" s="223"/>
      <c r="AP122" s="223"/>
      <c r="AQ122" s="220"/>
      <c r="AR122" s="24"/>
      <c r="AS122" s="223"/>
      <c r="AT122" s="220"/>
      <c r="AV122" s="43"/>
      <c r="AW122" s="43"/>
      <c r="AX122" s="43"/>
      <c r="AY122" s="43"/>
      <c r="AZ122" s="25"/>
      <c r="BA122" s="223"/>
      <c r="BB122" s="220"/>
      <c r="BC122" s="24"/>
      <c r="BD122" s="223"/>
      <c r="BE122" s="220"/>
      <c r="BG122" s="43"/>
      <c r="BH122" s="43"/>
      <c r="BI122" s="43"/>
      <c r="BJ122" s="43"/>
      <c r="BL122" s="223"/>
      <c r="BM122" s="220"/>
      <c r="BN122" s="24"/>
      <c r="BO122" s="223"/>
      <c r="BP122" s="220"/>
      <c r="BR122" s="220"/>
      <c r="BS122" s="220"/>
      <c r="BT122" s="221"/>
      <c r="BU122" s="51"/>
      <c r="BV122" s="220"/>
      <c r="BW122" s="220"/>
      <c r="BX122" s="221"/>
      <c r="BY122" s="51"/>
      <c r="BZ122" s="221"/>
    </row>
    <row r="123" spans="1:78" ht="16" hidden="1" customHeight="1" x14ac:dyDescent="0.2"/>
    <row r="124" spans="1:78" ht="16" hidden="1" customHeight="1" x14ac:dyDescent="0.2">
      <c r="A124" s="222">
        <v>9</v>
      </c>
      <c r="B124" s="222">
        <v>1</v>
      </c>
      <c r="C124" s="222">
        <v>1</v>
      </c>
      <c r="D124" s="20" t="s">
        <v>715</v>
      </c>
      <c r="E124" s="224">
        <v>1453633</v>
      </c>
      <c r="G124" s="20"/>
      <c r="K124" s="20"/>
      <c r="L124" s="20"/>
      <c r="P124" s="20"/>
      <c r="Q124" s="20"/>
      <c r="U124" s="20"/>
      <c r="V124" s="20"/>
      <c r="Z124" s="20"/>
      <c r="AA124" s="20"/>
      <c r="AE124" s="20"/>
      <c r="AG124" s="21" t="e">
        <f t="shared" ref="AG124:AG139" si="43">AVERAGE(G124:K124)</f>
        <v>#DIV/0!</v>
      </c>
      <c r="AH124" s="22" t="e">
        <f t="shared" ref="AH124:AH139" si="44">AVERAGE(L124:P124)</f>
        <v>#DIV/0!</v>
      </c>
      <c r="AI124" s="22" t="e">
        <f t="shared" ref="AI124:AI139" si="45">AVERAGE(V124:Z124)</f>
        <v>#DIV/0!</v>
      </c>
      <c r="AJ124" s="22" t="e">
        <f t="shared" ref="AJ124:AJ139" si="46">AVERAGE(Q124:U124)</f>
        <v>#DIV/0!</v>
      </c>
      <c r="AK124" s="22" t="e">
        <f t="shared" ref="AK124:AK139" si="47">AVERAGE(AA124:AE124)</f>
        <v>#DIV/0!</v>
      </c>
      <c r="AM124" s="109"/>
      <c r="AN124" s="223"/>
      <c r="AP124" s="223"/>
      <c r="AQ124" s="220"/>
      <c r="AR124" s="24"/>
      <c r="AS124" s="223"/>
      <c r="AT124" s="220"/>
      <c r="AV124" s="43"/>
      <c r="AW124" s="43"/>
      <c r="AX124" s="43"/>
      <c r="AY124" s="43"/>
      <c r="AZ124" s="25"/>
      <c r="BA124" s="223"/>
      <c r="BB124" s="220"/>
      <c r="BC124" s="24"/>
      <c r="BD124" s="223"/>
      <c r="BE124" s="220"/>
      <c r="BG124" s="43"/>
      <c r="BH124" s="43"/>
      <c r="BI124" s="43"/>
      <c r="BJ124" s="43"/>
      <c r="BL124" s="223"/>
      <c r="BM124" s="220"/>
      <c r="BN124" s="24"/>
      <c r="BO124" s="223"/>
      <c r="BP124" s="220"/>
      <c r="BR124" s="220"/>
      <c r="BS124" s="220"/>
      <c r="BT124" s="221"/>
      <c r="BU124" s="51"/>
      <c r="BV124" s="220"/>
      <c r="BW124" s="220"/>
      <c r="BX124" s="221"/>
      <c r="BY124" s="51"/>
      <c r="BZ124" s="221"/>
    </row>
    <row r="125" spans="1:78" ht="16" hidden="1" customHeight="1" x14ac:dyDescent="0.2">
      <c r="A125" s="222"/>
      <c r="B125" s="222"/>
      <c r="C125" s="222"/>
      <c r="D125" s="20" t="s">
        <v>716</v>
      </c>
      <c r="E125" s="224"/>
      <c r="G125" s="20"/>
      <c r="K125" s="20"/>
      <c r="L125" s="20"/>
      <c r="P125" s="20"/>
      <c r="Q125" s="20"/>
      <c r="U125" s="20"/>
      <c r="V125" s="20"/>
      <c r="Z125" s="20"/>
      <c r="AA125" s="20"/>
      <c r="AE125" s="20"/>
      <c r="AG125" s="21" t="e">
        <f t="shared" si="43"/>
        <v>#DIV/0!</v>
      </c>
      <c r="AH125" s="22" t="e">
        <f t="shared" si="44"/>
        <v>#DIV/0!</v>
      </c>
      <c r="AI125" s="22" t="e">
        <f t="shared" si="45"/>
        <v>#DIV/0!</v>
      </c>
      <c r="AJ125" s="22" t="e">
        <f t="shared" si="46"/>
        <v>#DIV/0!</v>
      </c>
      <c r="AK125" s="22" t="e">
        <f t="shared" si="47"/>
        <v>#DIV/0!</v>
      </c>
      <c r="AM125" s="109"/>
      <c r="AN125" s="223"/>
      <c r="AP125" s="223"/>
      <c r="AQ125" s="220"/>
      <c r="AR125" s="24"/>
      <c r="AS125" s="223"/>
      <c r="AT125" s="220"/>
      <c r="AV125" s="43"/>
      <c r="AW125" s="43"/>
      <c r="AX125" s="43"/>
      <c r="AY125" s="43"/>
      <c r="AZ125" s="25"/>
      <c r="BA125" s="223"/>
      <c r="BB125" s="220"/>
      <c r="BC125" s="24"/>
      <c r="BD125" s="223"/>
      <c r="BE125" s="220"/>
      <c r="BG125" s="43"/>
      <c r="BH125" s="43"/>
      <c r="BI125" s="43"/>
      <c r="BJ125" s="43"/>
      <c r="BL125" s="223"/>
      <c r="BM125" s="220"/>
      <c r="BN125" s="24"/>
      <c r="BO125" s="223"/>
      <c r="BP125" s="220"/>
      <c r="BR125" s="220"/>
      <c r="BS125" s="220"/>
      <c r="BT125" s="221"/>
      <c r="BU125" s="51"/>
      <c r="BV125" s="220"/>
      <c r="BW125" s="220"/>
      <c r="BX125" s="221"/>
      <c r="BY125" s="51"/>
      <c r="BZ125" s="221"/>
    </row>
    <row r="126" spans="1:78" ht="16" hidden="1" customHeight="1" x14ac:dyDescent="0.2">
      <c r="A126" s="222"/>
      <c r="B126" s="222"/>
      <c r="C126" s="222"/>
      <c r="D126" s="20" t="s">
        <v>717</v>
      </c>
      <c r="E126" s="224"/>
      <c r="G126" s="20"/>
      <c r="K126" s="20"/>
      <c r="L126" s="20"/>
      <c r="P126" s="20"/>
      <c r="Q126" s="20"/>
      <c r="U126" s="20"/>
      <c r="V126" s="20"/>
      <c r="Z126" s="20"/>
      <c r="AA126" s="20"/>
      <c r="AE126" s="20"/>
      <c r="AG126" s="21" t="e">
        <f t="shared" si="43"/>
        <v>#DIV/0!</v>
      </c>
      <c r="AH126" s="22" t="e">
        <f t="shared" si="44"/>
        <v>#DIV/0!</v>
      </c>
      <c r="AI126" s="22" t="e">
        <f t="shared" si="45"/>
        <v>#DIV/0!</v>
      </c>
      <c r="AJ126" s="22" t="e">
        <f t="shared" si="46"/>
        <v>#DIV/0!</v>
      </c>
      <c r="AK126" s="22" t="e">
        <f t="shared" si="47"/>
        <v>#DIV/0!</v>
      </c>
      <c r="AM126" s="109"/>
      <c r="AN126" s="223"/>
      <c r="AP126" s="223"/>
      <c r="AQ126" s="220"/>
      <c r="AR126" s="24"/>
      <c r="AS126" s="223"/>
      <c r="AT126" s="220"/>
      <c r="AV126" s="43"/>
      <c r="AW126" s="43"/>
      <c r="AX126" s="43"/>
      <c r="AY126" s="43"/>
      <c r="AZ126" s="25"/>
      <c r="BA126" s="223"/>
      <c r="BB126" s="220"/>
      <c r="BC126" s="24"/>
      <c r="BD126" s="223"/>
      <c r="BE126" s="220"/>
      <c r="BG126" s="43"/>
      <c r="BH126" s="43"/>
      <c r="BI126" s="43"/>
      <c r="BJ126" s="43"/>
      <c r="BL126" s="223"/>
      <c r="BM126" s="220"/>
      <c r="BN126" s="24"/>
      <c r="BO126" s="223"/>
      <c r="BP126" s="220"/>
      <c r="BR126" s="220"/>
      <c r="BS126" s="220"/>
      <c r="BT126" s="221"/>
      <c r="BU126" s="51"/>
      <c r="BV126" s="220"/>
      <c r="BW126" s="220"/>
      <c r="BX126" s="221"/>
      <c r="BY126" s="51"/>
      <c r="BZ126" s="221"/>
    </row>
    <row r="127" spans="1:78" ht="16" hidden="1" customHeight="1" x14ac:dyDescent="0.2">
      <c r="A127" s="222"/>
      <c r="B127" s="222"/>
      <c r="C127" s="222"/>
      <c r="D127" s="20" t="s">
        <v>718</v>
      </c>
      <c r="E127" s="224"/>
      <c r="G127" s="20"/>
      <c r="K127" s="20"/>
      <c r="L127" s="20"/>
      <c r="P127" s="20"/>
      <c r="Q127" s="20"/>
      <c r="U127" s="20"/>
      <c r="V127" s="20"/>
      <c r="Z127" s="20"/>
      <c r="AA127" s="20"/>
      <c r="AE127" s="20"/>
      <c r="AG127" s="21" t="e">
        <f t="shared" si="43"/>
        <v>#DIV/0!</v>
      </c>
      <c r="AH127" s="22" t="e">
        <f t="shared" si="44"/>
        <v>#DIV/0!</v>
      </c>
      <c r="AI127" s="22" t="e">
        <f t="shared" si="45"/>
        <v>#DIV/0!</v>
      </c>
      <c r="AJ127" s="22" t="e">
        <f t="shared" si="46"/>
        <v>#DIV/0!</v>
      </c>
      <c r="AK127" s="22" t="e">
        <f t="shared" si="47"/>
        <v>#DIV/0!</v>
      </c>
      <c r="AM127" s="109"/>
      <c r="AN127" s="223"/>
      <c r="AP127" s="223"/>
      <c r="AQ127" s="220"/>
      <c r="AR127" s="24"/>
      <c r="AS127" s="223"/>
      <c r="AT127" s="220"/>
      <c r="AV127" s="43"/>
      <c r="AW127" s="43"/>
      <c r="AX127" s="43"/>
      <c r="AY127" s="43"/>
      <c r="AZ127" s="25"/>
      <c r="BA127" s="223"/>
      <c r="BB127" s="220"/>
      <c r="BC127" s="24"/>
      <c r="BD127" s="223"/>
      <c r="BE127" s="220"/>
      <c r="BG127" s="43"/>
      <c r="BH127" s="43"/>
      <c r="BI127" s="43"/>
      <c r="BJ127" s="43"/>
      <c r="BL127" s="223"/>
      <c r="BM127" s="220"/>
      <c r="BN127" s="24"/>
      <c r="BO127" s="223"/>
      <c r="BP127" s="220"/>
      <c r="BR127" s="220"/>
      <c r="BS127" s="220"/>
      <c r="BT127" s="221"/>
      <c r="BU127" s="51"/>
      <c r="BV127" s="220"/>
      <c r="BW127" s="220"/>
      <c r="BX127" s="221"/>
      <c r="BY127" s="51"/>
      <c r="BZ127" s="221"/>
    </row>
    <row r="128" spans="1:78" ht="16" hidden="1" customHeight="1" x14ac:dyDescent="0.2">
      <c r="A128" s="222"/>
      <c r="B128" s="222"/>
      <c r="C128" s="222"/>
      <c r="D128" s="20" t="s">
        <v>719</v>
      </c>
      <c r="E128" s="224"/>
      <c r="G128" s="20"/>
      <c r="K128" s="20"/>
      <c r="L128" s="20"/>
      <c r="P128" s="20"/>
      <c r="Q128" s="20"/>
      <c r="U128" s="20"/>
      <c r="V128" s="20"/>
      <c r="Z128" s="20"/>
      <c r="AA128" s="20"/>
      <c r="AE128" s="20"/>
      <c r="AG128" s="21" t="e">
        <f t="shared" si="43"/>
        <v>#DIV/0!</v>
      </c>
      <c r="AH128" s="22" t="e">
        <f t="shared" si="44"/>
        <v>#DIV/0!</v>
      </c>
      <c r="AI128" s="22" t="e">
        <f t="shared" si="45"/>
        <v>#DIV/0!</v>
      </c>
      <c r="AJ128" s="22" t="e">
        <f t="shared" si="46"/>
        <v>#DIV/0!</v>
      </c>
      <c r="AK128" s="22" t="e">
        <f t="shared" si="47"/>
        <v>#DIV/0!</v>
      </c>
      <c r="AM128" s="109"/>
      <c r="AN128" s="223"/>
      <c r="AP128" s="223"/>
      <c r="AQ128" s="220"/>
      <c r="AR128" s="24"/>
      <c r="AS128" s="223"/>
      <c r="AT128" s="220"/>
      <c r="AV128" s="43"/>
      <c r="AW128" s="43"/>
      <c r="AX128" s="43"/>
      <c r="AY128" s="43"/>
      <c r="AZ128" s="25"/>
      <c r="BA128" s="223"/>
      <c r="BB128" s="220"/>
      <c r="BC128" s="24"/>
      <c r="BD128" s="223"/>
      <c r="BE128" s="220"/>
      <c r="BG128" s="43"/>
      <c r="BH128" s="43"/>
      <c r="BI128" s="43"/>
      <c r="BJ128" s="43"/>
      <c r="BL128" s="223"/>
      <c r="BM128" s="220"/>
      <c r="BN128" s="24"/>
      <c r="BO128" s="223"/>
      <c r="BP128" s="220"/>
      <c r="BR128" s="220"/>
      <c r="BS128" s="220"/>
      <c r="BT128" s="221"/>
      <c r="BU128" s="51"/>
      <c r="BV128" s="220"/>
      <c r="BW128" s="220"/>
      <c r="BX128" s="221"/>
      <c r="BY128" s="51"/>
      <c r="BZ128" s="221"/>
    </row>
    <row r="129" spans="1:78" ht="16" hidden="1" customHeight="1" x14ac:dyDescent="0.2">
      <c r="A129" s="222"/>
      <c r="B129" s="222"/>
      <c r="C129" s="222"/>
      <c r="E129" s="224"/>
      <c r="AG129" s="21" t="e">
        <f t="shared" si="43"/>
        <v>#DIV/0!</v>
      </c>
      <c r="AH129" s="22" t="e">
        <f t="shared" si="44"/>
        <v>#DIV/0!</v>
      </c>
      <c r="AI129" s="22" t="e">
        <f t="shared" si="45"/>
        <v>#DIV/0!</v>
      </c>
      <c r="AJ129" s="22" t="e">
        <f t="shared" si="46"/>
        <v>#DIV/0!</v>
      </c>
      <c r="AK129" s="22" t="e">
        <f t="shared" si="47"/>
        <v>#DIV/0!</v>
      </c>
      <c r="AM129" s="109"/>
      <c r="AN129" s="223"/>
      <c r="AP129" s="223"/>
      <c r="AQ129" s="220"/>
      <c r="AR129" s="24"/>
      <c r="AS129" s="223"/>
      <c r="AT129" s="220"/>
      <c r="AV129" s="43"/>
      <c r="AW129" s="43"/>
      <c r="AX129" s="43"/>
      <c r="AY129" s="43"/>
      <c r="AZ129" s="25"/>
      <c r="BA129" s="223"/>
      <c r="BB129" s="220"/>
      <c r="BC129" s="24"/>
      <c r="BD129" s="223"/>
      <c r="BE129" s="220"/>
      <c r="BG129" s="43"/>
      <c r="BH129" s="43"/>
      <c r="BI129" s="43"/>
      <c r="BJ129" s="43"/>
      <c r="BL129" s="223"/>
      <c r="BM129" s="220"/>
      <c r="BN129" s="24"/>
      <c r="BO129" s="223"/>
      <c r="BP129" s="220"/>
      <c r="BR129" s="220"/>
      <c r="BS129" s="220"/>
      <c r="BT129" s="221"/>
      <c r="BU129" s="51"/>
      <c r="BV129" s="220"/>
      <c r="BW129" s="220"/>
      <c r="BX129" s="221"/>
      <c r="BY129" s="51"/>
      <c r="BZ129" s="221"/>
    </row>
    <row r="130" spans="1:78" ht="16" hidden="1" customHeight="1" x14ac:dyDescent="0.2">
      <c r="A130" s="222"/>
      <c r="B130" s="222"/>
      <c r="C130" s="222"/>
      <c r="E130" s="224"/>
      <c r="AG130" s="21" t="e">
        <f t="shared" si="43"/>
        <v>#DIV/0!</v>
      </c>
      <c r="AH130" s="22" t="e">
        <f t="shared" si="44"/>
        <v>#DIV/0!</v>
      </c>
      <c r="AI130" s="22" t="e">
        <f t="shared" si="45"/>
        <v>#DIV/0!</v>
      </c>
      <c r="AJ130" s="22" t="e">
        <f t="shared" si="46"/>
        <v>#DIV/0!</v>
      </c>
      <c r="AK130" s="22" t="e">
        <f t="shared" si="47"/>
        <v>#DIV/0!</v>
      </c>
      <c r="AM130" s="109"/>
      <c r="AN130" s="223"/>
      <c r="AP130" s="223"/>
      <c r="AQ130" s="220"/>
      <c r="AR130" s="24"/>
      <c r="AS130" s="223"/>
      <c r="AT130" s="220"/>
      <c r="AV130" s="43"/>
      <c r="AW130" s="43"/>
      <c r="AX130" s="43"/>
      <c r="AY130" s="43"/>
      <c r="AZ130" s="25"/>
      <c r="BA130" s="223"/>
      <c r="BB130" s="220"/>
      <c r="BC130" s="24"/>
      <c r="BD130" s="223"/>
      <c r="BE130" s="220"/>
      <c r="BG130" s="43"/>
      <c r="BH130" s="43"/>
      <c r="BI130" s="43"/>
      <c r="BJ130" s="43"/>
      <c r="BL130" s="223"/>
      <c r="BM130" s="220"/>
      <c r="BN130" s="24"/>
      <c r="BO130" s="223"/>
      <c r="BP130" s="220"/>
      <c r="BR130" s="220"/>
      <c r="BS130" s="220"/>
      <c r="BT130" s="221"/>
      <c r="BU130" s="51"/>
      <c r="BV130" s="220"/>
      <c r="BW130" s="220"/>
      <c r="BX130" s="221"/>
      <c r="BY130" s="51"/>
      <c r="BZ130" s="221"/>
    </row>
    <row r="131" spans="1:78" ht="16" hidden="1" customHeight="1" x14ac:dyDescent="0.2">
      <c r="A131" s="222"/>
      <c r="B131" s="222"/>
      <c r="C131" s="222"/>
      <c r="E131" s="224"/>
      <c r="AG131" s="21" t="e">
        <f t="shared" si="43"/>
        <v>#DIV/0!</v>
      </c>
      <c r="AH131" s="22" t="e">
        <f t="shared" si="44"/>
        <v>#DIV/0!</v>
      </c>
      <c r="AI131" s="22" t="e">
        <f t="shared" si="45"/>
        <v>#DIV/0!</v>
      </c>
      <c r="AJ131" s="22" t="e">
        <f t="shared" si="46"/>
        <v>#DIV/0!</v>
      </c>
      <c r="AK131" s="22" t="e">
        <f t="shared" si="47"/>
        <v>#DIV/0!</v>
      </c>
      <c r="AM131" s="109"/>
      <c r="AN131" s="223"/>
      <c r="AP131" s="223"/>
      <c r="AQ131" s="220"/>
      <c r="AR131" s="24"/>
      <c r="AS131" s="223"/>
      <c r="AT131" s="220"/>
      <c r="AV131" s="43"/>
      <c r="AW131" s="43"/>
      <c r="AX131" s="43"/>
      <c r="AY131" s="43"/>
      <c r="AZ131" s="25"/>
      <c r="BA131" s="223"/>
      <c r="BB131" s="220"/>
      <c r="BC131" s="24"/>
      <c r="BD131" s="223"/>
      <c r="BE131" s="220"/>
      <c r="BG131" s="43"/>
      <c r="BH131" s="43"/>
      <c r="BI131" s="43"/>
      <c r="BJ131" s="43"/>
      <c r="BL131" s="223"/>
      <c r="BM131" s="220"/>
      <c r="BN131" s="24"/>
      <c r="BO131" s="223"/>
      <c r="BP131" s="220"/>
      <c r="BR131" s="220"/>
      <c r="BS131" s="220"/>
      <c r="BT131" s="221"/>
      <c r="BU131" s="51"/>
      <c r="BV131" s="220"/>
      <c r="BW131" s="220"/>
      <c r="BX131" s="221"/>
      <c r="BY131" s="51"/>
      <c r="BZ131" s="221"/>
    </row>
    <row r="132" spans="1:78" ht="16" hidden="1" customHeight="1" x14ac:dyDescent="0.2">
      <c r="A132" s="222"/>
      <c r="B132" s="222"/>
      <c r="C132" s="222">
        <v>0</v>
      </c>
      <c r="D132" s="20" t="s">
        <v>720</v>
      </c>
      <c r="E132" s="224"/>
      <c r="G132" s="20"/>
      <c r="K132" s="20"/>
      <c r="L132" s="20"/>
      <c r="P132" s="20"/>
      <c r="Q132" s="20"/>
      <c r="U132" s="20"/>
      <c r="V132" s="20"/>
      <c r="Z132" s="20"/>
      <c r="AA132" s="20"/>
      <c r="AE132" s="20"/>
      <c r="AG132" s="21" t="e">
        <f t="shared" si="43"/>
        <v>#DIV/0!</v>
      </c>
      <c r="AH132" s="22" t="e">
        <f t="shared" si="44"/>
        <v>#DIV/0!</v>
      </c>
      <c r="AI132" s="22" t="e">
        <f t="shared" si="45"/>
        <v>#DIV/0!</v>
      </c>
      <c r="AJ132" s="22" t="e">
        <f t="shared" si="46"/>
        <v>#DIV/0!</v>
      </c>
      <c r="AK132" s="22" t="e">
        <f t="shared" si="47"/>
        <v>#DIV/0!</v>
      </c>
      <c r="AM132" s="109"/>
      <c r="AN132" s="223"/>
      <c r="AP132" s="223"/>
      <c r="AQ132" s="220"/>
      <c r="AR132" s="24"/>
      <c r="AS132" s="223"/>
      <c r="AT132" s="220"/>
      <c r="AV132" s="43"/>
      <c r="AW132" s="43"/>
      <c r="AX132" s="43"/>
      <c r="AY132" s="43"/>
      <c r="AZ132" s="25"/>
      <c r="BA132" s="223"/>
      <c r="BB132" s="220"/>
      <c r="BC132" s="24"/>
      <c r="BD132" s="223"/>
      <c r="BE132" s="220"/>
      <c r="BG132" s="43"/>
      <c r="BH132" s="43"/>
      <c r="BI132" s="43"/>
      <c r="BJ132" s="43"/>
      <c r="BL132" s="223"/>
      <c r="BM132" s="220"/>
      <c r="BN132" s="24"/>
      <c r="BO132" s="223"/>
      <c r="BP132" s="220"/>
      <c r="BR132" s="220"/>
      <c r="BS132" s="220"/>
      <c r="BT132" s="221"/>
      <c r="BU132" s="51"/>
      <c r="BV132" s="220"/>
      <c r="BW132" s="220"/>
      <c r="BX132" s="221"/>
      <c r="BY132" s="51"/>
      <c r="BZ132" s="221"/>
    </row>
    <row r="133" spans="1:78" ht="16" hidden="1" customHeight="1" x14ac:dyDescent="0.2">
      <c r="A133" s="222"/>
      <c r="B133" s="222"/>
      <c r="C133" s="222"/>
      <c r="D133" s="20" t="s">
        <v>721</v>
      </c>
      <c r="E133" s="224"/>
      <c r="G133" s="20"/>
      <c r="K133" s="20"/>
      <c r="L133" s="20"/>
      <c r="P133" s="20"/>
      <c r="Q133" s="20"/>
      <c r="U133" s="20"/>
      <c r="V133" s="20"/>
      <c r="Z133" s="20"/>
      <c r="AA133" s="20"/>
      <c r="AE133" s="20"/>
      <c r="AG133" s="21" t="e">
        <f t="shared" si="43"/>
        <v>#DIV/0!</v>
      </c>
      <c r="AH133" s="22" t="e">
        <f t="shared" si="44"/>
        <v>#DIV/0!</v>
      </c>
      <c r="AI133" s="22" t="e">
        <f t="shared" si="45"/>
        <v>#DIV/0!</v>
      </c>
      <c r="AJ133" s="22" t="e">
        <f t="shared" si="46"/>
        <v>#DIV/0!</v>
      </c>
      <c r="AK133" s="22" t="e">
        <f t="shared" si="47"/>
        <v>#DIV/0!</v>
      </c>
      <c r="AM133" s="109"/>
      <c r="AN133" s="223"/>
      <c r="AP133" s="223"/>
      <c r="AQ133" s="220"/>
      <c r="AR133" s="24"/>
      <c r="AS133" s="223"/>
      <c r="AT133" s="220"/>
      <c r="AV133" s="43"/>
      <c r="AW133" s="43"/>
      <c r="AX133" s="43"/>
      <c r="AY133" s="43"/>
      <c r="AZ133" s="25"/>
      <c r="BA133" s="223"/>
      <c r="BB133" s="220"/>
      <c r="BC133" s="24"/>
      <c r="BD133" s="223"/>
      <c r="BE133" s="220"/>
      <c r="BG133" s="43"/>
      <c r="BH133" s="43"/>
      <c r="BI133" s="43"/>
      <c r="BJ133" s="43"/>
      <c r="BL133" s="223"/>
      <c r="BM133" s="220"/>
      <c r="BN133" s="24"/>
      <c r="BO133" s="223"/>
      <c r="BP133" s="220"/>
      <c r="BR133" s="220"/>
      <c r="BS133" s="220"/>
      <c r="BT133" s="221"/>
      <c r="BU133" s="51"/>
      <c r="BV133" s="220"/>
      <c r="BW133" s="220"/>
      <c r="BX133" s="221"/>
      <c r="BY133" s="51"/>
      <c r="BZ133" s="221"/>
    </row>
    <row r="134" spans="1:78" ht="16" hidden="1" customHeight="1" x14ac:dyDescent="0.2">
      <c r="A134" s="222"/>
      <c r="B134" s="222"/>
      <c r="C134" s="222"/>
      <c r="D134" s="20" t="s">
        <v>722</v>
      </c>
      <c r="E134" s="224"/>
      <c r="G134" s="20"/>
      <c r="K134" s="20"/>
      <c r="L134" s="20"/>
      <c r="P134" s="20"/>
      <c r="Q134" s="20"/>
      <c r="U134" s="20"/>
      <c r="V134" s="20"/>
      <c r="Z134" s="20"/>
      <c r="AA134" s="20"/>
      <c r="AE134" s="20"/>
      <c r="AG134" s="21" t="e">
        <f t="shared" si="43"/>
        <v>#DIV/0!</v>
      </c>
      <c r="AH134" s="22" t="e">
        <f t="shared" si="44"/>
        <v>#DIV/0!</v>
      </c>
      <c r="AI134" s="22" t="e">
        <f t="shared" si="45"/>
        <v>#DIV/0!</v>
      </c>
      <c r="AJ134" s="22" t="e">
        <f t="shared" si="46"/>
        <v>#DIV/0!</v>
      </c>
      <c r="AK134" s="22" t="e">
        <f t="shared" si="47"/>
        <v>#DIV/0!</v>
      </c>
      <c r="AM134" s="109"/>
      <c r="AN134" s="223"/>
      <c r="AP134" s="223"/>
      <c r="AQ134" s="220"/>
      <c r="AR134" s="24"/>
      <c r="AS134" s="223"/>
      <c r="AT134" s="220"/>
      <c r="AV134" s="43"/>
      <c r="AW134" s="43"/>
      <c r="AX134" s="43"/>
      <c r="AY134" s="43"/>
      <c r="AZ134" s="25"/>
      <c r="BA134" s="223"/>
      <c r="BB134" s="220"/>
      <c r="BC134" s="24"/>
      <c r="BD134" s="223"/>
      <c r="BE134" s="220"/>
      <c r="BG134" s="43"/>
      <c r="BH134" s="43"/>
      <c r="BI134" s="43"/>
      <c r="BJ134" s="43"/>
      <c r="BL134" s="223"/>
      <c r="BM134" s="220"/>
      <c r="BN134" s="24"/>
      <c r="BO134" s="223"/>
      <c r="BP134" s="220"/>
      <c r="BR134" s="220"/>
      <c r="BS134" s="220"/>
      <c r="BT134" s="221"/>
      <c r="BU134" s="51"/>
      <c r="BV134" s="220"/>
      <c r="BW134" s="220"/>
      <c r="BX134" s="221"/>
      <c r="BY134" s="51"/>
      <c r="BZ134" s="221"/>
    </row>
    <row r="135" spans="1:78" ht="16" hidden="1" customHeight="1" x14ac:dyDescent="0.2">
      <c r="A135" s="222"/>
      <c r="B135" s="222"/>
      <c r="C135" s="222"/>
      <c r="D135" s="20" t="s">
        <v>723</v>
      </c>
      <c r="E135" s="224"/>
      <c r="G135" s="20"/>
      <c r="K135" s="20"/>
      <c r="L135" s="20"/>
      <c r="P135" s="20"/>
      <c r="Q135" s="20"/>
      <c r="U135" s="20"/>
      <c r="V135" s="20"/>
      <c r="Z135" s="20"/>
      <c r="AA135" s="20"/>
      <c r="AE135" s="20"/>
      <c r="AG135" s="21" t="e">
        <f t="shared" si="43"/>
        <v>#DIV/0!</v>
      </c>
      <c r="AH135" s="22" t="e">
        <f t="shared" si="44"/>
        <v>#DIV/0!</v>
      </c>
      <c r="AI135" s="22" t="e">
        <f t="shared" si="45"/>
        <v>#DIV/0!</v>
      </c>
      <c r="AJ135" s="22" t="e">
        <f t="shared" si="46"/>
        <v>#DIV/0!</v>
      </c>
      <c r="AK135" s="22" t="e">
        <f t="shared" si="47"/>
        <v>#DIV/0!</v>
      </c>
      <c r="AM135" s="109"/>
      <c r="AN135" s="223"/>
      <c r="AP135" s="223"/>
      <c r="AQ135" s="220"/>
      <c r="AR135" s="24"/>
      <c r="AS135" s="223"/>
      <c r="AT135" s="220"/>
      <c r="AV135" s="43"/>
      <c r="AW135" s="43"/>
      <c r="AX135" s="43"/>
      <c r="AY135" s="43"/>
      <c r="AZ135" s="25"/>
      <c r="BA135" s="223"/>
      <c r="BB135" s="220"/>
      <c r="BC135" s="24"/>
      <c r="BD135" s="223"/>
      <c r="BE135" s="220"/>
      <c r="BG135" s="43"/>
      <c r="BH135" s="43"/>
      <c r="BI135" s="43"/>
      <c r="BJ135" s="43"/>
      <c r="BL135" s="223"/>
      <c r="BM135" s="220"/>
      <c r="BN135" s="24"/>
      <c r="BO135" s="223"/>
      <c r="BP135" s="220"/>
      <c r="BR135" s="220"/>
      <c r="BS135" s="220"/>
      <c r="BT135" s="221"/>
      <c r="BU135" s="51"/>
      <c r="BV135" s="220"/>
      <c r="BW135" s="220"/>
      <c r="BX135" s="221"/>
      <c r="BY135" s="51"/>
      <c r="BZ135" s="221"/>
    </row>
    <row r="136" spans="1:78" ht="16" hidden="1" customHeight="1" x14ac:dyDescent="0.2">
      <c r="A136" s="222"/>
      <c r="B136" s="222"/>
      <c r="C136" s="222"/>
      <c r="D136" s="20" t="s">
        <v>724</v>
      </c>
      <c r="E136" s="224"/>
      <c r="G136" s="20"/>
      <c r="K136" s="20"/>
      <c r="L136" s="20"/>
      <c r="P136" s="20"/>
      <c r="Q136" s="20"/>
      <c r="U136" s="20"/>
      <c r="V136" s="20"/>
      <c r="Z136" s="20"/>
      <c r="AA136" s="20"/>
      <c r="AE136" s="20"/>
      <c r="AG136" s="21" t="e">
        <f t="shared" si="43"/>
        <v>#DIV/0!</v>
      </c>
      <c r="AH136" s="22" t="e">
        <f t="shared" si="44"/>
        <v>#DIV/0!</v>
      </c>
      <c r="AI136" s="22" t="e">
        <f t="shared" si="45"/>
        <v>#DIV/0!</v>
      </c>
      <c r="AJ136" s="22" t="e">
        <f t="shared" si="46"/>
        <v>#DIV/0!</v>
      </c>
      <c r="AK136" s="22" t="e">
        <f t="shared" si="47"/>
        <v>#DIV/0!</v>
      </c>
      <c r="AM136" s="109"/>
      <c r="AN136" s="223"/>
      <c r="AP136" s="223"/>
      <c r="AQ136" s="220"/>
      <c r="AR136" s="24"/>
      <c r="AS136" s="223"/>
      <c r="AT136" s="220"/>
      <c r="AV136" s="43"/>
      <c r="AW136" s="43"/>
      <c r="AX136" s="43"/>
      <c r="AY136" s="43"/>
      <c r="AZ136" s="25"/>
      <c r="BA136" s="223"/>
      <c r="BB136" s="220"/>
      <c r="BC136" s="24"/>
      <c r="BD136" s="223"/>
      <c r="BE136" s="220"/>
      <c r="BG136" s="43"/>
      <c r="BH136" s="43"/>
      <c r="BI136" s="43"/>
      <c r="BJ136" s="43"/>
      <c r="BL136" s="223"/>
      <c r="BM136" s="220"/>
      <c r="BN136" s="24"/>
      <c r="BO136" s="223"/>
      <c r="BP136" s="220"/>
      <c r="BR136" s="220"/>
      <c r="BS136" s="220"/>
      <c r="BT136" s="221"/>
      <c r="BU136" s="51"/>
      <c r="BV136" s="220"/>
      <c r="BW136" s="220"/>
      <c r="BX136" s="221"/>
      <c r="BY136" s="51"/>
      <c r="BZ136" s="221"/>
    </row>
    <row r="137" spans="1:78" ht="16" hidden="1" customHeight="1" x14ac:dyDescent="0.2">
      <c r="A137" s="222"/>
      <c r="B137" s="222"/>
      <c r="C137" s="222"/>
      <c r="E137" s="224"/>
      <c r="AG137" s="21" t="e">
        <f t="shared" si="43"/>
        <v>#DIV/0!</v>
      </c>
      <c r="AH137" s="22" t="e">
        <f t="shared" si="44"/>
        <v>#DIV/0!</v>
      </c>
      <c r="AI137" s="22" t="e">
        <f t="shared" si="45"/>
        <v>#DIV/0!</v>
      </c>
      <c r="AJ137" s="22" t="e">
        <f t="shared" si="46"/>
        <v>#DIV/0!</v>
      </c>
      <c r="AK137" s="22" t="e">
        <f t="shared" si="47"/>
        <v>#DIV/0!</v>
      </c>
      <c r="AM137" s="109"/>
      <c r="AN137" s="223"/>
      <c r="AP137" s="223"/>
      <c r="AQ137" s="220"/>
      <c r="AR137" s="24"/>
      <c r="AS137" s="223"/>
      <c r="AT137" s="220"/>
      <c r="AV137" s="43"/>
      <c r="AW137" s="43"/>
      <c r="AX137" s="43"/>
      <c r="AY137" s="43"/>
      <c r="AZ137" s="25"/>
      <c r="BA137" s="223"/>
      <c r="BB137" s="220"/>
      <c r="BC137" s="24"/>
      <c r="BD137" s="223"/>
      <c r="BE137" s="220"/>
      <c r="BG137" s="43"/>
      <c r="BH137" s="43"/>
      <c r="BI137" s="43"/>
      <c r="BJ137" s="43"/>
      <c r="BL137" s="223"/>
      <c r="BM137" s="220"/>
      <c r="BN137" s="24"/>
      <c r="BO137" s="223"/>
      <c r="BP137" s="220"/>
      <c r="BR137" s="220"/>
      <c r="BS137" s="220"/>
      <c r="BT137" s="221"/>
      <c r="BU137" s="51"/>
      <c r="BV137" s="220"/>
      <c r="BW137" s="220"/>
      <c r="BX137" s="221"/>
      <c r="BY137" s="51"/>
      <c r="BZ137" s="221"/>
    </row>
    <row r="138" spans="1:78" ht="16" hidden="1" customHeight="1" x14ac:dyDescent="0.2">
      <c r="A138" s="222"/>
      <c r="B138" s="222"/>
      <c r="C138" s="222"/>
      <c r="E138" s="224"/>
      <c r="AG138" s="21" t="e">
        <f t="shared" si="43"/>
        <v>#DIV/0!</v>
      </c>
      <c r="AH138" s="22" t="e">
        <f t="shared" si="44"/>
        <v>#DIV/0!</v>
      </c>
      <c r="AI138" s="22" t="e">
        <f t="shared" si="45"/>
        <v>#DIV/0!</v>
      </c>
      <c r="AJ138" s="22" t="e">
        <f t="shared" si="46"/>
        <v>#DIV/0!</v>
      </c>
      <c r="AK138" s="22" t="e">
        <f t="shared" si="47"/>
        <v>#DIV/0!</v>
      </c>
      <c r="AM138" s="109"/>
      <c r="AN138" s="223"/>
      <c r="AP138" s="223"/>
      <c r="AQ138" s="220"/>
      <c r="AR138" s="24"/>
      <c r="AS138" s="223"/>
      <c r="AT138" s="220"/>
      <c r="AV138" s="43"/>
      <c r="AW138" s="43"/>
      <c r="AX138" s="43"/>
      <c r="AY138" s="43"/>
      <c r="AZ138" s="25"/>
      <c r="BA138" s="223"/>
      <c r="BB138" s="220"/>
      <c r="BC138" s="24"/>
      <c r="BD138" s="223"/>
      <c r="BE138" s="220"/>
      <c r="BG138" s="43"/>
      <c r="BH138" s="43"/>
      <c r="BI138" s="43"/>
      <c r="BJ138" s="43"/>
      <c r="BL138" s="223"/>
      <c r="BM138" s="220"/>
      <c r="BN138" s="24"/>
      <c r="BO138" s="223"/>
      <c r="BP138" s="220"/>
      <c r="BR138" s="220"/>
      <c r="BS138" s="220"/>
      <c r="BT138" s="221"/>
      <c r="BU138" s="51"/>
      <c r="BV138" s="220"/>
      <c r="BW138" s="220"/>
      <c r="BX138" s="221"/>
      <c r="BY138" s="51"/>
      <c r="BZ138" s="221"/>
    </row>
    <row r="139" spans="1:78" ht="16" hidden="1" customHeight="1" x14ac:dyDescent="0.2">
      <c r="A139" s="222"/>
      <c r="B139" s="222"/>
      <c r="C139" s="222"/>
      <c r="E139" s="224"/>
      <c r="AG139" s="21" t="e">
        <f t="shared" si="43"/>
        <v>#DIV/0!</v>
      </c>
      <c r="AH139" s="22" t="e">
        <f t="shared" si="44"/>
        <v>#DIV/0!</v>
      </c>
      <c r="AI139" s="22" t="e">
        <f t="shared" si="45"/>
        <v>#DIV/0!</v>
      </c>
      <c r="AJ139" s="22" t="e">
        <f t="shared" si="46"/>
        <v>#DIV/0!</v>
      </c>
      <c r="AK139" s="22" t="e">
        <f t="shared" si="47"/>
        <v>#DIV/0!</v>
      </c>
      <c r="AM139" s="109"/>
      <c r="AN139" s="223"/>
      <c r="AP139" s="223"/>
      <c r="AQ139" s="220"/>
      <c r="AR139" s="24"/>
      <c r="AS139" s="223"/>
      <c r="AT139" s="220"/>
      <c r="AV139" s="43"/>
      <c r="AW139" s="43"/>
      <c r="AX139" s="43"/>
      <c r="AY139" s="43"/>
      <c r="AZ139" s="25"/>
      <c r="BA139" s="223"/>
      <c r="BB139" s="220"/>
      <c r="BC139" s="24"/>
      <c r="BD139" s="223"/>
      <c r="BE139" s="220"/>
      <c r="BG139" s="43"/>
      <c r="BH139" s="43"/>
      <c r="BI139" s="43"/>
      <c r="BJ139" s="43"/>
      <c r="BL139" s="223"/>
      <c r="BM139" s="220"/>
      <c r="BN139" s="24"/>
      <c r="BO139" s="223"/>
      <c r="BP139" s="220"/>
      <c r="BR139" s="220"/>
      <c r="BS139" s="220"/>
      <c r="BT139" s="221"/>
      <c r="BU139" s="51"/>
      <c r="BV139" s="220"/>
      <c r="BW139" s="220"/>
      <c r="BX139" s="221"/>
      <c r="BY139" s="51"/>
      <c r="BZ139" s="221"/>
    </row>
    <row r="140" spans="1:78" ht="16" hidden="1" customHeight="1" x14ac:dyDescent="0.2">
      <c r="A140" s="114"/>
      <c r="B140" s="114"/>
      <c r="C140" s="114"/>
      <c r="G140" s="20"/>
      <c r="K140" s="20"/>
      <c r="L140" s="20"/>
      <c r="P140" s="20"/>
      <c r="Q140" s="20"/>
      <c r="U140" s="20"/>
      <c r="V140" s="20"/>
      <c r="Z140" s="20"/>
      <c r="AA140" s="20"/>
      <c r="AE140" s="20"/>
    </row>
    <row r="141" spans="1:78" ht="16" hidden="1" customHeight="1" x14ac:dyDescent="0.2">
      <c r="A141" s="222">
        <v>12</v>
      </c>
      <c r="B141" s="222">
        <v>1</v>
      </c>
      <c r="C141" s="222">
        <v>1</v>
      </c>
      <c r="D141" s="20" t="s">
        <v>725</v>
      </c>
      <c r="E141" s="224">
        <v>2038081</v>
      </c>
      <c r="G141" s="20"/>
      <c r="K141" s="20"/>
      <c r="L141" s="20"/>
      <c r="P141" s="20"/>
      <c r="Q141" s="20"/>
      <c r="U141" s="20"/>
      <c r="V141" s="20"/>
      <c r="Z141" s="20"/>
      <c r="AA141" s="20"/>
      <c r="AE141" s="20"/>
      <c r="AG141" s="21" t="e">
        <f t="shared" ref="AG141:AG156" si="48">AVERAGE(G141:K141)</f>
        <v>#DIV/0!</v>
      </c>
      <c r="AH141" s="22" t="e">
        <f t="shared" ref="AH141:AH156" si="49">AVERAGE(L141:P141)</f>
        <v>#DIV/0!</v>
      </c>
      <c r="AI141" s="22" t="e">
        <f t="shared" ref="AI141:AI156" si="50">AVERAGE(V141:Z141)</f>
        <v>#DIV/0!</v>
      </c>
      <c r="AJ141" s="22" t="e">
        <f t="shared" ref="AJ141:AJ156" si="51">AVERAGE(Q141:U141)</f>
        <v>#DIV/0!</v>
      </c>
      <c r="AK141" s="22" t="e">
        <f t="shared" ref="AK141:AK156" si="52">AVERAGE(AA141:AE141)</f>
        <v>#DIV/0!</v>
      </c>
      <c r="AM141" s="109"/>
      <c r="AN141" s="223"/>
      <c r="AP141" s="223"/>
      <c r="AQ141" s="220"/>
      <c r="AR141" s="24"/>
      <c r="AS141" s="223"/>
      <c r="AT141" s="220"/>
      <c r="AV141" s="43"/>
      <c r="AW141" s="43"/>
      <c r="AX141" s="43"/>
      <c r="AY141" s="43"/>
      <c r="AZ141" s="25"/>
      <c r="BA141" s="223"/>
      <c r="BB141" s="220"/>
      <c r="BC141" s="24"/>
      <c r="BD141" s="223"/>
      <c r="BE141" s="220"/>
      <c r="BG141" s="43"/>
      <c r="BH141" s="43"/>
      <c r="BI141" s="43"/>
      <c r="BJ141" s="43"/>
      <c r="BL141" s="223"/>
      <c r="BM141" s="220"/>
      <c r="BN141" s="24"/>
      <c r="BO141" s="223"/>
      <c r="BP141" s="220"/>
      <c r="BR141" s="220"/>
      <c r="BS141" s="220"/>
      <c r="BT141" s="221"/>
      <c r="BU141" s="51"/>
      <c r="BV141" s="220"/>
      <c r="BW141" s="220"/>
      <c r="BX141" s="221"/>
      <c r="BY141" s="51"/>
      <c r="BZ141" s="221"/>
    </row>
    <row r="142" spans="1:78" ht="16" hidden="1" customHeight="1" x14ac:dyDescent="0.2">
      <c r="A142" s="222"/>
      <c r="B142" s="222"/>
      <c r="C142" s="222"/>
      <c r="D142" s="20" t="s">
        <v>726</v>
      </c>
      <c r="E142" s="224"/>
      <c r="G142" s="20"/>
      <c r="K142" s="20"/>
      <c r="L142" s="20"/>
      <c r="P142" s="20"/>
      <c r="Q142" s="20"/>
      <c r="U142" s="20"/>
      <c r="V142" s="20"/>
      <c r="Z142" s="20"/>
      <c r="AA142" s="20"/>
      <c r="AE142" s="20"/>
      <c r="AG142" s="21" t="e">
        <f t="shared" si="48"/>
        <v>#DIV/0!</v>
      </c>
      <c r="AH142" s="22" t="e">
        <f t="shared" si="49"/>
        <v>#DIV/0!</v>
      </c>
      <c r="AI142" s="22" t="e">
        <f t="shared" si="50"/>
        <v>#DIV/0!</v>
      </c>
      <c r="AJ142" s="22" t="e">
        <f t="shared" si="51"/>
        <v>#DIV/0!</v>
      </c>
      <c r="AK142" s="22" t="e">
        <f t="shared" si="52"/>
        <v>#DIV/0!</v>
      </c>
      <c r="AM142" s="109"/>
      <c r="AN142" s="223"/>
      <c r="AP142" s="223"/>
      <c r="AQ142" s="220"/>
      <c r="AR142" s="24"/>
      <c r="AS142" s="223"/>
      <c r="AT142" s="220"/>
      <c r="AV142" s="43"/>
      <c r="AW142" s="43"/>
      <c r="AX142" s="43"/>
      <c r="AY142" s="43"/>
      <c r="AZ142" s="25"/>
      <c r="BA142" s="223"/>
      <c r="BB142" s="220"/>
      <c r="BC142" s="24"/>
      <c r="BD142" s="223"/>
      <c r="BE142" s="220"/>
      <c r="BG142" s="43"/>
      <c r="BH142" s="43"/>
      <c r="BI142" s="43"/>
      <c r="BJ142" s="43"/>
      <c r="BL142" s="223"/>
      <c r="BM142" s="220"/>
      <c r="BN142" s="24"/>
      <c r="BO142" s="223"/>
      <c r="BP142" s="220"/>
      <c r="BR142" s="220"/>
      <c r="BS142" s="220"/>
      <c r="BT142" s="221"/>
      <c r="BU142" s="51"/>
      <c r="BV142" s="220"/>
      <c r="BW142" s="220"/>
      <c r="BX142" s="221"/>
      <c r="BY142" s="51"/>
      <c r="BZ142" s="221"/>
    </row>
    <row r="143" spans="1:78" ht="16" hidden="1" customHeight="1" x14ac:dyDescent="0.2">
      <c r="A143" s="222"/>
      <c r="B143" s="222"/>
      <c r="C143" s="222"/>
      <c r="D143" s="20" t="s">
        <v>727</v>
      </c>
      <c r="E143" s="224"/>
      <c r="G143" s="20"/>
      <c r="K143" s="20"/>
      <c r="L143" s="20"/>
      <c r="P143" s="20"/>
      <c r="Q143" s="20"/>
      <c r="U143" s="20"/>
      <c r="V143" s="20"/>
      <c r="Z143" s="20"/>
      <c r="AA143" s="20"/>
      <c r="AE143" s="20"/>
      <c r="AG143" s="21" t="e">
        <f t="shared" si="48"/>
        <v>#DIV/0!</v>
      </c>
      <c r="AH143" s="22" t="e">
        <f t="shared" si="49"/>
        <v>#DIV/0!</v>
      </c>
      <c r="AI143" s="22" t="e">
        <f t="shared" si="50"/>
        <v>#DIV/0!</v>
      </c>
      <c r="AJ143" s="22" t="e">
        <f t="shared" si="51"/>
        <v>#DIV/0!</v>
      </c>
      <c r="AK143" s="22" t="e">
        <f t="shared" si="52"/>
        <v>#DIV/0!</v>
      </c>
      <c r="AM143" s="109"/>
      <c r="AN143" s="223"/>
      <c r="AP143" s="223"/>
      <c r="AQ143" s="220"/>
      <c r="AR143" s="24"/>
      <c r="AS143" s="223"/>
      <c r="AT143" s="220"/>
      <c r="AV143" s="43"/>
      <c r="AW143" s="43"/>
      <c r="AX143" s="43"/>
      <c r="AY143" s="43"/>
      <c r="AZ143" s="25"/>
      <c r="BA143" s="223"/>
      <c r="BB143" s="220"/>
      <c r="BC143" s="24"/>
      <c r="BD143" s="223"/>
      <c r="BE143" s="220"/>
      <c r="BG143" s="43"/>
      <c r="BH143" s="43"/>
      <c r="BI143" s="43"/>
      <c r="BJ143" s="43"/>
      <c r="BL143" s="223"/>
      <c r="BM143" s="220"/>
      <c r="BN143" s="24"/>
      <c r="BO143" s="223"/>
      <c r="BP143" s="220"/>
      <c r="BR143" s="220"/>
      <c r="BS143" s="220"/>
      <c r="BT143" s="221"/>
      <c r="BU143" s="51"/>
      <c r="BV143" s="220"/>
      <c r="BW143" s="220"/>
      <c r="BX143" s="221"/>
      <c r="BY143" s="51"/>
      <c r="BZ143" s="221"/>
    </row>
    <row r="144" spans="1:78" ht="16" hidden="1" customHeight="1" x14ac:dyDescent="0.2">
      <c r="A144" s="222"/>
      <c r="B144" s="222"/>
      <c r="C144" s="222"/>
      <c r="D144" s="20" t="s">
        <v>728</v>
      </c>
      <c r="E144" s="224"/>
      <c r="G144" s="20"/>
      <c r="K144" s="20"/>
      <c r="L144" s="20"/>
      <c r="P144" s="20"/>
      <c r="Q144" s="20"/>
      <c r="U144" s="20"/>
      <c r="V144" s="20"/>
      <c r="Z144" s="20"/>
      <c r="AA144" s="20"/>
      <c r="AE144" s="20"/>
      <c r="AG144" s="21" t="e">
        <f t="shared" si="48"/>
        <v>#DIV/0!</v>
      </c>
      <c r="AH144" s="22" t="e">
        <f t="shared" si="49"/>
        <v>#DIV/0!</v>
      </c>
      <c r="AI144" s="22" t="e">
        <f t="shared" si="50"/>
        <v>#DIV/0!</v>
      </c>
      <c r="AJ144" s="22" t="e">
        <f t="shared" si="51"/>
        <v>#DIV/0!</v>
      </c>
      <c r="AK144" s="22" t="e">
        <f t="shared" si="52"/>
        <v>#DIV/0!</v>
      </c>
      <c r="AM144" s="109"/>
      <c r="AN144" s="223"/>
      <c r="AP144" s="223"/>
      <c r="AQ144" s="220"/>
      <c r="AR144" s="24"/>
      <c r="AS144" s="223"/>
      <c r="AT144" s="220"/>
      <c r="AV144" s="43"/>
      <c r="AW144" s="43"/>
      <c r="AX144" s="43"/>
      <c r="AY144" s="43"/>
      <c r="AZ144" s="25"/>
      <c r="BA144" s="223"/>
      <c r="BB144" s="220"/>
      <c r="BC144" s="24"/>
      <c r="BD144" s="223"/>
      <c r="BE144" s="220"/>
      <c r="BG144" s="43"/>
      <c r="BH144" s="43"/>
      <c r="BI144" s="43"/>
      <c r="BJ144" s="43"/>
      <c r="BL144" s="223"/>
      <c r="BM144" s="220"/>
      <c r="BN144" s="24"/>
      <c r="BO144" s="223"/>
      <c r="BP144" s="220"/>
      <c r="BR144" s="220"/>
      <c r="BS144" s="220"/>
      <c r="BT144" s="221"/>
      <c r="BU144" s="51"/>
      <c r="BV144" s="220"/>
      <c r="BW144" s="220"/>
      <c r="BX144" s="221"/>
      <c r="BY144" s="51"/>
      <c r="BZ144" s="221"/>
    </row>
    <row r="145" spans="1:78" ht="16" hidden="1" customHeight="1" x14ac:dyDescent="0.2">
      <c r="A145" s="222"/>
      <c r="B145" s="222"/>
      <c r="C145" s="222"/>
      <c r="D145" s="20" t="s">
        <v>729</v>
      </c>
      <c r="E145" s="224"/>
      <c r="G145" s="20"/>
      <c r="K145" s="20"/>
      <c r="L145" s="20"/>
      <c r="P145" s="20"/>
      <c r="Q145" s="20"/>
      <c r="U145" s="20"/>
      <c r="V145" s="20"/>
      <c r="Z145" s="20"/>
      <c r="AA145" s="20"/>
      <c r="AE145" s="20"/>
      <c r="AG145" s="21" t="e">
        <f t="shared" si="48"/>
        <v>#DIV/0!</v>
      </c>
      <c r="AH145" s="22" t="e">
        <f t="shared" si="49"/>
        <v>#DIV/0!</v>
      </c>
      <c r="AI145" s="22" t="e">
        <f t="shared" si="50"/>
        <v>#DIV/0!</v>
      </c>
      <c r="AJ145" s="22" t="e">
        <f t="shared" si="51"/>
        <v>#DIV/0!</v>
      </c>
      <c r="AK145" s="22" t="e">
        <f t="shared" si="52"/>
        <v>#DIV/0!</v>
      </c>
      <c r="AM145" s="109"/>
      <c r="AN145" s="223"/>
      <c r="AP145" s="223"/>
      <c r="AQ145" s="220"/>
      <c r="AR145" s="24"/>
      <c r="AS145" s="223"/>
      <c r="AT145" s="220"/>
      <c r="AV145" s="43"/>
      <c r="AW145" s="43"/>
      <c r="AX145" s="43"/>
      <c r="AY145" s="43"/>
      <c r="AZ145" s="25"/>
      <c r="BA145" s="223"/>
      <c r="BB145" s="220"/>
      <c r="BC145" s="24"/>
      <c r="BD145" s="223"/>
      <c r="BE145" s="220"/>
      <c r="BG145" s="43"/>
      <c r="BH145" s="43"/>
      <c r="BI145" s="43"/>
      <c r="BJ145" s="43"/>
      <c r="BL145" s="223"/>
      <c r="BM145" s="220"/>
      <c r="BN145" s="24"/>
      <c r="BO145" s="223"/>
      <c r="BP145" s="220"/>
      <c r="BR145" s="220"/>
      <c r="BS145" s="220"/>
      <c r="BT145" s="221"/>
      <c r="BU145" s="51"/>
      <c r="BV145" s="220"/>
      <c r="BW145" s="220"/>
      <c r="BX145" s="221"/>
      <c r="BY145" s="51"/>
      <c r="BZ145" s="221"/>
    </row>
    <row r="146" spans="1:78" ht="16" hidden="1" customHeight="1" x14ac:dyDescent="0.2">
      <c r="A146" s="222"/>
      <c r="B146" s="222"/>
      <c r="C146" s="222"/>
      <c r="E146" s="224"/>
      <c r="AG146" s="21" t="e">
        <f t="shared" si="48"/>
        <v>#DIV/0!</v>
      </c>
      <c r="AH146" s="22" t="e">
        <f t="shared" si="49"/>
        <v>#DIV/0!</v>
      </c>
      <c r="AI146" s="22" t="e">
        <f t="shared" si="50"/>
        <v>#DIV/0!</v>
      </c>
      <c r="AJ146" s="22" t="e">
        <f t="shared" si="51"/>
        <v>#DIV/0!</v>
      </c>
      <c r="AK146" s="22" t="e">
        <f t="shared" si="52"/>
        <v>#DIV/0!</v>
      </c>
      <c r="AM146" s="109"/>
      <c r="AN146" s="223"/>
      <c r="AP146" s="223"/>
      <c r="AQ146" s="220"/>
      <c r="AR146" s="24"/>
      <c r="AS146" s="223"/>
      <c r="AT146" s="220"/>
      <c r="AV146" s="43"/>
      <c r="AW146" s="43"/>
      <c r="AX146" s="43"/>
      <c r="AY146" s="43"/>
      <c r="AZ146" s="25"/>
      <c r="BA146" s="223"/>
      <c r="BB146" s="220"/>
      <c r="BC146" s="24"/>
      <c r="BD146" s="223"/>
      <c r="BE146" s="220"/>
      <c r="BG146" s="43"/>
      <c r="BH146" s="43"/>
      <c r="BI146" s="43"/>
      <c r="BJ146" s="43"/>
      <c r="BL146" s="223"/>
      <c r="BM146" s="220"/>
      <c r="BN146" s="24"/>
      <c r="BO146" s="223"/>
      <c r="BP146" s="220"/>
      <c r="BR146" s="220"/>
      <c r="BS146" s="220"/>
      <c r="BT146" s="221"/>
      <c r="BU146" s="51"/>
      <c r="BV146" s="220"/>
      <c r="BW146" s="220"/>
      <c r="BX146" s="221"/>
      <c r="BY146" s="51"/>
      <c r="BZ146" s="221"/>
    </row>
    <row r="147" spans="1:78" ht="16" hidden="1" customHeight="1" x14ac:dyDescent="0.2">
      <c r="A147" s="222"/>
      <c r="B147" s="222"/>
      <c r="C147" s="222"/>
      <c r="E147" s="224"/>
      <c r="AG147" s="21" t="e">
        <f t="shared" si="48"/>
        <v>#DIV/0!</v>
      </c>
      <c r="AH147" s="22" t="e">
        <f t="shared" si="49"/>
        <v>#DIV/0!</v>
      </c>
      <c r="AI147" s="22" t="e">
        <f t="shared" si="50"/>
        <v>#DIV/0!</v>
      </c>
      <c r="AJ147" s="22" t="e">
        <f t="shared" si="51"/>
        <v>#DIV/0!</v>
      </c>
      <c r="AK147" s="22" t="e">
        <f t="shared" si="52"/>
        <v>#DIV/0!</v>
      </c>
      <c r="AM147" s="109"/>
      <c r="AN147" s="223"/>
      <c r="AP147" s="223"/>
      <c r="AQ147" s="220"/>
      <c r="AR147" s="24"/>
      <c r="AS147" s="223"/>
      <c r="AT147" s="220"/>
      <c r="AV147" s="43"/>
      <c r="AW147" s="43"/>
      <c r="AX147" s="43"/>
      <c r="AY147" s="43"/>
      <c r="AZ147" s="25"/>
      <c r="BA147" s="223"/>
      <c r="BB147" s="220"/>
      <c r="BC147" s="24"/>
      <c r="BD147" s="223"/>
      <c r="BE147" s="220"/>
      <c r="BG147" s="43"/>
      <c r="BH147" s="43"/>
      <c r="BI147" s="43"/>
      <c r="BJ147" s="43"/>
      <c r="BL147" s="223"/>
      <c r="BM147" s="220"/>
      <c r="BN147" s="24"/>
      <c r="BO147" s="223"/>
      <c r="BP147" s="220"/>
      <c r="BR147" s="220"/>
      <c r="BS147" s="220"/>
      <c r="BT147" s="221"/>
      <c r="BU147" s="51"/>
      <c r="BV147" s="220"/>
      <c r="BW147" s="220"/>
      <c r="BX147" s="221"/>
      <c r="BY147" s="51"/>
      <c r="BZ147" s="221"/>
    </row>
    <row r="148" spans="1:78" ht="16" hidden="1" customHeight="1" x14ac:dyDescent="0.2">
      <c r="A148" s="222"/>
      <c r="B148" s="222"/>
      <c r="C148" s="222"/>
      <c r="E148" s="224"/>
      <c r="AG148" s="21" t="e">
        <f t="shared" si="48"/>
        <v>#DIV/0!</v>
      </c>
      <c r="AH148" s="22" t="e">
        <f t="shared" si="49"/>
        <v>#DIV/0!</v>
      </c>
      <c r="AI148" s="22" t="e">
        <f t="shared" si="50"/>
        <v>#DIV/0!</v>
      </c>
      <c r="AJ148" s="22" t="e">
        <f t="shared" si="51"/>
        <v>#DIV/0!</v>
      </c>
      <c r="AK148" s="22" t="e">
        <f t="shared" si="52"/>
        <v>#DIV/0!</v>
      </c>
      <c r="AM148" s="109"/>
      <c r="AN148" s="223"/>
      <c r="AP148" s="223"/>
      <c r="AQ148" s="220"/>
      <c r="AR148" s="24"/>
      <c r="AS148" s="223"/>
      <c r="AT148" s="220"/>
      <c r="AV148" s="43"/>
      <c r="AW148" s="43"/>
      <c r="AX148" s="43"/>
      <c r="AY148" s="43"/>
      <c r="AZ148" s="25"/>
      <c r="BA148" s="223"/>
      <c r="BB148" s="220"/>
      <c r="BC148" s="24"/>
      <c r="BD148" s="223"/>
      <c r="BE148" s="220"/>
      <c r="BG148" s="43"/>
      <c r="BH148" s="43"/>
      <c r="BI148" s="43"/>
      <c r="BJ148" s="43"/>
      <c r="BL148" s="223"/>
      <c r="BM148" s="220"/>
      <c r="BN148" s="24"/>
      <c r="BO148" s="223"/>
      <c r="BP148" s="220"/>
      <c r="BR148" s="220"/>
      <c r="BS148" s="220"/>
      <c r="BT148" s="221"/>
      <c r="BU148" s="51"/>
      <c r="BV148" s="220"/>
      <c r="BW148" s="220"/>
      <c r="BX148" s="221"/>
      <c r="BY148" s="51"/>
      <c r="BZ148" s="221"/>
    </row>
    <row r="149" spans="1:78" ht="16" hidden="1" customHeight="1" x14ac:dyDescent="0.2">
      <c r="A149" s="222"/>
      <c r="B149" s="222"/>
      <c r="C149" s="222">
        <v>0</v>
      </c>
      <c r="D149" s="20" t="s">
        <v>730</v>
      </c>
      <c r="E149" s="224"/>
      <c r="G149" s="20"/>
      <c r="K149" s="20"/>
      <c r="L149" s="20"/>
      <c r="P149" s="20"/>
      <c r="Q149" s="20"/>
      <c r="U149" s="20"/>
      <c r="V149" s="20"/>
      <c r="Z149" s="20"/>
      <c r="AA149" s="20"/>
      <c r="AE149" s="20"/>
      <c r="AG149" s="21" t="e">
        <f t="shared" si="48"/>
        <v>#DIV/0!</v>
      </c>
      <c r="AH149" s="22" t="e">
        <f t="shared" si="49"/>
        <v>#DIV/0!</v>
      </c>
      <c r="AI149" s="22" t="e">
        <f t="shared" si="50"/>
        <v>#DIV/0!</v>
      </c>
      <c r="AJ149" s="22" t="e">
        <f t="shared" si="51"/>
        <v>#DIV/0!</v>
      </c>
      <c r="AK149" s="22" t="e">
        <f t="shared" si="52"/>
        <v>#DIV/0!</v>
      </c>
      <c r="AM149" s="109"/>
      <c r="AN149" s="223"/>
      <c r="AP149" s="223"/>
      <c r="AQ149" s="220"/>
      <c r="AR149" s="24"/>
      <c r="AS149" s="223"/>
      <c r="AT149" s="220"/>
      <c r="AV149" s="43"/>
      <c r="AW149" s="43"/>
      <c r="AX149" s="43"/>
      <c r="AY149" s="43"/>
      <c r="AZ149" s="25"/>
      <c r="BA149" s="223"/>
      <c r="BB149" s="220"/>
      <c r="BC149" s="24"/>
      <c r="BD149" s="223"/>
      <c r="BE149" s="220"/>
      <c r="BG149" s="43"/>
      <c r="BH149" s="43"/>
      <c r="BI149" s="43"/>
      <c r="BJ149" s="43"/>
      <c r="BL149" s="223"/>
      <c r="BM149" s="220"/>
      <c r="BN149" s="24"/>
      <c r="BO149" s="223"/>
      <c r="BP149" s="220"/>
      <c r="BR149" s="220"/>
      <c r="BS149" s="220"/>
      <c r="BT149" s="221"/>
      <c r="BU149" s="51"/>
      <c r="BV149" s="220"/>
      <c r="BW149" s="220"/>
      <c r="BX149" s="221"/>
      <c r="BY149" s="51"/>
      <c r="BZ149" s="221"/>
    </row>
    <row r="150" spans="1:78" ht="16" hidden="1" customHeight="1" x14ac:dyDescent="0.2">
      <c r="A150" s="222"/>
      <c r="B150" s="222"/>
      <c r="C150" s="222"/>
      <c r="D150" s="20" t="s">
        <v>731</v>
      </c>
      <c r="E150" s="224"/>
      <c r="G150" s="20"/>
      <c r="K150" s="20"/>
      <c r="L150" s="20"/>
      <c r="P150" s="20"/>
      <c r="Q150" s="20"/>
      <c r="U150" s="20"/>
      <c r="V150" s="20"/>
      <c r="Z150" s="20"/>
      <c r="AA150" s="20"/>
      <c r="AE150" s="20"/>
      <c r="AG150" s="21" t="e">
        <f t="shared" si="48"/>
        <v>#DIV/0!</v>
      </c>
      <c r="AH150" s="22" t="e">
        <f t="shared" si="49"/>
        <v>#DIV/0!</v>
      </c>
      <c r="AI150" s="22" t="e">
        <f t="shared" si="50"/>
        <v>#DIV/0!</v>
      </c>
      <c r="AJ150" s="22" t="e">
        <f t="shared" si="51"/>
        <v>#DIV/0!</v>
      </c>
      <c r="AK150" s="22" t="e">
        <f t="shared" si="52"/>
        <v>#DIV/0!</v>
      </c>
      <c r="AM150" s="109"/>
      <c r="AN150" s="223"/>
      <c r="AP150" s="223"/>
      <c r="AQ150" s="220"/>
      <c r="AR150" s="24"/>
      <c r="AS150" s="223"/>
      <c r="AT150" s="220"/>
      <c r="AV150" s="43"/>
      <c r="AW150" s="43"/>
      <c r="AX150" s="43"/>
      <c r="AY150" s="43"/>
      <c r="AZ150" s="25"/>
      <c r="BA150" s="223"/>
      <c r="BB150" s="220"/>
      <c r="BC150" s="24"/>
      <c r="BD150" s="223"/>
      <c r="BE150" s="220"/>
      <c r="BG150" s="43"/>
      <c r="BH150" s="43"/>
      <c r="BI150" s="43"/>
      <c r="BJ150" s="43"/>
      <c r="BL150" s="223"/>
      <c r="BM150" s="220"/>
      <c r="BN150" s="24"/>
      <c r="BO150" s="223"/>
      <c r="BP150" s="220"/>
      <c r="BR150" s="220"/>
      <c r="BS150" s="220"/>
      <c r="BT150" s="221"/>
      <c r="BU150" s="51"/>
      <c r="BV150" s="220"/>
      <c r="BW150" s="220"/>
      <c r="BX150" s="221"/>
      <c r="BY150" s="51"/>
      <c r="BZ150" s="221"/>
    </row>
    <row r="151" spans="1:78" ht="16" hidden="1" customHeight="1" x14ac:dyDescent="0.2">
      <c r="A151" s="222"/>
      <c r="B151" s="222"/>
      <c r="C151" s="222"/>
      <c r="D151" s="20" t="s">
        <v>732</v>
      </c>
      <c r="E151" s="224"/>
      <c r="G151" s="20"/>
      <c r="K151" s="20"/>
      <c r="L151" s="20"/>
      <c r="P151" s="20"/>
      <c r="Q151" s="20"/>
      <c r="U151" s="20"/>
      <c r="V151" s="20"/>
      <c r="Z151" s="20"/>
      <c r="AA151" s="20"/>
      <c r="AE151" s="20"/>
      <c r="AG151" s="21" t="e">
        <f t="shared" si="48"/>
        <v>#DIV/0!</v>
      </c>
      <c r="AH151" s="22" t="e">
        <f t="shared" si="49"/>
        <v>#DIV/0!</v>
      </c>
      <c r="AI151" s="22" t="e">
        <f t="shared" si="50"/>
        <v>#DIV/0!</v>
      </c>
      <c r="AJ151" s="22" t="e">
        <f t="shared" si="51"/>
        <v>#DIV/0!</v>
      </c>
      <c r="AK151" s="22" t="e">
        <f t="shared" si="52"/>
        <v>#DIV/0!</v>
      </c>
      <c r="AM151" s="109"/>
      <c r="AN151" s="223"/>
      <c r="AP151" s="223"/>
      <c r="AQ151" s="220"/>
      <c r="AR151" s="24"/>
      <c r="AS151" s="223"/>
      <c r="AT151" s="220"/>
      <c r="AV151" s="43"/>
      <c r="AW151" s="43"/>
      <c r="AX151" s="43"/>
      <c r="AY151" s="43"/>
      <c r="AZ151" s="25"/>
      <c r="BA151" s="223"/>
      <c r="BB151" s="220"/>
      <c r="BC151" s="24"/>
      <c r="BD151" s="223"/>
      <c r="BE151" s="220"/>
      <c r="BG151" s="43"/>
      <c r="BH151" s="43"/>
      <c r="BI151" s="43"/>
      <c r="BJ151" s="43"/>
      <c r="BL151" s="223"/>
      <c r="BM151" s="220"/>
      <c r="BN151" s="24"/>
      <c r="BO151" s="223"/>
      <c r="BP151" s="220"/>
      <c r="BR151" s="220"/>
      <c r="BS151" s="220"/>
      <c r="BT151" s="221"/>
      <c r="BU151" s="51"/>
      <c r="BV151" s="220"/>
      <c r="BW151" s="220"/>
      <c r="BX151" s="221"/>
      <c r="BY151" s="51"/>
      <c r="BZ151" s="221"/>
    </row>
    <row r="152" spans="1:78" ht="16" hidden="1" customHeight="1" x14ac:dyDescent="0.2">
      <c r="A152" s="222"/>
      <c r="B152" s="222"/>
      <c r="C152" s="222"/>
      <c r="D152" s="20" t="s">
        <v>733</v>
      </c>
      <c r="E152" s="224"/>
      <c r="G152" s="20"/>
      <c r="K152" s="20"/>
      <c r="L152" s="20"/>
      <c r="P152" s="20"/>
      <c r="Q152" s="20"/>
      <c r="U152" s="20"/>
      <c r="V152" s="20"/>
      <c r="Z152" s="20"/>
      <c r="AA152" s="20"/>
      <c r="AE152" s="20"/>
      <c r="AG152" s="21" t="e">
        <f t="shared" si="48"/>
        <v>#DIV/0!</v>
      </c>
      <c r="AH152" s="22" t="e">
        <f t="shared" si="49"/>
        <v>#DIV/0!</v>
      </c>
      <c r="AI152" s="22" t="e">
        <f t="shared" si="50"/>
        <v>#DIV/0!</v>
      </c>
      <c r="AJ152" s="22" t="e">
        <f t="shared" si="51"/>
        <v>#DIV/0!</v>
      </c>
      <c r="AK152" s="22" t="e">
        <f t="shared" si="52"/>
        <v>#DIV/0!</v>
      </c>
      <c r="AM152" s="109"/>
      <c r="AN152" s="223"/>
      <c r="AP152" s="223"/>
      <c r="AQ152" s="220"/>
      <c r="AR152" s="24"/>
      <c r="AS152" s="223"/>
      <c r="AT152" s="220"/>
      <c r="AV152" s="43"/>
      <c r="AW152" s="43"/>
      <c r="AX152" s="43"/>
      <c r="AY152" s="43"/>
      <c r="AZ152" s="25"/>
      <c r="BA152" s="223"/>
      <c r="BB152" s="220"/>
      <c r="BC152" s="24"/>
      <c r="BD152" s="223"/>
      <c r="BE152" s="220"/>
      <c r="BG152" s="43"/>
      <c r="BH152" s="43"/>
      <c r="BI152" s="43"/>
      <c r="BJ152" s="43"/>
      <c r="BL152" s="223"/>
      <c r="BM152" s="220"/>
      <c r="BN152" s="24"/>
      <c r="BO152" s="223"/>
      <c r="BP152" s="220"/>
      <c r="BR152" s="220"/>
      <c r="BS152" s="220"/>
      <c r="BT152" s="221"/>
      <c r="BU152" s="51"/>
      <c r="BV152" s="220"/>
      <c r="BW152" s="220"/>
      <c r="BX152" s="221"/>
      <c r="BY152" s="51"/>
      <c r="BZ152" s="221"/>
    </row>
    <row r="153" spans="1:78" ht="16" hidden="1" customHeight="1" x14ac:dyDescent="0.2">
      <c r="A153" s="222"/>
      <c r="B153" s="222"/>
      <c r="C153" s="222"/>
      <c r="D153" s="20" t="s">
        <v>734</v>
      </c>
      <c r="E153" s="224"/>
      <c r="G153" s="20"/>
      <c r="K153" s="20"/>
      <c r="L153" s="20"/>
      <c r="P153" s="20"/>
      <c r="Q153" s="20"/>
      <c r="U153" s="20"/>
      <c r="V153" s="20"/>
      <c r="Z153" s="20"/>
      <c r="AA153" s="20"/>
      <c r="AE153" s="20"/>
      <c r="AG153" s="21" t="e">
        <f>AVERAGE(G153:K153)</f>
        <v>#DIV/0!</v>
      </c>
      <c r="AH153" s="22" t="e">
        <f>AVERAGE(L153:P153)</f>
        <v>#DIV/0!</v>
      </c>
      <c r="AI153" s="22" t="e">
        <f>AVERAGE(V153:Z153)</f>
        <v>#DIV/0!</v>
      </c>
      <c r="AJ153" s="22" t="e">
        <f>AVERAGE(Q153:U153)</f>
        <v>#DIV/0!</v>
      </c>
      <c r="AK153" s="22" t="e">
        <f>AVERAGE(AA153:AE153)</f>
        <v>#DIV/0!</v>
      </c>
      <c r="AM153" s="109"/>
      <c r="AN153" s="223"/>
      <c r="AP153" s="223"/>
      <c r="AQ153" s="220"/>
      <c r="AR153" s="24"/>
      <c r="AS153" s="223"/>
      <c r="AT153" s="220"/>
      <c r="AV153" s="43"/>
      <c r="AW153" s="43"/>
      <c r="AX153" s="43"/>
      <c r="AY153" s="43"/>
      <c r="AZ153" s="25"/>
      <c r="BA153" s="223"/>
      <c r="BB153" s="220"/>
      <c r="BC153" s="24"/>
      <c r="BD153" s="223"/>
      <c r="BE153" s="220"/>
      <c r="BG153" s="43"/>
      <c r="BH153" s="43"/>
      <c r="BI153" s="43"/>
      <c r="BJ153" s="43"/>
      <c r="BL153" s="223"/>
      <c r="BM153" s="220"/>
      <c r="BN153" s="24"/>
      <c r="BO153" s="223"/>
      <c r="BP153" s="220"/>
      <c r="BR153" s="220"/>
      <c r="BS153" s="220"/>
      <c r="BT153" s="221"/>
      <c r="BU153" s="51"/>
      <c r="BV153" s="220"/>
      <c r="BW153" s="220"/>
      <c r="BX153" s="221"/>
      <c r="BY153" s="51"/>
      <c r="BZ153" s="221"/>
    </row>
    <row r="154" spans="1:78" ht="16" hidden="1" customHeight="1" x14ac:dyDescent="0.2">
      <c r="A154" s="222"/>
      <c r="B154" s="222"/>
      <c r="C154" s="222"/>
      <c r="E154" s="224"/>
      <c r="AG154" s="21" t="e">
        <f t="shared" si="48"/>
        <v>#DIV/0!</v>
      </c>
      <c r="AH154" s="22" t="e">
        <f t="shared" si="49"/>
        <v>#DIV/0!</v>
      </c>
      <c r="AI154" s="22" t="e">
        <f t="shared" si="50"/>
        <v>#DIV/0!</v>
      </c>
      <c r="AJ154" s="22" t="e">
        <f t="shared" si="51"/>
        <v>#DIV/0!</v>
      </c>
      <c r="AK154" s="22" t="e">
        <f t="shared" si="52"/>
        <v>#DIV/0!</v>
      </c>
      <c r="AM154" s="109"/>
      <c r="AN154" s="223"/>
      <c r="AP154" s="223"/>
      <c r="AQ154" s="220"/>
      <c r="AR154" s="24"/>
      <c r="AS154" s="223"/>
      <c r="AT154" s="220"/>
      <c r="AV154" s="43"/>
      <c r="AW154" s="43"/>
      <c r="AX154" s="43"/>
      <c r="AY154" s="43"/>
      <c r="AZ154" s="25"/>
      <c r="BA154" s="223"/>
      <c r="BB154" s="220"/>
      <c r="BC154" s="24"/>
      <c r="BD154" s="223"/>
      <c r="BE154" s="220"/>
      <c r="BG154" s="43"/>
      <c r="BH154" s="43"/>
      <c r="BI154" s="43"/>
      <c r="BJ154" s="43"/>
      <c r="BL154" s="223"/>
      <c r="BM154" s="220"/>
      <c r="BN154" s="24"/>
      <c r="BO154" s="223"/>
      <c r="BP154" s="220"/>
      <c r="BR154" s="220"/>
      <c r="BS154" s="220"/>
      <c r="BT154" s="221"/>
      <c r="BU154" s="51"/>
      <c r="BV154" s="220"/>
      <c r="BW154" s="220"/>
      <c r="BX154" s="221"/>
      <c r="BY154" s="51"/>
      <c r="BZ154" s="221"/>
    </row>
    <row r="155" spans="1:78" ht="16" hidden="1" customHeight="1" x14ac:dyDescent="0.2">
      <c r="A155" s="222"/>
      <c r="B155" s="222"/>
      <c r="C155" s="222"/>
      <c r="E155" s="224"/>
      <c r="AG155" s="21" t="e">
        <f t="shared" si="48"/>
        <v>#DIV/0!</v>
      </c>
      <c r="AH155" s="22" t="e">
        <f t="shared" si="49"/>
        <v>#DIV/0!</v>
      </c>
      <c r="AI155" s="22" t="e">
        <f t="shared" si="50"/>
        <v>#DIV/0!</v>
      </c>
      <c r="AJ155" s="22" t="e">
        <f t="shared" si="51"/>
        <v>#DIV/0!</v>
      </c>
      <c r="AK155" s="22" t="e">
        <f t="shared" si="52"/>
        <v>#DIV/0!</v>
      </c>
      <c r="AM155" s="109"/>
      <c r="AN155" s="223"/>
      <c r="AP155" s="223"/>
      <c r="AQ155" s="220"/>
      <c r="AR155" s="24"/>
      <c r="AS155" s="223"/>
      <c r="AT155" s="220"/>
      <c r="AV155" s="43"/>
      <c r="AW155" s="43"/>
      <c r="AX155" s="43"/>
      <c r="AY155" s="43"/>
      <c r="AZ155" s="25"/>
      <c r="BA155" s="223"/>
      <c r="BB155" s="220"/>
      <c r="BC155" s="24"/>
      <c r="BD155" s="223"/>
      <c r="BE155" s="220"/>
      <c r="BG155" s="43"/>
      <c r="BH155" s="43"/>
      <c r="BI155" s="43"/>
      <c r="BJ155" s="43"/>
      <c r="BL155" s="223"/>
      <c r="BM155" s="220"/>
      <c r="BN155" s="24"/>
      <c r="BO155" s="223"/>
      <c r="BP155" s="220"/>
      <c r="BR155" s="220"/>
      <c r="BS155" s="220"/>
      <c r="BT155" s="221"/>
      <c r="BU155" s="51"/>
      <c r="BV155" s="220"/>
      <c r="BW155" s="220"/>
      <c r="BX155" s="221"/>
      <c r="BY155" s="51"/>
      <c r="BZ155" s="221"/>
    </row>
    <row r="156" spans="1:78" ht="16" hidden="1" customHeight="1" x14ac:dyDescent="0.2">
      <c r="A156" s="222"/>
      <c r="B156" s="222"/>
      <c r="C156" s="222"/>
      <c r="E156" s="224"/>
      <c r="AG156" s="21" t="e">
        <f t="shared" si="48"/>
        <v>#DIV/0!</v>
      </c>
      <c r="AH156" s="22" t="e">
        <f t="shared" si="49"/>
        <v>#DIV/0!</v>
      </c>
      <c r="AI156" s="22" t="e">
        <f t="shared" si="50"/>
        <v>#DIV/0!</v>
      </c>
      <c r="AJ156" s="22" t="e">
        <f t="shared" si="51"/>
        <v>#DIV/0!</v>
      </c>
      <c r="AK156" s="22" t="e">
        <f t="shared" si="52"/>
        <v>#DIV/0!</v>
      </c>
      <c r="AM156" s="109"/>
      <c r="AN156" s="223"/>
      <c r="AP156" s="223"/>
      <c r="AQ156" s="220"/>
      <c r="AR156" s="24"/>
      <c r="AS156" s="223"/>
      <c r="AT156" s="220"/>
      <c r="AV156" s="43"/>
      <c r="AW156" s="43"/>
      <c r="AX156" s="43"/>
      <c r="AY156" s="43"/>
      <c r="AZ156" s="25"/>
      <c r="BA156" s="223"/>
      <c r="BB156" s="220"/>
      <c r="BC156" s="24"/>
      <c r="BD156" s="223"/>
      <c r="BE156" s="220"/>
      <c r="BG156" s="43"/>
      <c r="BH156" s="43"/>
      <c r="BI156" s="43"/>
      <c r="BJ156" s="43"/>
      <c r="BL156" s="223"/>
      <c r="BM156" s="220"/>
      <c r="BN156" s="24"/>
      <c r="BO156" s="223"/>
      <c r="BP156" s="220"/>
      <c r="BR156" s="220"/>
      <c r="BS156" s="220"/>
      <c r="BT156" s="221"/>
      <c r="BU156" s="51"/>
      <c r="BV156" s="220"/>
      <c r="BW156" s="220"/>
      <c r="BX156" s="221"/>
      <c r="BY156" s="51"/>
      <c r="BZ156" s="221"/>
    </row>
    <row r="158" spans="1:78" ht="16" customHeight="1" x14ac:dyDescent="0.2">
      <c r="A158" s="222">
        <v>13</v>
      </c>
      <c r="B158" s="222">
        <v>1</v>
      </c>
      <c r="C158" s="222">
        <v>1</v>
      </c>
      <c r="D158" s="20" t="s">
        <v>735</v>
      </c>
      <c r="E158" s="224">
        <v>1644865</v>
      </c>
      <c r="G158">
        <v>466</v>
      </c>
      <c r="H158">
        <v>461</v>
      </c>
      <c r="I158">
        <v>551</v>
      </c>
      <c r="J158">
        <v>721</v>
      </c>
      <c r="K158">
        <v>143</v>
      </c>
      <c r="L158">
        <v>0.98899999999999999</v>
      </c>
      <c r="M158">
        <v>0.98599999999999999</v>
      </c>
      <c r="N158">
        <v>0.99</v>
      </c>
      <c r="O158">
        <v>0.99199999999999999</v>
      </c>
      <c r="P158">
        <v>0.96499999999999997</v>
      </c>
      <c r="Q158">
        <v>0.76800000000000002</v>
      </c>
      <c r="R158">
        <v>0.76500000000000001</v>
      </c>
      <c r="S158">
        <v>0.751</v>
      </c>
      <c r="T158">
        <v>0.76300000000000001</v>
      </c>
      <c r="U158">
        <v>0.752</v>
      </c>
      <c r="V158">
        <v>0.27300000000000002</v>
      </c>
      <c r="W158">
        <v>0.29899999999999999</v>
      </c>
      <c r="X158">
        <v>0.26500000000000001</v>
      </c>
      <c r="Y158">
        <v>0.23699999999999999</v>
      </c>
      <c r="Z158">
        <v>0.48199999999999998</v>
      </c>
      <c r="AA158">
        <v>1.236</v>
      </c>
      <c r="AB158">
        <v>1.2689999999999999</v>
      </c>
      <c r="AC158">
        <v>1.254</v>
      </c>
      <c r="AD158">
        <v>1.196</v>
      </c>
      <c r="AE158">
        <v>1.256</v>
      </c>
      <c r="AG158" s="21">
        <f t="shared" ref="AG158:AG173" si="53">AVERAGE(G158:K158)</f>
        <v>468.4</v>
      </c>
      <c r="AH158" s="22">
        <f t="shared" ref="AH158:AH173" si="54">AVERAGE(L158:P158)</f>
        <v>0.98439999999999994</v>
      </c>
      <c r="AI158" s="22">
        <f t="shared" ref="AI158:AI173" si="55">AVERAGE(V158:Z158)</f>
        <v>0.31120000000000003</v>
      </c>
      <c r="AJ158" s="22">
        <f t="shared" ref="AJ158:AJ173" si="56">AVERAGE(Q158:U158)</f>
        <v>0.75979999999999992</v>
      </c>
      <c r="AK158" s="22">
        <f t="shared" ref="AK158:AK173" si="57">AVERAGE(AA158:AE158)</f>
        <v>1.2422</v>
      </c>
      <c r="AM158" s="109">
        <f t="shared" ref="AM158:AM173" si="58">((AK158-AI158)*(1000/AG158))/AJ158</f>
        <v>2.6159744946139587</v>
      </c>
      <c r="AN158" s="223" cm="1">
        <f t="array" ref="AN158">MIN(IF(ISERROR(AM158:AM165),1E+307,AM158:AM165))</f>
        <v>1.0562732666264607</v>
      </c>
      <c r="AP158" s="223" cm="1">
        <f t="array" ref="AP158">MAX(IF(ISERROR(AJ158:AJ165),-1E+307,AJ158:AJ165))</f>
        <v>0.77820000000000011</v>
      </c>
      <c r="AQ158" s="220">
        <f>AP166-AP158</f>
        <v>-0.11760000000000015</v>
      </c>
      <c r="AR158" s="24"/>
      <c r="AS158" s="223" cm="1">
        <f t="array" ref="AS158">MIN(IF(ISERROR(AK158:AK165),1E+307,AK158:AK165))</f>
        <v>1.1880000000000002</v>
      </c>
      <c r="AT158" s="220">
        <f>AS158-AS166</f>
        <v>-0.20439999999999969</v>
      </c>
      <c r="AV158" s="43">
        <v>0.79</v>
      </c>
      <c r="AW158" s="43">
        <v>1.337</v>
      </c>
      <c r="AX158" s="43">
        <v>0.79400000000000004</v>
      </c>
      <c r="AY158" s="43">
        <v>1.4810000000000001</v>
      </c>
      <c r="AZ158" s="25"/>
      <c r="BA158" s="223" cm="1">
        <f t="array" ref="BA158">INDEX(AV158:AV165, MATCH(MIN(IF(ISERROR($AK158:$AK165), 1000, $AK158:$AK165)), $AK158:$AK165, 0))</f>
        <v>0.80300000000000005</v>
      </c>
      <c r="BB158" s="220">
        <f>BA166-BA158</f>
        <v>-0.1140000000000001</v>
      </c>
      <c r="BC158" s="24"/>
      <c r="BD158" s="223" cm="1">
        <f t="array" ref="BD158">INDEX(AW158:AW165, MATCH(MIN(IF(ISERROR($AK158:$AK165), 1000, $AK158:$AK165)), $AK158:$AK165, 0))</f>
        <v>1.304</v>
      </c>
      <c r="BE158" s="220">
        <f>BD158-BD166</f>
        <v>-0.27299999999999991</v>
      </c>
      <c r="BG158" s="43">
        <v>0.71699999999999997</v>
      </c>
      <c r="BH158" s="43">
        <v>1.5589999999999999</v>
      </c>
      <c r="BI158" s="43">
        <v>0.753</v>
      </c>
      <c r="BJ158" s="43">
        <v>1.61</v>
      </c>
      <c r="BL158" s="223" cm="1">
        <f t="array" ref="BL158">INDEX(BG158:BG165, MATCH(MIN(IF(ISERROR($AK158:$AK165), 1000, $AK158:$AK165)), $AK158:$AK165, 0))</f>
        <v>0.73</v>
      </c>
      <c r="BM158" s="220">
        <f>BL166-BL158</f>
        <v>-9.8999999999999977E-2</v>
      </c>
      <c r="BN158" s="24"/>
      <c r="BO158" s="223" cm="1">
        <f t="array" ref="BO158">INDEX(BH158:BH165, MATCH(MIN(IF(ISERROR($AK158:$AK165), 1000, $AK158:$AK165)), $AK158:$AK165, 0))</f>
        <v>1.5269999999999999</v>
      </c>
      <c r="BP158" s="220">
        <f>BO158-BO166</f>
        <v>-0.21800000000000019</v>
      </c>
      <c r="BR158" s="220">
        <f>BA158-BB158</f>
        <v>0.91700000000000015</v>
      </c>
      <c r="BS158" s="220">
        <f>BD158+BE158</f>
        <v>1.0310000000000001</v>
      </c>
      <c r="BT158" s="221">
        <f>BS158-BR158</f>
        <v>0.11399999999999999</v>
      </c>
      <c r="BU158" s="51"/>
      <c r="BV158" s="220">
        <f>BL158-BM158</f>
        <v>0.82899999999999996</v>
      </c>
      <c r="BW158" s="220">
        <f>BO158+BP158</f>
        <v>1.3089999999999997</v>
      </c>
      <c r="BX158" s="221">
        <f>BW158-BV158</f>
        <v>0.47999999999999976</v>
      </c>
      <c r="BY158" s="51"/>
      <c r="BZ158" s="221">
        <f>AVERAGE(BT158, BX158)</f>
        <v>0.29699999999999988</v>
      </c>
    </row>
    <row r="159" spans="1:78" s="63" customFormat="1" ht="16" customHeight="1" x14ac:dyDescent="0.2">
      <c r="A159" s="222"/>
      <c r="B159" s="222"/>
      <c r="C159" s="222"/>
      <c r="D159" s="63" t="s">
        <v>736</v>
      </c>
      <c r="E159" s="224"/>
      <c r="G159" s="63">
        <v>286</v>
      </c>
      <c r="H159" s="63">
        <v>230</v>
      </c>
      <c r="I159" s="63">
        <v>398</v>
      </c>
      <c r="J159" s="63">
        <v>266</v>
      </c>
      <c r="K159" s="63">
        <v>195</v>
      </c>
      <c r="L159" s="63">
        <v>0.93</v>
      </c>
      <c r="M159" s="63">
        <v>0.91700000000000004</v>
      </c>
      <c r="N159" s="63">
        <v>0.95</v>
      </c>
      <c r="O159" s="63">
        <v>0.92600000000000005</v>
      </c>
      <c r="P159" s="63">
        <v>0.90600000000000003</v>
      </c>
      <c r="Q159" s="63">
        <v>0.77700000000000002</v>
      </c>
      <c r="R159" s="63">
        <v>0.77900000000000003</v>
      </c>
      <c r="S159" s="63">
        <v>0.76800000000000002</v>
      </c>
      <c r="T159" s="63">
        <v>0.77100000000000002</v>
      </c>
      <c r="U159" s="63">
        <v>0.77800000000000002</v>
      </c>
      <c r="V159" s="63">
        <v>0.67</v>
      </c>
      <c r="W159" s="63">
        <v>0.72699999999999998</v>
      </c>
      <c r="X159" s="63">
        <v>0.57199999999999995</v>
      </c>
      <c r="Y159" s="63">
        <v>0.69099999999999995</v>
      </c>
      <c r="Z159" s="63">
        <v>0.77500000000000002</v>
      </c>
      <c r="AA159" s="63">
        <v>1.1970000000000001</v>
      </c>
      <c r="AB159" s="63">
        <v>1.1950000000000001</v>
      </c>
      <c r="AC159" s="63">
        <v>1.1970000000000001</v>
      </c>
      <c r="AD159" s="63">
        <v>1.173</v>
      </c>
      <c r="AE159" s="63">
        <v>1.1779999999999999</v>
      </c>
      <c r="AG159" s="102">
        <f t="shared" si="53"/>
        <v>275</v>
      </c>
      <c r="AH159" s="103">
        <f t="shared" si="54"/>
        <v>0.92579999999999996</v>
      </c>
      <c r="AI159" s="103">
        <f t="shared" si="55"/>
        <v>0.68699999999999994</v>
      </c>
      <c r="AJ159" s="103">
        <f t="shared" si="56"/>
        <v>0.77459999999999996</v>
      </c>
      <c r="AK159" s="103">
        <f t="shared" si="57"/>
        <v>1.1880000000000002</v>
      </c>
      <c r="AM159" s="18">
        <f t="shared" si="58"/>
        <v>2.3519470459826786</v>
      </c>
      <c r="AN159" s="223"/>
      <c r="AP159" s="223"/>
      <c r="AQ159" s="220"/>
      <c r="AR159" s="104"/>
      <c r="AS159" s="223"/>
      <c r="AT159" s="220"/>
      <c r="AV159" s="105">
        <v>0.80300000000000005</v>
      </c>
      <c r="AW159" s="105">
        <v>1.304</v>
      </c>
      <c r="AX159" s="105">
        <v>0.81100000000000005</v>
      </c>
      <c r="AY159" s="105">
        <v>1.41</v>
      </c>
      <c r="AZ159" s="106"/>
      <c r="BA159" s="223"/>
      <c r="BB159" s="220"/>
      <c r="BC159" s="104"/>
      <c r="BD159" s="223"/>
      <c r="BE159" s="220"/>
      <c r="BG159" s="105">
        <v>0.73</v>
      </c>
      <c r="BH159" s="105">
        <v>1.5269999999999999</v>
      </c>
      <c r="BI159" s="105">
        <v>0.77200000000000002</v>
      </c>
      <c r="BJ159" s="105">
        <v>1.542</v>
      </c>
      <c r="BL159" s="223"/>
      <c r="BM159" s="220"/>
      <c r="BN159" s="104"/>
      <c r="BO159" s="223"/>
      <c r="BP159" s="220"/>
      <c r="BR159" s="220"/>
      <c r="BS159" s="220"/>
      <c r="BT159" s="221"/>
      <c r="BU159" s="107"/>
      <c r="BV159" s="220"/>
      <c r="BW159" s="220"/>
      <c r="BX159" s="221"/>
      <c r="BY159" s="107"/>
      <c r="BZ159" s="221"/>
    </row>
    <row r="160" spans="1:78" ht="16" customHeight="1" x14ac:dyDescent="0.2">
      <c r="A160" s="222"/>
      <c r="B160" s="222"/>
      <c r="C160" s="222"/>
      <c r="D160" s="20" t="s">
        <v>737</v>
      </c>
      <c r="E160" s="224"/>
      <c r="G160">
        <v>413</v>
      </c>
      <c r="H160">
        <v>418</v>
      </c>
      <c r="I160">
        <v>531</v>
      </c>
      <c r="J160">
        <v>453</v>
      </c>
      <c r="K160">
        <v>405</v>
      </c>
      <c r="L160">
        <v>0.90200000000000002</v>
      </c>
      <c r="M160">
        <v>0.90800000000000003</v>
      </c>
      <c r="N160">
        <v>0.92500000000000004</v>
      </c>
      <c r="O160">
        <v>0.91100000000000003</v>
      </c>
      <c r="P160">
        <v>0.90100000000000002</v>
      </c>
      <c r="Q160">
        <v>0.77700000000000002</v>
      </c>
      <c r="R160">
        <v>0.78200000000000003</v>
      </c>
      <c r="S160">
        <v>0.76500000000000001</v>
      </c>
      <c r="T160">
        <v>0.77800000000000002</v>
      </c>
      <c r="U160">
        <v>0.78900000000000003</v>
      </c>
      <c r="V160">
        <v>0.78600000000000003</v>
      </c>
      <c r="W160">
        <v>0.76500000000000001</v>
      </c>
      <c r="X160">
        <v>0.69699999999999995</v>
      </c>
      <c r="Y160">
        <v>0.755</v>
      </c>
      <c r="Z160">
        <v>0.79300000000000004</v>
      </c>
      <c r="AA160">
        <v>1.2150000000000001</v>
      </c>
      <c r="AB160">
        <v>1.1870000000000001</v>
      </c>
      <c r="AC160">
        <v>1.1930000000000001</v>
      </c>
      <c r="AD160">
        <v>1.2130000000000001</v>
      </c>
      <c r="AE160">
        <v>1.1839999999999999</v>
      </c>
      <c r="AG160" s="21">
        <f t="shared" si="53"/>
        <v>444</v>
      </c>
      <c r="AH160" s="22">
        <f t="shared" si="54"/>
        <v>0.9094000000000001</v>
      </c>
      <c r="AI160" s="22">
        <f t="shared" si="55"/>
        <v>0.7592000000000001</v>
      </c>
      <c r="AJ160" s="22">
        <f t="shared" si="56"/>
        <v>0.77820000000000011</v>
      </c>
      <c r="AK160" s="22">
        <f t="shared" si="57"/>
        <v>1.1983999999999999</v>
      </c>
      <c r="AM160" s="109">
        <f t="shared" si="58"/>
        <v>1.271124632728333</v>
      </c>
      <c r="AN160" s="223"/>
      <c r="AP160" s="223"/>
      <c r="AQ160" s="220"/>
      <c r="AR160" s="24"/>
      <c r="AS160" s="223"/>
      <c r="AT160" s="220"/>
      <c r="AV160" s="43">
        <v>0.80700000000000005</v>
      </c>
      <c r="AW160" s="43">
        <v>1.2809999999999999</v>
      </c>
      <c r="AX160" s="43">
        <v>0.81200000000000006</v>
      </c>
      <c r="AY160" s="43">
        <v>1.403</v>
      </c>
      <c r="AZ160" s="25"/>
      <c r="BA160" s="223"/>
      <c r="BB160" s="220"/>
      <c r="BC160" s="24"/>
      <c r="BD160" s="223"/>
      <c r="BE160" s="220"/>
      <c r="BG160" s="43">
        <v>0.73299999999999998</v>
      </c>
      <c r="BH160" s="43">
        <v>1.52</v>
      </c>
      <c r="BI160" s="43">
        <v>0.76700000000000002</v>
      </c>
      <c r="BJ160" s="43">
        <v>1.542</v>
      </c>
      <c r="BL160" s="223"/>
      <c r="BM160" s="220"/>
      <c r="BN160" s="24"/>
      <c r="BO160" s="223"/>
      <c r="BP160" s="220"/>
      <c r="BR160" s="220"/>
      <c r="BS160" s="220"/>
      <c r="BT160" s="221"/>
      <c r="BU160" s="51"/>
      <c r="BV160" s="220"/>
      <c r="BW160" s="220"/>
      <c r="BX160" s="221"/>
      <c r="BY160" s="51"/>
      <c r="BZ160" s="221"/>
    </row>
    <row r="161" spans="1:78" ht="16" customHeight="1" x14ac:dyDescent="0.2">
      <c r="A161" s="222"/>
      <c r="B161" s="222"/>
      <c r="C161" s="222"/>
      <c r="D161" s="20" t="s">
        <v>738</v>
      </c>
      <c r="E161" s="224"/>
      <c r="G161">
        <v>447</v>
      </c>
      <c r="H161">
        <v>664</v>
      </c>
      <c r="I161">
        <v>474</v>
      </c>
      <c r="J161">
        <v>448</v>
      </c>
      <c r="K161">
        <v>575</v>
      </c>
      <c r="L161">
        <v>0.88800000000000001</v>
      </c>
      <c r="M161">
        <v>0.92500000000000004</v>
      </c>
      <c r="N161">
        <v>0.89600000000000002</v>
      </c>
      <c r="O161">
        <v>0.88900000000000001</v>
      </c>
      <c r="P161">
        <v>0.91200000000000003</v>
      </c>
      <c r="Q161">
        <v>0.77700000000000002</v>
      </c>
      <c r="R161">
        <v>0.78600000000000003</v>
      </c>
      <c r="S161">
        <v>0.76700000000000002</v>
      </c>
      <c r="T161">
        <v>0.77100000000000002</v>
      </c>
      <c r="U161">
        <v>0.78500000000000003</v>
      </c>
      <c r="V161">
        <v>0.83799999999999997</v>
      </c>
      <c r="W161">
        <v>0.69399999999999995</v>
      </c>
      <c r="X161">
        <v>0.81399999999999995</v>
      </c>
      <c r="Y161">
        <v>0.83899999999999997</v>
      </c>
      <c r="Z161">
        <v>0.752</v>
      </c>
      <c r="AA161">
        <v>1.234</v>
      </c>
      <c r="AB161">
        <v>1.1819999999999999</v>
      </c>
      <c r="AC161">
        <v>1.2070000000000001</v>
      </c>
      <c r="AD161">
        <v>1.2490000000000001</v>
      </c>
      <c r="AE161">
        <v>1.206</v>
      </c>
      <c r="AG161" s="21">
        <f t="shared" si="53"/>
        <v>521.6</v>
      </c>
      <c r="AH161" s="22">
        <f t="shared" si="54"/>
        <v>0.90199999999999991</v>
      </c>
      <c r="AI161" s="22">
        <f t="shared" si="55"/>
        <v>0.7874000000000001</v>
      </c>
      <c r="AJ161" s="22">
        <f t="shared" si="56"/>
        <v>0.7772</v>
      </c>
      <c r="AK161" s="22">
        <f t="shared" si="57"/>
        <v>1.2155999999999998</v>
      </c>
      <c r="AM161" s="109">
        <f t="shared" si="58"/>
        <v>1.0562732666264607</v>
      </c>
      <c r="AN161" s="223"/>
      <c r="AP161" s="223"/>
      <c r="AQ161" s="220"/>
      <c r="AR161" s="24"/>
      <c r="AS161" s="223"/>
      <c r="AT161" s="220"/>
      <c r="AV161" s="43">
        <v>0.79800000000000004</v>
      </c>
      <c r="AW161" s="43">
        <v>1.306</v>
      </c>
      <c r="AX161" s="43">
        <v>0.80500000000000005</v>
      </c>
      <c r="AY161" s="43">
        <v>1.42</v>
      </c>
      <c r="AZ161" s="25"/>
      <c r="BA161" s="223"/>
      <c r="BB161" s="220"/>
      <c r="BC161" s="24"/>
      <c r="BD161" s="223"/>
      <c r="BE161" s="220"/>
      <c r="BG161" s="43">
        <v>0.72499999999999998</v>
      </c>
      <c r="BH161" s="43">
        <v>1.54</v>
      </c>
      <c r="BI161" s="43">
        <v>0.76600000000000001</v>
      </c>
      <c r="BJ161" s="43">
        <v>1.5449999999999999</v>
      </c>
      <c r="BL161" s="223"/>
      <c r="BM161" s="220"/>
      <c r="BN161" s="24"/>
      <c r="BO161" s="223"/>
      <c r="BP161" s="220"/>
      <c r="BR161" s="220"/>
      <c r="BS161" s="220"/>
      <c r="BT161" s="221"/>
      <c r="BU161" s="51"/>
      <c r="BV161" s="220"/>
      <c r="BW161" s="220"/>
      <c r="BX161" s="221"/>
      <c r="BY161" s="51"/>
      <c r="BZ161" s="221"/>
    </row>
    <row r="162" spans="1:78" ht="16" customHeight="1" x14ac:dyDescent="0.2">
      <c r="A162" s="222"/>
      <c r="B162" s="222"/>
      <c r="C162" s="222"/>
      <c r="D162" s="20" t="s">
        <v>739</v>
      </c>
      <c r="E162" s="224"/>
      <c r="G162" s="20"/>
      <c r="K162" s="20"/>
      <c r="L162" s="20"/>
      <c r="P162" s="20"/>
      <c r="Q162" s="20"/>
      <c r="U162" s="20"/>
      <c r="V162" s="20"/>
      <c r="Z162" s="20"/>
      <c r="AA162" s="20"/>
      <c r="AE162" s="20"/>
      <c r="AG162" s="21" t="e">
        <f t="shared" si="53"/>
        <v>#DIV/0!</v>
      </c>
      <c r="AH162" s="22" t="e">
        <f t="shared" si="54"/>
        <v>#DIV/0!</v>
      </c>
      <c r="AI162" s="22" t="e">
        <f t="shared" si="55"/>
        <v>#DIV/0!</v>
      </c>
      <c r="AJ162" s="22" t="e">
        <f t="shared" si="56"/>
        <v>#DIV/0!</v>
      </c>
      <c r="AK162" s="22" t="e">
        <f t="shared" si="57"/>
        <v>#DIV/0!</v>
      </c>
      <c r="AM162" s="109" t="e">
        <f t="shared" si="58"/>
        <v>#DIV/0!</v>
      </c>
      <c r="AN162" s="223"/>
      <c r="AP162" s="223"/>
      <c r="AQ162" s="220"/>
      <c r="AR162" s="24"/>
      <c r="AS162" s="223"/>
      <c r="AT162" s="220"/>
      <c r="AV162" s="43"/>
      <c r="AW162" s="43"/>
      <c r="AX162" s="43"/>
      <c r="AY162" s="43"/>
      <c r="AZ162" s="25"/>
      <c r="BA162" s="223"/>
      <c r="BB162" s="220"/>
      <c r="BC162" s="24"/>
      <c r="BD162" s="223"/>
      <c r="BE162" s="220"/>
      <c r="BG162" s="43"/>
      <c r="BH162" s="43"/>
      <c r="BI162" s="43"/>
      <c r="BJ162" s="43"/>
      <c r="BL162" s="223"/>
      <c r="BM162" s="220"/>
      <c r="BN162" s="24"/>
      <c r="BO162" s="223"/>
      <c r="BP162" s="220"/>
      <c r="BR162" s="220"/>
      <c r="BS162" s="220"/>
      <c r="BT162" s="221"/>
      <c r="BU162" s="51"/>
      <c r="BV162" s="220"/>
      <c r="BW162" s="220"/>
      <c r="BX162" s="221"/>
      <c r="BY162" s="51"/>
      <c r="BZ162" s="221"/>
    </row>
    <row r="163" spans="1:78" ht="16" customHeight="1" x14ac:dyDescent="0.2">
      <c r="A163" s="222"/>
      <c r="B163" s="222"/>
      <c r="C163" s="222"/>
      <c r="E163" s="224"/>
      <c r="AG163" s="21" t="e">
        <f t="shared" si="53"/>
        <v>#DIV/0!</v>
      </c>
      <c r="AH163" s="22" t="e">
        <f t="shared" si="54"/>
        <v>#DIV/0!</v>
      </c>
      <c r="AI163" s="22" t="e">
        <f t="shared" si="55"/>
        <v>#DIV/0!</v>
      </c>
      <c r="AJ163" s="22" t="e">
        <f t="shared" si="56"/>
        <v>#DIV/0!</v>
      </c>
      <c r="AK163" s="22" t="e">
        <f t="shared" si="57"/>
        <v>#DIV/0!</v>
      </c>
      <c r="AM163" s="109" t="e">
        <f t="shared" si="58"/>
        <v>#DIV/0!</v>
      </c>
      <c r="AN163" s="223"/>
      <c r="AP163" s="223"/>
      <c r="AQ163" s="220"/>
      <c r="AR163" s="24"/>
      <c r="AS163" s="223"/>
      <c r="AT163" s="220"/>
      <c r="AV163" s="43"/>
      <c r="AW163" s="43"/>
      <c r="AX163" s="43"/>
      <c r="AY163" s="43"/>
      <c r="AZ163" s="25"/>
      <c r="BA163" s="223"/>
      <c r="BB163" s="220"/>
      <c r="BC163" s="24"/>
      <c r="BD163" s="223"/>
      <c r="BE163" s="220"/>
      <c r="BG163" s="43"/>
      <c r="BH163" s="43"/>
      <c r="BI163" s="43"/>
      <c r="BJ163" s="43"/>
      <c r="BL163" s="223"/>
      <c r="BM163" s="220"/>
      <c r="BN163" s="24"/>
      <c r="BO163" s="223"/>
      <c r="BP163" s="220"/>
      <c r="BR163" s="220"/>
      <c r="BS163" s="220"/>
      <c r="BT163" s="221"/>
      <c r="BU163" s="51"/>
      <c r="BV163" s="220"/>
      <c r="BW163" s="220"/>
      <c r="BX163" s="221"/>
      <c r="BY163" s="51"/>
      <c r="BZ163" s="221"/>
    </row>
    <row r="164" spans="1:78" ht="16" customHeight="1" x14ac:dyDescent="0.2">
      <c r="A164" s="222"/>
      <c r="B164" s="222"/>
      <c r="C164" s="222"/>
      <c r="E164" s="224"/>
      <c r="AG164" s="21" t="e">
        <f t="shared" si="53"/>
        <v>#DIV/0!</v>
      </c>
      <c r="AH164" s="22" t="e">
        <f t="shared" si="54"/>
        <v>#DIV/0!</v>
      </c>
      <c r="AI164" s="22" t="e">
        <f t="shared" si="55"/>
        <v>#DIV/0!</v>
      </c>
      <c r="AJ164" s="22" t="e">
        <f t="shared" si="56"/>
        <v>#DIV/0!</v>
      </c>
      <c r="AK164" s="22" t="e">
        <f t="shared" si="57"/>
        <v>#DIV/0!</v>
      </c>
      <c r="AM164" s="109" t="e">
        <f t="shared" si="58"/>
        <v>#DIV/0!</v>
      </c>
      <c r="AN164" s="223"/>
      <c r="AP164" s="223"/>
      <c r="AQ164" s="220"/>
      <c r="AR164" s="24"/>
      <c r="AS164" s="223"/>
      <c r="AT164" s="220"/>
      <c r="AV164" s="43"/>
      <c r="AW164" s="43"/>
      <c r="AX164" s="43"/>
      <c r="AY164" s="43"/>
      <c r="AZ164" s="25"/>
      <c r="BA164" s="223"/>
      <c r="BB164" s="220"/>
      <c r="BC164" s="24"/>
      <c r="BD164" s="223"/>
      <c r="BE164" s="220"/>
      <c r="BG164" s="43"/>
      <c r="BH164" s="43"/>
      <c r="BI164" s="43"/>
      <c r="BJ164" s="43"/>
      <c r="BL164" s="223"/>
      <c r="BM164" s="220"/>
      <c r="BN164" s="24"/>
      <c r="BO164" s="223"/>
      <c r="BP164" s="220"/>
      <c r="BR164" s="220"/>
      <c r="BS164" s="220"/>
      <c r="BT164" s="221"/>
      <c r="BU164" s="51"/>
      <c r="BV164" s="220"/>
      <c r="BW164" s="220"/>
      <c r="BX164" s="221"/>
      <c r="BY164" s="51"/>
      <c r="BZ164" s="221"/>
    </row>
    <row r="165" spans="1:78" ht="16" customHeight="1" x14ac:dyDescent="0.2">
      <c r="A165" s="222"/>
      <c r="B165" s="222"/>
      <c r="C165" s="222"/>
      <c r="E165" s="224"/>
      <c r="AG165" s="21" t="e">
        <f t="shared" si="53"/>
        <v>#DIV/0!</v>
      </c>
      <c r="AH165" s="22" t="e">
        <f t="shared" si="54"/>
        <v>#DIV/0!</v>
      </c>
      <c r="AI165" s="22" t="e">
        <f t="shared" si="55"/>
        <v>#DIV/0!</v>
      </c>
      <c r="AJ165" s="22" t="e">
        <f t="shared" si="56"/>
        <v>#DIV/0!</v>
      </c>
      <c r="AK165" s="22" t="e">
        <f t="shared" si="57"/>
        <v>#DIV/0!</v>
      </c>
      <c r="AM165" s="109" t="e">
        <f t="shared" si="58"/>
        <v>#DIV/0!</v>
      </c>
      <c r="AN165" s="223"/>
      <c r="AP165" s="223"/>
      <c r="AQ165" s="220"/>
      <c r="AR165" s="24"/>
      <c r="AS165" s="223"/>
      <c r="AT165" s="220"/>
      <c r="AV165" s="43"/>
      <c r="AW165" s="43"/>
      <c r="AX165" s="43"/>
      <c r="AY165" s="43"/>
      <c r="AZ165" s="25"/>
      <c r="BA165" s="223"/>
      <c r="BB165" s="220"/>
      <c r="BC165" s="24"/>
      <c r="BD165" s="223"/>
      <c r="BE165" s="220"/>
      <c r="BG165" s="43"/>
      <c r="BH165" s="43"/>
      <c r="BI165" s="43"/>
      <c r="BJ165" s="43"/>
      <c r="BL165" s="223"/>
      <c r="BM165" s="220"/>
      <c r="BN165" s="24"/>
      <c r="BO165" s="223"/>
      <c r="BP165" s="220"/>
      <c r="BR165" s="220"/>
      <c r="BS165" s="220"/>
      <c r="BT165" s="221"/>
      <c r="BU165" s="51"/>
      <c r="BV165" s="220"/>
      <c r="BW165" s="220"/>
      <c r="BX165" s="221"/>
      <c r="BY165" s="51"/>
      <c r="BZ165" s="221"/>
    </row>
    <row r="166" spans="1:78" ht="16" customHeight="1" x14ac:dyDescent="0.2">
      <c r="A166" s="222"/>
      <c r="B166" s="222"/>
      <c r="C166" s="222">
        <v>0</v>
      </c>
      <c r="D166" s="20" t="s">
        <v>740</v>
      </c>
      <c r="E166" s="224"/>
      <c r="G166">
        <v>101</v>
      </c>
      <c r="H166">
        <v>126</v>
      </c>
      <c r="I166">
        <v>157</v>
      </c>
      <c r="J166">
        <v>233</v>
      </c>
      <c r="K166">
        <v>145</v>
      </c>
      <c r="L166">
        <v>0.755</v>
      </c>
      <c r="M166">
        <v>0.76300000000000001</v>
      </c>
      <c r="N166">
        <v>0.79900000000000004</v>
      </c>
      <c r="O166">
        <v>0.84499999999999997</v>
      </c>
      <c r="P166">
        <v>0.79300000000000004</v>
      </c>
      <c r="Q166">
        <v>0.65200000000000002</v>
      </c>
      <c r="R166">
        <v>0.66300000000000003</v>
      </c>
      <c r="S166">
        <v>0.63</v>
      </c>
      <c r="T166">
        <v>0.63600000000000001</v>
      </c>
      <c r="U166">
        <v>0.66</v>
      </c>
      <c r="V166">
        <v>1.198</v>
      </c>
      <c r="W166">
        <v>1.181</v>
      </c>
      <c r="X166">
        <v>1.103</v>
      </c>
      <c r="Y166">
        <v>0.98199999999999998</v>
      </c>
      <c r="Z166">
        <v>1.117</v>
      </c>
      <c r="AA166">
        <v>1.427</v>
      </c>
      <c r="AB166">
        <v>1.4239999999999999</v>
      </c>
      <c r="AC166">
        <v>1.464</v>
      </c>
      <c r="AD166">
        <v>1.5469999999999999</v>
      </c>
      <c r="AE166">
        <v>1.401</v>
      </c>
      <c r="AG166" s="21">
        <f t="shared" si="53"/>
        <v>152.4</v>
      </c>
      <c r="AH166" s="22">
        <f t="shared" si="54"/>
        <v>0.79100000000000004</v>
      </c>
      <c r="AI166" s="22">
        <f t="shared" si="55"/>
        <v>1.1162000000000001</v>
      </c>
      <c r="AJ166" s="22">
        <f t="shared" si="56"/>
        <v>0.6482</v>
      </c>
      <c r="AK166" s="22">
        <f t="shared" si="57"/>
        <v>1.4525999999999999</v>
      </c>
      <c r="AM166" s="109">
        <f t="shared" si="58"/>
        <v>3.4053518688133733</v>
      </c>
      <c r="AN166" s="223" cm="1">
        <f t="array" ref="AN166">MIN(IF(ISERROR(AM166:AM173),1E+307,AM166:AM173))</f>
        <v>0.7582628347135697</v>
      </c>
      <c r="AP166" s="223" cm="1">
        <f t="array" ref="AP166">MAX(IF(ISERROR(AJ166:AJ173),-1E+307,AJ166:AJ173))</f>
        <v>0.66059999999999997</v>
      </c>
      <c r="AQ166" s="220"/>
      <c r="AR166" s="24"/>
      <c r="AS166" s="223" cm="1">
        <f t="array" ref="AS166">MIN(IF(ISERROR(AK166:AK173),1E+307,AK166:AK173))</f>
        <v>1.3923999999999999</v>
      </c>
      <c r="AT166" s="220"/>
      <c r="AV166" s="43">
        <v>0.69199999999999995</v>
      </c>
      <c r="AW166" s="43">
        <v>1.57</v>
      </c>
      <c r="AX166" s="43">
        <v>0.73799999999999999</v>
      </c>
      <c r="AY166" s="43">
        <v>1.6319999999999999</v>
      </c>
      <c r="AZ166" s="25"/>
      <c r="BA166" s="223" cm="1">
        <f t="array" ref="BA166">INDEX(AV166:AV173, MATCH(MIN(IF(ISERROR($AK166:$AK173), 1000, $AK166:$AK173)), $AK166:$AK173, 0))</f>
        <v>0.68899999999999995</v>
      </c>
      <c r="BB166" s="220"/>
      <c r="BC166" s="24"/>
      <c r="BD166" s="223" cm="1">
        <f t="array" ref="BD166">INDEX(AW166:AW173, MATCH(MIN(IF(ISERROR($AK166:$AK173), 1000, $AK166:$AK173)), $AK166:$AK173, 0))</f>
        <v>1.577</v>
      </c>
      <c r="BE166" s="220"/>
      <c r="BG166" s="43">
        <v>0.64</v>
      </c>
      <c r="BH166" s="43">
        <v>1.72</v>
      </c>
      <c r="BI166" s="43">
        <v>0.71399999999999997</v>
      </c>
      <c r="BJ166" s="43">
        <v>1.68</v>
      </c>
      <c r="BL166" s="223" cm="1">
        <f t="array" ref="BL166">INDEX(BG166:BG173, MATCH(MIN(IF(ISERROR($AK166:$AK173), 1000, $AK166:$AK173)), $AK166:$AK173, 0))</f>
        <v>0.63100000000000001</v>
      </c>
      <c r="BM166" s="220"/>
      <c r="BN166" s="24"/>
      <c r="BO166" s="223" cm="1">
        <f t="array" ref="BO166">INDEX(BH166:BH173, MATCH(MIN(IF(ISERROR($AK166:$AK173), 1000, $AK166:$AK173)), $AK166:$AK173, 0))</f>
        <v>1.7450000000000001</v>
      </c>
      <c r="BP166" s="220"/>
      <c r="BR166" s="220"/>
      <c r="BS166" s="220"/>
      <c r="BT166" s="221"/>
      <c r="BU166" s="51"/>
      <c r="BV166" s="220"/>
      <c r="BW166" s="220"/>
      <c r="BX166" s="221"/>
      <c r="BY166" s="51"/>
      <c r="BZ166" s="221"/>
    </row>
    <row r="167" spans="1:78" s="63" customFormat="1" ht="16" customHeight="1" x14ac:dyDescent="0.2">
      <c r="A167" s="222"/>
      <c r="B167" s="222"/>
      <c r="C167" s="222"/>
      <c r="D167" s="63" t="s">
        <v>741</v>
      </c>
      <c r="E167" s="224"/>
      <c r="G167" s="63">
        <v>338</v>
      </c>
      <c r="H167" s="63">
        <v>293</v>
      </c>
      <c r="I167" s="63">
        <v>322</v>
      </c>
      <c r="J167" s="63">
        <v>420</v>
      </c>
      <c r="K167" s="63">
        <v>301</v>
      </c>
      <c r="L167" s="63">
        <v>0.78</v>
      </c>
      <c r="M167" s="63">
        <v>0.755</v>
      </c>
      <c r="N167" s="63">
        <v>0.77300000000000002</v>
      </c>
      <c r="O167" s="63">
        <v>0.81899999999999995</v>
      </c>
      <c r="P167" s="63">
        <v>0.755</v>
      </c>
      <c r="Q167" s="63">
        <v>0.66100000000000003</v>
      </c>
      <c r="R167" s="63">
        <v>0.68200000000000005</v>
      </c>
      <c r="S167" s="63">
        <v>0.63300000000000001</v>
      </c>
      <c r="T167" s="63">
        <v>0.65100000000000002</v>
      </c>
      <c r="U167" s="63">
        <v>0.67600000000000005</v>
      </c>
      <c r="V167" s="63">
        <v>1.1419999999999999</v>
      </c>
      <c r="W167" s="63">
        <v>1.1990000000000001</v>
      </c>
      <c r="X167" s="63">
        <v>1.163</v>
      </c>
      <c r="Y167" s="63">
        <v>1.052</v>
      </c>
      <c r="Z167" s="63">
        <v>1.2010000000000001</v>
      </c>
      <c r="AA167" s="63">
        <v>1.403</v>
      </c>
      <c r="AB167" s="63">
        <v>1.3560000000000001</v>
      </c>
      <c r="AC167" s="63">
        <v>1.4379999999999999</v>
      </c>
      <c r="AD167" s="63">
        <v>1.403</v>
      </c>
      <c r="AE167" s="63">
        <v>1.3620000000000001</v>
      </c>
      <c r="AG167" s="102">
        <f t="shared" si="53"/>
        <v>334.8</v>
      </c>
      <c r="AH167" s="103">
        <f t="shared" si="54"/>
        <v>0.77639999999999998</v>
      </c>
      <c r="AI167" s="103">
        <f t="shared" si="55"/>
        <v>1.1514000000000002</v>
      </c>
      <c r="AJ167" s="103">
        <f t="shared" si="56"/>
        <v>0.66059999999999997</v>
      </c>
      <c r="AK167" s="103">
        <f t="shared" si="57"/>
        <v>1.3923999999999999</v>
      </c>
      <c r="AM167" s="18">
        <f t="shared" si="58"/>
        <v>1.0896650559518124</v>
      </c>
      <c r="AN167" s="223"/>
      <c r="AP167" s="223"/>
      <c r="AQ167" s="220"/>
      <c r="AR167" s="104"/>
      <c r="AS167" s="223"/>
      <c r="AT167" s="220"/>
      <c r="AV167" s="105">
        <v>0.68899999999999995</v>
      </c>
      <c r="AW167" s="105">
        <v>1.577</v>
      </c>
      <c r="AX167" s="105">
        <v>0.71799999999999997</v>
      </c>
      <c r="AY167" s="105">
        <v>1.663</v>
      </c>
      <c r="AZ167" s="106"/>
      <c r="BA167" s="223"/>
      <c r="BB167" s="220"/>
      <c r="BC167" s="104"/>
      <c r="BD167" s="223"/>
      <c r="BE167" s="220"/>
      <c r="BG167" s="105">
        <v>0.63100000000000001</v>
      </c>
      <c r="BH167" s="105">
        <v>1.7450000000000001</v>
      </c>
      <c r="BI167" s="105">
        <v>0.69699999999999995</v>
      </c>
      <c r="BJ167" s="105">
        <v>1.7210000000000001</v>
      </c>
      <c r="BL167" s="223"/>
      <c r="BM167" s="220"/>
      <c r="BN167" s="104"/>
      <c r="BO167" s="223"/>
      <c r="BP167" s="220"/>
      <c r="BR167" s="220"/>
      <c r="BS167" s="220"/>
      <c r="BT167" s="221"/>
      <c r="BU167" s="107"/>
      <c r="BV167" s="220"/>
      <c r="BW167" s="220"/>
      <c r="BX167" s="221"/>
      <c r="BY167" s="107"/>
      <c r="BZ167" s="221"/>
    </row>
    <row r="168" spans="1:78" ht="16" customHeight="1" x14ac:dyDescent="0.2">
      <c r="A168" s="222"/>
      <c r="B168" s="222"/>
      <c r="C168" s="222"/>
      <c r="D168" s="20" t="s">
        <v>742</v>
      </c>
      <c r="E168" s="224"/>
      <c r="G168">
        <v>480</v>
      </c>
      <c r="H168">
        <v>442</v>
      </c>
      <c r="I168">
        <v>400</v>
      </c>
      <c r="J168">
        <v>340</v>
      </c>
      <c r="K168">
        <v>398</v>
      </c>
      <c r="L168">
        <v>0.78900000000000003</v>
      </c>
      <c r="M168">
        <v>0.76600000000000001</v>
      </c>
      <c r="N168">
        <v>0.75600000000000001</v>
      </c>
      <c r="O168">
        <v>0.71599999999999997</v>
      </c>
      <c r="P168">
        <v>0.75</v>
      </c>
      <c r="Q168">
        <v>0.65</v>
      </c>
      <c r="R168">
        <v>0.66700000000000004</v>
      </c>
      <c r="S168">
        <v>0.63800000000000001</v>
      </c>
      <c r="T168">
        <v>0.63800000000000001</v>
      </c>
      <c r="U168">
        <v>0.67200000000000004</v>
      </c>
      <c r="V168">
        <v>1.1220000000000001</v>
      </c>
      <c r="W168">
        <v>1.173</v>
      </c>
      <c r="X168">
        <v>1.2010000000000001</v>
      </c>
      <c r="Y168">
        <v>1.28</v>
      </c>
      <c r="Z168">
        <v>1.2110000000000001</v>
      </c>
      <c r="AA168">
        <v>1.44</v>
      </c>
      <c r="AB168">
        <v>1.3859999999999999</v>
      </c>
      <c r="AC168">
        <v>1.411</v>
      </c>
      <c r="AD168">
        <v>1.409</v>
      </c>
      <c r="AE168">
        <v>1.361</v>
      </c>
      <c r="AG168" s="21">
        <f t="shared" si="53"/>
        <v>412</v>
      </c>
      <c r="AH168" s="22">
        <f t="shared" si="54"/>
        <v>0.75540000000000007</v>
      </c>
      <c r="AI168" s="22">
        <f t="shared" si="55"/>
        <v>1.1974</v>
      </c>
      <c r="AJ168" s="22">
        <f t="shared" si="56"/>
        <v>0.65300000000000002</v>
      </c>
      <c r="AK168" s="22">
        <f t="shared" si="57"/>
        <v>1.4014</v>
      </c>
      <c r="AM168" s="109">
        <f t="shared" si="58"/>
        <v>0.7582628347135697</v>
      </c>
      <c r="AN168" s="223"/>
      <c r="AP168" s="223"/>
      <c r="AQ168" s="220"/>
      <c r="AR168" s="24"/>
      <c r="AS168" s="223"/>
      <c r="AT168" s="220"/>
      <c r="AV168" s="43">
        <v>0.67500000000000004</v>
      </c>
      <c r="AW168" s="43">
        <v>1.61</v>
      </c>
      <c r="AX168" s="43">
        <v>0.71399999999999997</v>
      </c>
      <c r="AY168" s="43">
        <v>1.6970000000000001</v>
      </c>
      <c r="AZ168" s="25"/>
      <c r="BA168" s="223"/>
      <c r="BB168" s="220"/>
      <c r="BC168" s="24"/>
      <c r="BD168" s="223"/>
      <c r="BE168" s="220"/>
      <c r="BG168" s="43">
        <v>0.61099999999999999</v>
      </c>
      <c r="BH168" s="43">
        <v>1.7829999999999999</v>
      </c>
      <c r="BI168" s="43">
        <v>0.65500000000000003</v>
      </c>
      <c r="BJ168" s="43">
        <v>1.8109999999999999</v>
      </c>
      <c r="BL168" s="223"/>
      <c r="BM168" s="220"/>
      <c r="BN168" s="24"/>
      <c r="BO168" s="223"/>
      <c r="BP168" s="220"/>
      <c r="BR168" s="220"/>
      <c r="BS168" s="220"/>
      <c r="BT168" s="221"/>
      <c r="BU168" s="51"/>
      <c r="BV168" s="220"/>
      <c r="BW168" s="220"/>
      <c r="BX168" s="221"/>
      <c r="BY168" s="51"/>
      <c r="BZ168" s="221"/>
    </row>
    <row r="169" spans="1:78" ht="16" customHeight="1" x14ac:dyDescent="0.2">
      <c r="A169" s="222"/>
      <c r="B169" s="222"/>
      <c r="C169" s="222"/>
      <c r="D169" s="20" t="s">
        <v>743</v>
      </c>
      <c r="E169" s="224"/>
      <c r="G169">
        <v>464</v>
      </c>
      <c r="H169">
        <v>462</v>
      </c>
      <c r="I169">
        <v>436</v>
      </c>
      <c r="J169">
        <v>523</v>
      </c>
      <c r="K169">
        <v>510</v>
      </c>
      <c r="L169">
        <v>0.77</v>
      </c>
      <c r="M169">
        <v>0.76400000000000001</v>
      </c>
      <c r="N169">
        <v>0.74299999999999999</v>
      </c>
      <c r="O169">
        <v>0.80300000000000005</v>
      </c>
      <c r="P169">
        <v>0.77600000000000002</v>
      </c>
      <c r="Q169">
        <v>0.64500000000000002</v>
      </c>
      <c r="R169">
        <v>0.66400000000000003</v>
      </c>
      <c r="S169">
        <v>0.63700000000000001</v>
      </c>
      <c r="T169">
        <v>0.64500000000000002</v>
      </c>
      <c r="U169">
        <v>0.67</v>
      </c>
      <c r="V169">
        <v>1.1639999999999999</v>
      </c>
      <c r="W169">
        <v>1.179</v>
      </c>
      <c r="X169">
        <v>1.2270000000000001</v>
      </c>
      <c r="Y169">
        <v>1.093</v>
      </c>
      <c r="Z169">
        <v>1.153</v>
      </c>
      <c r="AA169">
        <v>1.431</v>
      </c>
      <c r="AB169">
        <v>1.3979999999999999</v>
      </c>
      <c r="AC169">
        <v>1.4350000000000001</v>
      </c>
      <c r="AD169">
        <v>1.452</v>
      </c>
      <c r="AE169">
        <v>1.423</v>
      </c>
      <c r="AG169" s="21">
        <f t="shared" si="53"/>
        <v>479</v>
      </c>
      <c r="AH169" s="22">
        <f t="shared" si="54"/>
        <v>0.7712</v>
      </c>
      <c r="AI169" s="22">
        <f t="shared" si="55"/>
        <v>1.1632000000000002</v>
      </c>
      <c r="AJ169" s="22">
        <f t="shared" si="56"/>
        <v>0.6522</v>
      </c>
      <c r="AK169" s="22">
        <f t="shared" si="57"/>
        <v>1.4278</v>
      </c>
      <c r="AM169" s="109">
        <f t="shared" si="58"/>
        <v>0.84698073454932288</v>
      </c>
      <c r="AN169" s="223"/>
      <c r="AP169" s="223"/>
      <c r="AQ169" s="220"/>
      <c r="AR169" s="24"/>
      <c r="AS169" s="223"/>
      <c r="AT169" s="220"/>
      <c r="AV169" s="43">
        <v>0.67</v>
      </c>
      <c r="AW169" s="43">
        <v>1.609</v>
      </c>
      <c r="AX169" s="43">
        <v>0.70299999999999996</v>
      </c>
      <c r="AY169" s="43">
        <v>1.696</v>
      </c>
      <c r="AZ169" s="25"/>
      <c r="BA169" s="223"/>
      <c r="BB169" s="220"/>
      <c r="BC169" s="24"/>
      <c r="BD169" s="223"/>
      <c r="BE169" s="220"/>
      <c r="BG169" s="43">
        <v>0.59199999999999997</v>
      </c>
      <c r="BH169" s="43">
        <v>1.8109999999999999</v>
      </c>
      <c r="BI169" s="43">
        <v>0.63300000000000001</v>
      </c>
      <c r="BJ169" s="43">
        <v>1.8440000000000001</v>
      </c>
      <c r="BL169" s="223"/>
      <c r="BM169" s="220"/>
      <c r="BN169" s="24"/>
      <c r="BO169" s="223"/>
      <c r="BP169" s="220"/>
      <c r="BR169" s="220"/>
      <c r="BS169" s="220"/>
      <c r="BT169" s="221"/>
      <c r="BU169" s="51"/>
      <c r="BV169" s="220"/>
      <c r="BW169" s="220"/>
      <c r="BX169" s="221"/>
      <c r="BY169" s="51"/>
      <c r="BZ169" s="221"/>
    </row>
    <row r="170" spans="1:78" ht="16" customHeight="1" x14ac:dyDescent="0.2">
      <c r="A170" s="222"/>
      <c r="B170" s="222"/>
      <c r="C170" s="222"/>
      <c r="D170" s="20" t="s">
        <v>744</v>
      </c>
      <c r="E170" s="224"/>
      <c r="G170" s="20"/>
      <c r="K170" s="20"/>
      <c r="L170" s="20"/>
      <c r="P170" s="20"/>
      <c r="Q170" s="20"/>
      <c r="U170" s="20"/>
      <c r="V170" s="20"/>
      <c r="Z170" s="20"/>
      <c r="AA170" s="20"/>
      <c r="AE170" s="20"/>
      <c r="AG170" s="21" t="e">
        <f t="shared" si="53"/>
        <v>#DIV/0!</v>
      </c>
      <c r="AH170" s="22" t="e">
        <f t="shared" si="54"/>
        <v>#DIV/0!</v>
      </c>
      <c r="AI170" s="22" t="e">
        <f t="shared" si="55"/>
        <v>#DIV/0!</v>
      </c>
      <c r="AJ170" s="22" t="e">
        <f t="shared" si="56"/>
        <v>#DIV/0!</v>
      </c>
      <c r="AK170" s="22" t="e">
        <f t="shared" si="57"/>
        <v>#DIV/0!</v>
      </c>
      <c r="AM170" s="109" t="e">
        <f t="shared" si="58"/>
        <v>#DIV/0!</v>
      </c>
      <c r="AN170" s="223"/>
      <c r="AP170" s="223"/>
      <c r="AQ170" s="220"/>
      <c r="AR170" s="24"/>
      <c r="AS170" s="223"/>
      <c r="AT170" s="220"/>
      <c r="AV170" s="43"/>
      <c r="AW170" s="43"/>
      <c r="AX170" s="43"/>
      <c r="AY170" s="43"/>
      <c r="AZ170" s="25"/>
      <c r="BA170" s="223"/>
      <c r="BB170" s="220"/>
      <c r="BC170" s="24"/>
      <c r="BD170" s="223"/>
      <c r="BE170" s="220"/>
      <c r="BG170" s="43"/>
      <c r="BH170" s="43"/>
      <c r="BI170" s="43"/>
      <c r="BJ170" s="43"/>
      <c r="BL170" s="223"/>
      <c r="BM170" s="220"/>
      <c r="BN170" s="24"/>
      <c r="BO170" s="223"/>
      <c r="BP170" s="220"/>
      <c r="BR170" s="220"/>
      <c r="BS170" s="220"/>
      <c r="BT170" s="221"/>
      <c r="BU170" s="51"/>
      <c r="BV170" s="220"/>
      <c r="BW170" s="220"/>
      <c r="BX170" s="221"/>
      <c r="BY170" s="51"/>
      <c r="BZ170" s="221"/>
    </row>
    <row r="171" spans="1:78" ht="16" customHeight="1" x14ac:dyDescent="0.2">
      <c r="A171" s="222"/>
      <c r="B171" s="222"/>
      <c r="C171" s="222"/>
      <c r="E171" s="224"/>
      <c r="AG171" s="21" t="e">
        <f t="shared" si="53"/>
        <v>#DIV/0!</v>
      </c>
      <c r="AH171" s="22" t="e">
        <f t="shared" si="54"/>
        <v>#DIV/0!</v>
      </c>
      <c r="AI171" s="22" t="e">
        <f t="shared" si="55"/>
        <v>#DIV/0!</v>
      </c>
      <c r="AJ171" s="22" t="e">
        <f t="shared" si="56"/>
        <v>#DIV/0!</v>
      </c>
      <c r="AK171" s="22" t="e">
        <f t="shared" si="57"/>
        <v>#DIV/0!</v>
      </c>
      <c r="AM171" s="109" t="e">
        <f t="shared" si="58"/>
        <v>#DIV/0!</v>
      </c>
      <c r="AN171" s="223"/>
      <c r="AP171" s="223"/>
      <c r="AQ171" s="220"/>
      <c r="AR171" s="24"/>
      <c r="AS171" s="223"/>
      <c r="AT171" s="220"/>
      <c r="AV171" s="43"/>
      <c r="AW171" s="43"/>
      <c r="AX171" s="43"/>
      <c r="AY171" s="43"/>
      <c r="AZ171" s="25"/>
      <c r="BA171" s="223"/>
      <c r="BB171" s="220"/>
      <c r="BC171" s="24"/>
      <c r="BD171" s="223"/>
      <c r="BE171" s="220"/>
      <c r="BG171" s="43"/>
      <c r="BH171" s="43"/>
      <c r="BI171" s="43"/>
      <c r="BJ171" s="43"/>
      <c r="BL171" s="223"/>
      <c r="BM171" s="220"/>
      <c r="BN171" s="24"/>
      <c r="BO171" s="223"/>
      <c r="BP171" s="220"/>
      <c r="BR171" s="220"/>
      <c r="BS171" s="220"/>
      <c r="BT171" s="221"/>
      <c r="BU171" s="51"/>
      <c r="BV171" s="220"/>
      <c r="BW171" s="220"/>
      <c r="BX171" s="221"/>
      <c r="BY171" s="51"/>
      <c r="BZ171" s="221"/>
    </row>
    <row r="172" spans="1:78" ht="16" customHeight="1" x14ac:dyDescent="0.2">
      <c r="A172" s="222"/>
      <c r="B172" s="222"/>
      <c r="C172" s="222"/>
      <c r="E172" s="224"/>
      <c r="AG172" s="21" t="e">
        <f t="shared" si="53"/>
        <v>#DIV/0!</v>
      </c>
      <c r="AH172" s="22" t="e">
        <f t="shared" si="54"/>
        <v>#DIV/0!</v>
      </c>
      <c r="AI172" s="22" t="e">
        <f t="shared" si="55"/>
        <v>#DIV/0!</v>
      </c>
      <c r="AJ172" s="22" t="e">
        <f t="shared" si="56"/>
        <v>#DIV/0!</v>
      </c>
      <c r="AK172" s="22" t="e">
        <f t="shared" si="57"/>
        <v>#DIV/0!</v>
      </c>
      <c r="AM172" s="109" t="e">
        <f t="shared" si="58"/>
        <v>#DIV/0!</v>
      </c>
      <c r="AN172" s="223"/>
      <c r="AP172" s="223"/>
      <c r="AQ172" s="220"/>
      <c r="AR172" s="24"/>
      <c r="AS172" s="223"/>
      <c r="AT172" s="220"/>
      <c r="AV172" s="43"/>
      <c r="AW172" s="43"/>
      <c r="AX172" s="43"/>
      <c r="AY172" s="43"/>
      <c r="AZ172" s="25"/>
      <c r="BA172" s="223"/>
      <c r="BB172" s="220"/>
      <c r="BC172" s="24"/>
      <c r="BD172" s="223"/>
      <c r="BE172" s="220"/>
      <c r="BG172" s="43"/>
      <c r="BH172" s="43"/>
      <c r="BI172" s="43"/>
      <c r="BJ172" s="43"/>
      <c r="BL172" s="223"/>
      <c r="BM172" s="220"/>
      <c r="BN172" s="24"/>
      <c r="BO172" s="223"/>
      <c r="BP172" s="220"/>
      <c r="BR172" s="220"/>
      <c r="BS172" s="220"/>
      <c r="BT172" s="221"/>
      <c r="BU172" s="51"/>
      <c r="BV172" s="220"/>
      <c r="BW172" s="220"/>
      <c r="BX172" s="221"/>
      <c r="BY172" s="51"/>
      <c r="BZ172" s="221"/>
    </row>
    <row r="173" spans="1:78" ht="16" customHeight="1" x14ac:dyDescent="0.2">
      <c r="A173" s="222"/>
      <c r="B173" s="222"/>
      <c r="C173" s="222"/>
      <c r="E173" s="224"/>
      <c r="AG173" s="21" t="e">
        <f t="shared" si="53"/>
        <v>#DIV/0!</v>
      </c>
      <c r="AH173" s="22" t="e">
        <f t="shared" si="54"/>
        <v>#DIV/0!</v>
      </c>
      <c r="AI173" s="22" t="e">
        <f t="shared" si="55"/>
        <v>#DIV/0!</v>
      </c>
      <c r="AJ173" s="22" t="e">
        <f t="shared" si="56"/>
        <v>#DIV/0!</v>
      </c>
      <c r="AK173" s="22" t="e">
        <f t="shared" si="57"/>
        <v>#DIV/0!</v>
      </c>
      <c r="AM173" s="109" t="e">
        <f t="shared" si="58"/>
        <v>#DIV/0!</v>
      </c>
      <c r="AN173" s="223"/>
      <c r="AP173" s="223"/>
      <c r="AQ173" s="220"/>
      <c r="AR173" s="24"/>
      <c r="AS173" s="223"/>
      <c r="AT173" s="220"/>
      <c r="AV173" s="43"/>
      <c r="AW173" s="43"/>
      <c r="AX173" s="43"/>
      <c r="AY173" s="43"/>
      <c r="AZ173" s="25"/>
      <c r="BA173" s="223"/>
      <c r="BB173" s="220"/>
      <c r="BC173" s="24"/>
      <c r="BD173" s="223"/>
      <c r="BE173" s="220"/>
      <c r="BG173" s="43"/>
      <c r="BH173" s="43"/>
      <c r="BI173" s="43"/>
      <c r="BJ173" s="43"/>
      <c r="BL173" s="223"/>
      <c r="BM173" s="220"/>
      <c r="BN173" s="24"/>
      <c r="BO173" s="223"/>
      <c r="BP173" s="220"/>
      <c r="BR173" s="220"/>
      <c r="BS173" s="220"/>
      <c r="BT173" s="221"/>
      <c r="BU173" s="51"/>
      <c r="BV173" s="220"/>
      <c r="BW173" s="220"/>
      <c r="BX173" s="221"/>
      <c r="BY173" s="51"/>
      <c r="BZ173" s="221"/>
    </row>
    <row r="174" spans="1:78" ht="16" customHeight="1" x14ac:dyDescent="0.2">
      <c r="G174" s="20"/>
      <c r="K174" s="20"/>
      <c r="L174" s="20"/>
      <c r="P174" s="20"/>
      <c r="Q174" s="20"/>
      <c r="U174" s="20"/>
      <c r="V174" s="20"/>
      <c r="Z174" s="20"/>
      <c r="AA174" s="20"/>
      <c r="AE174" s="20"/>
    </row>
    <row r="175" spans="1:78" ht="16" customHeight="1" x14ac:dyDescent="0.2">
      <c r="A175" s="222">
        <v>18</v>
      </c>
      <c r="B175" s="222">
        <v>1</v>
      </c>
      <c r="C175" s="222">
        <v>1</v>
      </c>
      <c r="D175" s="20" t="s">
        <v>745</v>
      </c>
      <c r="E175" s="224">
        <v>1032129</v>
      </c>
      <c r="G175">
        <v>105</v>
      </c>
      <c r="H175">
        <v>65</v>
      </c>
      <c r="I175">
        <v>102</v>
      </c>
      <c r="J175">
        <v>57</v>
      </c>
      <c r="K175">
        <v>53</v>
      </c>
      <c r="L175">
        <v>0.91900000000000004</v>
      </c>
      <c r="M175">
        <v>0.872</v>
      </c>
      <c r="N175">
        <v>0.92</v>
      </c>
      <c r="O175">
        <v>0.86399999999999999</v>
      </c>
      <c r="P175">
        <v>0.86399999999999999</v>
      </c>
      <c r="Q175">
        <v>0.74</v>
      </c>
      <c r="R175">
        <v>0.745</v>
      </c>
      <c r="S175">
        <v>0.72799999999999998</v>
      </c>
      <c r="T175">
        <v>0.73299999999999998</v>
      </c>
      <c r="U175">
        <v>0.747</v>
      </c>
      <c r="V175">
        <v>0.72</v>
      </c>
      <c r="W175">
        <v>0.89400000000000002</v>
      </c>
      <c r="X175">
        <v>0.71799999999999997</v>
      </c>
      <c r="Y175">
        <v>0.92300000000000004</v>
      </c>
      <c r="Z175">
        <v>0.92100000000000004</v>
      </c>
      <c r="AA175">
        <v>1.302</v>
      </c>
      <c r="AB175">
        <v>1.2410000000000001</v>
      </c>
      <c r="AC175">
        <v>1.2969999999999999</v>
      </c>
      <c r="AD175">
        <v>1.2509999999999999</v>
      </c>
      <c r="AE175">
        <v>1.242</v>
      </c>
      <c r="AG175" s="21">
        <f t="shared" ref="AG175:AG190" si="59">AVERAGE(G175:K175)</f>
        <v>76.400000000000006</v>
      </c>
      <c r="AH175" s="22">
        <f t="shared" ref="AH175:AH190" si="60">AVERAGE(L175:P175)</f>
        <v>0.88780000000000003</v>
      </c>
      <c r="AI175" s="22">
        <f t="shared" ref="AI175:AI190" si="61">AVERAGE(V175:Z175)</f>
        <v>0.83520000000000005</v>
      </c>
      <c r="AJ175" s="22">
        <f t="shared" ref="AJ175:AJ190" si="62">AVERAGE(Q175:U175)</f>
        <v>0.73860000000000003</v>
      </c>
      <c r="AK175" s="22">
        <f t="shared" ref="AK175:AK190" si="63">AVERAGE(AA175:AE175)</f>
        <v>1.2665999999999999</v>
      </c>
      <c r="AM175" s="109">
        <f t="shared" ref="AM175:AM190" si="64">((AK175-AI175)*(1000/AG175))/AJ175</f>
        <v>7.6449998086091808</v>
      </c>
      <c r="AN175" s="223" cm="1">
        <f t="array" ref="AN175">MIN(IF(ISERROR(AM175:AM182),1E+307,AM175:AM182))</f>
        <v>1.0615338930937177</v>
      </c>
      <c r="AP175" s="223" cm="1">
        <f t="array" ref="AP175">MAX(IF(ISERROR(AJ175:AJ182),-1E+307,AJ175:AJ182))</f>
        <v>0.77140000000000009</v>
      </c>
      <c r="AQ175" s="220">
        <f>AP183-AP175</f>
        <v>-0.12180000000000002</v>
      </c>
      <c r="AR175" s="24"/>
      <c r="AS175" s="223" cm="1">
        <f t="array" ref="AS175">MIN(IF(ISERROR(AK175:AK182),1E+307,AK175:AK182))</f>
        <v>1.18</v>
      </c>
      <c r="AT175" s="220">
        <f>AS175-AS183</f>
        <v>-0.22900000000000031</v>
      </c>
      <c r="AV175" s="43">
        <v>0.79200000000000004</v>
      </c>
      <c r="AW175" s="43">
        <v>1.3460000000000001</v>
      </c>
      <c r="AX175" s="43">
        <v>0.79400000000000004</v>
      </c>
      <c r="AY175" s="43">
        <v>1.482</v>
      </c>
      <c r="AZ175" s="25"/>
      <c r="BA175" s="223" cm="1">
        <f t="array" ref="BA175">INDEX(AV175:AV182, MATCH(MIN(IF(ISERROR($AK175:$AK182), 1000, $AK175:$AK182)), $AK175:$AK182, 0))</f>
        <v>0.79300000000000004</v>
      </c>
      <c r="BB175" s="220">
        <f>BA183-BA175</f>
        <v>-0.11399999999999999</v>
      </c>
      <c r="BC175" s="24"/>
      <c r="BD175" s="223" cm="1">
        <f t="array" ref="BD175">INDEX(AW175:AW182, MATCH(MIN(IF(ISERROR($AK175:$AK182), 1000, $AK175:$AK182)), $AK175:$AK182, 0))</f>
        <v>1.3380000000000001</v>
      </c>
      <c r="BE175" s="220">
        <f>BD175-BD183</f>
        <v>-0.26200000000000001</v>
      </c>
      <c r="BG175" s="43">
        <v>0.72199999999999998</v>
      </c>
      <c r="BH175" s="43">
        <v>1.5529999999999999</v>
      </c>
      <c r="BI175" s="43">
        <v>0.76200000000000001</v>
      </c>
      <c r="BJ175" s="43">
        <v>1.57</v>
      </c>
      <c r="BL175" s="223" cm="1">
        <f t="array" ref="BL175">INDEX(BG175:BG182, MATCH(MIN(IF(ISERROR($AK175:$AK182), 1000, $AK175:$AK182)), $AK175:$AK182, 0))</f>
        <v>0.72299999999999998</v>
      </c>
      <c r="BM175" s="220">
        <f>BL183-BL175</f>
        <v>-9.4999999999999973E-2</v>
      </c>
      <c r="BN175" s="24"/>
      <c r="BO175" s="223" cm="1">
        <f t="array" ref="BO175">INDEX(BH175:BH182, MATCH(MIN(IF(ISERROR($AK175:$AK182), 1000, $AK175:$AK182)), $AK175:$AK182, 0))</f>
        <v>1.546</v>
      </c>
      <c r="BP175" s="220">
        <f>BO175-BO183</f>
        <v>-0.20499999999999985</v>
      </c>
      <c r="BR175" s="220">
        <f>BA175-BB175</f>
        <v>0.90700000000000003</v>
      </c>
      <c r="BS175" s="220">
        <f>BD175+BE175</f>
        <v>1.0760000000000001</v>
      </c>
      <c r="BT175" s="221">
        <f>BS175-BR175</f>
        <v>0.16900000000000004</v>
      </c>
      <c r="BU175" s="51"/>
      <c r="BV175" s="220">
        <f>BL175-BM175</f>
        <v>0.81799999999999995</v>
      </c>
      <c r="BW175" s="220">
        <f>BO175+BP175</f>
        <v>1.3410000000000002</v>
      </c>
      <c r="BX175" s="221">
        <f>BW175-BV175</f>
        <v>0.52300000000000024</v>
      </c>
      <c r="BY175" s="51"/>
      <c r="BZ175" s="221">
        <f>AVERAGE(BT175, BX175)</f>
        <v>0.34600000000000014</v>
      </c>
    </row>
    <row r="176" spans="1:78" ht="16" customHeight="1" x14ac:dyDescent="0.2">
      <c r="A176" s="222"/>
      <c r="B176" s="222"/>
      <c r="C176" s="222"/>
      <c r="D176" s="20" t="s">
        <v>746</v>
      </c>
      <c r="E176" s="224"/>
      <c r="G176">
        <v>247</v>
      </c>
      <c r="H176">
        <v>177</v>
      </c>
      <c r="I176">
        <v>264</v>
      </c>
      <c r="J176">
        <v>186</v>
      </c>
      <c r="K176">
        <v>186</v>
      </c>
      <c r="L176">
        <v>0.91</v>
      </c>
      <c r="M176">
        <v>0.88500000000000001</v>
      </c>
      <c r="N176">
        <v>0.91600000000000004</v>
      </c>
      <c r="O176">
        <v>0.88700000000000001</v>
      </c>
      <c r="P176">
        <v>0.88600000000000001</v>
      </c>
      <c r="Q176">
        <v>0.76600000000000001</v>
      </c>
      <c r="R176">
        <v>0.76300000000000001</v>
      </c>
      <c r="S176">
        <v>0.75800000000000001</v>
      </c>
      <c r="T176">
        <v>0.76400000000000001</v>
      </c>
      <c r="U176">
        <v>0.77300000000000002</v>
      </c>
      <c r="V176">
        <v>0.75600000000000001</v>
      </c>
      <c r="W176">
        <v>0.85</v>
      </c>
      <c r="X176">
        <v>0.73699999999999999</v>
      </c>
      <c r="Y176">
        <v>0.84699999999999998</v>
      </c>
      <c r="Z176">
        <v>0.84699999999999998</v>
      </c>
      <c r="AA176">
        <v>1.2430000000000001</v>
      </c>
      <c r="AB176">
        <v>1.2190000000000001</v>
      </c>
      <c r="AC176">
        <v>1.2949999999999999</v>
      </c>
      <c r="AD176">
        <v>1.1950000000000001</v>
      </c>
      <c r="AE176">
        <v>1.1719999999999999</v>
      </c>
      <c r="AG176" s="21">
        <f t="shared" si="59"/>
        <v>212</v>
      </c>
      <c r="AH176" s="22">
        <f t="shared" si="60"/>
        <v>0.89680000000000004</v>
      </c>
      <c r="AI176" s="22">
        <f t="shared" si="61"/>
        <v>0.80740000000000001</v>
      </c>
      <c r="AJ176" s="22">
        <f t="shared" si="62"/>
        <v>0.76480000000000004</v>
      </c>
      <c r="AK176" s="22">
        <f t="shared" si="63"/>
        <v>1.2247999999999999</v>
      </c>
      <c r="AM176" s="109">
        <f t="shared" si="64"/>
        <v>2.5743565958790549</v>
      </c>
      <c r="AN176" s="223"/>
      <c r="AP176" s="223"/>
      <c r="AQ176" s="220"/>
      <c r="AR176" s="24"/>
      <c r="AS176" s="223"/>
      <c r="AT176" s="220"/>
      <c r="AV176" s="43">
        <v>0.80900000000000005</v>
      </c>
      <c r="AW176" s="43">
        <v>1.2869999999999999</v>
      </c>
      <c r="AX176" s="43">
        <v>0.80600000000000005</v>
      </c>
      <c r="AY176" s="43">
        <v>1.425</v>
      </c>
      <c r="AZ176" s="25"/>
      <c r="BA176" s="223"/>
      <c r="BB176" s="220"/>
      <c r="BC176" s="24"/>
      <c r="BD176" s="223"/>
      <c r="BE176" s="220"/>
      <c r="BG176" s="43">
        <v>0.73799999999999999</v>
      </c>
      <c r="BH176" s="43">
        <v>1.5089999999999999</v>
      </c>
      <c r="BI176" s="43">
        <v>0.77600000000000002</v>
      </c>
      <c r="BJ176" s="43">
        <v>1.522</v>
      </c>
      <c r="BL176" s="223"/>
      <c r="BM176" s="220"/>
      <c r="BN176" s="24"/>
      <c r="BO176" s="223"/>
      <c r="BP176" s="220"/>
      <c r="BR176" s="220"/>
      <c r="BS176" s="220"/>
      <c r="BT176" s="221"/>
      <c r="BU176" s="51"/>
      <c r="BV176" s="220"/>
      <c r="BW176" s="220"/>
      <c r="BX176" s="221"/>
      <c r="BY176" s="51"/>
      <c r="BZ176" s="221"/>
    </row>
    <row r="177" spans="1:78" s="63" customFormat="1" ht="16" customHeight="1" x14ac:dyDescent="0.2">
      <c r="A177" s="222"/>
      <c r="B177" s="222"/>
      <c r="C177" s="222"/>
      <c r="D177" s="162" t="s">
        <v>747</v>
      </c>
      <c r="E177" s="224"/>
      <c r="G177" s="63">
        <v>389</v>
      </c>
      <c r="H177" s="63">
        <v>301</v>
      </c>
      <c r="I177" s="63">
        <v>451</v>
      </c>
      <c r="J177" s="63">
        <v>415</v>
      </c>
      <c r="K177" s="63">
        <v>359</v>
      </c>
      <c r="L177" s="63">
        <v>0.89800000000000002</v>
      </c>
      <c r="M177" s="63">
        <v>0.871</v>
      </c>
      <c r="N177" s="63">
        <v>0.91100000000000003</v>
      </c>
      <c r="O177" s="63">
        <v>0.90100000000000002</v>
      </c>
      <c r="P177" s="63">
        <v>0.88900000000000001</v>
      </c>
      <c r="Q177" s="63">
        <v>0.77200000000000002</v>
      </c>
      <c r="R177" s="63">
        <v>0.78</v>
      </c>
      <c r="S177" s="63">
        <v>0.76100000000000001</v>
      </c>
      <c r="T177" s="63">
        <v>0.76600000000000001</v>
      </c>
      <c r="U177" s="63">
        <v>0.77800000000000002</v>
      </c>
      <c r="V177" s="63">
        <v>0.80300000000000005</v>
      </c>
      <c r="W177" s="63">
        <v>0.89600000000000002</v>
      </c>
      <c r="X177" s="63">
        <v>0.755</v>
      </c>
      <c r="Y177" s="63">
        <v>0.79700000000000004</v>
      </c>
      <c r="Z177" s="63">
        <v>0.83699999999999997</v>
      </c>
      <c r="AA177" s="63">
        <v>1.19</v>
      </c>
      <c r="AB177" s="63">
        <v>1.17</v>
      </c>
      <c r="AC177" s="63">
        <v>1.194</v>
      </c>
      <c r="AD177" s="63">
        <v>1.1839999999999999</v>
      </c>
      <c r="AE177" s="63">
        <v>1.1619999999999999</v>
      </c>
      <c r="AG177" s="102">
        <f t="shared" si="59"/>
        <v>383</v>
      </c>
      <c r="AH177" s="103">
        <f t="shared" si="60"/>
        <v>0.89400000000000013</v>
      </c>
      <c r="AI177" s="103">
        <f t="shared" si="61"/>
        <v>0.81759999999999999</v>
      </c>
      <c r="AJ177" s="103">
        <f t="shared" si="62"/>
        <v>0.77140000000000009</v>
      </c>
      <c r="AK177" s="103">
        <f t="shared" si="63"/>
        <v>1.18</v>
      </c>
      <c r="AM177" s="18">
        <f t="shared" si="64"/>
        <v>1.2266192626610188</v>
      </c>
      <c r="AN177" s="223"/>
      <c r="AP177" s="223"/>
      <c r="AQ177" s="220"/>
      <c r="AR177" s="104"/>
      <c r="AS177" s="223"/>
      <c r="AT177" s="220"/>
      <c r="AV177" s="105">
        <v>0.79300000000000004</v>
      </c>
      <c r="AW177" s="105">
        <v>1.3380000000000001</v>
      </c>
      <c r="AX177" s="105">
        <v>0.79600000000000004</v>
      </c>
      <c r="AY177" s="105">
        <v>1.4670000000000001</v>
      </c>
      <c r="AZ177" s="106"/>
      <c r="BA177" s="223"/>
      <c r="BB177" s="220"/>
      <c r="BC177" s="104"/>
      <c r="BD177" s="223"/>
      <c r="BE177" s="220"/>
      <c r="BG177" s="105">
        <v>0.72299999999999998</v>
      </c>
      <c r="BH177" s="105">
        <v>1.546</v>
      </c>
      <c r="BI177" s="105">
        <v>0.76800000000000002</v>
      </c>
      <c r="BJ177" s="105">
        <v>1.544</v>
      </c>
      <c r="BL177" s="223"/>
      <c r="BM177" s="220"/>
      <c r="BN177" s="104"/>
      <c r="BO177" s="223"/>
      <c r="BP177" s="220"/>
      <c r="BR177" s="220"/>
      <c r="BS177" s="220"/>
      <c r="BT177" s="221"/>
      <c r="BU177" s="107"/>
      <c r="BV177" s="220"/>
      <c r="BW177" s="220"/>
      <c r="BX177" s="221"/>
      <c r="BY177" s="107"/>
      <c r="BZ177" s="221"/>
    </row>
    <row r="178" spans="1:78" ht="16" customHeight="1" x14ac:dyDescent="0.2">
      <c r="A178" s="222"/>
      <c r="B178" s="222"/>
      <c r="C178" s="222"/>
      <c r="D178" s="20" t="s">
        <v>748</v>
      </c>
      <c r="E178" s="224"/>
      <c r="G178">
        <v>517</v>
      </c>
      <c r="H178">
        <v>428</v>
      </c>
      <c r="I178">
        <v>446</v>
      </c>
      <c r="J178">
        <v>406</v>
      </c>
      <c r="K178">
        <v>423</v>
      </c>
      <c r="L178">
        <v>0.9</v>
      </c>
      <c r="M178">
        <v>0.88600000000000001</v>
      </c>
      <c r="N178">
        <v>0.89300000000000002</v>
      </c>
      <c r="O178">
        <v>0.88200000000000001</v>
      </c>
      <c r="P178">
        <v>0.88400000000000001</v>
      </c>
      <c r="Q178">
        <v>0.77600000000000002</v>
      </c>
      <c r="R178">
        <v>0.77600000000000002</v>
      </c>
      <c r="S178">
        <v>0.76200000000000001</v>
      </c>
      <c r="T178">
        <v>0.76400000000000001</v>
      </c>
      <c r="U178">
        <v>0.77500000000000002</v>
      </c>
      <c r="V178">
        <v>0.79600000000000004</v>
      </c>
      <c r="W178">
        <v>0.84699999999999998</v>
      </c>
      <c r="X178">
        <v>0.82599999999999996</v>
      </c>
      <c r="Y178">
        <v>0.86499999999999999</v>
      </c>
      <c r="Z178">
        <v>0.85599999999999998</v>
      </c>
      <c r="AA178">
        <v>1.1819999999999999</v>
      </c>
      <c r="AB178">
        <v>1.1719999999999999</v>
      </c>
      <c r="AC178">
        <v>1.2190000000000001</v>
      </c>
      <c r="AD178">
        <v>1.2010000000000001</v>
      </c>
      <c r="AE178">
        <v>1.232</v>
      </c>
      <c r="AG178" s="21">
        <f t="shared" si="59"/>
        <v>444</v>
      </c>
      <c r="AH178" s="22">
        <f t="shared" si="60"/>
        <v>0.88900000000000001</v>
      </c>
      <c r="AI178" s="22">
        <f t="shared" si="61"/>
        <v>0.83799999999999986</v>
      </c>
      <c r="AJ178" s="22">
        <f t="shared" si="62"/>
        <v>0.77060000000000006</v>
      </c>
      <c r="AK178" s="22">
        <f t="shared" si="63"/>
        <v>1.2012000000000003</v>
      </c>
      <c r="AM178" s="109">
        <f t="shared" si="64"/>
        <v>1.0615338930937177</v>
      </c>
      <c r="AN178" s="223"/>
      <c r="AP178" s="223"/>
      <c r="AQ178" s="220"/>
      <c r="AR178" s="24"/>
      <c r="AS178" s="223"/>
      <c r="AT178" s="220"/>
      <c r="AV178" s="43">
        <v>0.79800000000000004</v>
      </c>
      <c r="AW178" s="43">
        <v>1.3140000000000001</v>
      </c>
      <c r="AX178" s="43">
        <v>0.79900000000000004</v>
      </c>
      <c r="AY178" s="43">
        <v>1.452</v>
      </c>
      <c r="AZ178" s="25"/>
      <c r="BA178" s="223"/>
      <c r="BB178" s="220"/>
      <c r="BC178" s="24"/>
      <c r="BD178" s="223"/>
      <c r="BE178" s="220"/>
      <c r="BG178" s="43">
        <v>0.72299999999999998</v>
      </c>
      <c r="BH178" s="43">
        <v>1.5429999999999999</v>
      </c>
      <c r="BI178" s="43">
        <v>0.77800000000000002</v>
      </c>
      <c r="BJ178" s="43">
        <v>1.518</v>
      </c>
      <c r="BL178" s="223"/>
      <c r="BM178" s="220"/>
      <c r="BN178" s="24"/>
      <c r="BO178" s="223"/>
      <c r="BP178" s="220"/>
      <c r="BR178" s="220"/>
      <c r="BS178" s="220"/>
      <c r="BT178" s="221"/>
      <c r="BU178" s="51"/>
      <c r="BV178" s="220"/>
      <c r="BW178" s="220"/>
      <c r="BX178" s="221"/>
      <c r="BY178" s="51"/>
      <c r="BZ178" s="221"/>
    </row>
    <row r="179" spans="1:78" ht="16" customHeight="1" x14ac:dyDescent="0.2">
      <c r="A179" s="222"/>
      <c r="B179" s="222"/>
      <c r="C179" s="222"/>
      <c r="D179" s="20" t="s">
        <v>749</v>
      </c>
      <c r="E179" s="224"/>
      <c r="G179" s="20"/>
      <c r="K179" s="20"/>
      <c r="L179" s="20"/>
      <c r="P179" s="20"/>
      <c r="Q179" s="20"/>
      <c r="U179" s="20"/>
      <c r="V179" s="20"/>
      <c r="Z179" s="20"/>
      <c r="AA179" s="20"/>
      <c r="AE179" s="20"/>
      <c r="AG179" s="21" t="e">
        <f t="shared" si="59"/>
        <v>#DIV/0!</v>
      </c>
      <c r="AH179" s="22" t="e">
        <f t="shared" si="60"/>
        <v>#DIV/0!</v>
      </c>
      <c r="AI179" s="22" t="e">
        <f t="shared" si="61"/>
        <v>#DIV/0!</v>
      </c>
      <c r="AJ179" s="22" t="e">
        <f t="shared" si="62"/>
        <v>#DIV/0!</v>
      </c>
      <c r="AK179" s="22" t="e">
        <f t="shared" si="63"/>
        <v>#DIV/0!</v>
      </c>
      <c r="AM179" s="109" t="e">
        <f t="shared" si="64"/>
        <v>#DIV/0!</v>
      </c>
      <c r="AN179" s="223"/>
      <c r="AP179" s="223"/>
      <c r="AQ179" s="220"/>
      <c r="AR179" s="24"/>
      <c r="AS179" s="223"/>
      <c r="AT179" s="220"/>
      <c r="AV179" s="43"/>
      <c r="AW179" s="43"/>
      <c r="AX179" s="43"/>
      <c r="AY179" s="43"/>
      <c r="AZ179" s="25"/>
      <c r="BA179" s="223"/>
      <c r="BB179" s="220"/>
      <c r="BC179" s="24"/>
      <c r="BD179" s="223"/>
      <c r="BE179" s="220"/>
      <c r="BG179" s="43"/>
      <c r="BH179" s="43"/>
      <c r="BI179" s="43"/>
      <c r="BJ179" s="43"/>
      <c r="BL179" s="223"/>
      <c r="BM179" s="220"/>
      <c r="BN179" s="24"/>
      <c r="BO179" s="223"/>
      <c r="BP179" s="220"/>
      <c r="BR179" s="220"/>
      <c r="BS179" s="220"/>
      <c r="BT179" s="221"/>
      <c r="BU179" s="51"/>
      <c r="BV179" s="220"/>
      <c r="BW179" s="220"/>
      <c r="BX179" s="221"/>
      <c r="BY179" s="51"/>
      <c r="BZ179" s="221"/>
    </row>
    <row r="180" spans="1:78" ht="16" customHeight="1" x14ac:dyDescent="0.2">
      <c r="A180" s="222"/>
      <c r="B180" s="222"/>
      <c r="C180" s="222"/>
      <c r="E180" s="224"/>
      <c r="AG180" s="21" t="e">
        <f t="shared" si="59"/>
        <v>#DIV/0!</v>
      </c>
      <c r="AH180" s="22" t="e">
        <f t="shared" si="60"/>
        <v>#DIV/0!</v>
      </c>
      <c r="AI180" s="22" t="e">
        <f t="shared" si="61"/>
        <v>#DIV/0!</v>
      </c>
      <c r="AJ180" s="22" t="e">
        <f t="shared" si="62"/>
        <v>#DIV/0!</v>
      </c>
      <c r="AK180" s="22" t="e">
        <f t="shared" si="63"/>
        <v>#DIV/0!</v>
      </c>
      <c r="AM180" s="109" t="e">
        <f t="shared" si="64"/>
        <v>#DIV/0!</v>
      </c>
      <c r="AN180" s="223"/>
      <c r="AP180" s="223"/>
      <c r="AQ180" s="220"/>
      <c r="AR180" s="24"/>
      <c r="AS180" s="223"/>
      <c r="AT180" s="220"/>
      <c r="AV180" s="43"/>
      <c r="AW180" s="43"/>
      <c r="AX180" s="43"/>
      <c r="AY180" s="43"/>
      <c r="AZ180" s="25"/>
      <c r="BA180" s="223"/>
      <c r="BB180" s="220"/>
      <c r="BC180" s="24"/>
      <c r="BD180" s="223"/>
      <c r="BE180" s="220"/>
      <c r="BG180" s="43"/>
      <c r="BH180" s="43"/>
      <c r="BI180" s="43"/>
      <c r="BJ180" s="43"/>
      <c r="BL180" s="223"/>
      <c r="BM180" s="220"/>
      <c r="BN180" s="24"/>
      <c r="BO180" s="223"/>
      <c r="BP180" s="220"/>
      <c r="BR180" s="220"/>
      <c r="BS180" s="220"/>
      <c r="BT180" s="221"/>
      <c r="BU180" s="51"/>
      <c r="BV180" s="220"/>
      <c r="BW180" s="220"/>
      <c r="BX180" s="221"/>
      <c r="BY180" s="51"/>
      <c r="BZ180" s="221"/>
    </row>
    <row r="181" spans="1:78" ht="16" customHeight="1" x14ac:dyDescent="0.2">
      <c r="A181" s="222"/>
      <c r="B181" s="222"/>
      <c r="C181" s="222"/>
      <c r="E181" s="224"/>
      <c r="AG181" s="21" t="e">
        <f t="shared" si="59"/>
        <v>#DIV/0!</v>
      </c>
      <c r="AH181" s="22" t="e">
        <f t="shared" si="60"/>
        <v>#DIV/0!</v>
      </c>
      <c r="AI181" s="22" t="e">
        <f t="shared" si="61"/>
        <v>#DIV/0!</v>
      </c>
      <c r="AJ181" s="22" t="e">
        <f t="shared" si="62"/>
        <v>#DIV/0!</v>
      </c>
      <c r="AK181" s="22" t="e">
        <f t="shared" si="63"/>
        <v>#DIV/0!</v>
      </c>
      <c r="AM181" s="109" t="e">
        <f t="shared" si="64"/>
        <v>#DIV/0!</v>
      </c>
      <c r="AN181" s="223"/>
      <c r="AP181" s="223"/>
      <c r="AQ181" s="220"/>
      <c r="AR181" s="24"/>
      <c r="AS181" s="223"/>
      <c r="AT181" s="220"/>
      <c r="AV181" s="43"/>
      <c r="AW181" s="43"/>
      <c r="AX181" s="43"/>
      <c r="AY181" s="43"/>
      <c r="AZ181" s="25"/>
      <c r="BA181" s="223"/>
      <c r="BB181" s="220"/>
      <c r="BC181" s="24"/>
      <c r="BD181" s="223"/>
      <c r="BE181" s="220"/>
      <c r="BG181" s="43"/>
      <c r="BH181" s="43"/>
      <c r="BI181" s="43"/>
      <c r="BJ181" s="43"/>
      <c r="BL181" s="223"/>
      <c r="BM181" s="220"/>
      <c r="BN181" s="24"/>
      <c r="BO181" s="223"/>
      <c r="BP181" s="220"/>
      <c r="BR181" s="220"/>
      <c r="BS181" s="220"/>
      <c r="BT181" s="221"/>
      <c r="BU181" s="51"/>
      <c r="BV181" s="220"/>
      <c r="BW181" s="220"/>
      <c r="BX181" s="221"/>
      <c r="BY181" s="51"/>
      <c r="BZ181" s="221"/>
    </row>
    <row r="182" spans="1:78" ht="16" customHeight="1" x14ac:dyDescent="0.2">
      <c r="A182" s="222"/>
      <c r="B182" s="222"/>
      <c r="C182" s="222"/>
      <c r="E182" s="224"/>
      <c r="AG182" s="21" t="e">
        <f t="shared" si="59"/>
        <v>#DIV/0!</v>
      </c>
      <c r="AH182" s="22" t="e">
        <f t="shared" si="60"/>
        <v>#DIV/0!</v>
      </c>
      <c r="AI182" s="22" t="e">
        <f t="shared" si="61"/>
        <v>#DIV/0!</v>
      </c>
      <c r="AJ182" s="22" t="e">
        <f t="shared" si="62"/>
        <v>#DIV/0!</v>
      </c>
      <c r="AK182" s="22" t="e">
        <f t="shared" si="63"/>
        <v>#DIV/0!</v>
      </c>
      <c r="AM182" s="109" t="e">
        <f t="shared" si="64"/>
        <v>#DIV/0!</v>
      </c>
      <c r="AN182" s="223"/>
      <c r="AP182" s="223"/>
      <c r="AQ182" s="220"/>
      <c r="AR182" s="24"/>
      <c r="AS182" s="223"/>
      <c r="AT182" s="220"/>
      <c r="AV182" s="43"/>
      <c r="AW182" s="43"/>
      <c r="AX182" s="43"/>
      <c r="AY182" s="43"/>
      <c r="AZ182" s="25"/>
      <c r="BA182" s="223"/>
      <c r="BB182" s="220"/>
      <c r="BC182" s="24"/>
      <c r="BD182" s="223"/>
      <c r="BE182" s="220"/>
      <c r="BG182" s="43"/>
      <c r="BH182" s="43"/>
      <c r="BI182" s="43"/>
      <c r="BJ182" s="43"/>
      <c r="BL182" s="223"/>
      <c r="BM182" s="220"/>
      <c r="BN182" s="24"/>
      <c r="BO182" s="223"/>
      <c r="BP182" s="220"/>
      <c r="BR182" s="220"/>
      <c r="BS182" s="220"/>
      <c r="BT182" s="221"/>
      <c r="BU182" s="51"/>
      <c r="BV182" s="220"/>
      <c r="BW182" s="220"/>
      <c r="BX182" s="221"/>
      <c r="BY182" s="51"/>
      <c r="BZ182" s="221"/>
    </row>
    <row r="183" spans="1:78" ht="16" customHeight="1" x14ac:dyDescent="0.2">
      <c r="A183" s="222"/>
      <c r="B183" s="222"/>
      <c r="C183" s="222">
        <v>0</v>
      </c>
      <c r="D183" s="20" t="s">
        <v>750</v>
      </c>
      <c r="E183" s="224"/>
      <c r="G183">
        <v>164</v>
      </c>
      <c r="H183">
        <v>231</v>
      </c>
      <c r="I183">
        <v>113</v>
      </c>
      <c r="J183">
        <v>168</v>
      </c>
      <c r="K183">
        <v>211</v>
      </c>
      <c r="L183">
        <v>0.78</v>
      </c>
      <c r="M183">
        <v>0.82499999999999996</v>
      </c>
      <c r="N183">
        <v>0.73599999999999999</v>
      </c>
      <c r="O183">
        <v>0.78900000000000003</v>
      </c>
      <c r="P183">
        <v>0.81100000000000005</v>
      </c>
      <c r="Q183">
        <v>0.64200000000000002</v>
      </c>
      <c r="R183">
        <v>0.65700000000000003</v>
      </c>
      <c r="S183">
        <v>0.628</v>
      </c>
      <c r="T183">
        <v>0.63200000000000001</v>
      </c>
      <c r="U183">
        <v>0.65600000000000003</v>
      </c>
      <c r="V183">
        <v>1.143</v>
      </c>
      <c r="W183">
        <v>1.0349999999999999</v>
      </c>
      <c r="X183">
        <v>1.2410000000000001</v>
      </c>
      <c r="Y183">
        <v>1.1279999999999999</v>
      </c>
      <c r="Z183">
        <v>1.073</v>
      </c>
      <c r="AA183">
        <v>1.4450000000000001</v>
      </c>
      <c r="AB183">
        <v>1.4530000000000001</v>
      </c>
      <c r="AC183">
        <v>1.444</v>
      </c>
      <c r="AD183">
        <v>1.43</v>
      </c>
      <c r="AE183">
        <v>1.415</v>
      </c>
      <c r="AG183" s="21">
        <f t="shared" si="59"/>
        <v>177.4</v>
      </c>
      <c r="AH183" s="22">
        <f t="shared" si="60"/>
        <v>0.78820000000000001</v>
      </c>
      <c r="AI183" s="22">
        <f t="shared" si="61"/>
        <v>1.1239999999999999</v>
      </c>
      <c r="AJ183" s="22">
        <f t="shared" si="62"/>
        <v>0.64300000000000002</v>
      </c>
      <c r="AK183" s="22">
        <f t="shared" si="63"/>
        <v>1.4374</v>
      </c>
      <c r="AM183" s="109">
        <f t="shared" si="64"/>
        <v>2.7474791396725826</v>
      </c>
      <c r="AN183" s="223" cm="1">
        <f t="array" ref="AN183">MIN(IF(ISERROR(AM183:AM190),1E+307,AM183:AM190))</f>
        <v>0.8146522643333588</v>
      </c>
      <c r="AP183" s="223" cm="1">
        <f t="array" ref="AP183">MAX(IF(ISERROR(AJ183:AJ190),-1E+307,AJ183:AJ190))</f>
        <v>0.64960000000000007</v>
      </c>
      <c r="AQ183" s="220"/>
      <c r="AR183" s="24"/>
      <c r="AS183" s="223" cm="1">
        <f t="array" ref="AS183">MIN(IF(ISERROR(AK183:AK190),1E+307,AK183:AK190))</f>
        <v>1.4090000000000003</v>
      </c>
      <c r="AT183" s="220"/>
      <c r="AV183" s="43">
        <v>0.67800000000000005</v>
      </c>
      <c r="AW183" s="43">
        <v>1.595</v>
      </c>
      <c r="AX183" s="43">
        <v>0.75700000000000001</v>
      </c>
      <c r="AY183" s="43">
        <v>1.601</v>
      </c>
      <c r="AZ183" s="25"/>
      <c r="BA183" s="223" cm="1">
        <f t="array" ref="BA183">INDEX(AV183:AV190, MATCH(MIN(IF(ISERROR($AK183:$AK190), 1000, $AK183:$AK190)), $AK183:$AK190, 0))</f>
        <v>0.67900000000000005</v>
      </c>
      <c r="BB183" s="220"/>
      <c r="BC183" s="24"/>
      <c r="BD183" s="223" cm="1">
        <f t="array" ref="BD183">INDEX(AW183:AW190, MATCH(MIN(IF(ISERROR($AK183:$AK190), 1000, $AK183:$AK190)), $AK183:$AK190, 0))</f>
        <v>1.6</v>
      </c>
      <c r="BE183" s="220"/>
      <c r="BG183" s="43">
        <v>0.623</v>
      </c>
      <c r="BH183" s="43">
        <v>1.748</v>
      </c>
      <c r="BI183" s="43">
        <v>0.70399999999999996</v>
      </c>
      <c r="BJ183" s="43">
        <v>1.71</v>
      </c>
      <c r="BL183" s="223" cm="1">
        <f t="array" ref="BL183">INDEX(BG183:BG190, MATCH(MIN(IF(ISERROR($AK183:$AK190), 1000, $AK183:$AK190)), $AK183:$AK190, 0))</f>
        <v>0.628</v>
      </c>
      <c r="BM183" s="220"/>
      <c r="BN183" s="24"/>
      <c r="BO183" s="223" cm="1">
        <f t="array" ref="BO183">INDEX(BH183:BH190, MATCH(MIN(IF(ISERROR($AK183:$AK190), 1000, $AK183:$AK190)), $AK183:$AK190, 0))</f>
        <v>1.7509999999999999</v>
      </c>
      <c r="BP183" s="220"/>
      <c r="BR183" s="220"/>
      <c r="BS183" s="220"/>
      <c r="BT183" s="221"/>
      <c r="BU183" s="51"/>
      <c r="BV183" s="220"/>
      <c r="BW183" s="220"/>
      <c r="BX183" s="221"/>
      <c r="BY183" s="51"/>
      <c r="BZ183" s="221"/>
    </row>
    <row r="184" spans="1:78" s="63" customFormat="1" ht="16" customHeight="1" x14ac:dyDescent="0.2">
      <c r="A184" s="222"/>
      <c r="B184" s="222"/>
      <c r="C184" s="222"/>
      <c r="D184" s="63" t="s">
        <v>751</v>
      </c>
      <c r="E184" s="224"/>
      <c r="G184" s="63">
        <v>283</v>
      </c>
      <c r="H184" s="63">
        <v>235</v>
      </c>
      <c r="I184" s="63">
        <v>269</v>
      </c>
      <c r="J184" s="63">
        <v>245</v>
      </c>
      <c r="K184" s="63">
        <v>270</v>
      </c>
      <c r="L184" s="63">
        <v>0.77400000000000002</v>
      </c>
      <c r="M184" s="63">
        <v>0.745</v>
      </c>
      <c r="N184" s="63">
        <v>0.76500000000000001</v>
      </c>
      <c r="O184" s="63">
        <v>0.75900000000000001</v>
      </c>
      <c r="P184" s="63">
        <v>0.76200000000000001</v>
      </c>
      <c r="Q184" s="63">
        <v>0.64800000000000002</v>
      </c>
      <c r="R184" s="63">
        <v>0.66100000000000003</v>
      </c>
      <c r="S184" s="63">
        <v>0.63100000000000001</v>
      </c>
      <c r="T184" s="63">
        <v>0.63900000000000001</v>
      </c>
      <c r="U184" s="63">
        <v>0.66900000000000004</v>
      </c>
      <c r="V184" s="63">
        <v>1.1559999999999999</v>
      </c>
      <c r="W184" s="63">
        <v>1.2190000000000001</v>
      </c>
      <c r="X184" s="63">
        <v>1.18</v>
      </c>
      <c r="Y184" s="63">
        <v>1.1950000000000001</v>
      </c>
      <c r="Z184" s="63">
        <v>1.1859999999999999</v>
      </c>
      <c r="AA184" s="63">
        <v>1.4390000000000001</v>
      </c>
      <c r="AB184" s="63">
        <v>1.397</v>
      </c>
      <c r="AC184" s="63">
        <v>1.419</v>
      </c>
      <c r="AD184" s="63">
        <v>1.423</v>
      </c>
      <c r="AE184" s="63">
        <v>1.367</v>
      </c>
      <c r="AG184" s="102">
        <f t="shared" si="59"/>
        <v>260.39999999999998</v>
      </c>
      <c r="AH184" s="103">
        <f t="shared" si="60"/>
        <v>0.76100000000000001</v>
      </c>
      <c r="AI184" s="103">
        <f t="shared" si="61"/>
        <v>1.1872</v>
      </c>
      <c r="AJ184" s="103">
        <f t="shared" si="62"/>
        <v>0.64960000000000007</v>
      </c>
      <c r="AK184" s="103">
        <f t="shared" si="63"/>
        <v>1.4090000000000003</v>
      </c>
      <c r="AM184" s="18">
        <f t="shared" si="64"/>
        <v>1.3112169228091695</v>
      </c>
      <c r="AN184" s="223"/>
      <c r="AP184" s="223"/>
      <c r="AQ184" s="220"/>
      <c r="AR184" s="104"/>
      <c r="AS184" s="223"/>
      <c r="AT184" s="220"/>
      <c r="AV184" s="105">
        <v>0.67900000000000005</v>
      </c>
      <c r="AW184" s="105">
        <v>1.6</v>
      </c>
      <c r="AX184" s="105">
        <v>0.74</v>
      </c>
      <c r="AY184" s="105">
        <v>1.6379999999999999</v>
      </c>
      <c r="AZ184" s="106"/>
      <c r="BA184" s="223"/>
      <c r="BB184" s="220"/>
      <c r="BC184" s="104"/>
      <c r="BD184" s="223"/>
      <c r="BE184" s="220"/>
      <c r="BG184" s="105">
        <v>0.628</v>
      </c>
      <c r="BH184" s="105">
        <v>1.7509999999999999</v>
      </c>
      <c r="BI184" s="105">
        <v>0.71399999999999997</v>
      </c>
      <c r="BJ184" s="105">
        <v>1.7010000000000001</v>
      </c>
      <c r="BL184" s="223"/>
      <c r="BM184" s="220"/>
      <c r="BN184" s="104"/>
      <c r="BO184" s="223"/>
      <c r="BP184" s="220"/>
      <c r="BR184" s="220"/>
      <c r="BS184" s="220"/>
      <c r="BT184" s="221"/>
      <c r="BU184" s="107"/>
      <c r="BV184" s="220"/>
      <c r="BW184" s="220"/>
      <c r="BX184" s="221"/>
      <c r="BY184" s="107"/>
      <c r="BZ184" s="221"/>
    </row>
    <row r="185" spans="1:78" ht="16" customHeight="1" x14ac:dyDescent="0.2">
      <c r="A185" s="222"/>
      <c r="B185" s="222"/>
      <c r="C185" s="222"/>
      <c r="D185" s="20" t="s">
        <v>752</v>
      </c>
      <c r="E185" s="224"/>
      <c r="G185">
        <v>326</v>
      </c>
      <c r="H185">
        <v>403</v>
      </c>
      <c r="I185">
        <v>318</v>
      </c>
      <c r="J185">
        <v>297</v>
      </c>
      <c r="K185">
        <v>337</v>
      </c>
      <c r="L185">
        <v>0.747</v>
      </c>
      <c r="M185">
        <v>0.77900000000000003</v>
      </c>
      <c r="N185">
        <v>0.74299999999999999</v>
      </c>
      <c r="O185">
        <v>0.73299999999999998</v>
      </c>
      <c r="P185">
        <v>0.74</v>
      </c>
      <c r="Q185">
        <v>0.64600000000000002</v>
      </c>
      <c r="R185">
        <v>0.66</v>
      </c>
      <c r="S185">
        <v>0.626</v>
      </c>
      <c r="T185">
        <v>0.63</v>
      </c>
      <c r="U185">
        <v>0.65900000000000003</v>
      </c>
      <c r="V185">
        <v>1.2130000000000001</v>
      </c>
      <c r="W185">
        <v>1.1459999999999999</v>
      </c>
      <c r="X185">
        <v>1.2270000000000001</v>
      </c>
      <c r="Y185">
        <v>1.248</v>
      </c>
      <c r="Z185">
        <v>1.23</v>
      </c>
      <c r="AA185">
        <v>1.421</v>
      </c>
      <c r="AB185">
        <v>1.466</v>
      </c>
      <c r="AC185">
        <v>1.492</v>
      </c>
      <c r="AD185">
        <v>1.42</v>
      </c>
      <c r="AE185">
        <v>1.383</v>
      </c>
      <c r="AG185" s="21">
        <f t="shared" si="59"/>
        <v>336.2</v>
      </c>
      <c r="AH185" s="22">
        <f t="shared" si="60"/>
        <v>0.74839999999999995</v>
      </c>
      <c r="AI185" s="22">
        <f t="shared" si="61"/>
        <v>1.2128000000000001</v>
      </c>
      <c r="AJ185" s="22">
        <f t="shared" si="62"/>
        <v>0.64419999999999999</v>
      </c>
      <c r="AK185" s="22">
        <f t="shared" si="63"/>
        <v>1.4363999999999999</v>
      </c>
      <c r="AM185" s="109">
        <f t="shared" si="64"/>
        <v>1.0324127745105218</v>
      </c>
      <c r="AN185" s="223"/>
      <c r="AP185" s="223"/>
      <c r="AQ185" s="220"/>
      <c r="AR185" s="24"/>
      <c r="AS185" s="223"/>
      <c r="AT185" s="220"/>
      <c r="AV185" s="43">
        <v>0.67700000000000005</v>
      </c>
      <c r="AW185" s="43">
        <v>1.5980000000000001</v>
      </c>
      <c r="AX185" s="43">
        <v>0.74299999999999999</v>
      </c>
      <c r="AY185" s="43">
        <v>1.625</v>
      </c>
      <c r="AZ185" s="25"/>
      <c r="BA185" s="223"/>
      <c r="BB185" s="220"/>
      <c r="BC185" s="24"/>
      <c r="BD185" s="223"/>
      <c r="BE185" s="220"/>
      <c r="BG185" s="43">
        <v>0.629</v>
      </c>
      <c r="BH185" s="43">
        <v>1.7410000000000001</v>
      </c>
      <c r="BI185" s="43">
        <v>0.70699999999999996</v>
      </c>
      <c r="BJ185" s="43">
        <v>1.7030000000000001</v>
      </c>
      <c r="BL185" s="223"/>
      <c r="BM185" s="220"/>
      <c r="BN185" s="24"/>
      <c r="BO185" s="223"/>
      <c r="BP185" s="220"/>
      <c r="BR185" s="220"/>
      <c r="BS185" s="220"/>
      <c r="BT185" s="221"/>
      <c r="BU185" s="51"/>
      <c r="BV185" s="220"/>
      <c r="BW185" s="220"/>
      <c r="BX185" s="221"/>
      <c r="BY185" s="51"/>
      <c r="BZ185" s="221"/>
    </row>
    <row r="186" spans="1:78" ht="16" customHeight="1" x14ac:dyDescent="0.2">
      <c r="A186" s="222"/>
      <c r="B186" s="222"/>
      <c r="C186" s="222"/>
      <c r="D186" s="20" t="s">
        <v>753</v>
      </c>
      <c r="E186" s="224"/>
      <c r="G186">
        <v>397</v>
      </c>
      <c r="H186">
        <v>316</v>
      </c>
      <c r="I186">
        <v>376</v>
      </c>
      <c r="J186">
        <v>333</v>
      </c>
      <c r="K186">
        <v>364</v>
      </c>
      <c r="L186">
        <v>0.76</v>
      </c>
      <c r="M186">
        <v>0.70799999999999996</v>
      </c>
      <c r="N186">
        <v>0.75800000000000001</v>
      </c>
      <c r="O186">
        <v>0.74099999999999999</v>
      </c>
      <c r="P186">
        <v>0.74099999999999999</v>
      </c>
      <c r="Q186">
        <v>0.64200000000000002</v>
      </c>
      <c r="R186">
        <v>0.65500000000000003</v>
      </c>
      <c r="S186">
        <v>0.628</v>
      </c>
      <c r="T186">
        <v>0.63600000000000001</v>
      </c>
      <c r="U186">
        <v>0.65900000000000003</v>
      </c>
      <c r="V186">
        <v>1.1859999999999999</v>
      </c>
      <c r="W186">
        <v>1.2889999999999999</v>
      </c>
      <c r="X186">
        <v>1.196</v>
      </c>
      <c r="Y186">
        <v>1.2310000000000001</v>
      </c>
      <c r="Z186">
        <v>1.228</v>
      </c>
      <c r="AA186">
        <v>1.4379999999999999</v>
      </c>
      <c r="AB186">
        <v>1.3959999999999999</v>
      </c>
      <c r="AC186">
        <v>1.4350000000000001</v>
      </c>
      <c r="AD186">
        <v>1.4079999999999999</v>
      </c>
      <c r="AE186">
        <v>1.39</v>
      </c>
      <c r="AG186" s="21">
        <f t="shared" si="59"/>
        <v>357.2</v>
      </c>
      <c r="AH186" s="22">
        <f t="shared" si="60"/>
        <v>0.74160000000000004</v>
      </c>
      <c r="AI186" s="22">
        <f t="shared" si="61"/>
        <v>1.2259999999999998</v>
      </c>
      <c r="AJ186" s="22">
        <f t="shared" si="62"/>
        <v>0.64400000000000013</v>
      </c>
      <c r="AK186" s="22">
        <f t="shared" si="63"/>
        <v>1.4133999999999998</v>
      </c>
      <c r="AM186" s="109">
        <f t="shared" si="64"/>
        <v>0.8146522643333588</v>
      </c>
      <c r="AN186" s="223"/>
      <c r="AP186" s="223"/>
      <c r="AQ186" s="220"/>
      <c r="AR186" s="24"/>
      <c r="AS186" s="223"/>
      <c r="AT186" s="220"/>
      <c r="AV186" s="43">
        <v>0.68600000000000005</v>
      </c>
      <c r="AW186" s="43">
        <v>1.5920000000000001</v>
      </c>
      <c r="AX186" s="43">
        <v>0.75600000000000001</v>
      </c>
      <c r="AY186" s="43">
        <v>1.615</v>
      </c>
      <c r="AZ186" s="25"/>
      <c r="BA186" s="223"/>
      <c r="BB186" s="220"/>
      <c r="BC186" s="24"/>
      <c r="BD186" s="223"/>
      <c r="BE186" s="220"/>
      <c r="BG186" s="43">
        <v>0.63100000000000001</v>
      </c>
      <c r="BH186" s="43">
        <v>1.748</v>
      </c>
      <c r="BI186" s="43">
        <v>0.71599999999999997</v>
      </c>
      <c r="BJ186" s="43">
        <v>1.7030000000000001</v>
      </c>
      <c r="BL186" s="223"/>
      <c r="BM186" s="220"/>
      <c r="BN186" s="24"/>
      <c r="BO186" s="223"/>
      <c r="BP186" s="220"/>
      <c r="BR186" s="220"/>
      <c r="BS186" s="220"/>
      <c r="BT186" s="221"/>
      <c r="BU186" s="51"/>
      <c r="BV186" s="220"/>
      <c r="BW186" s="220"/>
      <c r="BX186" s="221"/>
      <c r="BY186" s="51"/>
      <c r="BZ186" s="221"/>
    </row>
    <row r="187" spans="1:78" ht="16" customHeight="1" x14ac:dyDescent="0.2">
      <c r="A187" s="222"/>
      <c r="B187" s="222"/>
      <c r="C187" s="222"/>
      <c r="D187" s="20" t="s">
        <v>754</v>
      </c>
      <c r="E187" s="224"/>
      <c r="G187" s="20"/>
      <c r="K187" s="20"/>
      <c r="L187" s="20"/>
      <c r="P187" s="20"/>
      <c r="Q187" s="20"/>
      <c r="U187" s="20"/>
      <c r="V187" s="20"/>
      <c r="Z187" s="20"/>
      <c r="AA187" s="20"/>
      <c r="AE187" s="20"/>
      <c r="AG187" s="21" t="e">
        <f t="shared" si="59"/>
        <v>#DIV/0!</v>
      </c>
      <c r="AH187" s="22" t="e">
        <f t="shared" si="60"/>
        <v>#DIV/0!</v>
      </c>
      <c r="AI187" s="22" t="e">
        <f t="shared" si="61"/>
        <v>#DIV/0!</v>
      </c>
      <c r="AJ187" s="22" t="e">
        <f t="shared" si="62"/>
        <v>#DIV/0!</v>
      </c>
      <c r="AK187" s="22" t="e">
        <f t="shared" si="63"/>
        <v>#DIV/0!</v>
      </c>
      <c r="AM187" s="109" t="e">
        <f t="shared" si="64"/>
        <v>#DIV/0!</v>
      </c>
      <c r="AN187" s="223"/>
      <c r="AP187" s="223"/>
      <c r="AQ187" s="220"/>
      <c r="AR187" s="24"/>
      <c r="AS187" s="223"/>
      <c r="AT187" s="220"/>
      <c r="AV187" s="43"/>
      <c r="AW187" s="43"/>
      <c r="AX187" s="43"/>
      <c r="AY187" s="43"/>
      <c r="AZ187" s="25"/>
      <c r="BA187" s="223"/>
      <c r="BB187" s="220"/>
      <c r="BC187" s="24"/>
      <c r="BD187" s="223"/>
      <c r="BE187" s="220"/>
      <c r="BG187" s="43"/>
      <c r="BH187" s="43"/>
      <c r="BI187" s="43"/>
      <c r="BJ187" s="43"/>
      <c r="BL187" s="223"/>
      <c r="BM187" s="220"/>
      <c r="BN187" s="24"/>
      <c r="BO187" s="223"/>
      <c r="BP187" s="220"/>
      <c r="BR187" s="220"/>
      <c r="BS187" s="220"/>
      <c r="BT187" s="221"/>
      <c r="BU187" s="51"/>
      <c r="BV187" s="220"/>
      <c r="BW187" s="220"/>
      <c r="BX187" s="221"/>
      <c r="BY187" s="51"/>
      <c r="BZ187" s="221"/>
    </row>
    <row r="188" spans="1:78" ht="16" customHeight="1" x14ac:dyDescent="0.2">
      <c r="A188" s="222"/>
      <c r="B188" s="222"/>
      <c r="C188" s="222"/>
      <c r="E188" s="224"/>
      <c r="AG188" s="21" t="e">
        <f t="shared" si="59"/>
        <v>#DIV/0!</v>
      </c>
      <c r="AH188" s="22" t="e">
        <f t="shared" si="60"/>
        <v>#DIV/0!</v>
      </c>
      <c r="AI188" s="22" t="e">
        <f t="shared" si="61"/>
        <v>#DIV/0!</v>
      </c>
      <c r="AJ188" s="22" t="e">
        <f t="shared" si="62"/>
        <v>#DIV/0!</v>
      </c>
      <c r="AK188" s="22" t="e">
        <f t="shared" si="63"/>
        <v>#DIV/0!</v>
      </c>
      <c r="AM188" s="109" t="e">
        <f t="shared" si="64"/>
        <v>#DIV/0!</v>
      </c>
      <c r="AN188" s="223"/>
      <c r="AP188" s="223"/>
      <c r="AQ188" s="220"/>
      <c r="AR188" s="24"/>
      <c r="AS188" s="223"/>
      <c r="AT188" s="220"/>
      <c r="AV188" s="43"/>
      <c r="AW188" s="43"/>
      <c r="AX188" s="43"/>
      <c r="AY188" s="43"/>
      <c r="AZ188" s="25"/>
      <c r="BA188" s="223"/>
      <c r="BB188" s="220"/>
      <c r="BC188" s="24"/>
      <c r="BD188" s="223"/>
      <c r="BE188" s="220"/>
      <c r="BG188" s="43"/>
      <c r="BH188" s="43"/>
      <c r="BI188" s="43"/>
      <c r="BJ188" s="43"/>
      <c r="BL188" s="223"/>
      <c r="BM188" s="220"/>
      <c r="BN188" s="24"/>
      <c r="BO188" s="223"/>
      <c r="BP188" s="220"/>
      <c r="BR188" s="220"/>
      <c r="BS188" s="220"/>
      <c r="BT188" s="221"/>
      <c r="BU188" s="51"/>
      <c r="BV188" s="220"/>
      <c r="BW188" s="220"/>
      <c r="BX188" s="221"/>
      <c r="BY188" s="51"/>
      <c r="BZ188" s="221"/>
    </row>
    <row r="189" spans="1:78" ht="16" customHeight="1" x14ac:dyDescent="0.2">
      <c r="A189" s="222"/>
      <c r="B189" s="222"/>
      <c r="C189" s="222"/>
      <c r="E189" s="224"/>
      <c r="AG189" s="21" t="e">
        <f t="shared" si="59"/>
        <v>#DIV/0!</v>
      </c>
      <c r="AH189" s="22" t="e">
        <f t="shared" si="60"/>
        <v>#DIV/0!</v>
      </c>
      <c r="AI189" s="22" t="e">
        <f t="shared" si="61"/>
        <v>#DIV/0!</v>
      </c>
      <c r="AJ189" s="22" t="e">
        <f t="shared" si="62"/>
        <v>#DIV/0!</v>
      </c>
      <c r="AK189" s="22" t="e">
        <f t="shared" si="63"/>
        <v>#DIV/0!</v>
      </c>
      <c r="AM189" s="109" t="e">
        <f t="shared" si="64"/>
        <v>#DIV/0!</v>
      </c>
      <c r="AN189" s="223"/>
      <c r="AP189" s="223"/>
      <c r="AQ189" s="220"/>
      <c r="AR189" s="24"/>
      <c r="AS189" s="223"/>
      <c r="AT189" s="220"/>
      <c r="AV189" s="43"/>
      <c r="AW189" s="43"/>
      <c r="AX189" s="43"/>
      <c r="AY189" s="43"/>
      <c r="AZ189" s="25"/>
      <c r="BA189" s="223"/>
      <c r="BB189" s="220"/>
      <c r="BC189" s="24"/>
      <c r="BD189" s="223"/>
      <c r="BE189" s="220"/>
      <c r="BG189" s="43"/>
      <c r="BH189" s="43"/>
      <c r="BI189" s="43"/>
      <c r="BJ189" s="43"/>
      <c r="BL189" s="223"/>
      <c r="BM189" s="220"/>
      <c r="BN189" s="24"/>
      <c r="BO189" s="223"/>
      <c r="BP189" s="220"/>
      <c r="BR189" s="220"/>
      <c r="BS189" s="220"/>
      <c r="BT189" s="221"/>
      <c r="BU189" s="51"/>
      <c r="BV189" s="220"/>
      <c r="BW189" s="220"/>
      <c r="BX189" s="221"/>
      <c r="BY189" s="51"/>
      <c r="BZ189" s="221"/>
    </row>
    <row r="190" spans="1:78" ht="16" customHeight="1" x14ac:dyDescent="0.2">
      <c r="A190" s="222"/>
      <c r="B190" s="222"/>
      <c r="C190" s="222"/>
      <c r="E190" s="224"/>
      <c r="AG190" s="21" t="e">
        <f t="shared" si="59"/>
        <v>#DIV/0!</v>
      </c>
      <c r="AH190" s="22" t="e">
        <f t="shared" si="60"/>
        <v>#DIV/0!</v>
      </c>
      <c r="AI190" s="22" t="e">
        <f t="shared" si="61"/>
        <v>#DIV/0!</v>
      </c>
      <c r="AJ190" s="22" t="e">
        <f t="shared" si="62"/>
        <v>#DIV/0!</v>
      </c>
      <c r="AK190" s="22" t="e">
        <f t="shared" si="63"/>
        <v>#DIV/0!</v>
      </c>
      <c r="AM190" s="109" t="e">
        <f t="shared" si="64"/>
        <v>#DIV/0!</v>
      </c>
      <c r="AN190" s="223"/>
      <c r="AP190" s="223"/>
      <c r="AQ190" s="220"/>
      <c r="AR190" s="24"/>
      <c r="AS190" s="223"/>
      <c r="AT190" s="220"/>
      <c r="AV190" s="43"/>
      <c r="AW190" s="43"/>
      <c r="AX190" s="43"/>
      <c r="AY190" s="43"/>
      <c r="AZ190" s="25"/>
      <c r="BA190" s="223"/>
      <c r="BB190" s="220"/>
      <c r="BC190" s="24"/>
      <c r="BD190" s="223"/>
      <c r="BE190" s="220"/>
      <c r="BG190" s="43"/>
      <c r="BH190" s="43"/>
      <c r="BI190" s="43"/>
      <c r="BJ190" s="43"/>
      <c r="BL190" s="223"/>
      <c r="BM190" s="220"/>
      <c r="BN190" s="24"/>
      <c r="BO190" s="223"/>
      <c r="BP190" s="220"/>
      <c r="BR190" s="220"/>
      <c r="BS190" s="220"/>
      <c r="BT190" s="221"/>
      <c r="BU190" s="51"/>
      <c r="BV190" s="220"/>
      <c r="BW190" s="220"/>
      <c r="BX190" s="221"/>
      <c r="BY190" s="51"/>
      <c r="BZ190" s="221"/>
    </row>
  </sheetData>
  <mergeCells count="375">
    <mergeCell ref="AV1:BE1"/>
    <mergeCell ref="BG1:BP1"/>
    <mergeCell ref="G2:K2"/>
    <mergeCell ref="L2:P2"/>
    <mergeCell ref="Q2:U2"/>
    <mergeCell ref="V2:Z2"/>
    <mergeCell ref="AA2:AE2"/>
    <mergeCell ref="AG2:AG3"/>
    <mergeCell ref="AH2:AH3"/>
    <mergeCell ref="AI2:AI3"/>
    <mergeCell ref="BI2:BJ2"/>
    <mergeCell ref="BA3:BB3"/>
    <mergeCell ref="BD3:BE3"/>
    <mergeCell ref="BL3:BM3"/>
    <mergeCell ref="BO3:BP3"/>
    <mergeCell ref="BR3:BT3"/>
    <mergeCell ref="AJ2:AJ3"/>
    <mergeCell ref="AK2:AK3"/>
    <mergeCell ref="AM2:AN2"/>
    <mergeCell ref="AV2:AW2"/>
    <mergeCell ref="AX2:AY2"/>
    <mergeCell ref="BG2:BH2"/>
    <mergeCell ref="BV3:BX3"/>
    <mergeCell ref="A5:A20"/>
    <mergeCell ref="B5:B20"/>
    <mergeCell ref="C5:C12"/>
    <mergeCell ref="E5:E20"/>
    <mergeCell ref="AN5:AN12"/>
    <mergeCell ref="AP5:AP12"/>
    <mergeCell ref="AQ5:AQ20"/>
    <mergeCell ref="AS5:AS12"/>
    <mergeCell ref="AT5:AT20"/>
    <mergeCell ref="BW5:BW20"/>
    <mergeCell ref="BX5:BX20"/>
    <mergeCell ref="BZ5:BZ20"/>
    <mergeCell ref="C13:C20"/>
    <mergeCell ref="AN13:AN20"/>
    <mergeCell ref="AP13:AP20"/>
    <mergeCell ref="AS13:AS20"/>
    <mergeCell ref="BA13:BA20"/>
    <mergeCell ref="BD13:BD20"/>
    <mergeCell ref="BL13:BL20"/>
    <mergeCell ref="BO5:BO12"/>
    <mergeCell ref="BP5:BP20"/>
    <mergeCell ref="BR5:BR20"/>
    <mergeCell ref="BS5:BS20"/>
    <mergeCell ref="BT5:BT20"/>
    <mergeCell ref="BV5:BV20"/>
    <mergeCell ref="BO13:BO20"/>
    <mergeCell ref="BA5:BA12"/>
    <mergeCell ref="BB5:BB20"/>
    <mergeCell ref="BD5:BD12"/>
    <mergeCell ref="BE5:BE20"/>
    <mergeCell ref="BL5:BL12"/>
    <mergeCell ref="BM5:BM20"/>
    <mergeCell ref="A22:A37"/>
    <mergeCell ref="B22:B37"/>
    <mergeCell ref="C22:C29"/>
    <mergeCell ref="E22:E37"/>
    <mergeCell ref="AN22:AN29"/>
    <mergeCell ref="AP22:AP29"/>
    <mergeCell ref="C30:C37"/>
    <mergeCell ref="AN30:AN37"/>
    <mergeCell ref="AP30:AP37"/>
    <mergeCell ref="AQ22:AQ37"/>
    <mergeCell ref="AS22:AS29"/>
    <mergeCell ref="AT22:AT37"/>
    <mergeCell ref="BA22:BA29"/>
    <mergeCell ref="BB22:BB37"/>
    <mergeCell ref="BD22:BD29"/>
    <mergeCell ref="AS30:AS37"/>
    <mergeCell ref="BA30:BA37"/>
    <mergeCell ref="BD30:BD37"/>
    <mergeCell ref="BS22:BS37"/>
    <mergeCell ref="BT22:BT37"/>
    <mergeCell ref="BV22:BV37"/>
    <mergeCell ref="BW22:BW37"/>
    <mergeCell ref="BX22:BX37"/>
    <mergeCell ref="BZ22:BZ37"/>
    <mergeCell ref="BE22:BE37"/>
    <mergeCell ref="BL22:BL29"/>
    <mergeCell ref="BM22:BM37"/>
    <mergeCell ref="BO22:BO29"/>
    <mergeCell ref="BP22:BP37"/>
    <mergeCell ref="BR22:BR37"/>
    <mergeCell ref="BL30:BL37"/>
    <mergeCell ref="BO30:BO37"/>
    <mergeCell ref="A39:A54"/>
    <mergeCell ref="B39:B54"/>
    <mergeCell ref="C39:C46"/>
    <mergeCell ref="E39:E54"/>
    <mergeCell ref="AN39:AN46"/>
    <mergeCell ref="AP39:AP46"/>
    <mergeCell ref="C47:C54"/>
    <mergeCell ref="AN47:AN54"/>
    <mergeCell ref="AP47:AP54"/>
    <mergeCell ref="AQ39:AQ54"/>
    <mergeCell ref="AS39:AS46"/>
    <mergeCell ref="AT39:AT54"/>
    <mergeCell ref="BA39:BA46"/>
    <mergeCell ref="BB39:BB54"/>
    <mergeCell ref="BD39:BD46"/>
    <mergeCell ref="AS47:AS54"/>
    <mergeCell ref="BA47:BA54"/>
    <mergeCell ref="BD47:BD54"/>
    <mergeCell ref="BS39:BS54"/>
    <mergeCell ref="BT39:BT54"/>
    <mergeCell ref="BV39:BV54"/>
    <mergeCell ref="BW39:BW54"/>
    <mergeCell ref="BX39:BX54"/>
    <mergeCell ref="BZ39:BZ54"/>
    <mergeCell ref="BE39:BE54"/>
    <mergeCell ref="BL39:BL46"/>
    <mergeCell ref="BM39:BM54"/>
    <mergeCell ref="BO39:BO46"/>
    <mergeCell ref="BP39:BP54"/>
    <mergeCell ref="BR39:BR54"/>
    <mergeCell ref="BL47:BL54"/>
    <mergeCell ref="BO47:BO54"/>
    <mergeCell ref="A56:A71"/>
    <mergeCell ref="B56:B71"/>
    <mergeCell ref="C56:C63"/>
    <mergeCell ref="E56:E71"/>
    <mergeCell ref="AN56:AN63"/>
    <mergeCell ref="AP56:AP63"/>
    <mergeCell ref="C64:C71"/>
    <mergeCell ref="AN64:AN71"/>
    <mergeCell ref="AP64:AP71"/>
    <mergeCell ref="AQ56:AQ71"/>
    <mergeCell ref="AS56:AS63"/>
    <mergeCell ref="AT56:AT71"/>
    <mergeCell ref="BA56:BA63"/>
    <mergeCell ref="BB56:BB71"/>
    <mergeCell ref="BD56:BD63"/>
    <mergeCell ref="AS64:AS71"/>
    <mergeCell ref="BA64:BA71"/>
    <mergeCell ref="BD64:BD71"/>
    <mergeCell ref="BS56:BS71"/>
    <mergeCell ref="BT56:BT71"/>
    <mergeCell ref="BV56:BV71"/>
    <mergeCell ref="BW56:BW71"/>
    <mergeCell ref="BX56:BX71"/>
    <mergeCell ref="BZ56:BZ71"/>
    <mergeCell ref="BE56:BE71"/>
    <mergeCell ref="BL56:BL63"/>
    <mergeCell ref="BM56:BM71"/>
    <mergeCell ref="BO56:BO63"/>
    <mergeCell ref="BP56:BP71"/>
    <mergeCell ref="BR56:BR71"/>
    <mergeCell ref="BL64:BL71"/>
    <mergeCell ref="BO64:BO71"/>
    <mergeCell ref="A73:A88"/>
    <mergeCell ref="B73:B88"/>
    <mergeCell ref="C73:C80"/>
    <mergeCell ref="E73:E88"/>
    <mergeCell ref="AN73:AN80"/>
    <mergeCell ref="AP73:AP80"/>
    <mergeCell ref="C81:C88"/>
    <mergeCell ref="AN81:AN88"/>
    <mergeCell ref="AP81:AP88"/>
    <mergeCell ref="AQ73:AQ88"/>
    <mergeCell ref="AS73:AS80"/>
    <mergeCell ref="AT73:AT88"/>
    <mergeCell ref="BA73:BA80"/>
    <mergeCell ref="BB73:BB88"/>
    <mergeCell ref="BD73:BD80"/>
    <mergeCell ref="AS81:AS88"/>
    <mergeCell ref="BA81:BA88"/>
    <mergeCell ref="BD81:BD88"/>
    <mergeCell ref="BS73:BS88"/>
    <mergeCell ref="BT73:BT88"/>
    <mergeCell ref="BV73:BV88"/>
    <mergeCell ref="BW73:BW88"/>
    <mergeCell ref="BX73:BX88"/>
    <mergeCell ref="BZ73:BZ88"/>
    <mergeCell ref="BE73:BE88"/>
    <mergeCell ref="BL73:BL80"/>
    <mergeCell ref="BM73:BM88"/>
    <mergeCell ref="BO73:BO80"/>
    <mergeCell ref="BP73:BP88"/>
    <mergeCell ref="BR73:BR88"/>
    <mergeCell ref="BL81:BL88"/>
    <mergeCell ref="BO81:BO88"/>
    <mergeCell ref="A90:A105"/>
    <mergeCell ref="B90:B105"/>
    <mergeCell ref="C90:C97"/>
    <mergeCell ref="E90:E105"/>
    <mergeCell ref="AN90:AN97"/>
    <mergeCell ref="AP90:AP97"/>
    <mergeCell ref="C98:C105"/>
    <mergeCell ref="AN98:AN105"/>
    <mergeCell ref="AP98:AP105"/>
    <mergeCell ref="AQ90:AQ105"/>
    <mergeCell ref="AS90:AS97"/>
    <mergeCell ref="AT90:AT105"/>
    <mergeCell ref="BA90:BA97"/>
    <mergeCell ref="BB90:BB105"/>
    <mergeCell ref="BD90:BD97"/>
    <mergeCell ref="AS98:AS105"/>
    <mergeCell ref="BA98:BA105"/>
    <mergeCell ref="BD98:BD105"/>
    <mergeCell ref="BS90:BS105"/>
    <mergeCell ref="BT90:BT105"/>
    <mergeCell ref="BV90:BV105"/>
    <mergeCell ref="BW90:BW105"/>
    <mergeCell ref="BX90:BX105"/>
    <mergeCell ref="BZ90:BZ105"/>
    <mergeCell ref="BE90:BE105"/>
    <mergeCell ref="BL90:BL97"/>
    <mergeCell ref="BM90:BM105"/>
    <mergeCell ref="BO90:BO97"/>
    <mergeCell ref="BP90:BP105"/>
    <mergeCell ref="BR90:BR105"/>
    <mergeCell ref="BL98:BL105"/>
    <mergeCell ref="BO98:BO105"/>
    <mergeCell ref="A107:A122"/>
    <mergeCell ref="B107:B122"/>
    <mergeCell ref="C107:C114"/>
    <mergeCell ref="E107:E122"/>
    <mergeCell ref="AN107:AN114"/>
    <mergeCell ref="AP107:AP114"/>
    <mergeCell ref="C115:C122"/>
    <mergeCell ref="AN115:AN122"/>
    <mergeCell ref="AP115:AP122"/>
    <mergeCell ref="AQ107:AQ122"/>
    <mergeCell ref="AS107:AS114"/>
    <mergeCell ref="AT107:AT122"/>
    <mergeCell ref="BA107:BA114"/>
    <mergeCell ref="BB107:BB122"/>
    <mergeCell ref="BD107:BD114"/>
    <mergeCell ref="AS115:AS122"/>
    <mergeCell ref="BA115:BA122"/>
    <mergeCell ref="BD115:BD122"/>
    <mergeCell ref="BS107:BS122"/>
    <mergeCell ref="BT107:BT122"/>
    <mergeCell ref="BV107:BV122"/>
    <mergeCell ref="BW107:BW122"/>
    <mergeCell ref="BX107:BX122"/>
    <mergeCell ref="BZ107:BZ122"/>
    <mergeCell ref="BE107:BE122"/>
    <mergeCell ref="BL107:BL114"/>
    <mergeCell ref="BM107:BM122"/>
    <mergeCell ref="BO107:BO114"/>
    <mergeCell ref="BP107:BP122"/>
    <mergeCell ref="BR107:BR122"/>
    <mergeCell ref="BL115:BL122"/>
    <mergeCell ref="BO115:BO122"/>
    <mergeCell ref="A124:A139"/>
    <mergeCell ref="B124:B139"/>
    <mergeCell ref="C124:C131"/>
    <mergeCell ref="E124:E139"/>
    <mergeCell ref="AN124:AN131"/>
    <mergeCell ref="AP124:AP131"/>
    <mergeCell ref="C132:C139"/>
    <mergeCell ref="AN132:AN139"/>
    <mergeCell ref="AP132:AP139"/>
    <mergeCell ref="AQ124:AQ139"/>
    <mergeCell ref="AS124:AS131"/>
    <mergeCell ref="AT124:AT139"/>
    <mergeCell ref="BA124:BA131"/>
    <mergeCell ref="BB124:BB139"/>
    <mergeCell ref="BD124:BD131"/>
    <mergeCell ref="AS132:AS139"/>
    <mergeCell ref="BA132:BA139"/>
    <mergeCell ref="BD132:BD139"/>
    <mergeCell ref="BS124:BS139"/>
    <mergeCell ref="BT124:BT139"/>
    <mergeCell ref="BV124:BV139"/>
    <mergeCell ref="BW124:BW139"/>
    <mergeCell ref="BX124:BX139"/>
    <mergeCell ref="BZ124:BZ139"/>
    <mergeCell ref="BE124:BE139"/>
    <mergeCell ref="BL124:BL131"/>
    <mergeCell ref="BM124:BM139"/>
    <mergeCell ref="BO124:BO131"/>
    <mergeCell ref="BP124:BP139"/>
    <mergeCell ref="BR124:BR139"/>
    <mergeCell ref="BL132:BL139"/>
    <mergeCell ref="BO132:BO139"/>
    <mergeCell ref="A141:A156"/>
    <mergeCell ref="B141:B156"/>
    <mergeCell ref="C141:C148"/>
    <mergeCell ref="E141:E156"/>
    <mergeCell ref="AN141:AN148"/>
    <mergeCell ref="AP141:AP148"/>
    <mergeCell ref="C149:C156"/>
    <mergeCell ref="AN149:AN156"/>
    <mergeCell ref="AP149:AP156"/>
    <mergeCell ref="AQ141:AQ156"/>
    <mergeCell ref="AS141:AS148"/>
    <mergeCell ref="AT141:AT156"/>
    <mergeCell ref="BA141:BA148"/>
    <mergeCell ref="BB141:BB156"/>
    <mergeCell ref="BD141:BD148"/>
    <mergeCell ref="AS149:AS156"/>
    <mergeCell ref="BA149:BA156"/>
    <mergeCell ref="BD149:BD156"/>
    <mergeCell ref="BS141:BS156"/>
    <mergeCell ref="BT141:BT156"/>
    <mergeCell ref="BV141:BV156"/>
    <mergeCell ref="BW141:BW156"/>
    <mergeCell ref="BX141:BX156"/>
    <mergeCell ref="BZ141:BZ156"/>
    <mergeCell ref="BE141:BE156"/>
    <mergeCell ref="BL141:BL148"/>
    <mergeCell ref="BM141:BM156"/>
    <mergeCell ref="BO141:BO148"/>
    <mergeCell ref="BP141:BP156"/>
    <mergeCell ref="BR141:BR156"/>
    <mergeCell ref="BL149:BL156"/>
    <mergeCell ref="BO149:BO156"/>
    <mergeCell ref="A158:A173"/>
    <mergeCell ref="B158:B173"/>
    <mergeCell ref="C158:C165"/>
    <mergeCell ref="E158:E173"/>
    <mergeCell ref="AN158:AN165"/>
    <mergeCell ref="AP158:AP165"/>
    <mergeCell ref="C166:C173"/>
    <mergeCell ref="AN166:AN173"/>
    <mergeCell ref="AP166:AP173"/>
    <mergeCell ref="AQ158:AQ173"/>
    <mergeCell ref="AS158:AS165"/>
    <mergeCell ref="AT158:AT173"/>
    <mergeCell ref="BA158:BA165"/>
    <mergeCell ref="BB158:BB173"/>
    <mergeCell ref="BD158:BD165"/>
    <mergeCell ref="AS166:AS173"/>
    <mergeCell ref="BA166:BA173"/>
    <mergeCell ref="BD166:BD173"/>
    <mergeCell ref="BS158:BS173"/>
    <mergeCell ref="BT158:BT173"/>
    <mergeCell ref="BV158:BV173"/>
    <mergeCell ref="BW158:BW173"/>
    <mergeCell ref="BX158:BX173"/>
    <mergeCell ref="BZ158:BZ173"/>
    <mergeCell ref="BE158:BE173"/>
    <mergeCell ref="BL158:BL165"/>
    <mergeCell ref="BM158:BM173"/>
    <mergeCell ref="BO158:BO165"/>
    <mergeCell ref="BP158:BP173"/>
    <mergeCell ref="BR158:BR173"/>
    <mergeCell ref="BL166:BL173"/>
    <mergeCell ref="BO166:BO173"/>
    <mergeCell ref="A175:A190"/>
    <mergeCell ref="B175:B190"/>
    <mergeCell ref="C175:C182"/>
    <mergeCell ref="E175:E190"/>
    <mergeCell ref="AN175:AN182"/>
    <mergeCell ref="AP175:AP182"/>
    <mergeCell ref="C183:C190"/>
    <mergeCell ref="AN183:AN190"/>
    <mergeCell ref="AP183:AP190"/>
    <mergeCell ref="AQ175:AQ190"/>
    <mergeCell ref="AS175:AS182"/>
    <mergeCell ref="AT175:AT190"/>
    <mergeCell ref="BA175:BA182"/>
    <mergeCell ref="BB175:BB190"/>
    <mergeCell ref="BD175:BD182"/>
    <mergeCell ref="AS183:AS190"/>
    <mergeCell ref="BA183:BA190"/>
    <mergeCell ref="BD183:BD190"/>
    <mergeCell ref="BS175:BS190"/>
    <mergeCell ref="BT175:BT190"/>
    <mergeCell ref="BV175:BV190"/>
    <mergeCell ref="BW175:BW190"/>
    <mergeCell ref="BX175:BX190"/>
    <mergeCell ref="BZ175:BZ190"/>
    <mergeCell ref="BE175:BE190"/>
    <mergeCell ref="BL175:BL182"/>
    <mergeCell ref="BM175:BM190"/>
    <mergeCell ref="BO175:BO182"/>
    <mergeCell ref="BP175:BP190"/>
    <mergeCell ref="BR175:BR190"/>
    <mergeCell ref="BL183:BL190"/>
    <mergeCell ref="BO183:BO190"/>
  </mergeCells>
  <conditionalFormatting sqref="A1:A1048576">
    <cfRule type="colorScale" priority="2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:B1048576">
    <cfRule type="colorScale" priority="27">
      <colorScale>
        <cfvo type="min"/>
        <cfvo type="max"/>
        <color rgb="FFFCFCFF"/>
        <color rgb="FF63BE7B"/>
      </colorScale>
    </cfRule>
  </conditionalFormatting>
  <conditionalFormatting sqref="C1:C1048576">
    <cfRule type="colorScale" priority="66">
      <colorScale>
        <cfvo type="min"/>
        <cfvo type="max"/>
        <color rgb="FFFFEF9C"/>
        <color rgb="FF63BE7B"/>
      </colorScale>
    </cfRule>
  </conditionalFormatting>
  <conditionalFormatting sqref="E1:E5 E140:E141 E72:E73 E55:E56 E191:E1048576 E38:E39 E21:E22 E123:E124 E106:E107 E89:E90 E174:E175 E157:E158">
    <cfRule type="colorScale" priority="127">
      <colorScale>
        <cfvo type="num" val="0"/>
        <cfvo type="percentile" val="50"/>
        <cfvo type="num" val="3000000"/>
        <color rgb="FF63BE7B"/>
        <color rgb="FFFFEB84"/>
        <color rgb="FFF8696B"/>
      </colorScale>
    </cfRule>
  </conditionalFormatting>
  <conditionalFormatting sqref="G2">
    <cfRule type="dataBar" priority="99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{71F30888-23FC-0346-8A59-7040AA301013}</x14:id>
        </ext>
      </extLst>
    </cfRule>
  </conditionalFormatting>
  <conditionalFormatting sqref="L2">
    <cfRule type="dataBar" priority="9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{095AEDB2-3E90-434B-82D9-CD31B2077304}</x14:id>
        </ext>
      </extLst>
    </cfRule>
  </conditionalFormatting>
  <conditionalFormatting sqref="Q2">
    <cfRule type="dataBar" priority="97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{7B3D2B65-667D-1F45-A670-10408F131940}</x14:id>
        </ext>
      </extLst>
    </cfRule>
  </conditionalFormatting>
  <conditionalFormatting sqref="V2">
    <cfRule type="dataBar" priority="9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{1895109C-6783-B148-B097-61AAAB3CD095}</x14:id>
        </ext>
      </extLst>
    </cfRule>
  </conditionalFormatting>
  <conditionalFormatting sqref="AA2">
    <cfRule type="dataBar" priority="95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{866A4A77-2E72-EB44-8E46-E2343E1A7DA5}</x14:id>
        </ext>
      </extLst>
    </cfRule>
  </conditionalFormatting>
  <conditionalFormatting sqref="AG1:AG1048576">
    <cfRule type="dataBar" priority="108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{3E5BE268-35B1-724E-9848-5ED3B978E057}</x14:id>
        </ext>
      </extLst>
    </cfRule>
  </conditionalFormatting>
  <conditionalFormatting sqref="AH1:AH1048576">
    <cfRule type="dataBar" priority="11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{63F10AAC-1538-0547-BEF0-15C16262C4B1}</x14:id>
        </ext>
      </extLst>
    </cfRule>
  </conditionalFormatting>
  <conditionalFormatting sqref="AI1:AI1048576">
    <cfRule type="dataBar" priority="11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{F2CAEA7E-FB7A-354D-8481-A4C0914F15A9}</x14:id>
        </ext>
      </extLst>
    </cfRule>
  </conditionalFormatting>
  <conditionalFormatting sqref="AJ1:AJ1048576">
    <cfRule type="dataBar" priority="110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{ABEF8317-AB09-9640-95CE-8C38B983C44C}</x14:id>
        </ext>
      </extLst>
    </cfRule>
  </conditionalFormatting>
  <conditionalFormatting sqref="AK1:AK1048576">
    <cfRule type="dataBar" priority="109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{9A7BCBE1-7E8D-2B4E-9550-2F0D54209990}</x14:id>
        </ext>
      </extLst>
    </cfRule>
  </conditionalFormatting>
  <conditionalFormatting sqref="AM191:AN1048576 AM157:AN157 AM1:AN4 AM21:AN21 AM5:AM20 AM72:AN72 AM56:AM71 AM141:AM156 AM140:AN140 AM55:AN55 AM38:AN38 AM89:AN89 AM123:AN123 AM124:AM139 AM22:AM37 AM106:AN106 AM174:AN174 AM39:AM54 AM73:AM88 AM90:AM105 AM107:AM122 AM158:AM173 AM175:AM190">
    <cfRule type="colorScale" priority="12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N1:AN1048576">
    <cfRule type="colorScale" priority="9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P1:AP1048576">
    <cfRule type="colorScale" priority="9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P191:AP1048576 AP1:AP4 AP157 AP21 AP72 AP140 AP55 AP38 AP89 AP123 AP106 AP174">
    <cfRule type="colorScale" priority="12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Q1:AQ1048576">
    <cfRule type="colorScale" priority="9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Q191:AQ1048576 AQ1:AQ4 AQ157 AQ21 AQ72 AQ140 AQ55 AQ38 AQ89 AQ123 AQ106 AQ174">
    <cfRule type="colorScale" priority="11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R1:AR2">
    <cfRule type="colorScale" priority="10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S1:AS1048576">
    <cfRule type="colorScale" priority="9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S191:AS1048576 AS1:AS4 AS157 AS21 AS72 AS140 AS55 AS38 AS89 AS123 AS106 AS174">
    <cfRule type="colorScale" priority="12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T1:AT1048576">
    <cfRule type="colorScale" priority="9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T191:AT1048576 AT1:AT4 AT157 AT21 AT72 AT140 AT55 AT38 AT89 AT123 AT106 AT174">
    <cfRule type="colorScale" priority="11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V1:AV1048576">
    <cfRule type="colorScale" priority="6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W1:AW1048576">
    <cfRule type="colorScale" priority="6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X1:AX1048576">
    <cfRule type="colorScale" priority="6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Y1:AY1048576">
    <cfRule type="colorScale" priority="6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2:AZ3 BE2 BC3 BB2:BC2">
    <cfRule type="colorScale" priority="10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5:AZ12">
    <cfRule type="colorScale" priority="12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13:AZ20">
    <cfRule type="colorScale" priority="10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22:AZ29">
    <cfRule type="colorScale" priority="4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30:AZ37">
    <cfRule type="colorScale" priority="4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39:AZ46">
    <cfRule type="colorScale" priority="6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47:AZ54">
    <cfRule type="colorScale" priority="6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56:AZ63">
    <cfRule type="colorScale" priority="8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64:AZ71">
    <cfRule type="colorScale" priority="7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73:AZ80">
    <cfRule type="colorScale" priority="7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81:AZ88">
    <cfRule type="colorScale" priority="6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90:AZ97">
    <cfRule type="colorScale" priority="2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98:AZ105">
    <cfRule type="colorScale" priority="2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107:AZ114">
    <cfRule type="colorScale" priority="3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115:AZ122">
    <cfRule type="colorScale" priority="3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124:AZ131">
    <cfRule type="colorScale" priority="3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132:AZ139">
    <cfRule type="colorScale" priority="3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141:AZ148">
    <cfRule type="colorScale" priority="7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149:AZ156">
    <cfRule type="colorScale" priority="7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158:AZ165">
    <cfRule type="colorScale" priority="2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166:AZ173">
    <cfRule type="colorScale" priority="2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175:AZ182">
    <cfRule type="colorScale" priority="7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183:AZ190">
    <cfRule type="colorScale" priority="7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A1:BA1048576">
    <cfRule type="colorScale" priority="4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B1:BB1048576">
    <cfRule type="colorScale" priority="7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B191:BB1048576 BB1:BB4 BB157 BB21 BB72 BB140 BB55 BB38 BB89 BB123 BB106 BB174">
    <cfRule type="colorScale" priority="12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D1:BD1048576">
    <cfRule type="colorScale" priority="4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E1:BE1048576">
    <cfRule type="colorScale" priority="7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E191:BE1048576 BE1:BE4 BE157 BE21 BE72 BE140 BE55 BE38 BE89 BE123 BE106 BE174">
    <cfRule type="colorScale" priority="12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G1:BG1048576">
    <cfRule type="colorScale" priority="6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H1:BH1048576">
    <cfRule type="colorScale" priority="6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I1:BI1048576">
    <cfRule type="colorScale" priority="5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J1:BJ1048576">
    <cfRule type="colorScale" priority="5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L1:BL1048576">
    <cfRule type="colorScale" priority="4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L191:BL1048576 BL1:BL4 BL157 BL21 BL72 BL140 BL55 BL38 BL89 BL123 BL106 BL174">
    <cfRule type="colorScale" priority="1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L191:BL1048576 BL1:BL4 BL157 BL55 BL21 BL72 BL140 BL38 BL89 BL123 BL106 BL174">
    <cfRule type="colorScale" priority="8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M1:BM1048576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N3">
    <cfRule type="colorScale" priority="10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O1:BO1048576">
    <cfRule type="colorScale" priority="4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O191:BO1048576 BO1:BO4 BO157 BO21 BO72 BO140 BO55 BO38 BO89 BO123 BO106 BO174">
    <cfRule type="colorScale" priority="11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O191:BO1048576 BO1:BO4 BO157 BO55 BO21 BO72 BO140 BO38 BO89 BO123 BO106 BO174">
    <cfRule type="colorScale" priority="8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P1:BP1048576">
    <cfRule type="colorScale" priority="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R1:BR1048576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S1:BS1048576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T1:BT1048576">
    <cfRule type="colorScale" priority="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V1:BV1048576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W1:BW1048576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X1:BX1048576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Z1:BZ1048576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1F30888-23FC-0346-8A59-7040AA301013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G2</xm:sqref>
        </x14:conditionalFormatting>
        <x14:conditionalFormatting xmlns:xm="http://schemas.microsoft.com/office/excel/2006/main">
          <x14:cfRule type="dataBar" id="{095AEDB2-3E90-434B-82D9-CD31B2077304}">
            <x14:dataBar minLength="0" maxLength="100" border="1" negativeBarBorderColorSameAsPositive="0">
              <x14:cfvo type="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L2</xm:sqref>
        </x14:conditionalFormatting>
        <x14:conditionalFormatting xmlns:xm="http://schemas.microsoft.com/office/excel/2006/main">
          <x14:cfRule type="dataBar" id="{7B3D2B65-667D-1F45-A670-10408F131940}">
            <x14:dataBar minLength="0" maxLength="100" border="1" negativeBarBorderColorSameAsPositive="0">
              <x14:cfvo type="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Q2</xm:sqref>
        </x14:conditionalFormatting>
        <x14:conditionalFormatting xmlns:xm="http://schemas.microsoft.com/office/excel/2006/main">
          <x14:cfRule type="dataBar" id="{1895109C-6783-B148-B097-61AAAB3CD095}">
            <x14:dataBar minLength="0" maxLength="100" border="1" negativeBarBorderColorSameAsPositive="0">
              <x14:cfvo type="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V2</xm:sqref>
        </x14:conditionalFormatting>
        <x14:conditionalFormatting xmlns:xm="http://schemas.microsoft.com/office/excel/2006/main">
          <x14:cfRule type="dataBar" id="{866A4A77-2E72-EB44-8E46-E2343E1A7DA5}">
            <x14:dataBar minLength="0" maxLength="100" border="1" negativeBarBorderColorSameAsPositive="0">
              <x14:cfvo type="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AA2</xm:sqref>
        </x14:conditionalFormatting>
        <x14:conditionalFormatting xmlns:xm="http://schemas.microsoft.com/office/excel/2006/main">
          <x14:cfRule type="dataBar" id="{3E5BE268-35B1-724E-9848-5ED3B978E057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AG1:AG1048576</xm:sqref>
        </x14:conditionalFormatting>
        <x14:conditionalFormatting xmlns:xm="http://schemas.microsoft.com/office/excel/2006/main">
          <x14:cfRule type="dataBar" id="{63F10AAC-1538-0547-BEF0-15C16262C4B1}">
            <x14:dataBar minLength="0" maxLength="100" border="1" negativeBarBorderColorSameAsPositive="0">
              <x14:cfvo type="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AH1:AH1048576</xm:sqref>
        </x14:conditionalFormatting>
        <x14:conditionalFormatting xmlns:xm="http://schemas.microsoft.com/office/excel/2006/main">
          <x14:cfRule type="dataBar" id="{F2CAEA7E-FB7A-354D-8481-A4C0914F15A9}">
            <x14:dataBar minLength="0" maxLength="100" border="1" negativeBarBorderColorSameAsPositive="0">
              <x14:cfvo type="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AI1:AI1048576</xm:sqref>
        </x14:conditionalFormatting>
        <x14:conditionalFormatting xmlns:xm="http://schemas.microsoft.com/office/excel/2006/main">
          <x14:cfRule type="dataBar" id="{ABEF8317-AB09-9640-95CE-8C38B983C44C}">
            <x14:dataBar minLength="0" maxLength="100" border="1" negativeBarBorderColorSameAsPositive="0">
              <x14:cfvo type="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AJ1:AJ1048576</xm:sqref>
        </x14:conditionalFormatting>
        <x14:conditionalFormatting xmlns:xm="http://schemas.microsoft.com/office/excel/2006/main">
          <x14:cfRule type="dataBar" id="{9A7BCBE1-7E8D-2B4E-9550-2F0D54209990}">
            <x14:dataBar minLength="0" maxLength="100" border="1" negativeBarBorderColorSameAsPositive="0">
              <x14:cfvo type="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AK1:AK1048576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5228F-64C1-DF4E-A490-62A49856A82E}">
  <dimension ref="A1:CC298"/>
  <sheetViews>
    <sheetView zoomScale="120" zoomScaleNormal="120" workbookViewId="0">
      <pane xSplit="5" ySplit="4" topLeftCell="F207" activePane="bottomRight" state="frozen"/>
      <selection pane="topRight" activeCell="F1" sqref="F1"/>
      <selection pane="bottomLeft" activeCell="A5" sqref="A5"/>
      <selection pane="bottomRight" activeCell="G279" sqref="G279:I279"/>
    </sheetView>
  </sheetViews>
  <sheetFormatPr baseColWidth="10" defaultRowHeight="16" customHeight="1" x14ac:dyDescent="0.2"/>
  <cols>
    <col min="1" max="3" width="4.33203125" customWidth="1"/>
    <col min="4" max="4" width="24.33203125" style="20" customWidth="1"/>
    <col min="5" max="5" width="10" style="58" customWidth="1"/>
    <col min="6" max="6" width="2.83203125" customWidth="1"/>
    <col min="7" max="7" width="6.5" style="98" customWidth="1"/>
    <col min="8" max="10" width="6.5" customWidth="1"/>
    <col min="11" max="11" width="6.5" style="99" customWidth="1"/>
    <col min="12" max="12" width="6.5" style="98" customWidth="1"/>
    <col min="13" max="15" width="6.5" customWidth="1"/>
    <col min="16" max="16" width="6.5" style="99" customWidth="1"/>
    <col min="17" max="17" width="6.5" style="98" customWidth="1"/>
    <col min="18" max="20" width="6.5" customWidth="1"/>
    <col min="21" max="21" width="6.5" style="99" customWidth="1"/>
    <col min="22" max="22" width="6.5" style="98" customWidth="1"/>
    <col min="23" max="25" width="6.5" customWidth="1"/>
    <col min="26" max="26" width="6.5" style="99" customWidth="1"/>
    <col min="27" max="27" width="6.5" style="98" customWidth="1"/>
    <col min="28" max="30" width="6.5" customWidth="1"/>
    <col min="31" max="31" width="6.5" style="99" customWidth="1"/>
    <col min="32" max="32" width="3" customWidth="1"/>
    <col min="33" max="37" width="9.6640625" customWidth="1"/>
    <col min="38" max="38" width="3.6640625" customWidth="1"/>
    <col min="39" max="40" width="7.6640625" style="20" customWidth="1"/>
    <col min="41" max="41" width="3.6640625" customWidth="1"/>
    <col min="42" max="42" width="8" style="20" customWidth="1"/>
    <col min="43" max="43" width="8" customWidth="1"/>
    <col min="44" max="44" width="3.6640625" customWidth="1"/>
    <col min="45" max="45" width="8" customWidth="1"/>
    <col min="46" max="46" width="3.5" customWidth="1"/>
    <col min="47" max="47" width="2.6640625" customWidth="1"/>
    <col min="48" max="48" width="8" customWidth="1"/>
    <col min="49" max="49" width="4" customWidth="1"/>
    <col min="50" max="50" width="5.33203125" customWidth="1"/>
    <col min="51" max="54" width="7.5" style="40" customWidth="1"/>
    <col min="55" max="55" width="3.5" customWidth="1"/>
    <col min="56" max="56" width="8" customWidth="1"/>
    <col min="57" max="58" width="3.5" customWidth="1"/>
    <col min="59" max="59" width="8" customWidth="1"/>
    <col min="60" max="60" width="3.5" customWidth="1"/>
    <col min="61" max="61" width="3.83203125" customWidth="1"/>
    <col min="62" max="65" width="7.5" style="40" customWidth="1"/>
    <col min="66" max="66" width="3.33203125" customWidth="1"/>
    <col min="67" max="67" width="8.6640625" customWidth="1"/>
    <col min="68" max="68" width="3.5" customWidth="1"/>
    <col min="69" max="69" width="2.33203125" customWidth="1"/>
    <col min="70" max="70" width="8.6640625" customWidth="1"/>
    <col min="71" max="71" width="3.33203125" customWidth="1"/>
    <col min="72" max="72" width="4.1640625" customWidth="1"/>
    <col min="73" max="74" width="4.83203125" style="48" customWidth="1"/>
    <col min="75" max="75" width="10.83203125" style="7"/>
    <col min="76" max="76" width="4" customWidth="1"/>
    <col min="77" max="78" width="4.83203125" style="49" customWidth="1"/>
    <col min="79" max="79" width="10.83203125" customWidth="1"/>
    <col min="80" max="80" width="4.6640625" customWidth="1"/>
    <col min="81" max="81" width="10.83203125" customWidth="1"/>
  </cols>
  <sheetData>
    <row r="1" spans="1:81" ht="16" customHeight="1" x14ac:dyDescent="0.2">
      <c r="G1"/>
      <c r="K1"/>
      <c r="L1"/>
      <c r="P1"/>
      <c r="Q1"/>
      <c r="U1"/>
      <c r="V1"/>
      <c r="Z1"/>
      <c r="AA1"/>
      <c r="AE1"/>
      <c r="AP1" s="109"/>
      <c r="AY1" s="206" t="s">
        <v>0</v>
      </c>
      <c r="AZ1" s="206"/>
      <c r="BA1" s="206"/>
      <c r="BB1" s="206"/>
      <c r="BC1" s="206"/>
      <c r="BD1" s="206"/>
      <c r="BE1" s="206"/>
      <c r="BF1" s="206"/>
      <c r="BG1" s="206"/>
      <c r="BH1" s="206"/>
      <c r="BJ1" s="206" t="s">
        <v>1</v>
      </c>
      <c r="BK1" s="206"/>
      <c r="BL1" s="206"/>
      <c r="BM1" s="206"/>
      <c r="BN1" s="206"/>
      <c r="BO1" s="206"/>
      <c r="BP1" s="206"/>
      <c r="BQ1" s="206"/>
      <c r="BR1" s="206"/>
      <c r="BS1" s="206"/>
    </row>
    <row r="2" spans="1:81" ht="16" customHeight="1" x14ac:dyDescent="0.2">
      <c r="E2" s="96" t="s">
        <v>247</v>
      </c>
      <c r="G2" s="226" t="s">
        <v>2</v>
      </c>
      <c r="H2" s="227"/>
      <c r="I2" s="227"/>
      <c r="J2" s="227"/>
      <c r="K2" s="228"/>
      <c r="L2" s="229" t="s">
        <v>3</v>
      </c>
      <c r="M2" s="230"/>
      <c r="N2" s="230"/>
      <c r="O2" s="230"/>
      <c r="P2" s="231"/>
      <c r="Q2" s="232" t="s">
        <v>4</v>
      </c>
      <c r="R2" s="233"/>
      <c r="S2" s="233"/>
      <c r="T2" s="233"/>
      <c r="U2" s="234"/>
      <c r="V2" s="235" t="s">
        <v>5</v>
      </c>
      <c r="W2" s="236"/>
      <c r="X2" s="236"/>
      <c r="Y2" s="236"/>
      <c r="Z2" s="237"/>
      <c r="AA2" s="238" t="s">
        <v>6</v>
      </c>
      <c r="AB2" s="239"/>
      <c r="AC2" s="239"/>
      <c r="AD2" s="239"/>
      <c r="AE2" s="240"/>
      <c r="AG2" s="212" t="s">
        <v>2</v>
      </c>
      <c r="AH2" s="213" t="s">
        <v>3</v>
      </c>
      <c r="AI2" s="208" t="s">
        <v>5</v>
      </c>
      <c r="AJ2" s="209" t="s">
        <v>4</v>
      </c>
      <c r="AK2" s="210" t="s">
        <v>6</v>
      </c>
      <c r="AM2" s="284" t="s">
        <v>1057</v>
      </c>
      <c r="AN2" s="284" t="s">
        <v>1058</v>
      </c>
      <c r="AP2" s="202" t="s">
        <v>7</v>
      </c>
      <c r="AQ2" s="202"/>
      <c r="AS2" s="13" t="s">
        <v>8</v>
      </c>
      <c r="AT2" s="13"/>
      <c r="AV2" s="14" t="s">
        <v>9</v>
      </c>
      <c r="AW2" s="14"/>
      <c r="AY2" s="211" t="s">
        <v>83</v>
      </c>
      <c r="AZ2" s="211"/>
      <c r="BA2" s="211" t="s">
        <v>648</v>
      </c>
      <c r="BB2" s="211"/>
      <c r="BC2" s="15"/>
      <c r="BD2" s="15"/>
      <c r="BE2" s="15"/>
      <c r="BF2" s="15"/>
      <c r="BG2" s="15"/>
      <c r="BH2" s="15"/>
      <c r="BJ2" s="211" t="s">
        <v>83</v>
      </c>
      <c r="BK2" s="211"/>
      <c r="BL2" s="211" t="s">
        <v>648</v>
      </c>
      <c r="BM2" s="211"/>
    </row>
    <row r="3" spans="1:81" ht="16" customHeight="1" x14ac:dyDescent="0.2">
      <c r="D3" s="108"/>
      <c r="AG3" s="212"/>
      <c r="AH3" s="213"/>
      <c r="AI3" s="208"/>
      <c r="AJ3" s="209"/>
      <c r="AK3" s="210"/>
      <c r="AM3" s="284"/>
      <c r="AN3" s="284"/>
      <c r="AY3" s="40" t="s">
        <v>10</v>
      </c>
      <c r="AZ3" s="40" t="s">
        <v>11</v>
      </c>
      <c r="BA3" s="40" t="s">
        <v>10</v>
      </c>
      <c r="BB3" s="40" t="s">
        <v>11</v>
      </c>
      <c r="BD3" s="207" t="s">
        <v>10</v>
      </c>
      <c r="BE3" s="207"/>
      <c r="BG3" s="207" t="s">
        <v>11</v>
      </c>
      <c r="BH3" s="207"/>
      <c r="BJ3" s="40" t="s">
        <v>10</v>
      </c>
      <c r="BK3" s="40" t="s">
        <v>11</v>
      </c>
      <c r="BL3" s="40" t="s">
        <v>10</v>
      </c>
      <c r="BM3" s="40" t="s">
        <v>11</v>
      </c>
      <c r="BO3" s="207" t="s">
        <v>10</v>
      </c>
      <c r="BP3" s="207"/>
      <c r="BR3" s="207" t="s">
        <v>11</v>
      </c>
      <c r="BS3" s="207"/>
      <c r="BU3" s="203" t="s">
        <v>84</v>
      </c>
      <c r="BV3" s="203"/>
      <c r="BW3" s="203"/>
      <c r="BY3" s="204" t="s">
        <v>85</v>
      </c>
      <c r="BZ3" s="204"/>
      <c r="CA3" s="204"/>
      <c r="CC3" s="72" t="s">
        <v>240</v>
      </c>
    </row>
    <row r="4" spans="1:81" ht="16" customHeight="1" x14ac:dyDescent="0.2">
      <c r="A4" t="s">
        <v>248</v>
      </c>
      <c r="B4" t="s">
        <v>268</v>
      </c>
      <c r="C4" t="s">
        <v>249</v>
      </c>
      <c r="BY4" s="48"/>
      <c r="BZ4" s="48"/>
      <c r="CA4" s="7"/>
    </row>
    <row r="5" spans="1:81" ht="16" customHeight="1" x14ac:dyDescent="0.2">
      <c r="A5" s="217">
        <v>8</v>
      </c>
      <c r="B5" s="217">
        <v>0</v>
      </c>
      <c r="C5" s="217">
        <v>1</v>
      </c>
      <c r="D5" s="20" t="s">
        <v>348</v>
      </c>
      <c r="E5" s="225">
        <v>987329</v>
      </c>
      <c r="G5">
        <v>356</v>
      </c>
      <c r="H5">
        <v>472</v>
      </c>
      <c r="I5">
        <v>427</v>
      </c>
      <c r="J5">
        <v>350</v>
      </c>
      <c r="K5">
        <v>402</v>
      </c>
      <c r="L5">
        <v>0.85299999999999998</v>
      </c>
      <c r="M5">
        <v>0.89</v>
      </c>
      <c r="N5">
        <v>0.86899999999999999</v>
      </c>
      <c r="O5">
        <v>0.86</v>
      </c>
      <c r="P5">
        <v>0.86199999999999999</v>
      </c>
      <c r="Q5">
        <v>0.70699999999999996</v>
      </c>
      <c r="R5">
        <v>0.72299999999999998</v>
      </c>
      <c r="S5">
        <v>0.73599999999999999</v>
      </c>
      <c r="T5">
        <v>0.71</v>
      </c>
      <c r="U5">
        <v>0.73299999999999998</v>
      </c>
      <c r="V5">
        <v>0.96399999999999997</v>
      </c>
      <c r="W5">
        <v>0.83899999999999997</v>
      </c>
      <c r="X5">
        <v>0.90800000000000003</v>
      </c>
      <c r="Y5">
        <v>0.93899999999999995</v>
      </c>
      <c r="Z5">
        <v>0.92700000000000005</v>
      </c>
      <c r="AA5">
        <v>1.319</v>
      </c>
      <c r="AB5">
        <v>1.3280000000000001</v>
      </c>
      <c r="AC5">
        <v>1.3089999999999999</v>
      </c>
      <c r="AD5">
        <v>1.325</v>
      </c>
      <c r="AE5">
        <v>1.3069999999999999</v>
      </c>
      <c r="AG5" s="1">
        <f t="shared" ref="AG5:AG20" si="0">AVERAGE(G5:K5)</f>
        <v>401.4</v>
      </c>
      <c r="AH5" s="2">
        <f t="shared" ref="AH5:AH20" si="1">AVERAGE(L5:P5)</f>
        <v>0.8667999999999999</v>
      </c>
      <c r="AI5" s="2">
        <f t="shared" ref="AI5:AI20" si="2">AVERAGE(V5:Z5)</f>
        <v>0.91539999999999999</v>
      </c>
      <c r="AJ5" s="2">
        <f t="shared" ref="AJ5:AJ20" si="3">AVERAGE(Q5:U5)</f>
        <v>0.7218</v>
      </c>
      <c r="AK5" s="2">
        <f t="shared" ref="AK5:AK20" si="4">AVERAGE(AA5:AE5)</f>
        <v>1.3176000000000001</v>
      </c>
      <c r="AM5" s="51">
        <f>AK5-AJ5</f>
        <v>0.59580000000000011</v>
      </c>
      <c r="AN5" s="20">
        <f>STDEV(AA5:AE5)</f>
        <v>9.3701654200980221E-3</v>
      </c>
      <c r="AP5" s="109">
        <f t="shared" ref="AP5:AP20" si="5">((AK5-AI5)*(1000/AG5))/AJ5</f>
        <v>1.3881865120733574</v>
      </c>
      <c r="AQ5" s="205" cm="1">
        <f t="array" ref="AQ5">MIN(IF(ISERROR(AP5:AP12),1E+307,AP5:AP12))</f>
        <v>0.93212967912984313</v>
      </c>
      <c r="AS5" s="205" cm="1">
        <f t="array" ref="AS5">MAX(IF(ISERROR(AJ5:AJ12),-1E+307,AJ5:AJ12))</f>
        <v>0.73520000000000008</v>
      </c>
      <c r="AT5" s="197">
        <f>AS13-AS5</f>
        <v>-6.6200000000000037E-2</v>
      </c>
      <c r="AU5" s="5"/>
      <c r="AV5" s="205" cm="1">
        <f t="array" ref="AV5">MIN(IF(ISERROR(AK5:AK12),1E+307,AK5:AK12))</f>
        <v>1.2766</v>
      </c>
      <c r="AW5" s="197">
        <f>AV5-AV13</f>
        <v>-0.10160000000000013</v>
      </c>
      <c r="AY5" s="43">
        <v>0.85599999999999998</v>
      </c>
      <c r="AZ5" s="43">
        <v>1.1559999999999999</v>
      </c>
      <c r="BA5" s="43">
        <v>0.82</v>
      </c>
      <c r="BB5" s="43">
        <v>1.4139999999999999</v>
      </c>
      <c r="BC5" s="25"/>
      <c r="BD5" s="223" cm="1">
        <f t="array" ref="BD5">INDEX(AY5:AY12, MATCH(MIN(IF(ISERROR($AK5:$AK12), 1000, $AK5:$AK12)), $AK5:$AK12, 0))</f>
        <v>0.85</v>
      </c>
      <c r="BE5" s="220">
        <f>BD13-BD5</f>
        <v>-7.2999999999999954E-2</v>
      </c>
      <c r="BF5" s="24"/>
      <c r="BG5" s="223" cm="1">
        <f t="array" ref="BG5">INDEX(AZ5:AZ12, MATCH(MIN(IF(ISERROR($AK5:$AK12), 1000, $AK5:$AK12)), $AK5:$AK12, 0))</f>
        <v>1.2010000000000001</v>
      </c>
      <c r="BH5" s="220">
        <f>BG5-BG13</f>
        <v>-0.21099999999999985</v>
      </c>
      <c r="BI5" s="20"/>
      <c r="BJ5" s="43">
        <v>0.80900000000000005</v>
      </c>
      <c r="BK5" s="43">
        <v>1.34</v>
      </c>
      <c r="BL5" s="43">
        <v>0.79</v>
      </c>
      <c r="BM5" s="43">
        <v>1.508</v>
      </c>
      <c r="BO5" s="205" cm="1">
        <f t="array" ref="BO5">INDEX(BJ5:BJ12, MATCH(MIN(IF(ISERROR($AK5:$AK12), 1000, $AK5:$AK12)), $AK5:$AK12, 0))</f>
        <v>0.80100000000000005</v>
      </c>
      <c r="BP5" s="197">
        <f>BO13-BO5</f>
        <v>-7.7000000000000068E-2</v>
      </c>
      <c r="BQ5" s="5"/>
      <c r="BR5" s="205" cm="1">
        <f t="array" ref="BR5">INDEX(BK5:BK12, MATCH(MIN(IF(ISERROR($AK5:$AK12), 1000, $AK5:$AK12)), $AK5:$AK12, 0))</f>
        <v>1.389</v>
      </c>
      <c r="BS5" s="197">
        <f>BR5-BR13</f>
        <v>-0.18399999999999994</v>
      </c>
      <c r="BU5" s="197">
        <f>BD5-BE5</f>
        <v>0.92299999999999993</v>
      </c>
      <c r="BV5" s="197">
        <f>BG5+BH5</f>
        <v>0.99000000000000021</v>
      </c>
      <c r="BW5" s="218">
        <f>BV5-BU5</f>
        <v>6.7000000000000282E-2</v>
      </c>
      <c r="BX5" s="8"/>
      <c r="BY5" s="197">
        <f>BO5-BP5</f>
        <v>0.87800000000000011</v>
      </c>
      <c r="BZ5" s="197">
        <f>BR5+BS5</f>
        <v>1.2050000000000001</v>
      </c>
      <c r="CA5" s="218">
        <f>BZ5-BY5</f>
        <v>0.32699999999999996</v>
      </c>
      <c r="CB5" s="8"/>
      <c r="CC5" s="218">
        <f>AVERAGE(BW5, CA5)</f>
        <v>0.19700000000000012</v>
      </c>
    </row>
    <row r="6" spans="1:81" s="63" customFormat="1" ht="16" customHeight="1" x14ac:dyDescent="0.2">
      <c r="A6" s="217"/>
      <c r="B6" s="217"/>
      <c r="C6" s="217"/>
      <c r="D6" s="63" t="s">
        <v>349</v>
      </c>
      <c r="E6" s="225"/>
      <c r="G6" s="63">
        <v>361</v>
      </c>
      <c r="H6" s="63">
        <v>393</v>
      </c>
      <c r="I6" s="63">
        <v>476</v>
      </c>
      <c r="J6" s="63">
        <v>289</v>
      </c>
      <c r="K6" s="63">
        <v>339</v>
      </c>
      <c r="L6" s="63">
        <v>0.83799999999999997</v>
      </c>
      <c r="M6" s="63">
        <v>0.85599999999999998</v>
      </c>
      <c r="N6" s="63">
        <v>0.877</v>
      </c>
      <c r="O6" s="63">
        <v>0.82299999999999995</v>
      </c>
      <c r="P6" s="63">
        <v>0.83799999999999997</v>
      </c>
      <c r="Q6" s="63">
        <v>0.71799999999999997</v>
      </c>
      <c r="R6" s="63">
        <v>0.73499999999999999</v>
      </c>
      <c r="S6" s="63">
        <v>0.74399999999999999</v>
      </c>
      <c r="T6" s="63">
        <v>0.72399999999999998</v>
      </c>
      <c r="U6" s="63">
        <v>0.73099999999999998</v>
      </c>
      <c r="V6" s="63">
        <v>1.0069999999999999</v>
      </c>
      <c r="W6" s="63">
        <v>0.94899999999999995</v>
      </c>
      <c r="X6" s="63">
        <v>0.879</v>
      </c>
      <c r="Y6" s="63">
        <v>1.0449999999999999</v>
      </c>
      <c r="Z6" s="63">
        <v>0.999</v>
      </c>
      <c r="AA6" s="63">
        <v>1.286</v>
      </c>
      <c r="AB6" s="63">
        <v>1.2969999999999999</v>
      </c>
      <c r="AC6" s="63">
        <v>1.258</v>
      </c>
      <c r="AD6" s="63">
        <v>1.2649999999999999</v>
      </c>
      <c r="AE6" s="63">
        <v>1.2769999999999999</v>
      </c>
      <c r="AG6" s="102">
        <f t="shared" si="0"/>
        <v>371.6</v>
      </c>
      <c r="AH6" s="103">
        <f t="shared" si="1"/>
        <v>0.84639999999999982</v>
      </c>
      <c r="AI6" s="103">
        <f t="shared" si="2"/>
        <v>0.97579999999999989</v>
      </c>
      <c r="AJ6" s="103">
        <f t="shared" si="3"/>
        <v>0.73040000000000005</v>
      </c>
      <c r="AK6" s="103">
        <f t="shared" si="4"/>
        <v>1.2766</v>
      </c>
      <c r="AM6" s="51">
        <f t="shared" ref="AM6:AM69" si="6">AK6-AJ6</f>
        <v>0.54619999999999991</v>
      </c>
      <c r="AN6" s="20">
        <f t="shared" ref="AN6:AN69" si="7">STDEV(AA6:AE6)</f>
        <v>1.5693947878083446E-2</v>
      </c>
      <c r="AP6" s="18">
        <f t="shared" si="5"/>
        <v>1.1082592430589371</v>
      </c>
      <c r="AQ6" s="205"/>
      <c r="AS6" s="205"/>
      <c r="AT6" s="197"/>
      <c r="AU6" s="104"/>
      <c r="AV6" s="205"/>
      <c r="AW6" s="197"/>
      <c r="AY6" s="105">
        <v>0.85</v>
      </c>
      <c r="AZ6" s="105">
        <v>1.2010000000000001</v>
      </c>
      <c r="BA6" s="105">
        <v>0.80500000000000005</v>
      </c>
      <c r="BB6" s="105">
        <v>1.472</v>
      </c>
      <c r="BC6" s="106"/>
      <c r="BD6" s="223"/>
      <c r="BE6" s="220"/>
      <c r="BF6" s="104"/>
      <c r="BG6" s="223"/>
      <c r="BH6" s="220"/>
      <c r="BJ6" s="105">
        <v>0.80100000000000005</v>
      </c>
      <c r="BK6" s="105">
        <v>1.389</v>
      </c>
      <c r="BL6" s="105">
        <v>0.78400000000000003</v>
      </c>
      <c r="BM6" s="105">
        <v>1.5409999999999999</v>
      </c>
      <c r="BO6" s="205"/>
      <c r="BP6" s="197"/>
      <c r="BQ6" s="104"/>
      <c r="BR6" s="205"/>
      <c r="BS6" s="197"/>
      <c r="BU6" s="197"/>
      <c r="BV6" s="197"/>
      <c r="BW6" s="218"/>
      <c r="BX6" s="107"/>
      <c r="BY6" s="197"/>
      <c r="BZ6" s="197"/>
      <c r="CA6" s="218"/>
      <c r="CB6" s="107"/>
      <c r="CC6" s="218"/>
    </row>
    <row r="7" spans="1:81" ht="16" customHeight="1" x14ac:dyDescent="0.2">
      <c r="A7" s="217"/>
      <c r="B7" s="217"/>
      <c r="C7" s="217"/>
      <c r="D7" s="20" t="s">
        <v>350</v>
      </c>
      <c r="E7" s="225"/>
      <c r="G7">
        <v>395</v>
      </c>
      <c r="H7">
        <v>489</v>
      </c>
      <c r="I7">
        <v>444</v>
      </c>
      <c r="J7">
        <v>554</v>
      </c>
      <c r="K7">
        <v>398</v>
      </c>
      <c r="L7">
        <v>0.83599999999999997</v>
      </c>
      <c r="M7">
        <v>0.86699999999999999</v>
      </c>
      <c r="N7">
        <v>0.84899999999999998</v>
      </c>
      <c r="O7">
        <v>0.88700000000000001</v>
      </c>
      <c r="P7">
        <v>0.84599999999999997</v>
      </c>
      <c r="Q7">
        <v>0.71399999999999997</v>
      </c>
      <c r="R7">
        <v>0.73299999999999998</v>
      </c>
      <c r="S7">
        <v>0.74299999999999999</v>
      </c>
      <c r="T7">
        <v>0.73499999999999999</v>
      </c>
      <c r="U7">
        <v>0.73399999999999999</v>
      </c>
      <c r="V7">
        <v>1.012</v>
      </c>
      <c r="W7">
        <v>0.91500000000000004</v>
      </c>
      <c r="X7">
        <v>0.96699999999999997</v>
      </c>
      <c r="Y7">
        <v>0.85</v>
      </c>
      <c r="Z7">
        <v>0.97599999999999998</v>
      </c>
      <c r="AA7">
        <v>1.2909999999999999</v>
      </c>
      <c r="AB7">
        <v>1.264</v>
      </c>
      <c r="AC7">
        <v>1.276</v>
      </c>
      <c r="AD7">
        <v>1.3220000000000001</v>
      </c>
      <c r="AE7">
        <v>1.286</v>
      </c>
      <c r="AG7" s="1">
        <f t="shared" si="0"/>
        <v>456</v>
      </c>
      <c r="AH7" s="2">
        <f t="shared" si="1"/>
        <v>0.85699999999999987</v>
      </c>
      <c r="AI7" s="2">
        <f t="shared" si="2"/>
        <v>0.94400000000000017</v>
      </c>
      <c r="AJ7" s="2">
        <f t="shared" si="3"/>
        <v>0.73180000000000001</v>
      </c>
      <c r="AK7" s="2">
        <f t="shared" si="4"/>
        <v>1.2878000000000001</v>
      </c>
      <c r="AM7" s="51">
        <f t="shared" si="6"/>
        <v>0.55600000000000005</v>
      </c>
      <c r="AN7" s="20">
        <f t="shared" si="7"/>
        <v>2.1730163368000727E-2</v>
      </c>
      <c r="AP7" s="109">
        <f t="shared" si="5"/>
        <v>1.0302642367054557</v>
      </c>
      <c r="AQ7" s="205"/>
      <c r="AS7" s="205"/>
      <c r="AT7" s="197"/>
      <c r="AU7" s="5"/>
      <c r="AV7" s="205"/>
      <c r="AW7" s="197"/>
      <c r="AY7" s="43">
        <v>0.85099999999999998</v>
      </c>
      <c r="AZ7" s="43">
        <v>1.214</v>
      </c>
      <c r="BA7" s="43">
        <v>0.81</v>
      </c>
      <c r="BB7" s="43">
        <v>1.454</v>
      </c>
      <c r="BC7" s="25"/>
      <c r="BD7" s="223"/>
      <c r="BE7" s="220"/>
      <c r="BF7" s="24"/>
      <c r="BG7" s="223"/>
      <c r="BH7" s="220"/>
      <c r="BI7" s="20"/>
      <c r="BJ7" s="43">
        <v>0.80700000000000005</v>
      </c>
      <c r="BK7" s="43">
        <v>1.3879999999999999</v>
      </c>
      <c r="BL7" s="43">
        <v>0.78500000000000003</v>
      </c>
      <c r="BM7" s="43">
        <v>1.542</v>
      </c>
      <c r="BO7" s="205"/>
      <c r="BP7" s="197"/>
      <c r="BQ7" s="5"/>
      <c r="BR7" s="205"/>
      <c r="BS7" s="197"/>
      <c r="BU7" s="197"/>
      <c r="BV7" s="197"/>
      <c r="BW7" s="218"/>
      <c r="BX7" s="8"/>
      <c r="BY7" s="197"/>
      <c r="BZ7" s="197"/>
      <c r="CA7" s="218"/>
      <c r="CB7" s="8"/>
      <c r="CC7" s="218"/>
    </row>
    <row r="8" spans="1:81" ht="16" customHeight="1" x14ac:dyDescent="0.2">
      <c r="A8" s="217"/>
      <c r="B8" s="217"/>
      <c r="C8" s="217"/>
      <c r="D8" s="20" t="s">
        <v>351</v>
      </c>
      <c r="E8" s="225"/>
      <c r="G8">
        <v>479</v>
      </c>
      <c r="H8">
        <v>738</v>
      </c>
      <c r="I8">
        <v>360</v>
      </c>
      <c r="J8">
        <v>588</v>
      </c>
      <c r="K8">
        <v>536</v>
      </c>
      <c r="L8">
        <v>0.85699999999999998</v>
      </c>
      <c r="M8">
        <v>0.90900000000000003</v>
      </c>
      <c r="N8">
        <v>0.81299999999999994</v>
      </c>
      <c r="O8">
        <v>0.88500000000000001</v>
      </c>
      <c r="P8">
        <v>0.872</v>
      </c>
      <c r="Q8">
        <v>0.71799999999999997</v>
      </c>
      <c r="R8">
        <v>0.74199999999999999</v>
      </c>
      <c r="S8">
        <v>0.74199999999999999</v>
      </c>
      <c r="T8">
        <v>0.73199999999999998</v>
      </c>
      <c r="U8">
        <v>0.74199999999999999</v>
      </c>
      <c r="V8">
        <v>0.95099999999999996</v>
      </c>
      <c r="W8">
        <v>0.76500000000000001</v>
      </c>
      <c r="X8">
        <v>1.0660000000000001</v>
      </c>
      <c r="Y8">
        <v>0.85899999999999999</v>
      </c>
      <c r="Z8">
        <v>0.89600000000000002</v>
      </c>
      <c r="AA8">
        <v>1.288</v>
      </c>
      <c r="AB8">
        <v>1.2889999999999999</v>
      </c>
      <c r="AC8">
        <v>1.2470000000000001</v>
      </c>
      <c r="AD8">
        <v>1.282</v>
      </c>
      <c r="AE8">
        <v>1.282</v>
      </c>
      <c r="AG8" s="1">
        <f t="shared" si="0"/>
        <v>540.20000000000005</v>
      </c>
      <c r="AH8" s="2">
        <f t="shared" si="1"/>
        <v>0.86719999999999986</v>
      </c>
      <c r="AI8" s="2">
        <f t="shared" si="2"/>
        <v>0.90739999999999998</v>
      </c>
      <c r="AJ8" s="2">
        <f t="shared" si="3"/>
        <v>0.73520000000000008</v>
      </c>
      <c r="AK8" s="2">
        <f t="shared" si="4"/>
        <v>1.2776000000000001</v>
      </c>
      <c r="AM8" s="51">
        <f t="shared" si="6"/>
        <v>0.54239999999999999</v>
      </c>
      <c r="AN8" s="20">
        <f t="shared" si="7"/>
        <v>1.7415510328439941E-2</v>
      </c>
      <c r="AP8" s="109">
        <f t="shared" si="5"/>
        <v>0.93212967912984313</v>
      </c>
      <c r="AQ8" s="205"/>
      <c r="AS8" s="205"/>
      <c r="AT8" s="197"/>
      <c r="AU8" s="5"/>
      <c r="AV8" s="205"/>
      <c r="AW8" s="197"/>
      <c r="AY8" s="43">
        <v>0.85199999999999998</v>
      </c>
      <c r="AZ8" s="43">
        <v>1.1919999999999999</v>
      </c>
      <c r="BA8" s="43">
        <v>0.80300000000000005</v>
      </c>
      <c r="BB8" s="43">
        <v>1.466</v>
      </c>
      <c r="BC8" s="25"/>
      <c r="BD8" s="223"/>
      <c r="BE8" s="220"/>
      <c r="BF8" s="24"/>
      <c r="BG8" s="223"/>
      <c r="BH8" s="220"/>
      <c r="BI8" s="20"/>
      <c r="BJ8" s="43">
        <v>0.80400000000000005</v>
      </c>
      <c r="BK8" s="43">
        <v>1.375</v>
      </c>
      <c r="BL8" s="43">
        <v>0.76700000000000002</v>
      </c>
      <c r="BM8" s="43">
        <v>1.5680000000000001</v>
      </c>
      <c r="BO8" s="205"/>
      <c r="BP8" s="197"/>
      <c r="BQ8" s="5"/>
      <c r="BR8" s="205"/>
      <c r="BS8" s="197"/>
      <c r="BU8" s="197"/>
      <c r="BV8" s="197"/>
      <c r="BW8" s="218"/>
      <c r="BX8" s="8"/>
      <c r="BY8" s="197"/>
      <c r="BZ8" s="197"/>
      <c r="CA8" s="218"/>
      <c r="CB8" s="8"/>
      <c r="CC8" s="218"/>
    </row>
    <row r="9" spans="1:81" ht="16" customHeight="1" x14ac:dyDescent="0.2">
      <c r="A9" s="217"/>
      <c r="B9" s="217"/>
      <c r="C9" s="217"/>
      <c r="D9" s="20" t="s">
        <v>352</v>
      </c>
      <c r="E9" s="225"/>
      <c r="G9"/>
      <c r="K9"/>
      <c r="L9"/>
      <c r="P9"/>
      <c r="Q9"/>
      <c r="U9"/>
      <c r="V9"/>
      <c r="Z9"/>
      <c r="AA9"/>
      <c r="AE9"/>
      <c r="AG9" s="1" t="e">
        <f t="shared" si="0"/>
        <v>#DIV/0!</v>
      </c>
      <c r="AH9" s="2" t="e">
        <f t="shared" si="1"/>
        <v>#DIV/0!</v>
      </c>
      <c r="AI9" s="2" t="e">
        <f t="shared" si="2"/>
        <v>#DIV/0!</v>
      </c>
      <c r="AJ9" s="2" t="e">
        <f t="shared" si="3"/>
        <v>#DIV/0!</v>
      </c>
      <c r="AK9" s="2" t="e">
        <f t="shared" si="4"/>
        <v>#DIV/0!</v>
      </c>
      <c r="AM9" s="51" t="e">
        <f t="shared" si="6"/>
        <v>#DIV/0!</v>
      </c>
      <c r="AN9" s="20" t="e">
        <f t="shared" si="7"/>
        <v>#DIV/0!</v>
      </c>
      <c r="AP9" s="109" t="e">
        <f t="shared" si="5"/>
        <v>#DIV/0!</v>
      </c>
      <c r="AQ9" s="205"/>
      <c r="AS9" s="205"/>
      <c r="AT9" s="197"/>
      <c r="AU9" s="5"/>
      <c r="AV9" s="205"/>
      <c r="AW9" s="197"/>
      <c r="AY9" s="43"/>
      <c r="AZ9" s="43"/>
      <c r="BA9" s="43"/>
      <c r="BB9" s="43"/>
      <c r="BC9" s="25"/>
      <c r="BD9" s="223"/>
      <c r="BE9" s="220"/>
      <c r="BF9" s="24"/>
      <c r="BG9" s="223"/>
      <c r="BH9" s="220"/>
      <c r="BI9" s="20"/>
      <c r="BJ9" s="43"/>
      <c r="BK9" s="43"/>
      <c r="BL9" s="43"/>
      <c r="BM9" s="43"/>
      <c r="BO9" s="205"/>
      <c r="BP9" s="197"/>
      <c r="BQ9" s="5"/>
      <c r="BR9" s="205"/>
      <c r="BS9" s="197"/>
      <c r="BU9" s="197"/>
      <c r="BV9" s="197"/>
      <c r="BW9" s="218"/>
      <c r="BX9" s="8"/>
      <c r="BY9" s="197"/>
      <c r="BZ9" s="197"/>
      <c r="CA9" s="218"/>
      <c r="CB9" s="8"/>
      <c r="CC9" s="218"/>
    </row>
    <row r="10" spans="1:81" ht="16" customHeight="1" x14ac:dyDescent="0.2">
      <c r="A10" s="217"/>
      <c r="B10" s="217"/>
      <c r="C10" s="217"/>
      <c r="E10" s="225"/>
      <c r="AG10" s="1" t="e">
        <f t="shared" si="0"/>
        <v>#DIV/0!</v>
      </c>
      <c r="AH10" s="2" t="e">
        <f t="shared" si="1"/>
        <v>#DIV/0!</v>
      </c>
      <c r="AI10" s="2" t="e">
        <f t="shared" si="2"/>
        <v>#DIV/0!</v>
      </c>
      <c r="AJ10" s="2" t="e">
        <f t="shared" si="3"/>
        <v>#DIV/0!</v>
      </c>
      <c r="AK10" s="2" t="e">
        <f t="shared" si="4"/>
        <v>#DIV/0!</v>
      </c>
      <c r="AM10" s="51" t="e">
        <f t="shared" si="6"/>
        <v>#DIV/0!</v>
      </c>
      <c r="AN10" s="20" t="e">
        <f t="shared" si="7"/>
        <v>#DIV/0!</v>
      </c>
      <c r="AP10" s="109" t="e">
        <f t="shared" si="5"/>
        <v>#DIV/0!</v>
      </c>
      <c r="AQ10" s="205"/>
      <c r="AS10" s="205"/>
      <c r="AT10" s="197"/>
      <c r="AU10" s="5"/>
      <c r="AV10" s="205"/>
      <c r="AW10" s="197"/>
      <c r="AY10" s="43"/>
      <c r="AZ10" s="43"/>
      <c r="BA10" s="43"/>
      <c r="BB10" s="43"/>
      <c r="BC10" s="25"/>
      <c r="BD10" s="223"/>
      <c r="BE10" s="220"/>
      <c r="BF10" s="24"/>
      <c r="BG10" s="223"/>
      <c r="BH10" s="220"/>
      <c r="BI10" s="20"/>
      <c r="BJ10" s="43"/>
      <c r="BK10" s="43"/>
      <c r="BL10" s="43"/>
      <c r="BM10" s="43"/>
      <c r="BO10" s="205"/>
      <c r="BP10" s="197"/>
      <c r="BQ10" s="5"/>
      <c r="BR10" s="205"/>
      <c r="BS10" s="197"/>
      <c r="BU10" s="197"/>
      <c r="BV10" s="197"/>
      <c r="BW10" s="218"/>
      <c r="BX10" s="8"/>
      <c r="BY10" s="197"/>
      <c r="BZ10" s="197"/>
      <c r="CA10" s="218"/>
      <c r="CB10" s="8"/>
      <c r="CC10" s="218"/>
    </row>
    <row r="11" spans="1:81" ht="16" customHeight="1" x14ac:dyDescent="0.2">
      <c r="A11" s="217"/>
      <c r="B11" s="217"/>
      <c r="C11" s="217"/>
      <c r="E11" s="225"/>
      <c r="AG11" s="1" t="e">
        <f t="shared" si="0"/>
        <v>#DIV/0!</v>
      </c>
      <c r="AH11" s="2" t="e">
        <f t="shared" si="1"/>
        <v>#DIV/0!</v>
      </c>
      <c r="AI11" s="2" t="e">
        <f t="shared" si="2"/>
        <v>#DIV/0!</v>
      </c>
      <c r="AJ11" s="2" t="e">
        <f t="shared" si="3"/>
        <v>#DIV/0!</v>
      </c>
      <c r="AK11" s="2" t="e">
        <f t="shared" si="4"/>
        <v>#DIV/0!</v>
      </c>
      <c r="AM11" s="51" t="e">
        <f t="shared" si="6"/>
        <v>#DIV/0!</v>
      </c>
      <c r="AN11" s="20" t="e">
        <f t="shared" si="7"/>
        <v>#DIV/0!</v>
      </c>
      <c r="AP11" s="109" t="e">
        <f t="shared" si="5"/>
        <v>#DIV/0!</v>
      </c>
      <c r="AQ11" s="205"/>
      <c r="AS11" s="205"/>
      <c r="AT11" s="197"/>
      <c r="AU11" s="5"/>
      <c r="AV11" s="205"/>
      <c r="AW11" s="197"/>
      <c r="AY11" s="43"/>
      <c r="AZ11" s="43"/>
      <c r="BA11" s="43"/>
      <c r="BB11" s="43"/>
      <c r="BC11" s="25"/>
      <c r="BD11" s="223"/>
      <c r="BE11" s="220"/>
      <c r="BF11" s="24"/>
      <c r="BG11" s="223"/>
      <c r="BH11" s="220"/>
      <c r="BI11" s="20"/>
      <c r="BJ11" s="43"/>
      <c r="BK11" s="43"/>
      <c r="BL11" s="43"/>
      <c r="BM11" s="43"/>
      <c r="BO11" s="205"/>
      <c r="BP11" s="197"/>
      <c r="BQ11" s="5"/>
      <c r="BR11" s="205"/>
      <c r="BS11" s="197"/>
      <c r="BU11" s="197"/>
      <c r="BV11" s="197"/>
      <c r="BW11" s="218"/>
      <c r="BX11" s="8"/>
      <c r="BY11" s="197"/>
      <c r="BZ11" s="197"/>
      <c r="CA11" s="218"/>
      <c r="CB11" s="8"/>
      <c r="CC11" s="218"/>
    </row>
    <row r="12" spans="1:81" ht="16" customHeight="1" x14ac:dyDescent="0.2">
      <c r="A12" s="217"/>
      <c r="B12" s="217"/>
      <c r="C12" s="217"/>
      <c r="E12" s="225"/>
      <c r="AG12" s="1" t="e">
        <f t="shared" si="0"/>
        <v>#DIV/0!</v>
      </c>
      <c r="AH12" s="2" t="e">
        <f t="shared" si="1"/>
        <v>#DIV/0!</v>
      </c>
      <c r="AI12" s="2" t="e">
        <f t="shared" si="2"/>
        <v>#DIV/0!</v>
      </c>
      <c r="AJ12" s="2" t="e">
        <f t="shared" si="3"/>
        <v>#DIV/0!</v>
      </c>
      <c r="AK12" s="2" t="e">
        <f t="shared" si="4"/>
        <v>#DIV/0!</v>
      </c>
      <c r="AM12" s="51" t="e">
        <f t="shared" si="6"/>
        <v>#DIV/0!</v>
      </c>
      <c r="AN12" s="20" t="e">
        <f t="shared" si="7"/>
        <v>#DIV/0!</v>
      </c>
      <c r="AP12" s="109" t="e">
        <f t="shared" si="5"/>
        <v>#DIV/0!</v>
      </c>
      <c r="AQ12" s="205"/>
      <c r="AS12" s="205"/>
      <c r="AT12" s="197"/>
      <c r="AU12" s="5"/>
      <c r="AV12" s="205"/>
      <c r="AW12" s="197"/>
      <c r="AY12" s="43"/>
      <c r="AZ12" s="43"/>
      <c r="BA12" s="43"/>
      <c r="BB12" s="43"/>
      <c r="BC12" s="25"/>
      <c r="BD12" s="223"/>
      <c r="BE12" s="220"/>
      <c r="BF12" s="24"/>
      <c r="BG12" s="223"/>
      <c r="BH12" s="220"/>
      <c r="BI12" s="20"/>
      <c r="BJ12" s="43"/>
      <c r="BK12" s="43"/>
      <c r="BL12" s="43"/>
      <c r="BM12" s="43"/>
      <c r="BO12" s="205"/>
      <c r="BP12" s="197"/>
      <c r="BQ12" s="5"/>
      <c r="BR12" s="205"/>
      <c r="BS12" s="197"/>
      <c r="BU12" s="197"/>
      <c r="BV12" s="197"/>
      <c r="BW12" s="218"/>
      <c r="BX12" s="8"/>
      <c r="BY12" s="197"/>
      <c r="BZ12" s="197"/>
      <c r="CA12" s="218"/>
      <c r="CB12" s="8"/>
      <c r="CC12" s="218"/>
    </row>
    <row r="13" spans="1:81" ht="16" customHeight="1" x14ac:dyDescent="0.2">
      <c r="A13" s="217"/>
      <c r="B13" s="217"/>
      <c r="C13" s="217">
        <v>0</v>
      </c>
      <c r="D13" s="20" t="s">
        <v>353</v>
      </c>
      <c r="E13" s="225"/>
      <c r="G13">
        <v>414</v>
      </c>
      <c r="H13">
        <v>380</v>
      </c>
      <c r="I13">
        <v>487</v>
      </c>
      <c r="J13">
        <v>373</v>
      </c>
      <c r="K13">
        <v>322</v>
      </c>
      <c r="L13">
        <v>0.753</v>
      </c>
      <c r="M13">
        <v>0.755</v>
      </c>
      <c r="N13">
        <v>0.77100000000000002</v>
      </c>
      <c r="O13">
        <v>0.748</v>
      </c>
      <c r="P13">
        <v>0.73499999999999999</v>
      </c>
      <c r="Q13">
        <v>0.65500000000000003</v>
      </c>
      <c r="R13">
        <v>0.65</v>
      </c>
      <c r="S13">
        <v>0.67</v>
      </c>
      <c r="T13">
        <v>0.65600000000000003</v>
      </c>
      <c r="U13">
        <v>0.67300000000000004</v>
      </c>
      <c r="V13">
        <v>1.2130000000000001</v>
      </c>
      <c r="W13">
        <v>1.206</v>
      </c>
      <c r="X13">
        <v>1.167</v>
      </c>
      <c r="Y13">
        <v>1.2230000000000001</v>
      </c>
      <c r="Z13">
        <v>1.242</v>
      </c>
      <c r="AA13">
        <v>1.3859999999999999</v>
      </c>
      <c r="AB13">
        <v>1.42</v>
      </c>
      <c r="AC13">
        <v>1.3959999999999999</v>
      </c>
      <c r="AD13">
        <v>1.446</v>
      </c>
      <c r="AE13">
        <v>1.3859999999999999</v>
      </c>
      <c r="AG13" s="1">
        <f t="shared" si="0"/>
        <v>395.2</v>
      </c>
      <c r="AH13" s="2">
        <f t="shared" si="1"/>
        <v>0.75239999999999996</v>
      </c>
      <c r="AI13" s="2">
        <f t="shared" si="2"/>
        <v>1.2101999999999999</v>
      </c>
      <c r="AJ13" s="2">
        <f t="shared" si="3"/>
        <v>0.66080000000000005</v>
      </c>
      <c r="AK13" s="2">
        <f t="shared" si="4"/>
        <v>1.4068000000000001</v>
      </c>
      <c r="AM13" s="51">
        <f t="shared" si="6"/>
        <v>0.746</v>
      </c>
      <c r="AN13" s="20">
        <f t="shared" si="7"/>
        <v>2.5946097972527608E-2</v>
      </c>
      <c r="AP13" s="109">
        <f t="shared" si="5"/>
        <v>0.75282935173657783</v>
      </c>
      <c r="AQ13" s="205" cm="1">
        <f t="array" ref="AQ13">MIN(IF(ISERROR(AP13:AP20),1E+307,AP13:AP20))</f>
        <v>0.47312916916701686</v>
      </c>
      <c r="AS13" s="205" cm="1">
        <f t="array" ref="AS13">MAX(IF(ISERROR(AJ13:AJ20),-1E+307,AJ13:AJ20))</f>
        <v>0.66900000000000004</v>
      </c>
      <c r="AT13" s="197"/>
      <c r="AU13" s="5"/>
      <c r="AV13" s="205" cm="1">
        <f t="array" ref="AV13">MIN(IF(ISERROR(AK13:AK20),1E+307,AK13:AK20))</f>
        <v>1.3782000000000001</v>
      </c>
      <c r="AW13" s="197"/>
      <c r="AY13" s="43">
        <v>0.75600000000000001</v>
      </c>
      <c r="AZ13" s="43">
        <v>1.4410000000000001</v>
      </c>
      <c r="BA13" s="43">
        <v>0.74299999999999999</v>
      </c>
      <c r="BB13" s="43">
        <v>1.6439999999999999</v>
      </c>
      <c r="BC13" s="25"/>
      <c r="BD13" s="223" cm="1">
        <f t="array" ref="BD13">INDEX(AY13:AY20, MATCH(MIN(IF(ISERROR($AK13:$AK20), 1000, $AK13:$AK20)), $AK13:$AK20, 0))</f>
        <v>0.77700000000000002</v>
      </c>
      <c r="BE13" s="220"/>
      <c r="BF13" s="24"/>
      <c r="BG13" s="223" cm="1">
        <f t="array" ref="BG13">INDEX(AZ13:AZ20, MATCH(MIN(IF(ISERROR($AK13:$AK20), 1000, $AK13:$AK20)), $AK13:$AK20, 0))</f>
        <v>1.4119999999999999</v>
      </c>
      <c r="BH13" s="220"/>
      <c r="BI13" s="20"/>
      <c r="BJ13" s="43">
        <v>0.71499999999999997</v>
      </c>
      <c r="BK13" s="43">
        <v>1.573</v>
      </c>
      <c r="BL13" s="43">
        <v>0.74299999999999999</v>
      </c>
      <c r="BM13" s="43">
        <v>1.6359999999999999</v>
      </c>
      <c r="BO13" s="205" cm="1">
        <f t="array" ref="BO13">INDEX(BJ13:BJ20, MATCH(MIN(IF(ISERROR($AK13:$AK20), 1000, $AK13:$AK20)), $AK13:$AK20, 0))</f>
        <v>0.72399999999999998</v>
      </c>
      <c r="BP13" s="197"/>
      <c r="BQ13" s="5"/>
      <c r="BR13" s="205" cm="1">
        <f t="array" ref="BR13">INDEX(BK13:BK20, MATCH(MIN(IF(ISERROR($AK13:$AK20), 1000, $AK13:$AK20)), $AK13:$AK20, 0))</f>
        <v>1.573</v>
      </c>
      <c r="BS13" s="197"/>
      <c r="BU13" s="197"/>
      <c r="BV13" s="197"/>
      <c r="BW13" s="218"/>
      <c r="BX13" s="8"/>
      <c r="BY13" s="197"/>
      <c r="BZ13" s="197"/>
      <c r="CA13" s="218"/>
      <c r="CB13" s="8"/>
      <c r="CC13" s="218"/>
    </row>
    <row r="14" spans="1:81" ht="16" customHeight="1" x14ac:dyDescent="0.2">
      <c r="A14" s="217"/>
      <c r="B14" s="217"/>
      <c r="C14" s="217"/>
      <c r="D14" s="20" t="s">
        <v>354</v>
      </c>
      <c r="E14" s="225"/>
      <c r="G14">
        <v>559</v>
      </c>
      <c r="H14">
        <v>561</v>
      </c>
      <c r="I14">
        <v>654</v>
      </c>
      <c r="J14">
        <v>587</v>
      </c>
      <c r="K14">
        <v>675</v>
      </c>
      <c r="L14">
        <v>0.77500000000000002</v>
      </c>
      <c r="M14">
        <v>0.77100000000000002</v>
      </c>
      <c r="N14">
        <v>0.78400000000000003</v>
      </c>
      <c r="O14">
        <v>0.77400000000000002</v>
      </c>
      <c r="P14">
        <v>0.79900000000000004</v>
      </c>
      <c r="Q14">
        <v>0.66100000000000003</v>
      </c>
      <c r="R14">
        <v>0.65800000000000003</v>
      </c>
      <c r="S14">
        <v>0.67400000000000004</v>
      </c>
      <c r="T14">
        <v>0.66500000000000004</v>
      </c>
      <c r="U14">
        <v>0.68100000000000005</v>
      </c>
      <c r="V14">
        <v>1.1659999999999999</v>
      </c>
      <c r="W14">
        <v>1.17</v>
      </c>
      <c r="X14">
        <v>1.1379999999999999</v>
      </c>
      <c r="Y14">
        <v>1.167</v>
      </c>
      <c r="Z14">
        <v>1.1020000000000001</v>
      </c>
      <c r="AA14">
        <v>1.38</v>
      </c>
      <c r="AB14">
        <v>1.407</v>
      </c>
      <c r="AC14">
        <v>1.395</v>
      </c>
      <c r="AD14">
        <v>1.369</v>
      </c>
      <c r="AE14">
        <v>1.3959999999999999</v>
      </c>
      <c r="AG14" s="1">
        <f t="shared" si="0"/>
        <v>607.20000000000005</v>
      </c>
      <c r="AH14" s="2">
        <f t="shared" si="1"/>
        <v>0.78059999999999996</v>
      </c>
      <c r="AI14" s="2">
        <f t="shared" si="2"/>
        <v>1.1486000000000001</v>
      </c>
      <c r="AJ14" s="2">
        <f t="shared" si="3"/>
        <v>0.66779999999999995</v>
      </c>
      <c r="AK14" s="2">
        <f t="shared" si="4"/>
        <v>1.3894</v>
      </c>
      <c r="AM14" s="51">
        <f t="shared" si="6"/>
        <v>0.72160000000000002</v>
      </c>
      <c r="AN14" s="20">
        <f t="shared" si="7"/>
        <v>1.4909728367747031E-2</v>
      </c>
      <c r="AP14" s="109">
        <f t="shared" si="5"/>
        <v>0.593852111489519</v>
      </c>
      <c r="AQ14" s="205"/>
      <c r="AS14" s="205"/>
      <c r="AT14" s="197"/>
      <c r="AU14" s="5"/>
      <c r="AV14" s="205"/>
      <c r="AW14" s="197"/>
      <c r="AY14" s="43">
        <v>0.76300000000000001</v>
      </c>
      <c r="AZ14" s="43">
        <v>1.4219999999999999</v>
      </c>
      <c r="BA14" s="43">
        <v>0.74199999999999999</v>
      </c>
      <c r="BB14" s="43">
        <v>1.62</v>
      </c>
      <c r="BC14" s="25"/>
      <c r="BD14" s="223"/>
      <c r="BE14" s="220"/>
      <c r="BF14" s="24"/>
      <c r="BG14" s="223"/>
      <c r="BH14" s="220"/>
      <c r="BI14" s="20"/>
      <c r="BJ14" s="43">
        <v>0.72699999999999998</v>
      </c>
      <c r="BK14" s="43">
        <v>1.5489999999999999</v>
      </c>
      <c r="BL14" s="43">
        <v>0.74299999999999999</v>
      </c>
      <c r="BM14" s="43">
        <v>1.617</v>
      </c>
      <c r="BO14" s="205"/>
      <c r="BP14" s="197"/>
      <c r="BQ14" s="5"/>
      <c r="BR14" s="205"/>
      <c r="BS14" s="197"/>
      <c r="BU14" s="197"/>
      <c r="BV14" s="197"/>
      <c r="BW14" s="218"/>
      <c r="BX14" s="8"/>
      <c r="BY14" s="197"/>
      <c r="BZ14" s="197"/>
      <c r="CA14" s="218"/>
      <c r="CB14" s="8"/>
      <c r="CC14" s="218"/>
    </row>
    <row r="15" spans="1:81" ht="16" customHeight="1" x14ac:dyDescent="0.2">
      <c r="A15" s="217"/>
      <c r="B15" s="217"/>
      <c r="C15" s="217"/>
      <c r="D15" s="20" t="s">
        <v>355</v>
      </c>
      <c r="E15" s="225"/>
      <c r="G15">
        <v>584</v>
      </c>
      <c r="H15">
        <v>633</v>
      </c>
      <c r="I15">
        <v>461</v>
      </c>
      <c r="J15">
        <v>499</v>
      </c>
      <c r="K15">
        <v>891</v>
      </c>
      <c r="L15">
        <v>0.76700000000000002</v>
      </c>
      <c r="M15">
        <v>0.77</v>
      </c>
      <c r="N15">
        <v>0.72699999999999998</v>
      </c>
      <c r="O15">
        <v>0.746</v>
      </c>
      <c r="P15">
        <v>0.81200000000000006</v>
      </c>
      <c r="Q15">
        <v>0.66100000000000003</v>
      </c>
      <c r="R15">
        <v>0.66400000000000003</v>
      </c>
      <c r="S15">
        <v>0.67400000000000004</v>
      </c>
      <c r="T15">
        <v>0.66400000000000003</v>
      </c>
      <c r="U15">
        <v>0.68200000000000005</v>
      </c>
      <c r="V15">
        <v>1.1830000000000001</v>
      </c>
      <c r="W15">
        <v>1.171</v>
      </c>
      <c r="X15">
        <v>1.2569999999999999</v>
      </c>
      <c r="Y15">
        <v>1.226</v>
      </c>
      <c r="Z15">
        <v>1.0680000000000001</v>
      </c>
      <c r="AA15">
        <v>1.3660000000000001</v>
      </c>
      <c r="AB15">
        <v>1.3919999999999999</v>
      </c>
      <c r="AC15">
        <v>1.381</v>
      </c>
      <c r="AD15">
        <v>1.3779999999999999</v>
      </c>
      <c r="AE15">
        <v>1.3859999999999999</v>
      </c>
      <c r="AG15" s="1">
        <f t="shared" si="0"/>
        <v>613.6</v>
      </c>
      <c r="AH15" s="2">
        <f t="shared" si="1"/>
        <v>0.76439999999999997</v>
      </c>
      <c r="AI15" s="2">
        <f t="shared" si="2"/>
        <v>1.1809999999999998</v>
      </c>
      <c r="AJ15" s="2">
        <f t="shared" si="3"/>
        <v>0.66900000000000004</v>
      </c>
      <c r="AK15" s="2">
        <f t="shared" si="4"/>
        <v>1.3806</v>
      </c>
      <c r="AM15" s="51">
        <f t="shared" si="6"/>
        <v>0.71160000000000001</v>
      </c>
      <c r="AN15" s="20">
        <f t="shared" si="7"/>
        <v>9.7365291557103949E-3</v>
      </c>
      <c r="AP15" s="109">
        <f t="shared" si="5"/>
        <v>0.48623819240221205</v>
      </c>
      <c r="AQ15" s="205"/>
      <c r="AS15" s="205"/>
      <c r="AT15" s="197"/>
      <c r="AU15" s="5"/>
      <c r="AV15" s="205"/>
      <c r="AW15" s="197"/>
      <c r="AY15" s="43">
        <v>0.76300000000000001</v>
      </c>
      <c r="AZ15" s="43">
        <v>1.431</v>
      </c>
      <c r="BA15" s="43">
        <v>0.74299999999999999</v>
      </c>
      <c r="BB15" s="43">
        <v>1.63</v>
      </c>
      <c r="BC15" s="25"/>
      <c r="BD15" s="223"/>
      <c r="BE15" s="220"/>
      <c r="BF15" s="24"/>
      <c r="BG15" s="223"/>
      <c r="BH15" s="220"/>
      <c r="BI15" s="20"/>
      <c r="BJ15" s="43">
        <v>0.71799999999999997</v>
      </c>
      <c r="BK15" s="43">
        <v>1.5760000000000001</v>
      </c>
      <c r="BL15" s="43">
        <v>0.72699999999999998</v>
      </c>
      <c r="BM15" s="43">
        <v>1.659</v>
      </c>
      <c r="BO15" s="205"/>
      <c r="BP15" s="197"/>
      <c r="BQ15" s="5"/>
      <c r="BR15" s="205"/>
      <c r="BS15" s="197"/>
      <c r="BU15" s="197"/>
      <c r="BV15" s="197"/>
      <c r="BW15" s="218"/>
      <c r="BX15" s="8"/>
      <c r="BY15" s="197"/>
      <c r="BZ15" s="197"/>
      <c r="CA15" s="218"/>
      <c r="CB15" s="8"/>
      <c r="CC15" s="218"/>
    </row>
    <row r="16" spans="1:81" s="63" customFormat="1" ht="16" customHeight="1" x14ac:dyDescent="0.2">
      <c r="A16" s="217"/>
      <c r="B16" s="217"/>
      <c r="C16" s="217"/>
      <c r="D16" s="63" t="s">
        <v>356</v>
      </c>
      <c r="E16" s="225"/>
      <c r="G16" s="63">
        <v>732</v>
      </c>
      <c r="H16" s="63">
        <v>637</v>
      </c>
      <c r="I16" s="63">
        <v>701</v>
      </c>
      <c r="J16" s="63">
        <v>567</v>
      </c>
      <c r="K16" s="63">
        <v>656</v>
      </c>
      <c r="L16" s="63">
        <v>0.78800000000000003</v>
      </c>
      <c r="M16" s="63">
        <v>0.76300000000000001</v>
      </c>
      <c r="N16" s="63">
        <v>0.78300000000000003</v>
      </c>
      <c r="O16" s="63">
        <v>0.754</v>
      </c>
      <c r="P16" s="63">
        <v>0.76600000000000001</v>
      </c>
      <c r="Q16" s="63">
        <v>0.66500000000000004</v>
      </c>
      <c r="R16" s="63">
        <v>0.66</v>
      </c>
      <c r="S16" s="63">
        <v>0.68200000000000005</v>
      </c>
      <c r="T16" s="63">
        <v>0.66100000000000003</v>
      </c>
      <c r="U16" s="63">
        <v>0.67600000000000005</v>
      </c>
      <c r="V16" s="63">
        <v>1.135</v>
      </c>
      <c r="W16" s="63">
        <v>1.1879999999999999</v>
      </c>
      <c r="X16" s="63">
        <v>1.1399999999999999</v>
      </c>
      <c r="Y16" s="63">
        <v>1.21</v>
      </c>
      <c r="Z16" s="63">
        <v>1.1759999999999999</v>
      </c>
      <c r="AA16" s="63">
        <v>1.371</v>
      </c>
      <c r="AB16" s="63">
        <v>1.399</v>
      </c>
      <c r="AC16" s="63">
        <v>1.367</v>
      </c>
      <c r="AD16" s="63">
        <v>1.371</v>
      </c>
      <c r="AE16" s="63">
        <v>1.383</v>
      </c>
      <c r="AG16" s="102">
        <f t="shared" si="0"/>
        <v>658.6</v>
      </c>
      <c r="AH16" s="103">
        <f t="shared" si="1"/>
        <v>0.77080000000000004</v>
      </c>
      <c r="AI16" s="103">
        <f t="shared" si="2"/>
        <v>1.1698</v>
      </c>
      <c r="AJ16" s="103">
        <f t="shared" si="3"/>
        <v>0.66880000000000006</v>
      </c>
      <c r="AK16" s="103">
        <f t="shared" si="4"/>
        <v>1.3782000000000001</v>
      </c>
      <c r="AM16" s="51">
        <f t="shared" si="6"/>
        <v>0.70940000000000003</v>
      </c>
      <c r="AN16" s="20">
        <f t="shared" si="7"/>
        <v>1.3084341787036912E-2</v>
      </c>
      <c r="AP16" s="18">
        <f t="shared" si="5"/>
        <v>0.47312916916701686</v>
      </c>
      <c r="AQ16" s="205"/>
      <c r="AS16" s="205"/>
      <c r="AT16" s="197"/>
      <c r="AU16" s="104"/>
      <c r="AV16" s="205"/>
      <c r="AW16" s="197"/>
      <c r="AY16" s="105">
        <v>0.77700000000000002</v>
      </c>
      <c r="AZ16" s="105">
        <v>1.4119999999999999</v>
      </c>
      <c r="BA16" s="105">
        <v>0.75800000000000001</v>
      </c>
      <c r="BB16" s="105">
        <v>1.603</v>
      </c>
      <c r="BC16" s="106"/>
      <c r="BD16" s="223"/>
      <c r="BE16" s="220"/>
      <c r="BF16" s="104"/>
      <c r="BG16" s="223"/>
      <c r="BH16" s="220"/>
      <c r="BJ16" s="105">
        <v>0.72399999999999998</v>
      </c>
      <c r="BK16" s="105">
        <v>1.573</v>
      </c>
      <c r="BL16" s="105">
        <v>0.73399999999999999</v>
      </c>
      <c r="BM16" s="105">
        <v>1.6559999999999999</v>
      </c>
      <c r="BO16" s="205"/>
      <c r="BP16" s="197"/>
      <c r="BQ16" s="104"/>
      <c r="BR16" s="205"/>
      <c r="BS16" s="197"/>
      <c r="BU16" s="197"/>
      <c r="BV16" s="197"/>
      <c r="BW16" s="218"/>
      <c r="BX16" s="107"/>
      <c r="BY16" s="197"/>
      <c r="BZ16" s="197"/>
      <c r="CA16" s="218"/>
      <c r="CB16" s="107"/>
      <c r="CC16" s="218"/>
    </row>
    <row r="17" spans="1:81" ht="16" customHeight="1" x14ac:dyDescent="0.2">
      <c r="A17" s="217"/>
      <c r="B17" s="217"/>
      <c r="C17" s="217"/>
      <c r="D17" s="20" t="s">
        <v>357</v>
      </c>
      <c r="E17" s="225"/>
      <c r="G17"/>
      <c r="K17"/>
      <c r="L17"/>
      <c r="P17"/>
      <c r="Q17"/>
      <c r="U17"/>
      <c r="V17"/>
      <c r="Z17"/>
      <c r="AA17"/>
      <c r="AE17"/>
      <c r="AG17" s="1" t="e">
        <f t="shared" si="0"/>
        <v>#DIV/0!</v>
      </c>
      <c r="AH17" s="2" t="e">
        <f t="shared" si="1"/>
        <v>#DIV/0!</v>
      </c>
      <c r="AI17" s="2" t="e">
        <f t="shared" si="2"/>
        <v>#DIV/0!</v>
      </c>
      <c r="AJ17" s="2" t="e">
        <f t="shared" si="3"/>
        <v>#DIV/0!</v>
      </c>
      <c r="AK17" s="2" t="e">
        <f t="shared" si="4"/>
        <v>#DIV/0!</v>
      </c>
      <c r="AM17" s="51" t="e">
        <f t="shared" si="6"/>
        <v>#DIV/0!</v>
      </c>
      <c r="AN17" s="20" t="e">
        <f t="shared" si="7"/>
        <v>#DIV/0!</v>
      </c>
      <c r="AP17" s="109" t="e">
        <f t="shared" si="5"/>
        <v>#DIV/0!</v>
      </c>
      <c r="AQ17" s="205"/>
      <c r="AS17" s="205"/>
      <c r="AT17" s="197"/>
      <c r="AU17" s="5"/>
      <c r="AV17" s="205"/>
      <c r="AW17" s="197"/>
      <c r="AY17" s="43"/>
      <c r="AZ17" s="43"/>
      <c r="BA17" s="43"/>
      <c r="BB17" s="43"/>
      <c r="BC17" s="25"/>
      <c r="BD17" s="223"/>
      <c r="BE17" s="220"/>
      <c r="BF17" s="24"/>
      <c r="BG17" s="223"/>
      <c r="BH17" s="220"/>
      <c r="BI17" s="20"/>
      <c r="BJ17" s="43"/>
      <c r="BK17" s="43"/>
      <c r="BL17" s="43"/>
      <c r="BM17" s="43"/>
      <c r="BO17" s="205"/>
      <c r="BP17" s="197"/>
      <c r="BQ17" s="5"/>
      <c r="BR17" s="205"/>
      <c r="BS17" s="197"/>
      <c r="BU17" s="197"/>
      <c r="BV17" s="197"/>
      <c r="BW17" s="218"/>
      <c r="BX17" s="8"/>
      <c r="BY17" s="197"/>
      <c r="BZ17" s="197"/>
      <c r="CA17" s="218"/>
      <c r="CB17" s="8"/>
      <c r="CC17" s="218"/>
    </row>
    <row r="18" spans="1:81" ht="16" customHeight="1" x14ac:dyDescent="0.2">
      <c r="A18" s="217"/>
      <c r="B18" s="217"/>
      <c r="C18" s="217"/>
      <c r="E18" s="225"/>
      <c r="AG18" s="1" t="e">
        <f t="shared" si="0"/>
        <v>#DIV/0!</v>
      </c>
      <c r="AH18" s="2" t="e">
        <f t="shared" si="1"/>
        <v>#DIV/0!</v>
      </c>
      <c r="AI18" s="2" t="e">
        <f t="shared" si="2"/>
        <v>#DIV/0!</v>
      </c>
      <c r="AJ18" s="2" t="e">
        <f t="shared" si="3"/>
        <v>#DIV/0!</v>
      </c>
      <c r="AK18" s="2" t="e">
        <f t="shared" si="4"/>
        <v>#DIV/0!</v>
      </c>
      <c r="AM18" s="51" t="e">
        <f t="shared" si="6"/>
        <v>#DIV/0!</v>
      </c>
      <c r="AN18" s="20" t="e">
        <f t="shared" si="7"/>
        <v>#DIV/0!</v>
      </c>
      <c r="AP18" s="109" t="e">
        <f t="shared" si="5"/>
        <v>#DIV/0!</v>
      </c>
      <c r="AQ18" s="205"/>
      <c r="AS18" s="205"/>
      <c r="AT18" s="197"/>
      <c r="AU18" s="5"/>
      <c r="AV18" s="205"/>
      <c r="AW18" s="197"/>
      <c r="AY18" s="43"/>
      <c r="AZ18" s="43"/>
      <c r="BA18" s="43"/>
      <c r="BB18" s="43"/>
      <c r="BC18" s="25"/>
      <c r="BD18" s="223"/>
      <c r="BE18" s="220"/>
      <c r="BF18" s="24"/>
      <c r="BG18" s="223"/>
      <c r="BH18" s="220"/>
      <c r="BI18" s="20"/>
      <c r="BJ18" s="43"/>
      <c r="BK18" s="43"/>
      <c r="BL18" s="43"/>
      <c r="BM18" s="43"/>
      <c r="BO18" s="205"/>
      <c r="BP18" s="197"/>
      <c r="BQ18" s="5"/>
      <c r="BR18" s="205"/>
      <c r="BS18" s="197"/>
      <c r="BU18" s="197"/>
      <c r="BV18" s="197"/>
      <c r="BW18" s="218"/>
      <c r="BX18" s="8"/>
      <c r="BY18" s="197"/>
      <c r="BZ18" s="197"/>
      <c r="CA18" s="218"/>
      <c r="CB18" s="8"/>
      <c r="CC18" s="218"/>
    </row>
    <row r="19" spans="1:81" ht="16" customHeight="1" x14ac:dyDescent="0.2">
      <c r="A19" s="217"/>
      <c r="B19" s="217"/>
      <c r="C19" s="217"/>
      <c r="E19" s="225"/>
      <c r="AG19" s="1" t="e">
        <f t="shared" si="0"/>
        <v>#DIV/0!</v>
      </c>
      <c r="AH19" s="2" t="e">
        <f t="shared" si="1"/>
        <v>#DIV/0!</v>
      </c>
      <c r="AI19" s="2" t="e">
        <f t="shared" si="2"/>
        <v>#DIV/0!</v>
      </c>
      <c r="AJ19" s="2" t="e">
        <f t="shared" si="3"/>
        <v>#DIV/0!</v>
      </c>
      <c r="AK19" s="2" t="e">
        <f t="shared" si="4"/>
        <v>#DIV/0!</v>
      </c>
      <c r="AM19" s="51" t="e">
        <f t="shared" si="6"/>
        <v>#DIV/0!</v>
      </c>
      <c r="AN19" s="20" t="e">
        <f t="shared" si="7"/>
        <v>#DIV/0!</v>
      </c>
      <c r="AP19" s="109" t="e">
        <f t="shared" si="5"/>
        <v>#DIV/0!</v>
      </c>
      <c r="AQ19" s="205"/>
      <c r="AS19" s="205"/>
      <c r="AT19" s="197"/>
      <c r="AU19" s="5"/>
      <c r="AV19" s="205"/>
      <c r="AW19" s="197"/>
      <c r="AY19" s="43"/>
      <c r="AZ19" s="43"/>
      <c r="BA19" s="43"/>
      <c r="BB19" s="43"/>
      <c r="BC19" s="25"/>
      <c r="BD19" s="223"/>
      <c r="BE19" s="220"/>
      <c r="BF19" s="24"/>
      <c r="BG19" s="223"/>
      <c r="BH19" s="220"/>
      <c r="BI19" s="20"/>
      <c r="BJ19" s="43"/>
      <c r="BK19" s="43"/>
      <c r="BL19" s="43"/>
      <c r="BM19" s="43"/>
      <c r="BO19" s="205"/>
      <c r="BP19" s="197"/>
      <c r="BQ19" s="5"/>
      <c r="BR19" s="205"/>
      <c r="BS19" s="197"/>
      <c r="BU19" s="197"/>
      <c r="BV19" s="197"/>
      <c r="BW19" s="218"/>
      <c r="BX19" s="8"/>
      <c r="BY19" s="197"/>
      <c r="BZ19" s="197"/>
      <c r="CA19" s="218"/>
      <c r="CB19" s="8"/>
      <c r="CC19" s="218"/>
    </row>
    <row r="20" spans="1:81" ht="16" customHeight="1" x14ac:dyDescent="0.2">
      <c r="A20" s="217"/>
      <c r="B20" s="217"/>
      <c r="C20" s="217"/>
      <c r="E20" s="225"/>
      <c r="AG20" s="1" t="e">
        <f t="shared" si="0"/>
        <v>#DIV/0!</v>
      </c>
      <c r="AH20" s="2" t="e">
        <f t="shared" si="1"/>
        <v>#DIV/0!</v>
      </c>
      <c r="AI20" s="2" t="e">
        <f t="shared" si="2"/>
        <v>#DIV/0!</v>
      </c>
      <c r="AJ20" s="2" t="e">
        <f t="shared" si="3"/>
        <v>#DIV/0!</v>
      </c>
      <c r="AK20" s="2" t="e">
        <f t="shared" si="4"/>
        <v>#DIV/0!</v>
      </c>
      <c r="AM20" s="51" t="e">
        <f t="shared" si="6"/>
        <v>#DIV/0!</v>
      </c>
      <c r="AN20" s="20" t="e">
        <f t="shared" si="7"/>
        <v>#DIV/0!</v>
      </c>
      <c r="AP20" s="109" t="e">
        <f t="shared" si="5"/>
        <v>#DIV/0!</v>
      </c>
      <c r="AQ20" s="205"/>
      <c r="AS20" s="205"/>
      <c r="AT20" s="197"/>
      <c r="AU20" s="5"/>
      <c r="AV20" s="205"/>
      <c r="AW20" s="197"/>
      <c r="AY20" s="43"/>
      <c r="AZ20" s="43"/>
      <c r="BA20" s="43"/>
      <c r="BB20" s="43"/>
      <c r="BC20" s="25"/>
      <c r="BD20" s="223"/>
      <c r="BE20" s="220"/>
      <c r="BF20" s="24"/>
      <c r="BG20" s="223"/>
      <c r="BH20" s="220"/>
      <c r="BI20" s="20"/>
      <c r="BJ20" s="43"/>
      <c r="BK20" s="43"/>
      <c r="BL20" s="43"/>
      <c r="BM20" s="43"/>
      <c r="BO20" s="205"/>
      <c r="BP20" s="197"/>
      <c r="BQ20" s="5"/>
      <c r="BR20" s="205"/>
      <c r="BS20" s="197"/>
      <c r="BU20" s="197"/>
      <c r="BV20" s="197"/>
      <c r="BW20" s="218"/>
      <c r="BX20" s="8"/>
      <c r="BY20" s="197"/>
      <c r="BZ20" s="197"/>
      <c r="CA20" s="218"/>
      <c r="CB20" s="8"/>
      <c r="CC20" s="218"/>
    </row>
    <row r="21" spans="1:81" ht="16" hidden="1" customHeight="1" x14ac:dyDescent="0.2">
      <c r="A21" s="7" t="s">
        <v>919</v>
      </c>
      <c r="B21" s="7"/>
      <c r="C21" s="7"/>
      <c r="AM21" s="51"/>
    </row>
    <row r="22" spans="1:81" ht="16" hidden="1" customHeight="1" x14ac:dyDescent="0.2">
      <c r="A22" s="217">
        <v>14</v>
      </c>
      <c r="B22" s="217">
        <v>0</v>
      </c>
      <c r="C22" s="217">
        <v>1</v>
      </c>
      <c r="D22" s="20" t="s">
        <v>358</v>
      </c>
      <c r="E22" s="225">
        <v>1389505</v>
      </c>
      <c r="G22">
        <v>284</v>
      </c>
      <c r="H22">
        <v>303</v>
      </c>
      <c r="I22">
        <v>256</v>
      </c>
      <c r="J22">
        <v>274</v>
      </c>
      <c r="K22">
        <v>204</v>
      </c>
      <c r="L22">
        <v>0.878</v>
      </c>
      <c r="M22">
        <v>0.88200000000000001</v>
      </c>
      <c r="N22">
        <v>0.85599999999999998</v>
      </c>
      <c r="O22">
        <v>0.872</v>
      </c>
      <c r="P22">
        <v>0.82199999999999995</v>
      </c>
      <c r="Q22">
        <v>0.71299999999999997</v>
      </c>
      <c r="R22">
        <v>0.73099999999999998</v>
      </c>
      <c r="S22">
        <v>0.73499999999999999</v>
      </c>
      <c r="T22">
        <v>0.72499999999999998</v>
      </c>
      <c r="U22">
        <v>0.73299999999999998</v>
      </c>
      <c r="V22">
        <v>0.88400000000000001</v>
      </c>
      <c r="W22">
        <v>0.86599999999999999</v>
      </c>
      <c r="X22">
        <v>0.94799999999999995</v>
      </c>
      <c r="Y22">
        <v>0.90200000000000002</v>
      </c>
      <c r="Z22">
        <v>1.044</v>
      </c>
      <c r="AA22">
        <v>1.4339999999999999</v>
      </c>
      <c r="AB22">
        <v>1.381</v>
      </c>
      <c r="AC22">
        <v>1.302</v>
      </c>
      <c r="AD22">
        <v>1.282</v>
      </c>
      <c r="AE22">
        <v>1.3320000000000001</v>
      </c>
      <c r="AG22" s="1">
        <f t="shared" ref="AG22:AG37" si="8">AVERAGE(G22:K22)</f>
        <v>264.2</v>
      </c>
      <c r="AH22" s="2">
        <f t="shared" ref="AH22:AH37" si="9">AVERAGE(L22:P22)</f>
        <v>0.86199999999999988</v>
      </c>
      <c r="AI22" s="2">
        <f t="shared" ref="AI22:AI37" si="10">AVERAGE(V22:Z22)</f>
        <v>0.92880000000000007</v>
      </c>
      <c r="AJ22" s="2">
        <f t="shared" ref="AJ22:AJ37" si="11">AVERAGE(Q22:U22)</f>
        <v>0.72740000000000005</v>
      </c>
      <c r="AK22" s="2">
        <f t="shared" ref="AK22:AK37" si="12">AVERAGE(AA22:AE22)</f>
        <v>1.3462000000000001</v>
      </c>
      <c r="AM22" s="51">
        <f t="shared" si="6"/>
        <v>0.61880000000000002</v>
      </c>
      <c r="AN22" s="20">
        <f t="shared" si="7"/>
        <v>6.1637650831289761E-2</v>
      </c>
      <c r="AP22" s="109">
        <f t="shared" ref="AP22:AP37" si="13">((AK22-AI22)*(1000/AG22))/AJ22</f>
        <v>2.171932553741021</v>
      </c>
      <c r="AQ22" s="205" cm="1">
        <f t="array" ref="AQ22">MIN(IF(ISERROR(AP22:AP29),1E+307,AP22:AP29))</f>
        <v>1.3517644667831403</v>
      </c>
      <c r="AS22" s="205" cm="1">
        <f t="array" ref="AS22">MAX(IF(ISERROR(AJ22:AJ29),-1E+307,AJ22:AJ29))</f>
        <v>0.73099999999999998</v>
      </c>
      <c r="AT22" s="197"/>
      <c r="AU22" s="5"/>
      <c r="AV22" s="205" cm="1">
        <f t="array" ref="AV22">MIN(IF(ISERROR(AK22:AK29),1E+307,AK22:AK29))</f>
        <v>1.2698</v>
      </c>
      <c r="AW22" s="197"/>
      <c r="AY22" s="42">
        <v>0.85</v>
      </c>
      <c r="AZ22" s="42">
        <v>1.17</v>
      </c>
      <c r="BA22" s="42"/>
      <c r="BB22" s="42"/>
      <c r="BC22" s="6"/>
      <c r="BD22" s="223">
        <f>MAX(AY22:AY29)</f>
        <v>0.85</v>
      </c>
      <c r="BE22" s="220"/>
      <c r="BF22" s="24"/>
      <c r="BG22" s="223">
        <f>MIN(AZ22:AZ29)</f>
        <v>1.17</v>
      </c>
      <c r="BH22" s="220"/>
      <c r="BJ22" s="42">
        <v>0.79300000000000004</v>
      </c>
      <c r="BK22" s="42">
        <v>1.375</v>
      </c>
      <c r="BL22" s="42"/>
      <c r="BM22" s="42"/>
      <c r="BO22" s="205">
        <f>MAX(BJ22:BJ29)</f>
        <v>0.79700000000000004</v>
      </c>
      <c r="BP22" s="197"/>
      <c r="BQ22" s="5"/>
      <c r="BR22" s="205">
        <f>MIN(BK22:BK29)</f>
        <v>1.375</v>
      </c>
      <c r="BS22" s="197"/>
      <c r="BU22" s="197"/>
      <c r="BV22" s="197"/>
      <c r="BW22" s="218"/>
      <c r="BX22" s="8"/>
      <c r="BY22" s="197"/>
      <c r="BZ22" s="197"/>
      <c r="CA22" s="218"/>
      <c r="CB22" s="8"/>
      <c r="CC22" s="218"/>
    </row>
    <row r="23" spans="1:81" s="63" customFormat="1" ht="16" hidden="1" customHeight="1" x14ac:dyDescent="0.2">
      <c r="A23" s="217"/>
      <c r="B23" s="217"/>
      <c r="C23" s="217"/>
      <c r="D23" s="20" t="s">
        <v>359</v>
      </c>
      <c r="E23" s="225"/>
      <c r="G23">
        <v>293</v>
      </c>
      <c r="H23">
        <v>331</v>
      </c>
      <c r="I23">
        <v>303</v>
      </c>
      <c r="J23">
        <v>317</v>
      </c>
      <c r="K23">
        <v>217</v>
      </c>
      <c r="L23">
        <v>0.85799999999999998</v>
      </c>
      <c r="M23">
        <v>0.875</v>
      </c>
      <c r="N23">
        <v>0.85899999999999999</v>
      </c>
      <c r="O23">
        <v>0.86499999999999999</v>
      </c>
      <c r="P23">
        <v>0.80800000000000005</v>
      </c>
      <c r="Q23">
        <v>0.71799999999999997</v>
      </c>
      <c r="R23">
        <v>0.73299999999999998</v>
      </c>
      <c r="S23">
        <v>0.74099999999999999</v>
      </c>
      <c r="T23">
        <v>0.72499999999999998</v>
      </c>
      <c r="U23">
        <v>0.73499999999999999</v>
      </c>
      <c r="V23">
        <v>0.94699999999999995</v>
      </c>
      <c r="W23">
        <v>0.89100000000000001</v>
      </c>
      <c r="X23">
        <v>0.93899999999999995</v>
      </c>
      <c r="Y23">
        <v>0.92400000000000004</v>
      </c>
      <c r="Z23">
        <v>1.079</v>
      </c>
      <c r="AA23">
        <v>1.2769999999999999</v>
      </c>
      <c r="AB23">
        <v>1.274</v>
      </c>
      <c r="AC23">
        <v>1.2649999999999999</v>
      </c>
      <c r="AD23">
        <v>1.2689999999999999</v>
      </c>
      <c r="AE23">
        <v>1.264</v>
      </c>
      <c r="AG23" s="102">
        <f t="shared" si="8"/>
        <v>292.2</v>
      </c>
      <c r="AH23" s="103">
        <f t="shared" si="9"/>
        <v>0.85299999999999998</v>
      </c>
      <c r="AI23" s="103">
        <f t="shared" si="10"/>
        <v>0.95600000000000007</v>
      </c>
      <c r="AJ23" s="103">
        <f t="shared" si="11"/>
        <v>0.73040000000000005</v>
      </c>
      <c r="AK23" s="103">
        <f t="shared" si="12"/>
        <v>1.2698</v>
      </c>
      <c r="AM23" s="51">
        <f t="shared" si="6"/>
        <v>0.53939999999999999</v>
      </c>
      <c r="AN23" s="20">
        <f t="shared" si="7"/>
        <v>5.6302753041036959E-3</v>
      </c>
      <c r="AP23" s="109">
        <f t="shared" si="13"/>
        <v>1.4703203330402059</v>
      </c>
      <c r="AQ23" s="205"/>
      <c r="AS23" s="205"/>
      <c r="AT23" s="197"/>
      <c r="AU23" s="104"/>
      <c r="AV23" s="205"/>
      <c r="AW23" s="197"/>
      <c r="AY23" s="105">
        <v>0.84399999999999997</v>
      </c>
      <c r="AZ23" s="105">
        <v>1.21</v>
      </c>
      <c r="BA23" s="105"/>
      <c r="BB23" s="105"/>
      <c r="BC23" s="106"/>
      <c r="BD23" s="223"/>
      <c r="BE23" s="220"/>
      <c r="BF23" s="24"/>
      <c r="BG23" s="223"/>
      <c r="BH23" s="220"/>
      <c r="BJ23" s="105">
        <v>0.79700000000000004</v>
      </c>
      <c r="BK23" s="105">
        <v>1.39</v>
      </c>
      <c r="BL23" s="105"/>
      <c r="BM23" s="105"/>
      <c r="BO23" s="205"/>
      <c r="BP23" s="197"/>
      <c r="BQ23" s="104"/>
      <c r="BR23" s="205"/>
      <c r="BS23" s="197"/>
      <c r="BU23" s="197"/>
      <c r="BV23" s="197"/>
      <c r="BW23" s="218"/>
      <c r="BX23" s="107"/>
      <c r="BY23" s="197"/>
      <c r="BZ23" s="197"/>
      <c r="CA23" s="218"/>
      <c r="CB23" s="107"/>
      <c r="CC23" s="218"/>
    </row>
    <row r="24" spans="1:81" ht="16" hidden="1" customHeight="1" x14ac:dyDescent="0.2">
      <c r="A24" s="217"/>
      <c r="B24" s="217"/>
      <c r="C24" s="217"/>
      <c r="D24" s="20" t="s">
        <v>360</v>
      </c>
      <c r="E24" s="225"/>
      <c r="G24">
        <v>365</v>
      </c>
      <c r="H24">
        <v>390</v>
      </c>
      <c r="I24">
        <v>266</v>
      </c>
      <c r="J24">
        <v>287</v>
      </c>
      <c r="K24">
        <v>294</v>
      </c>
      <c r="L24">
        <v>0.875</v>
      </c>
      <c r="M24">
        <v>0.88</v>
      </c>
      <c r="N24">
        <v>0.80900000000000005</v>
      </c>
      <c r="O24">
        <v>0.82599999999999996</v>
      </c>
      <c r="P24">
        <v>0.83</v>
      </c>
      <c r="Q24">
        <v>0.71599999999999997</v>
      </c>
      <c r="R24">
        <v>0.72899999999999998</v>
      </c>
      <c r="S24">
        <v>0.73699999999999999</v>
      </c>
      <c r="T24">
        <v>0.73</v>
      </c>
      <c r="U24">
        <v>0.74299999999999999</v>
      </c>
      <c r="V24">
        <v>0.89300000000000002</v>
      </c>
      <c r="W24">
        <v>0.871</v>
      </c>
      <c r="X24">
        <v>1.077</v>
      </c>
      <c r="Y24">
        <v>1.038</v>
      </c>
      <c r="Z24">
        <v>1.02</v>
      </c>
      <c r="AA24">
        <v>1.363</v>
      </c>
      <c r="AB24">
        <v>1.296</v>
      </c>
      <c r="AC24">
        <v>1.28</v>
      </c>
      <c r="AD24">
        <v>1.2729999999999999</v>
      </c>
      <c r="AE24">
        <v>1.27</v>
      </c>
      <c r="AG24" s="1">
        <f t="shared" si="8"/>
        <v>320.39999999999998</v>
      </c>
      <c r="AH24" s="2">
        <f t="shared" si="9"/>
        <v>0.84399999999999997</v>
      </c>
      <c r="AI24" s="2">
        <f t="shared" si="10"/>
        <v>0.97980000000000023</v>
      </c>
      <c r="AJ24" s="2">
        <f t="shared" si="11"/>
        <v>0.73099999999999998</v>
      </c>
      <c r="AK24" s="2">
        <f t="shared" si="12"/>
        <v>1.2963999999999998</v>
      </c>
      <c r="AM24" s="51">
        <f t="shared" si="6"/>
        <v>0.56539999999999979</v>
      </c>
      <c r="AN24" s="20">
        <f t="shared" si="7"/>
        <v>3.8565528649300275E-2</v>
      </c>
      <c r="AP24" s="109">
        <f t="shared" si="13"/>
        <v>1.3517644667831403</v>
      </c>
      <c r="AQ24" s="205"/>
      <c r="AS24" s="205"/>
      <c r="AT24" s="197"/>
      <c r="AU24" s="5"/>
      <c r="AV24" s="205"/>
      <c r="AW24" s="197"/>
      <c r="AY24" s="42">
        <v>0.83399999999999996</v>
      </c>
      <c r="AZ24" s="42">
        <v>1.224</v>
      </c>
      <c r="BA24" s="42"/>
      <c r="BB24" s="42"/>
      <c r="BC24" s="6"/>
      <c r="BD24" s="223"/>
      <c r="BE24" s="220"/>
      <c r="BF24" s="24"/>
      <c r="BG24" s="223"/>
      <c r="BH24" s="220"/>
      <c r="BJ24" s="42">
        <v>0.78400000000000003</v>
      </c>
      <c r="BK24" s="42">
        <v>1.407</v>
      </c>
      <c r="BL24" s="42"/>
      <c r="BM24" s="42"/>
      <c r="BO24" s="205"/>
      <c r="BP24" s="197"/>
      <c r="BQ24" s="5"/>
      <c r="BR24" s="205"/>
      <c r="BS24" s="197"/>
      <c r="BU24" s="197"/>
      <c r="BV24" s="197"/>
      <c r="BW24" s="218"/>
      <c r="BX24" s="8"/>
      <c r="BY24" s="197"/>
      <c r="BZ24" s="197"/>
      <c r="CA24" s="218"/>
      <c r="CB24" s="8"/>
      <c r="CC24" s="218"/>
    </row>
    <row r="25" spans="1:81" ht="16" hidden="1" customHeight="1" x14ac:dyDescent="0.2">
      <c r="A25" s="217"/>
      <c r="B25" s="217"/>
      <c r="C25" s="217"/>
      <c r="D25" s="20" t="s">
        <v>414</v>
      </c>
      <c r="E25" s="225"/>
      <c r="G25">
        <v>353</v>
      </c>
      <c r="H25">
        <v>438</v>
      </c>
      <c r="I25">
        <v>311</v>
      </c>
      <c r="J25">
        <v>323</v>
      </c>
      <c r="K25">
        <v>343</v>
      </c>
      <c r="L25">
        <v>0.85699999999999998</v>
      </c>
      <c r="M25">
        <v>0.89200000000000002</v>
      </c>
      <c r="N25">
        <v>0.83099999999999996</v>
      </c>
      <c r="O25">
        <v>0.84199999999999997</v>
      </c>
      <c r="P25">
        <v>0.85399999999999998</v>
      </c>
      <c r="Q25">
        <v>0.72099999999999997</v>
      </c>
      <c r="R25">
        <v>0.72899999999999998</v>
      </c>
      <c r="S25">
        <v>0.73799999999999999</v>
      </c>
      <c r="T25">
        <v>0.72299999999999998</v>
      </c>
      <c r="U25">
        <v>0.73199999999999998</v>
      </c>
      <c r="V25">
        <v>0.95099999999999996</v>
      </c>
      <c r="W25">
        <v>0.83099999999999996</v>
      </c>
      <c r="X25">
        <v>1.0189999999999999</v>
      </c>
      <c r="Y25">
        <v>0.99399999999999999</v>
      </c>
      <c r="Z25">
        <v>0.95299999999999996</v>
      </c>
      <c r="AA25">
        <v>1.29</v>
      </c>
      <c r="AB25">
        <v>1.2989999999999999</v>
      </c>
      <c r="AC25">
        <v>1.2569999999999999</v>
      </c>
      <c r="AD25">
        <v>1.288</v>
      </c>
      <c r="AE25">
        <v>1.3939999999999999</v>
      </c>
      <c r="AG25" s="1">
        <f t="shared" si="8"/>
        <v>353.6</v>
      </c>
      <c r="AH25" s="2">
        <f t="shared" si="9"/>
        <v>0.85519999999999996</v>
      </c>
      <c r="AI25" s="2">
        <f t="shared" si="10"/>
        <v>0.9496</v>
      </c>
      <c r="AJ25" s="2">
        <f t="shared" si="11"/>
        <v>0.72859999999999991</v>
      </c>
      <c r="AK25" s="2">
        <f t="shared" si="12"/>
        <v>1.3056000000000001</v>
      </c>
      <c r="AM25" s="51">
        <f t="shared" si="6"/>
        <v>0.57700000000000018</v>
      </c>
      <c r="AN25" s="20">
        <f t="shared" si="7"/>
        <v>5.1897013401543624E-2</v>
      </c>
      <c r="AP25" s="109">
        <f t="shared" si="13"/>
        <v>1.3818107745220181</v>
      </c>
      <c r="AQ25" s="205"/>
      <c r="AS25" s="205"/>
      <c r="AT25" s="197"/>
      <c r="AU25" s="5"/>
      <c r="AV25" s="205"/>
      <c r="AW25" s="197"/>
      <c r="AY25" s="42">
        <v>0.83799999999999997</v>
      </c>
      <c r="AZ25" s="42">
        <v>1.2130000000000001</v>
      </c>
      <c r="BA25" s="42"/>
      <c r="BB25" s="42"/>
      <c r="BC25" s="6"/>
      <c r="BD25" s="223"/>
      <c r="BE25" s="220"/>
      <c r="BF25" s="24"/>
      <c r="BG25" s="223"/>
      <c r="BH25" s="220"/>
      <c r="BJ25" s="42">
        <v>0.78</v>
      </c>
      <c r="BK25" s="42">
        <v>1.413</v>
      </c>
      <c r="BL25" s="42"/>
      <c r="BM25" s="42"/>
      <c r="BO25" s="205"/>
      <c r="BP25" s="197"/>
      <c r="BQ25" s="5"/>
      <c r="BR25" s="205"/>
      <c r="BS25" s="197"/>
      <c r="BU25" s="197"/>
      <c r="BV25" s="197"/>
      <c r="BW25" s="218"/>
      <c r="BX25" s="8"/>
      <c r="BY25" s="197"/>
      <c r="BZ25" s="197"/>
      <c r="CA25" s="218"/>
      <c r="CB25" s="8"/>
      <c r="CC25" s="218"/>
    </row>
    <row r="26" spans="1:81" ht="16" hidden="1" customHeight="1" x14ac:dyDescent="0.2">
      <c r="A26" s="217"/>
      <c r="B26" s="217"/>
      <c r="C26" s="217"/>
      <c r="E26" s="225"/>
      <c r="G26"/>
      <c r="K26"/>
      <c r="L26"/>
      <c r="P26"/>
      <c r="Q26"/>
      <c r="U26"/>
      <c r="V26"/>
      <c r="Z26"/>
      <c r="AA26"/>
      <c r="AE26"/>
      <c r="AG26" s="1" t="e">
        <f t="shared" si="8"/>
        <v>#DIV/0!</v>
      </c>
      <c r="AH26" s="2" t="e">
        <f t="shared" si="9"/>
        <v>#DIV/0!</v>
      </c>
      <c r="AI26" s="2" t="e">
        <f t="shared" si="10"/>
        <v>#DIV/0!</v>
      </c>
      <c r="AJ26" s="2" t="e">
        <f t="shared" si="11"/>
        <v>#DIV/0!</v>
      </c>
      <c r="AK26" s="2" t="e">
        <f t="shared" si="12"/>
        <v>#DIV/0!</v>
      </c>
      <c r="AM26" s="51" t="e">
        <f t="shared" si="6"/>
        <v>#DIV/0!</v>
      </c>
      <c r="AN26" s="20" t="e">
        <f t="shared" si="7"/>
        <v>#DIV/0!</v>
      </c>
      <c r="AP26" s="109" t="e">
        <f t="shared" si="13"/>
        <v>#DIV/0!</v>
      </c>
      <c r="AQ26" s="205"/>
      <c r="AS26" s="205"/>
      <c r="AT26" s="197"/>
      <c r="AU26" s="5"/>
      <c r="AV26" s="205"/>
      <c r="AW26" s="197"/>
      <c r="AY26" s="42"/>
      <c r="AZ26" s="42"/>
      <c r="BA26" s="42"/>
      <c r="BB26" s="42"/>
      <c r="BC26" s="6"/>
      <c r="BD26" s="223"/>
      <c r="BE26" s="220"/>
      <c r="BF26" s="24"/>
      <c r="BG26" s="223"/>
      <c r="BH26" s="220"/>
      <c r="BJ26" s="42"/>
      <c r="BK26" s="42"/>
      <c r="BL26" s="42"/>
      <c r="BM26" s="42"/>
      <c r="BO26" s="205"/>
      <c r="BP26" s="197"/>
      <c r="BQ26" s="5"/>
      <c r="BR26" s="205"/>
      <c r="BS26" s="197"/>
      <c r="BU26" s="197"/>
      <c r="BV26" s="197"/>
      <c r="BW26" s="218"/>
      <c r="BX26" s="8"/>
      <c r="BY26" s="197"/>
      <c r="BZ26" s="197"/>
      <c r="CA26" s="218"/>
      <c r="CB26" s="8"/>
      <c r="CC26" s="218"/>
    </row>
    <row r="27" spans="1:81" ht="16" hidden="1" customHeight="1" x14ac:dyDescent="0.2">
      <c r="A27" s="217"/>
      <c r="B27" s="217"/>
      <c r="C27" s="217"/>
      <c r="E27" s="225"/>
      <c r="AG27" s="1" t="e">
        <f t="shared" si="8"/>
        <v>#DIV/0!</v>
      </c>
      <c r="AH27" s="2" t="e">
        <f t="shared" si="9"/>
        <v>#DIV/0!</v>
      </c>
      <c r="AI27" s="2" t="e">
        <f t="shared" si="10"/>
        <v>#DIV/0!</v>
      </c>
      <c r="AJ27" s="2" t="e">
        <f t="shared" si="11"/>
        <v>#DIV/0!</v>
      </c>
      <c r="AK27" s="2" t="e">
        <f t="shared" si="12"/>
        <v>#DIV/0!</v>
      </c>
      <c r="AM27" s="51" t="e">
        <f t="shared" si="6"/>
        <v>#DIV/0!</v>
      </c>
      <c r="AN27" s="20" t="e">
        <f t="shared" si="7"/>
        <v>#DIV/0!</v>
      </c>
      <c r="AP27" s="109" t="e">
        <f t="shared" si="13"/>
        <v>#DIV/0!</v>
      </c>
      <c r="AQ27" s="205"/>
      <c r="AS27" s="205"/>
      <c r="AT27" s="197"/>
      <c r="AU27" s="5"/>
      <c r="AV27" s="205"/>
      <c r="AW27" s="197"/>
      <c r="AY27" s="42"/>
      <c r="AZ27" s="42"/>
      <c r="BA27" s="42"/>
      <c r="BB27" s="42"/>
      <c r="BC27" s="6"/>
      <c r="BD27" s="223"/>
      <c r="BE27" s="220"/>
      <c r="BF27" s="24"/>
      <c r="BG27" s="223"/>
      <c r="BH27" s="220"/>
      <c r="BJ27" s="42"/>
      <c r="BK27" s="42"/>
      <c r="BL27" s="42"/>
      <c r="BM27" s="42"/>
      <c r="BO27" s="205"/>
      <c r="BP27" s="197"/>
      <c r="BQ27" s="5"/>
      <c r="BR27" s="205"/>
      <c r="BS27" s="197"/>
      <c r="BU27" s="197"/>
      <c r="BV27" s="197"/>
      <c r="BW27" s="218"/>
      <c r="BX27" s="8"/>
      <c r="BY27" s="197"/>
      <c r="BZ27" s="197"/>
      <c r="CA27" s="218"/>
      <c r="CB27" s="8"/>
      <c r="CC27" s="218"/>
    </row>
    <row r="28" spans="1:81" ht="16" hidden="1" customHeight="1" x14ac:dyDescent="0.2">
      <c r="A28" s="217"/>
      <c r="B28" s="217"/>
      <c r="C28" s="217"/>
      <c r="E28" s="225"/>
      <c r="AG28" s="1" t="e">
        <f t="shared" si="8"/>
        <v>#DIV/0!</v>
      </c>
      <c r="AH28" s="2" t="e">
        <f t="shared" si="9"/>
        <v>#DIV/0!</v>
      </c>
      <c r="AI28" s="2" t="e">
        <f t="shared" si="10"/>
        <v>#DIV/0!</v>
      </c>
      <c r="AJ28" s="2" t="e">
        <f t="shared" si="11"/>
        <v>#DIV/0!</v>
      </c>
      <c r="AK28" s="2" t="e">
        <f t="shared" si="12"/>
        <v>#DIV/0!</v>
      </c>
      <c r="AM28" s="51" t="e">
        <f t="shared" si="6"/>
        <v>#DIV/0!</v>
      </c>
      <c r="AN28" s="20" t="e">
        <f t="shared" si="7"/>
        <v>#DIV/0!</v>
      </c>
      <c r="AP28" s="109" t="e">
        <f t="shared" si="13"/>
        <v>#DIV/0!</v>
      </c>
      <c r="AQ28" s="205"/>
      <c r="AS28" s="205"/>
      <c r="AT28" s="197"/>
      <c r="AU28" s="5"/>
      <c r="AV28" s="205"/>
      <c r="AW28" s="197"/>
      <c r="AY28" s="42"/>
      <c r="AZ28" s="42"/>
      <c r="BA28" s="42"/>
      <c r="BB28" s="42"/>
      <c r="BC28" s="6"/>
      <c r="BD28" s="223"/>
      <c r="BE28" s="220"/>
      <c r="BF28" s="24"/>
      <c r="BG28" s="223"/>
      <c r="BH28" s="220"/>
      <c r="BJ28" s="42"/>
      <c r="BK28" s="42"/>
      <c r="BL28" s="42"/>
      <c r="BM28" s="42"/>
      <c r="BO28" s="205"/>
      <c r="BP28" s="197"/>
      <c r="BQ28" s="5"/>
      <c r="BR28" s="205"/>
      <c r="BS28" s="197"/>
      <c r="BU28" s="197"/>
      <c r="BV28" s="197"/>
      <c r="BW28" s="218"/>
      <c r="BX28" s="8"/>
      <c r="BY28" s="197"/>
      <c r="BZ28" s="197"/>
      <c r="CA28" s="218"/>
      <c r="CB28" s="8"/>
      <c r="CC28" s="218"/>
    </row>
    <row r="29" spans="1:81" ht="16" hidden="1" customHeight="1" x14ac:dyDescent="0.2">
      <c r="A29" s="217"/>
      <c r="B29" s="217"/>
      <c r="C29" s="217"/>
      <c r="E29" s="225"/>
      <c r="AG29" s="1" t="e">
        <f t="shared" si="8"/>
        <v>#DIV/0!</v>
      </c>
      <c r="AH29" s="2" t="e">
        <f t="shared" si="9"/>
        <v>#DIV/0!</v>
      </c>
      <c r="AI29" s="2" t="e">
        <f t="shared" si="10"/>
        <v>#DIV/0!</v>
      </c>
      <c r="AJ29" s="2" t="e">
        <f t="shared" si="11"/>
        <v>#DIV/0!</v>
      </c>
      <c r="AK29" s="2" t="e">
        <f t="shared" si="12"/>
        <v>#DIV/0!</v>
      </c>
      <c r="AM29" s="51" t="e">
        <f t="shared" si="6"/>
        <v>#DIV/0!</v>
      </c>
      <c r="AN29" s="20" t="e">
        <f t="shared" si="7"/>
        <v>#DIV/0!</v>
      </c>
      <c r="AP29" s="109" t="e">
        <f t="shared" si="13"/>
        <v>#DIV/0!</v>
      </c>
      <c r="AQ29" s="205"/>
      <c r="AS29" s="205"/>
      <c r="AT29" s="197"/>
      <c r="AU29" s="5"/>
      <c r="AV29" s="205"/>
      <c r="AW29" s="197"/>
      <c r="AY29" s="42"/>
      <c r="AZ29" s="42"/>
      <c r="BA29" s="42"/>
      <c r="BB29" s="42"/>
      <c r="BC29" s="6"/>
      <c r="BD29" s="223"/>
      <c r="BE29" s="220"/>
      <c r="BF29" s="24"/>
      <c r="BG29" s="223"/>
      <c r="BH29" s="220"/>
      <c r="BJ29" s="42"/>
      <c r="BK29" s="42"/>
      <c r="BL29" s="42"/>
      <c r="BM29" s="42"/>
      <c r="BO29" s="205"/>
      <c r="BP29" s="197"/>
      <c r="BQ29" s="5"/>
      <c r="BR29" s="205"/>
      <c r="BS29" s="197"/>
      <c r="BU29" s="197"/>
      <c r="BV29" s="197"/>
      <c r="BW29" s="218"/>
      <c r="BX29" s="8"/>
      <c r="BY29" s="197"/>
      <c r="BZ29" s="197"/>
      <c r="CA29" s="218"/>
      <c r="CB29" s="8"/>
      <c r="CC29" s="218"/>
    </row>
    <row r="30" spans="1:81" ht="16" hidden="1" customHeight="1" x14ac:dyDescent="0.2">
      <c r="A30" s="217"/>
      <c r="B30" s="217"/>
      <c r="C30" s="217">
        <v>0</v>
      </c>
      <c r="D30" s="20" t="s">
        <v>361</v>
      </c>
      <c r="E30" s="225"/>
      <c r="G30"/>
      <c r="K30"/>
      <c r="L30"/>
      <c r="P30"/>
      <c r="Q30"/>
      <c r="U30"/>
      <c r="V30"/>
      <c r="Z30"/>
      <c r="AA30"/>
      <c r="AE30"/>
      <c r="AG30" s="1" t="e">
        <f t="shared" si="8"/>
        <v>#DIV/0!</v>
      </c>
      <c r="AH30" s="2" t="e">
        <f t="shared" si="9"/>
        <v>#DIV/0!</v>
      </c>
      <c r="AI30" s="2" t="e">
        <f t="shared" si="10"/>
        <v>#DIV/0!</v>
      </c>
      <c r="AJ30" s="2" t="e">
        <f t="shared" si="11"/>
        <v>#DIV/0!</v>
      </c>
      <c r="AK30" s="2" t="e">
        <f t="shared" si="12"/>
        <v>#DIV/0!</v>
      </c>
      <c r="AM30" s="51" t="e">
        <f t="shared" si="6"/>
        <v>#DIV/0!</v>
      </c>
      <c r="AN30" s="20" t="e">
        <f t="shared" si="7"/>
        <v>#DIV/0!</v>
      </c>
      <c r="AP30" s="109" t="e">
        <f t="shared" si="13"/>
        <v>#DIV/0!</v>
      </c>
      <c r="AQ30" s="205"/>
      <c r="AS30" s="205"/>
      <c r="AT30" s="197"/>
      <c r="AU30" s="5"/>
      <c r="AV30" s="205"/>
      <c r="AW30" s="197"/>
      <c r="AY30" s="43"/>
      <c r="AZ30" s="43"/>
      <c r="BA30" s="43"/>
      <c r="BB30" s="43"/>
      <c r="BC30" s="6"/>
      <c r="BD30" s="223"/>
      <c r="BE30" s="220"/>
      <c r="BF30" s="24"/>
      <c r="BG30" s="223"/>
      <c r="BH30" s="220"/>
      <c r="BJ30" s="43"/>
      <c r="BK30" s="43"/>
      <c r="BL30" s="43"/>
      <c r="BM30" s="43"/>
      <c r="BO30" s="205"/>
      <c r="BP30" s="197"/>
      <c r="BQ30" s="5"/>
      <c r="BR30" s="205"/>
      <c r="BS30" s="197"/>
      <c r="BU30" s="197"/>
      <c r="BV30" s="197"/>
      <c r="BW30" s="218"/>
      <c r="BX30" s="8"/>
      <c r="BY30" s="197"/>
      <c r="BZ30" s="197"/>
      <c r="CA30" s="218"/>
      <c r="CB30" s="8"/>
      <c r="CC30" s="218"/>
    </row>
    <row r="31" spans="1:81" ht="16" hidden="1" customHeight="1" x14ac:dyDescent="0.2">
      <c r="A31" s="217"/>
      <c r="B31" s="217"/>
      <c r="C31" s="217"/>
      <c r="D31" s="20" t="s">
        <v>362</v>
      </c>
      <c r="E31" s="225"/>
      <c r="G31"/>
      <c r="K31"/>
      <c r="L31"/>
      <c r="P31"/>
      <c r="Q31"/>
      <c r="U31"/>
      <c r="V31"/>
      <c r="Z31"/>
      <c r="AA31"/>
      <c r="AE31"/>
      <c r="AG31" s="1" t="e">
        <f t="shared" si="8"/>
        <v>#DIV/0!</v>
      </c>
      <c r="AH31" s="2" t="e">
        <f t="shared" si="9"/>
        <v>#DIV/0!</v>
      </c>
      <c r="AI31" s="2" t="e">
        <f t="shared" si="10"/>
        <v>#DIV/0!</v>
      </c>
      <c r="AJ31" s="2" t="e">
        <f t="shared" si="11"/>
        <v>#DIV/0!</v>
      </c>
      <c r="AK31" s="2" t="e">
        <f t="shared" si="12"/>
        <v>#DIV/0!</v>
      </c>
      <c r="AM31" s="51" t="e">
        <f t="shared" si="6"/>
        <v>#DIV/0!</v>
      </c>
      <c r="AN31" s="20" t="e">
        <f t="shared" si="7"/>
        <v>#DIV/0!</v>
      </c>
      <c r="AP31" s="109" t="e">
        <f t="shared" si="13"/>
        <v>#DIV/0!</v>
      </c>
      <c r="AQ31" s="205"/>
      <c r="AS31" s="205"/>
      <c r="AT31" s="197"/>
      <c r="AU31" s="5"/>
      <c r="AV31" s="205"/>
      <c r="AW31" s="197"/>
      <c r="AY31" s="43"/>
      <c r="AZ31" s="43"/>
      <c r="BA31" s="43"/>
      <c r="BB31" s="43"/>
      <c r="BC31" s="6"/>
      <c r="BD31" s="223"/>
      <c r="BE31" s="220"/>
      <c r="BF31" s="24"/>
      <c r="BG31" s="223"/>
      <c r="BH31" s="220"/>
      <c r="BJ31" s="43"/>
      <c r="BK31" s="43"/>
      <c r="BL31" s="43"/>
      <c r="BM31" s="43"/>
      <c r="BO31" s="205"/>
      <c r="BP31" s="197"/>
      <c r="BQ31" s="5"/>
      <c r="BR31" s="205"/>
      <c r="BS31" s="197"/>
      <c r="BU31" s="197"/>
      <c r="BV31" s="197"/>
      <c r="BW31" s="218"/>
      <c r="BX31" s="8"/>
      <c r="BY31" s="197"/>
      <c r="BZ31" s="197"/>
      <c r="CA31" s="218"/>
      <c r="CB31" s="8"/>
      <c r="CC31" s="218"/>
    </row>
    <row r="32" spans="1:81" ht="16" hidden="1" customHeight="1" x14ac:dyDescent="0.2">
      <c r="A32" s="217"/>
      <c r="B32" s="217"/>
      <c r="C32" s="217"/>
      <c r="D32" s="20" t="s">
        <v>363</v>
      </c>
      <c r="E32" s="225"/>
      <c r="G32"/>
      <c r="K32"/>
      <c r="L32"/>
      <c r="P32"/>
      <c r="Q32"/>
      <c r="U32"/>
      <c r="V32"/>
      <c r="Z32"/>
      <c r="AA32"/>
      <c r="AE32"/>
      <c r="AG32" s="1" t="e">
        <f t="shared" si="8"/>
        <v>#DIV/0!</v>
      </c>
      <c r="AH32" s="2" t="e">
        <f t="shared" si="9"/>
        <v>#DIV/0!</v>
      </c>
      <c r="AI32" s="2" t="e">
        <f t="shared" si="10"/>
        <v>#DIV/0!</v>
      </c>
      <c r="AJ32" s="2" t="e">
        <f t="shared" si="11"/>
        <v>#DIV/0!</v>
      </c>
      <c r="AK32" s="2" t="e">
        <f t="shared" si="12"/>
        <v>#DIV/0!</v>
      </c>
      <c r="AM32" s="51" t="e">
        <f t="shared" si="6"/>
        <v>#DIV/0!</v>
      </c>
      <c r="AN32" s="20" t="e">
        <f t="shared" si="7"/>
        <v>#DIV/0!</v>
      </c>
      <c r="AP32" s="109" t="e">
        <f t="shared" si="13"/>
        <v>#DIV/0!</v>
      </c>
      <c r="AQ32" s="205"/>
      <c r="AS32" s="205"/>
      <c r="AT32" s="197"/>
      <c r="AU32" s="5"/>
      <c r="AV32" s="205"/>
      <c r="AW32" s="197"/>
      <c r="AY32" s="43"/>
      <c r="AZ32" s="43"/>
      <c r="BA32" s="43"/>
      <c r="BB32" s="43"/>
      <c r="BC32" s="6"/>
      <c r="BD32" s="223"/>
      <c r="BE32" s="220"/>
      <c r="BF32" s="24"/>
      <c r="BG32" s="223"/>
      <c r="BH32" s="220"/>
      <c r="BJ32" s="43"/>
      <c r="BK32" s="43"/>
      <c r="BL32" s="43"/>
      <c r="BM32" s="43"/>
      <c r="BO32" s="205"/>
      <c r="BP32" s="197"/>
      <c r="BQ32" s="5"/>
      <c r="BR32" s="205"/>
      <c r="BS32" s="197"/>
      <c r="BU32" s="197"/>
      <c r="BV32" s="197"/>
      <c r="BW32" s="218"/>
      <c r="BX32" s="8"/>
      <c r="BY32" s="197"/>
      <c r="BZ32" s="197"/>
      <c r="CA32" s="218"/>
      <c r="CB32" s="8"/>
      <c r="CC32" s="218"/>
    </row>
    <row r="33" spans="1:81" ht="16" hidden="1" customHeight="1" x14ac:dyDescent="0.2">
      <c r="A33" s="217"/>
      <c r="B33" s="217"/>
      <c r="C33" s="217"/>
      <c r="E33" s="225"/>
      <c r="G33"/>
      <c r="K33"/>
      <c r="L33"/>
      <c r="P33"/>
      <c r="Q33"/>
      <c r="U33"/>
      <c r="V33"/>
      <c r="Z33"/>
      <c r="AA33"/>
      <c r="AE33"/>
      <c r="AG33" s="1" t="e">
        <f t="shared" si="8"/>
        <v>#DIV/0!</v>
      </c>
      <c r="AH33" s="2" t="e">
        <f t="shared" si="9"/>
        <v>#DIV/0!</v>
      </c>
      <c r="AI33" s="2" t="e">
        <f t="shared" si="10"/>
        <v>#DIV/0!</v>
      </c>
      <c r="AJ33" s="2" t="e">
        <f t="shared" si="11"/>
        <v>#DIV/0!</v>
      </c>
      <c r="AK33" s="2" t="e">
        <f t="shared" si="12"/>
        <v>#DIV/0!</v>
      </c>
      <c r="AM33" s="51" t="e">
        <f t="shared" si="6"/>
        <v>#DIV/0!</v>
      </c>
      <c r="AN33" s="20" t="e">
        <f t="shared" si="7"/>
        <v>#DIV/0!</v>
      </c>
      <c r="AP33" s="109" t="e">
        <f t="shared" si="13"/>
        <v>#DIV/0!</v>
      </c>
      <c r="AQ33" s="205"/>
      <c r="AS33" s="205"/>
      <c r="AT33" s="197"/>
      <c r="AU33" s="5"/>
      <c r="AV33" s="205"/>
      <c r="AW33" s="197"/>
      <c r="AY33" s="42"/>
      <c r="AZ33" s="42"/>
      <c r="BA33" s="42"/>
      <c r="BB33" s="42"/>
      <c r="BC33" s="6"/>
      <c r="BD33" s="223"/>
      <c r="BE33" s="220"/>
      <c r="BF33" s="24"/>
      <c r="BG33" s="223"/>
      <c r="BH33" s="220"/>
      <c r="BJ33" s="42"/>
      <c r="BK33" s="42"/>
      <c r="BL33" s="42"/>
      <c r="BM33" s="42"/>
      <c r="BO33" s="205"/>
      <c r="BP33" s="197"/>
      <c r="BQ33" s="5"/>
      <c r="BR33" s="205"/>
      <c r="BS33" s="197"/>
      <c r="BU33" s="197"/>
      <c r="BV33" s="197"/>
      <c r="BW33" s="218"/>
      <c r="BX33" s="8"/>
      <c r="BY33" s="197"/>
      <c r="BZ33" s="197"/>
      <c r="CA33" s="218"/>
      <c r="CB33" s="8"/>
      <c r="CC33" s="218"/>
    </row>
    <row r="34" spans="1:81" ht="16" hidden="1" customHeight="1" x14ac:dyDescent="0.2">
      <c r="A34" s="217"/>
      <c r="B34" s="217"/>
      <c r="C34" s="217"/>
      <c r="E34" s="225"/>
      <c r="G34"/>
      <c r="K34"/>
      <c r="L34"/>
      <c r="P34"/>
      <c r="Q34"/>
      <c r="U34"/>
      <c r="V34"/>
      <c r="Z34"/>
      <c r="AA34"/>
      <c r="AE34"/>
      <c r="AG34" s="1" t="e">
        <f t="shared" si="8"/>
        <v>#DIV/0!</v>
      </c>
      <c r="AH34" s="2" t="e">
        <f t="shared" si="9"/>
        <v>#DIV/0!</v>
      </c>
      <c r="AI34" s="2" t="e">
        <f t="shared" si="10"/>
        <v>#DIV/0!</v>
      </c>
      <c r="AJ34" s="2" t="e">
        <f t="shared" si="11"/>
        <v>#DIV/0!</v>
      </c>
      <c r="AK34" s="2" t="e">
        <f t="shared" si="12"/>
        <v>#DIV/0!</v>
      </c>
      <c r="AM34" s="51" t="e">
        <f t="shared" si="6"/>
        <v>#DIV/0!</v>
      </c>
      <c r="AN34" s="20" t="e">
        <f t="shared" si="7"/>
        <v>#DIV/0!</v>
      </c>
      <c r="AP34" s="109" t="e">
        <f t="shared" si="13"/>
        <v>#DIV/0!</v>
      </c>
      <c r="AQ34" s="205"/>
      <c r="AS34" s="205"/>
      <c r="AT34" s="197"/>
      <c r="AU34" s="5"/>
      <c r="AV34" s="205"/>
      <c r="AW34" s="197"/>
      <c r="AY34" s="42"/>
      <c r="AZ34" s="42"/>
      <c r="BA34" s="42"/>
      <c r="BB34" s="42"/>
      <c r="BC34" s="6"/>
      <c r="BD34" s="223"/>
      <c r="BE34" s="220"/>
      <c r="BF34" s="24"/>
      <c r="BG34" s="223"/>
      <c r="BH34" s="220"/>
      <c r="BJ34" s="42"/>
      <c r="BK34" s="42"/>
      <c r="BL34" s="42"/>
      <c r="BM34" s="42"/>
      <c r="BO34" s="205"/>
      <c r="BP34" s="197"/>
      <c r="BQ34" s="5"/>
      <c r="BR34" s="205"/>
      <c r="BS34" s="197"/>
      <c r="BU34" s="197"/>
      <c r="BV34" s="197"/>
      <c r="BW34" s="218"/>
      <c r="BX34" s="8"/>
      <c r="BY34" s="197"/>
      <c r="BZ34" s="197"/>
      <c r="CA34" s="218"/>
      <c r="CB34" s="8"/>
      <c r="CC34" s="218"/>
    </row>
    <row r="35" spans="1:81" ht="16" hidden="1" customHeight="1" x14ac:dyDescent="0.2">
      <c r="A35" s="217"/>
      <c r="B35" s="217"/>
      <c r="C35" s="217"/>
      <c r="E35" s="225"/>
      <c r="AG35" s="1" t="e">
        <f t="shared" si="8"/>
        <v>#DIV/0!</v>
      </c>
      <c r="AH35" s="2" t="e">
        <f t="shared" si="9"/>
        <v>#DIV/0!</v>
      </c>
      <c r="AI35" s="2" t="e">
        <f t="shared" si="10"/>
        <v>#DIV/0!</v>
      </c>
      <c r="AJ35" s="2" t="e">
        <f t="shared" si="11"/>
        <v>#DIV/0!</v>
      </c>
      <c r="AK35" s="2" t="e">
        <f t="shared" si="12"/>
        <v>#DIV/0!</v>
      </c>
      <c r="AM35" s="51" t="e">
        <f t="shared" si="6"/>
        <v>#DIV/0!</v>
      </c>
      <c r="AN35" s="20" t="e">
        <f t="shared" si="7"/>
        <v>#DIV/0!</v>
      </c>
      <c r="AP35" s="109" t="e">
        <f t="shared" si="13"/>
        <v>#DIV/0!</v>
      </c>
      <c r="AQ35" s="205"/>
      <c r="AS35" s="205"/>
      <c r="AT35" s="197"/>
      <c r="AU35" s="5"/>
      <c r="AV35" s="205"/>
      <c r="AW35" s="197"/>
      <c r="AY35" s="42"/>
      <c r="AZ35" s="42"/>
      <c r="BA35" s="42"/>
      <c r="BB35" s="42"/>
      <c r="BC35" s="6"/>
      <c r="BD35" s="223"/>
      <c r="BE35" s="220"/>
      <c r="BF35" s="24"/>
      <c r="BG35" s="223"/>
      <c r="BH35" s="220"/>
      <c r="BJ35" s="42"/>
      <c r="BK35" s="42"/>
      <c r="BL35" s="42"/>
      <c r="BM35" s="42"/>
      <c r="BO35" s="205"/>
      <c r="BP35" s="197"/>
      <c r="BQ35" s="5"/>
      <c r="BR35" s="205"/>
      <c r="BS35" s="197"/>
      <c r="BU35" s="197"/>
      <c r="BV35" s="197"/>
      <c r="BW35" s="218"/>
      <c r="BX35" s="8"/>
      <c r="BY35" s="197"/>
      <c r="BZ35" s="197"/>
      <c r="CA35" s="218"/>
      <c r="CB35" s="8"/>
      <c r="CC35" s="218"/>
    </row>
    <row r="36" spans="1:81" ht="16" hidden="1" customHeight="1" x14ac:dyDescent="0.2">
      <c r="A36" s="217"/>
      <c r="B36" s="217"/>
      <c r="C36" s="217"/>
      <c r="E36" s="225"/>
      <c r="AG36" s="1" t="e">
        <f t="shared" si="8"/>
        <v>#DIV/0!</v>
      </c>
      <c r="AH36" s="2" t="e">
        <f t="shared" si="9"/>
        <v>#DIV/0!</v>
      </c>
      <c r="AI36" s="2" t="e">
        <f t="shared" si="10"/>
        <v>#DIV/0!</v>
      </c>
      <c r="AJ36" s="2" t="e">
        <f t="shared" si="11"/>
        <v>#DIV/0!</v>
      </c>
      <c r="AK36" s="2" t="e">
        <f t="shared" si="12"/>
        <v>#DIV/0!</v>
      </c>
      <c r="AM36" s="51" t="e">
        <f t="shared" si="6"/>
        <v>#DIV/0!</v>
      </c>
      <c r="AN36" s="20" t="e">
        <f t="shared" si="7"/>
        <v>#DIV/0!</v>
      </c>
      <c r="AP36" s="109" t="e">
        <f t="shared" si="13"/>
        <v>#DIV/0!</v>
      </c>
      <c r="AQ36" s="205"/>
      <c r="AS36" s="205"/>
      <c r="AT36" s="197"/>
      <c r="AU36" s="5"/>
      <c r="AV36" s="205"/>
      <c r="AW36" s="197"/>
      <c r="AY36" s="42"/>
      <c r="AZ36" s="42"/>
      <c r="BA36" s="42"/>
      <c r="BB36" s="42"/>
      <c r="BC36" s="6"/>
      <c r="BD36" s="223"/>
      <c r="BE36" s="220"/>
      <c r="BF36" s="24"/>
      <c r="BG36" s="223"/>
      <c r="BH36" s="220"/>
      <c r="BJ36" s="42"/>
      <c r="BK36" s="42"/>
      <c r="BL36" s="42"/>
      <c r="BM36" s="42"/>
      <c r="BO36" s="205"/>
      <c r="BP36" s="197"/>
      <c r="BQ36" s="5"/>
      <c r="BR36" s="205"/>
      <c r="BS36" s="197"/>
      <c r="BU36" s="197"/>
      <c r="BV36" s="197"/>
      <c r="BW36" s="218"/>
      <c r="BX36" s="8"/>
      <c r="BY36" s="197"/>
      <c r="BZ36" s="197"/>
      <c r="CA36" s="218"/>
      <c r="CB36" s="8"/>
      <c r="CC36" s="218"/>
    </row>
    <row r="37" spans="1:81" ht="16" hidden="1" customHeight="1" x14ac:dyDescent="0.2">
      <c r="A37" s="217"/>
      <c r="B37" s="217"/>
      <c r="C37" s="217"/>
      <c r="E37" s="225"/>
      <c r="AG37" s="1" t="e">
        <f t="shared" si="8"/>
        <v>#DIV/0!</v>
      </c>
      <c r="AH37" s="2" t="e">
        <f t="shared" si="9"/>
        <v>#DIV/0!</v>
      </c>
      <c r="AI37" s="2" t="e">
        <f t="shared" si="10"/>
        <v>#DIV/0!</v>
      </c>
      <c r="AJ37" s="2" t="e">
        <f t="shared" si="11"/>
        <v>#DIV/0!</v>
      </c>
      <c r="AK37" s="2" t="e">
        <f t="shared" si="12"/>
        <v>#DIV/0!</v>
      </c>
      <c r="AM37" s="51" t="e">
        <f t="shared" si="6"/>
        <v>#DIV/0!</v>
      </c>
      <c r="AN37" s="20" t="e">
        <f t="shared" si="7"/>
        <v>#DIV/0!</v>
      </c>
      <c r="AP37" s="109" t="e">
        <f t="shared" si="13"/>
        <v>#DIV/0!</v>
      </c>
      <c r="AQ37" s="205"/>
      <c r="AS37" s="205"/>
      <c r="AT37" s="197"/>
      <c r="AU37" s="5"/>
      <c r="AV37" s="205"/>
      <c r="AW37" s="197"/>
      <c r="AY37" s="42"/>
      <c r="AZ37" s="42"/>
      <c r="BA37" s="42"/>
      <c r="BB37" s="42"/>
      <c r="BC37" s="6"/>
      <c r="BD37" s="223"/>
      <c r="BE37" s="220"/>
      <c r="BF37" s="24"/>
      <c r="BG37" s="223"/>
      <c r="BH37" s="220"/>
      <c r="BJ37" s="42"/>
      <c r="BK37" s="42"/>
      <c r="BL37" s="42"/>
      <c r="BM37" s="42"/>
      <c r="BO37" s="205"/>
      <c r="BP37" s="197"/>
      <c r="BQ37" s="5"/>
      <c r="BR37" s="205"/>
      <c r="BS37" s="197"/>
      <c r="BU37" s="197"/>
      <c r="BV37" s="197"/>
      <c r="BW37" s="218"/>
      <c r="BX37" s="8"/>
      <c r="BY37" s="197"/>
      <c r="BZ37" s="197"/>
      <c r="CA37" s="218"/>
      <c r="CB37" s="8"/>
      <c r="CC37" s="218"/>
    </row>
    <row r="38" spans="1:81" ht="16" hidden="1" customHeight="1" x14ac:dyDescent="0.2">
      <c r="A38" s="7"/>
      <c r="B38" s="7"/>
      <c r="C38" s="7"/>
      <c r="AM38" s="51"/>
    </row>
    <row r="39" spans="1:81" ht="16" hidden="1" customHeight="1" x14ac:dyDescent="0.2">
      <c r="A39" s="217">
        <v>9</v>
      </c>
      <c r="B39" s="217">
        <v>0</v>
      </c>
      <c r="C39" s="217">
        <v>1</v>
      </c>
      <c r="D39" s="20" t="s">
        <v>364</v>
      </c>
      <c r="E39" s="225">
        <v>757313</v>
      </c>
      <c r="G39">
        <v>244</v>
      </c>
      <c r="H39">
        <v>926</v>
      </c>
      <c r="I39">
        <v>100</v>
      </c>
      <c r="J39">
        <v>97</v>
      </c>
      <c r="K39">
        <v>251</v>
      </c>
      <c r="L39">
        <v>0.95499999999999996</v>
      </c>
      <c r="M39">
        <v>0.98799999999999999</v>
      </c>
      <c r="N39">
        <v>0.86799999999999999</v>
      </c>
      <c r="O39">
        <v>0.87</v>
      </c>
      <c r="P39">
        <v>0.95299999999999996</v>
      </c>
      <c r="Q39">
        <v>0.68700000000000006</v>
      </c>
      <c r="R39">
        <v>0.73</v>
      </c>
      <c r="S39">
        <v>0.70599999999999996</v>
      </c>
      <c r="T39">
        <v>0.70099999999999996</v>
      </c>
      <c r="U39">
        <v>0.71799999999999997</v>
      </c>
      <c r="V39">
        <v>0.54600000000000004</v>
      </c>
      <c r="W39">
        <v>0.28899999999999998</v>
      </c>
      <c r="X39">
        <v>0.91100000000000003</v>
      </c>
      <c r="Y39">
        <v>0.90700000000000003</v>
      </c>
      <c r="Z39">
        <v>0.55300000000000005</v>
      </c>
      <c r="AA39">
        <v>1.427</v>
      </c>
      <c r="AB39">
        <v>1.3180000000000001</v>
      </c>
      <c r="AC39">
        <v>1.3859999999999999</v>
      </c>
      <c r="AD39">
        <v>1.359</v>
      </c>
      <c r="AE39">
        <v>1.46</v>
      </c>
      <c r="AG39" s="1">
        <f t="shared" ref="AG39:AG54" si="14">AVERAGE(G39:K39)</f>
        <v>323.60000000000002</v>
      </c>
      <c r="AH39" s="2">
        <f t="shared" ref="AH39:AH54" si="15">AVERAGE(L39:P39)</f>
        <v>0.92680000000000007</v>
      </c>
      <c r="AI39" s="2">
        <f t="shared" ref="AI39:AI54" si="16">AVERAGE(V39:Z39)</f>
        <v>0.64119999999999999</v>
      </c>
      <c r="AJ39" s="2">
        <f t="shared" ref="AJ39:AJ54" si="17">AVERAGE(Q39:U39)</f>
        <v>0.70840000000000003</v>
      </c>
      <c r="AK39" s="2">
        <f t="shared" ref="AK39:AK54" si="18">AVERAGE(AA39:AE39)</f>
        <v>1.3900000000000001</v>
      </c>
      <c r="AM39" s="51">
        <f t="shared" si="6"/>
        <v>0.68160000000000009</v>
      </c>
      <c r="AN39" s="20">
        <f t="shared" si="7"/>
        <v>5.5744954928674914E-2</v>
      </c>
      <c r="AP39" s="109">
        <f t="shared" ref="AP39:AP54" si="19">((AK39-AI39)*(1000/AG39))/AJ39</f>
        <v>3.2664707249540914</v>
      </c>
      <c r="AQ39" s="205" cm="1">
        <f t="array" ref="AQ39">MIN(IF(ISERROR(AP39:AP46),1E+307,AP39:AP46))</f>
        <v>2.0045030771447556</v>
      </c>
      <c r="AS39" s="205" cm="1">
        <f t="array" ref="AS39">MAX(IF(ISERROR(AJ39:AJ46),-1E+307,AJ39:AJ46))</f>
        <v>0.72760000000000002</v>
      </c>
      <c r="AT39" s="197"/>
      <c r="AU39" s="5"/>
      <c r="AV39" s="205" cm="1">
        <f t="array" ref="AV39">MIN(IF(ISERROR(AK39:AK46),1E+307,AK39:AK46))</f>
        <v>1.2982</v>
      </c>
      <c r="AW39" s="197"/>
      <c r="AY39" s="42">
        <v>0.83</v>
      </c>
      <c r="AZ39" s="42">
        <v>1.236</v>
      </c>
      <c r="BA39" s="42"/>
      <c r="BB39" s="42"/>
      <c r="BC39" s="6"/>
      <c r="BD39" s="223">
        <f>MAX(AY39:AY46)</f>
        <v>0.83799999999999997</v>
      </c>
      <c r="BE39" s="220"/>
      <c r="BF39" s="24"/>
      <c r="BG39" s="223">
        <f>MIN(AZ39:AZ46)</f>
        <v>1.1930000000000001</v>
      </c>
      <c r="BH39" s="220"/>
      <c r="BJ39" s="42">
        <v>0.80600000000000005</v>
      </c>
      <c r="BK39" s="42">
        <v>1.337</v>
      </c>
      <c r="BL39" s="42"/>
      <c r="BM39" s="42"/>
      <c r="BO39" s="205">
        <f>MAX(BJ39:BJ46)</f>
        <v>0.82199999999999995</v>
      </c>
      <c r="BP39" s="197"/>
      <c r="BQ39" s="5"/>
      <c r="BR39" s="205">
        <f>MIN(BK39:BK46)</f>
        <v>1.286</v>
      </c>
      <c r="BS39" s="197"/>
      <c r="BU39" s="197"/>
      <c r="BV39" s="197"/>
      <c r="BW39" s="218"/>
      <c r="BX39" s="8"/>
      <c r="BY39" s="197"/>
      <c r="BZ39" s="197"/>
      <c r="CA39" s="218"/>
      <c r="CB39" s="8"/>
      <c r="CC39" s="218"/>
    </row>
    <row r="40" spans="1:81" ht="16" hidden="1" customHeight="1" x14ac:dyDescent="0.2">
      <c r="A40" s="217"/>
      <c r="B40" s="217"/>
      <c r="C40" s="217"/>
      <c r="D40" s="20" t="s">
        <v>365</v>
      </c>
      <c r="E40" s="225"/>
      <c r="G40">
        <v>282</v>
      </c>
      <c r="H40">
        <v>195</v>
      </c>
      <c r="I40">
        <v>247</v>
      </c>
      <c r="J40">
        <v>292</v>
      </c>
      <c r="K40">
        <v>284</v>
      </c>
      <c r="L40">
        <v>0.91600000000000004</v>
      </c>
      <c r="M40">
        <v>0.874</v>
      </c>
      <c r="N40">
        <v>0.90100000000000002</v>
      </c>
      <c r="O40">
        <v>0.91600000000000004</v>
      </c>
      <c r="P40">
        <v>0.91300000000000003</v>
      </c>
      <c r="Q40">
        <v>0.72299999999999998</v>
      </c>
      <c r="R40">
        <v>0.72499999999999998</v>
      </c>
      <c r="S40">
        <v>0.73199999999999998</v>
      </c>
      <c r="T40">
        <v>0.71899999999999997</v>
      </c>
      <c r="U40">
        <v>0.73099999999999998</v>
      </c>
      <c r="V40">
        <v>0.73899999999999999</v>
      </c>
      <c r="W40">
        <v>0.89300000000000002</v>
      </c>
      <c r="X40">
        <v>0.79300000000000004</v>
      </c>
      <c r="Y40">
        <v>0.73699999999999999</v>
      </c>
      <c r="Z40">
        <v>0.745</v>
      </c>
      <c r="AA40">
        <v>1.286</v>
      </c>
      <c r="AB40">
        <v>1.3109999999999999</v>
      </c>
      <c r="AC40">
        <v>1.2809999999999999</v>
      </c>
      <c r="AD40">
        <v>1.3129999999999999</v>
      </c>
      <c r="AE40">
        <v>1.3140000000000001</v>
      </c>
      <c r="AG40" s="1">
        <f t="shared" si="14"/>
        <v>260</v>
      </c>
      <c r="AH40" s="2">
        <f t="shared" si="15"/>
        <v>0.90399999999999991</v>
      </c>
      <c r="AI40" s="2">
        <f t="shared" si="16"/>
        <v>0.78140000000000009</v>
      </c>
      <c r="AJ40" s="2">
        <f t="shared" si="17"/>
        <v>0.72599999999999987</v>
      </c>
      <c r="AK40" s="2">
        <f t="shared" si="18"/>
        <v>1.3009999999999999</v>
      </c>
      <c r="AM40" s="51">
        <f t="shared" si="6"/>
        <v>0.57500000000000007</v>
      </c>
      <c r="AN40" s="20">
        <f t="shared" si="7"/>
        <v>1.6109003693587021E-2</v>
      </c>
      <c r="AP40" s="109">
        <f t="shared" si="19"/>
        <v>2.7527018436109341</v>
      </c>
      <c r="AQ40" s="205"/>
      <c r="AR40" s="63"/>
      <c r="AS40" s="205"/>
      <c r="AT40" s="197"/>
      <c r="AU40" s="104"/>
      <c r="AV40" s="205"/>
      <c r="AW40" s="197"/>
      <c r="AY40" s="42">
        <v>0.82899999999999996</v>
      </c>
      <c r="AZ40" s="42">
        <v>1.2330000000000001</v>
      </c>
      <c r="BA40" s="42"/>
      <c r="BB40" s="42"/>
      <c r="BC40" s="6"/>
      <c r="BD40" s="223"/>
      <c r="BE40" s="220"/>
      <c r="BF40" s="24"/>
      <c r="BG40" s="223"/>
      <c r="BH40" s="220"/>
      <c r="BJ40" s="42">
        <v>0.80900000000000005</v>
      </c>
      <c r="BK40" s="42">
        <v>1.3360000000000001</v>
      </c>
      <c r="BL40" s="42"/>
      <c r="BM40" s="42"/>
      <c r="BO40" s="205"/>
      <c r="BP40" s="197"/>
      <c r="BQ40" s="104"/>
      <c r="BR40" s="205"/>
      <c r="BS40" s="197"/>
      <c r="BT40" s="63"/>
      <c r="BU40" s="197"/>
      <c r="BV40" s="197"/>
      <c r="BW40" s="218"/>
      <c r="BX40" s="107"/>
      <c r="BY40" s="197"/>
      <c r="BZ40" s="197"/>
      <c r="CA40" s="218"/>
      <c r="CB40" s="107"/>
      <c r="CC40" s="218"/>
    </row>
    <row r="41" spans="1:81" ht="16" hidden="1" customHeight="1" x14ac:dyDescent="0.2">
      <c r="A41" s="217"/>
      <c r="B41" s="217"/>
      <c r="C41" s="217"/>
      <c r="D41" s="20" t="s">
        <v>366</v>
      </c>
      <c r="E41" s="225"/>
      <c r="G41">
        <v>446</v>
      </c>
      <c r="H41">
        <v>340</v>
      </c>
      <c r="I41">
        <v>392</v>
      </c>
      <c r="J41">
        <v>322</v>
      </c>
      <c r="K41">
        <v>310</v>
      </c>
      <c r="L41">
        <v>0.93600000000000005</v>
      </c>
      <c r="M41">
        <v>0.90200000000000002</v>
      </c>
      <c r="N41">
        <v>0.91700000000000004</v>
      </c>
      <c r="O41">
        <v>0.88900000000000001</v>
      </c>
      <c r="P41">
        <v>0.89400000000000002</v>
      </c>
      <c r="Q41">
        <v>0.71499999999999997</v>
      </c>
      <c r="R41">
        <v>0.73199999999999998</v>
      </c>
      <c r="S41">
        <v>0.73799999999999999</v>
      </c>
      <c r="T41">
        <v>0.72199999999999998</v>
      </c>
      <c r="U41">
        <v>0.73099999999999998</v>
      </c>
      <c r="V41">
        <v>0.64700000000000002</v>
      </c>
      <c r="W41">
        <v>0.79400000000000004</v>
      </c>
      <c r="X41">
        <v>0.73</v>
      </c>
      <c r="Y41">
        <v>0.84299999999999997</v>
      </c>
      <c r="Z41">
        <v>0.82</v>
      </c>
      <c r="AA41">
        <v>1.319</v>
      </c>
      <c r="AB41">
        <v>1.2889999999999999</v>
      </c>
      <c r="AC41">
        <v>1.288</v>
      </c>
      <c r="AD41">
        <v>1.292</v>
      </c>
      <c r="AE41">
        <v>1.3029999999999999</v>
      </c>
      <c r="AG41" s="1">
        <f t="shared" si="14"/>
        <v>362</v>
      </c>
      <c r="AH41" s="2">
        <f t="shared" si="15"/>
        <v>0.90760000000000007</v>
      </c>
      <c r="AI41" s="2">
        <f t="shared" si="16"/>
        <v>0.76680000000000004</v>
      </c>
      <c r="AJ41" s="2">
        <f t="shared" si="17"/>
        <v>0.72760000000000002</v>
      </c>
      <c r="AK41" s="2">
        <f t="shared" si="18"/>
        <v>1.2982</v>
      </c>
      <c r="AM41" s="51">
        <f t="shared" si="6"/>
        <v>0.5706</v>
      </c>
      <c r="AN41" s="20">
        <f t="shared" si="7"/>
        <v>1.3065221008463631E-2</v>
      </c>
      <c r="AP41" s="109">
        <f t="shared" si="19"/>
        <v>2.0175313374174988</v>
      </c>
      <c r="AQ41" s="205"/>
      <c r="AS41" s="205"/>
      <c r="AT41" s="197"/>
      <c r="AU41" s="5"/>
      <c r="AV41" s="205"/>
      <c r="AW41" s="197"/>
      <c r="AY41" s="42">
        <v>0.82599999999999996</v>
      </c>
      <c r="AZ41" s="42">
        <v>1.242</v>
      </c>
      <c r="BA41" s="42"/>
      <c r="BB41" s="42"/>
      <c r="BC41" s="6"/>
      <c r="BD41" s="223"/>
      <c r="BE41" s="220"/>
      <c r="BF41" s="24"/>
      <c r="BG41" s="223"/>
      <c r="BH41" s="220"/>
      <c r="BJ41" s="42">
        <v>0.81599999999999995</v>
      </c>
      <c r="BK41" s="42">
        <v>1.3220000000000001</v>
      </c>
      <c r="BL41" s="42"/>
      <c r="BM41" s="42"/>
      <c r="BO41" s="205"/>
      <c r="BP41" s="197"/>
      <c r="BQ41" s="5"/>
      <c r="BR41" s="205"/>
      <c r="BS41" s="197"/>
      <c r="BU41" s="197"/>
      <c r="BV41" s="197"/>
      <c r="BW41" s="218"/>
      <c r="BX41" s="8"/>
      <c r="BY41" s="197"/>
      <c r="BZ41" s="197"/>
      <c r="CA41" s="218"/>
      <c r="CB41" s="8"/>
      <c r="CC41" s="218"/>
    </row>
    <row r="42" spans="1:81" ht="16" hidden="1" customHeight="1" x14ac:dyDescent="0.2">
      <c r="A42" s="217"/>
      <c r="B42" s="217"/>
      <c r="C42" s="217"/>
      <c r="D42" s="20" t="s">
        <v>367</v>
      </c>
      <c r="E42" s="225"/>
      <c r="G42">
        <v>442</v>
      </c>
      <c r="H42">
        <v>377</v>
      </c>
      <c r="I42">
        <v>257</v>
      </c>
      <c r="J42">
        <v>320</v>
      </c>
      <c r="K42">
        <v>350</v>
      </c>
      <c r="L42">
        <v>0.93</v>
      </c>
      <c r="M42">
        <v>0.90600000000000003</v>
      </c>
      <c r="N42">
        <v>0.85899999999999999</v>
      </c>
      <c r="O42">
        <v>0.88700000000000001</v>
      </c>
      <c r="P42">
        <v>0.89900000000000002</v>
      </c>
      <c r="Q42">
        <v>0.72099999999999997</v>
      </c>
      <c r="R42">
        <v>0.73299999999999998</v>
      </c>
      <c r="S42">
        <v>0.72899999999999998</v>
      </c>
      <c r="T42">
        <v>0.71699999999999997</v>
      </c>
      <c r="U42">
        <v>0.73299999999999998</v>
      </c>
      <c r="V42">
        <v>0.67700000000000005</v>
      </c>
      <c r="W42">
        <v>0.77800000000000002</v>
      </c>
      <c r="X42">
        <v>0.93600000000000005</v>
      </c>
      <c r="Y42">
        <v>0.85199999999999998</v>
      </c>
      <c r="Z42">
        <v>0.8</v>
      </c>
      <c r="AA42">
        <v>1.3320000000000001</v>
      </c>
      <c r="AB42">
        <v>1.2929999999999999</v>
      </c>
      <c r="AC42">
        <v>1.3029999999999999</v>
      </c>
      <c r="AD42">
        <v>1.3280000000000001</v>
      </c>
      <c r="AE42">
        <v>1.33</v>
      </c>
      <c r="AG42" s="1">
        <f t="shared" si="14"/>
        <v>349.2</v>
      </c>
      <c r="AH42" s="2">
        <f t="shared" si="15"/>
        <v>0.8962</v>
      </c>
      <c r="AI42" s="2">
        <f t="shared" si="16"/>
        <v>0.80859999999999999</v>
      </c>
      <c r="AJ42" s="2">
        <f t="shared" si="17"/>
        <v>0.72660000000000002</v>
      </c>
      <c r="AK42" s="2">
        <f t="shared" si="18"/>
        <v>1.3172000000000001</v>
      </c>
      <c r="AM42" s="51">
        <f t="shared" si="6"/>
        <v>0.59060000000000012</v>
      </c>
      <c r="AN42" s="20">
        <f t="shared" si="7"/>
        <v>1.7935997323817895E-2</v>
      </c>
      <c r="AP42" s="109">
        <f t="shared" si="19"/>
        <v>2.0045030771447556</v>
      </c>
      <c r="AQ42" s="205"/>
      <c r="AS42" s="205"/>
      <c r="AT42" s="197"/>
      <c r="AU42" s="5"/>
      <c r="AV42" s="205"/>
      <c r="AW42" s="197"/>
      <c r="AY42" s="42">
        <v>0.83799999999999997</v>
      </c>
      <c r="AZ42" s="42">
        <v>1.1930000000000001</v>
      </c>
      <c r="BA42" s="42"/>
      <c r="BB42" s="42"/>
      <c r="BC42" s="6"/>
      <c r="BD42" s="223"/>
      <c r="BE42" s="220"/>
      <c r="BF42" s="24"/>
      <c r="BG42" s="223"/>
      <c r="BH42" s="220"/>
      <c r="BJ42" s="42">
        <v>0.82199999999999995</v>
      </c>
      <c r="BK42" s="42">
        <v>1.286</v>
      </c>
      <c r="BL42" s="42"/>
      <c r="BM42" s="42"/>
      <c r="BO42" s="205"/>
      <c r="BP42" s="197"/>
      <c r="BQ42" s="5"/>
      <c r="BR42" s="205"/>
      <c r="BS42" s="197"/>
      <c r="BU42" s="197"/>
      <c r="BV42" s="197"/>
      <c r="BW42" s="218"/>
      <c r="BX42" s="8"/>
      <c r="BY42" s="197"/>
      <c r="BZ42" s="197"/>
      <c r="CA42" s="218"/>
      <c r="CB42" s="8"/>
      <c r="CC42" s="218"/>
    </row>
    <row r="43" spans="1:81" ht="16" hidden="1" customHeight="1" x14ac:dyDescent="0.2">
      <c r="A43" s="217"/>
      <c r="B43" s="217"/>
      <c r="C43" s="217"/>
      <c r="D43" s="20" t="s">
        <v>368</v>
      </c>
      <c r="E43" s="225"/>
      <c r="G43"/>
      <c r="K43"/>
      <c r="L43"/>
      <c r="P43"/>
      <c r="Q43"/>
      <c r="U43"/>
      <c r="V43"/>
      <c r="Z43"/>
      <c r="AA43"/>
      <c r="AE43"/>
      <c r="AG43" s="1" t="e">
        <f t="shared" si="14"/>
        <v>#DIV/0!</v>
      </c>
      <c r="AH43" s="2" t="e">
        <f t="shared" si="15"/>
        <v>#DIV/0!</v>
      </c>
      <c r="AI43" s="2" t="e">
        <f t="shared" si="16"/>
        <v>#DIV/0!</v>
      </c>
      <c r="AJ43" s="2" t="e">
        <f t="shared" si="17"/>
        <v>#DIV/0!</v>
      </c>
      <c r="AK43" s="2" t="e">
        <f t="shared" si="18"/>
        <v>#DIV/0!</v>
      </c>
      <c r="AM43" s="51" t="e">
        <f t="shared" si="6"/>
        <v>#DIV/0!</v>
      </c>
      <c r="AN43" s="20" t="e">
        <f t="shared" si="7"/>
        <v>#DIV/0!</v>
      </c>
      <c r="AP43" s="109" t="e">
        <f t="shared" si="19"/>
        <v>#DIV/0!</v>
      </c>
      <c r="AQ43" s="205"/>
      <c r="AS43" s="205"/>
      <c r="AT43" s="197"/>
      <c r="AU43" s="5"/>
      <c r="AV43" s="205"/>
      <c r="AW43" s="197"/>
      <c r="AY43" s="42"/>
      <c r="AZ43" s="42"/>
      <c r="BA43" s="42"/>
      <c r="BB43" s="42"/>
      <c r="BC43" s="6"/>
      <c r="BD43" s="223"/>
      <c r="BE43" s="220"/>
      <c r="BF43" s="24"/>
      <c r="BG43" s="223"/>
      <c r="BH43" s="220"/>
      <c r="BJ43" s="42"/>
      <c r="BK43" s="42"/>
      <c r="BL43" s="42"/>
      <c r="BM43" s="42"/>
      <c r="BO43" s="205"/>
      <c r="BP43" s="197"/>
      <c r="BQ43" s="5"/>
      <c r="BR43" s="205"/>
      <c r="BS43" s="197"/>
      <c r="BU43" s="197"/>
      <c r="BV43" s="197"/>
      <c r="BW43" s="218"/>
      <c r="BX43" s="8"/>
      <c r="BY43" s="197"/>
      <c r="BZ43" s="197"/>
      <c r="CA43" s="218"/>
      <c r="CB43" s="8"/>
      <c r="CC43" s="218"/>
    </row>
    <row r="44" spans="1:81" ht="16" hidden="1" customHeight="1" x14ac:dyDescent="0.2">
      <c r="A44" s="217"/>
      <c r="B44" s="217"/>
      <c r="C44" s="217"/>
      <c r="E44" s="225"/>
      <c r="AG44" s="1" t="e">
        <f t="shared" si="14"/>
        <v>#DIV/0!</v>
      </c>
      <c r="AH44" s="2" t="e">
        <f t="shared" si="15"/>
        <v>#DIV/0!</v>
      </c>
      <c r="AI44" s="2" t="e">
        <f t="shared" si="16"/>
        <v>#DIV/0!</v>
      </c>
      <c r="AJ44" s="2" t="e">
        <f t="shared" si="17"/>
        <v>#DIV/0!</v>
      </c>
      <c r="AK44" s="2" t="e">
        <f t="shared" si="18"/>
        <v>#DIV/0!</v>
      </c>
      <c r="AM44" s="51" t="e">
        <f t="shared" si="6"/>
        <v>#DIV/0!</v>
      </c>
      <c r="AN44" s="20" t="e">
        <f t="shared" si="7"/>
        <v>#DIV/0!</v>
      </c>
      <c r="AP44" s="109" t="e">
        <f t="shared" si="19"/>
        <v>#DIV/0!</v>
      </c>
      <c r="AQ44" s="205"/>
      <c r="AS44" s="205"/>
      <c r="AT44" s="197"/>
      <c r="AU44" s="5"/>
      <c r="AV44" s="205"/>
      <c r="AW44" s="197"/>
      <c r="AY44" s="42"/>
      <c r="AZ44" s="42"/>
      <c r="BA44" s="42"/>
      <c r="BB44" s="42"/>
      <c r="BC44" s="6"/>
      <c r="BD44" s="223"/>
      <c r="BE44" s="220"/>
      <c r="BF44" s="24"/>
      <c r="BG44" s="223"/>
      <c r="BH44" s="220"/>
      <c r="BJ44" s="42"/>
      <c r="BK44" s="42"/>
      <c r="BL44" s="42"/>
      <c r="BM44" s="42"/>
      <c r="BO44" s="205"/>
      <c r="BP44" s="197"/>
      <c r="BQ44" s="5"/>
      <c r="BR44" s="205"/>
      <c r="BS44" s="197"/>
      <c r="BU44" s="197"/>
      <c r="BV44" s="197"/>
      <c r="BW44" s="218"/>
      <c r="BX44" s="8"/>
      <c r="BY44" s="197"/>
      <c r="BZ44" s="197"/>
      <c r="CA44" s="218"/>
      <c r="CB44" s="8"/>
      <c r="CC44" s="218"/>
    </row>
    <row r="45" spans="1:81" ht="16" hidden="1" customHeight="1" x14ac:dyDescent="0.2">
      <c r="A45" s="217"/>
      <c r="B45" s="217"/>
      <c r="C45" s="217"/>
      <c r="E45" s="225"/>
      <c r="AG45" s="1" t="e">
        <f t="shared" si="14"/>
        <v>#DIV/0!</v>
      </c>
      <c r="AH45" s="2" t="e">
        <f t="shared" si="15"/>
        <v>#DIV/0!</v>
      </c>
      <c r="AI45" s="2" t="e">
        <f t="shared" si="16"/>
        <v>#DIV/0!</v>
      </c>
      <c r="AJ45" s="2" t="e">
        <f t="shared" si="17"/>
        <v>#DIV/0!</v>
      </c>
      <c r="AK45" s="2" t="e">
        <f t="shared" si="18"/>
        <v>#DIV/0!</v>
      </c>
      <c r="AM45" s="51" t="e">
        <f t="shared" si="6"/>
        <v>#DIV/0!</v>
      </c>
      <c r="AN45" s="20" t="e">
        <f t="shared" si="7"/>
        <v>#DIV/0!</v>
      </c>
      <c r="AP45" s="109" t="e">
        <f t="shared" si="19"/>
        <v>#DIV/0!</v>
      </c>
      <c r="AQ45" s="205"/>
      <c r="AS45" s="205"/>
      <c r="AT45" s="197"/>
      <c r="AU45" s="5"/>
      <c r="AV45" s="205"/>
      <c r="AW45" s="197"/>
      <c r="AY45" s="42"/>
      <c r="AZ45" s="42"/>
      <c r="BA45" s="42"/>
      <c r="BB45" s="42"/>
      <c r="BC45" s="6"/>
      <c r="BD45" s="223"/>
      <c r="BE45" s="220"/>
      <c r="BF45" s="24"/>
      <c r="BG45" s="223"/>
      <c r="BH45" s="220"/>
      <c r="BJ45" s="42"/>
      <c r="BK45" s="42"/>
      <c r="BL45" s="42"/>
      <c r="BM45" s="42"/>
      <c r="BO45" s="205"/>
      <c r="BP45" s="197"/>
      <c r="BQ45" s="5"/>
      <c r="BR45" s="205"/>
      <c r="BS45" s="197"/>
      <c r="BU45" s="197"/>
      <c r="BV45" s="197"/>
      <c r="BW45" s="218"/>
      <c r="BX45" s="8"/>
      <c r="BY45" s="197"/>
      <c r="BZ45" s="197"/>
      <c r="CA45" s="218"/>
      <c r="CB45" s="8"/>
      <c r="CC45" s="218"/>
    </row>
    <row r="46" spans="1:81" ht="16" hidden="1" customHeight="1" x14ac:dyDescent="0.2">
      <c r="A46" s="217"/>
      <c r="B46" s="217"/>
      <c r="C46" s="217"/>
      <c r="E46" s="225"/>
      <c r="AG46" s="1" t="e">
        <f t="shared" si="14"/>
        <v>#DIV/0!</v>
      </c>
      <c r="AH46" s="2" t="e">
        <f t="shared" si="15"/>
        <v>#DIV/0!</v>
      </c>
      <c r="AI46" s="2" t="e">
        <f t="shared" si="16"/>
        <v>#DIV/0!</v>
      </c>
      <c r="AJ46" s="2" t="e">
        <f t="shared" si="17"/>
        <v>#DIV/0!</v>
      </c>
      <c r="AK46" s="2" t="e">
        <f t="shared" si="18"/>
        <v>#DIV/0!</v>
      </c>
      <c r="AM46" s="51" t="e">
        <f t="shared" si="6"/>
        <v>#DIV/0!</v>
      </c>
      <c r="AN46" s="20" t="e">
        <f t="shared" si="7"/>
        <v>#DIV/0!</v>
      </c>
      <c r="AP46" s="109" t="e">
        <f t="shared" si="19"/>
        <v>#DIV/0!</v>
      </c>
      <c r="AQ46" s="205"/>
      <c r="AS46" s="205"/>
      <c r="AT46" s="197"/>
      <c r="AU46" s="5"/>
      <c r="AV46" s="205"/>
      <c r="AW46" s="197"/>
      <c r="AY46" s="42"/>
      <c r="AZ46" s="42"/>
      <c r="BA46" s="42"/>
      <c r="BB46" s="42"/>
      <c r="BC46" s="6"/>
      <c r="BD46" s="223"/>
      <c r="BE46" s="220"/>
      <c r="BF46" s="24"/>
      <c r="BG46" s="223"/>
      <c r="BH46" s="220"/>
      <c r="BJ46" s="42"/>
      <c r="BK46" s="42"/>
      <c r="BL46" s="42"/>
      <c r="BM46" s="42"/>
      <c r="BO46" s="205"/>
      <c r="BP46" s="197"/>
      <c r="BQ46" s="5"/>
      <c r="BR46" s="205"/>
      <c r="BS46" s="197"/>
      <c r="BU46" s="197"/>
      <c r="BV46" s="197"/>
      <c r="BW46" s="218"/>
      <c r="BX46" s="8"/>
      <c r="BY46" s="197"/>
      <c r="BZ46" s="197"/>
      <c r="CA46" s="218"/>
      <c r="CB46" s="8"/>
      <c r="CC46" s="218"/>
    </row>
    <row r="47" spans="1:81" ht="16" hidden="1" customHeight="1" x14ac:dyDescent="0.2">
      <c r="A47" s="217"/>
      <c r="B47" s="217"/>
      <c r="C47" s="217">
        <v>0</v>
      </c>
      <c r="D47" s="20" t="s">
        <v>369</v>
      </c>
      <c r="E47" s="225"/>
      <c r="AG47" s="1" t="e">
        <f t="shared" si="14"/>
        <v>#DIV/0!</v>
      </c>
      <c r="AH47" s="2" t="e">
        <f t="shared" si="15"/>
        <v>#DIV/0!</v>
      </c>
      <c r="AI47" s="2" t="e">
        <f t="shared" si="16"/>
        <v>#DIV/0!</v>
      </c>
      <c r="AJ47" s="2" t="e">
        <f t="shared" si="17"/>
        <v>#DIV/0!</v>
      </c>
      <c r="AK47" s="2" t="e">
        <f t="shared" si="18"/>
        <v>#DIV/0!</v>
      </c>
      <c r="AM47" s="51" t="e">
        <f t="shared" si="6"/>
        <v>#DIV/0!</v>
      </c>
      <c r="AN47" s="20" t="e">
        <f t="shared" si="7"/>
        <v>#DIV/0!</v>
      </c>
      <c r="AP47" s="109" t="e">
        <f t="shared" si="19"/>
        <v>#DIV/0!</v>
      </c>
      <c r="AQ47" s="205"/>
      <c r="AS47" s="205"/>
      <c r="AT47" s="197"/>
      <c r="AU47" s="5"/>
      <c r="AV47" s="205"/>
      <c r="AW47" s="197"/>
      <c r="AY47" s="43"/>
      <c r="AZ47" s="43"/>
      <c r="BA47" s="43"/>
      <c r="BB47" s="43"/>
      <c r="BC47" s="6"/>
      <c r="BD47" s="223"/>
      <c r="BE47" s="220"/>
      <c r="BF47" s="24"/>
      <c r="BG47" s="223"/>
      <c r="BH47" s="220"/>
      <c r="BJ47" s="43"/>
      <c r="BK47" s="43"/>
      <c r="BL47" s="43"/>
      <c r="BM47" s="43"/>
      <c r="BO47" s="205"/>
      <c r="BP47" s="197"/>
      <c r="BQ47" s="5"/>
      <c r="BR47" s="205"/>
      <c r="BS47" s="197"/>
      <c r="BU47" s="197"/>
      <c r="BV47" s="197"/>
      <c r="BW47" s="218"/>
      <c r="BX47" s="8"/>
      <c r="BY47" s="197"/>
      <c r="BZ47" s="197"/>
      <c r="CA47" s="218"/>
      <c r="CB47" s="8"/>
      <c r="CC47" s="218"/>
    </row>
    <row r="48" spans="1:81" ht="16" hidden="1" customHeight="1" x14ac:dyDescent="0.2">
      <c r="A48" s="217"/>
      <c r="B48" s="217"/>
      <c r="C48" s="217"/>
      <c r="D48" s="20" t="s">
        <v>370</v>
      </c>
      <c r="E48" s="225"/>
      <c r="AG48" s="1" t="e">
        <f t="shared" si="14"/>
        <v>#DIV/0!</v>
      </c>
      <c r="AH48" s="2" t="e">
        <f t="shared" si="15"/>
        <v>#DIV/0!</v>
      </c>
      <c r="AI48" s="2" t="e">
        <f t="shared" si="16"/>
        <v>#DIV/0!</v>
      </c>
      <c r="AJ48" s="2" t="e">
        <f t="shared" si="17"/>
        <v>#DIV/0!</v>
      </c>
      <c r="AK48" s="2" t="e">
        <f t="shared" si="18"/>
        <v>#DIV/0!</v>
      </c>
      <c r="AM48" s="51" t="e">
        <f t="shared" si="6"/>
        <v>#DIV/0!</v>
      </c>
      <c r="AN48" s="20" t="e">
        <f t="shared" si="7"/>
        <v>#DIV/0!</v>
      </c>
      <c r="AP48" s="109" t="e">
        <f t="shared" si="19"/>
        <v>#DIV/0!</v>
      </c>
      <c r="AQ48" s="205"/>
      <c r="AS48" s="205"/>
      <c r="AT48" s="197"/>
      <c r="AU48" s="5"/>
      <c r="AV48" s="205"/>
      <c r="AW48" s="197"/>
      <c r="AY48" s="43"/>
      <c r="AZ48" s="43"/>
      <c r="BA48" s="43"/>
      <c r="BB48" s="43"/>
      <c r="BC48" s="6"/>
      <c r="BD48" s="223"/>
      <c r="BE48" s="220"/>
      <c r="BF48" s="24"/>
      <c r="BG48" s="223"/>
      <c r="BH48" s="220"/>
      <c r="BJ48" s="43"/>
      <c r="BK48" s="43"/>
      <c r="BL48" s="43"/>
      <c r="BM48" s="43"/>
      <c r="BO48" s="205"/>
      <c r="BP48" s="197"/>
      <c r="BQ48" s="5"/>
      <c r="BR48" s="205"/>
      <c r="BS48" s="197"/>
      <c r="BU48" s="197"/>
      <c r="BV48" s="197"/>
      <c r="BW48" s="218"/>
      <c r="BX48" s="8"/>
      <c r="BY48" s="197"/>
      <c r="BZ48" s="197"/>
      <c r="CA48" s="218"/>
      <c r="CB48" s="8"/>
      <c r="CC48" s="218"/>
    </row>
    <row r="49" spans="1:81" ht="16" hidden="1" customHeight="1" x14ac:dyDescent="0.2">
      <c r="A49" s="217"/>
      <c r="B49" s="217"/>
      <c r="C49" s="217"/>
      <c r="D49" s="20" t="s">
        <v>371</v>
      </c>
      <c r="E49" s="225"/>
      <c r="AG49" s="1" t="e">
        <f t="shared" si="14"/>
        <v>#DIV/0!</v>
      </c>
      <c r="AH49" s="2" t="e">
        <f t="shared" si="15"/>
        <v>#DIV/0!</v>
      </c>
      <c r="AI49" s="2" t="e">
        <f t="shared" si="16"/>
        <v>#DIV/0!</v>
      </c>
      <c r="AJ49" s="2" t="e">
        <f t="shared" si="17"/>
        <v>#DIV/0!</v>
      </c>
      <c r="AK49" s="2" t="e">
        <f t="shared" si="18"/>
        <v>#DIV/0!</v>
      </c>
      <c r="AM49" s="51" t="e">
        <f t="shared" si="6"/>
        <v>#DIV/0!</v>
      </c>
      <c r="AN49" s="20" t="e">
        <f t="shared" si="7"/>
        <v>#DIV/0!</v>
      </c>
      <c r="AP49" s="109" t="e">
        <f t="shared" si="19"/>
        <v>#DIV/0!</v>
      </c>
      <c r="AQ49" s="205"/>
      <c r="AS49" s="205"/>
      <c r="AT49" s="197"/>
      <c r="AU49" s="5"/>
      <c r="AV49" s="205"/>
      <c r="AW49" s="197"/>
      <c r="AY49" s="43"/>
      <c r="AZ49" s="43"/>
      <c r="BA49" s="43"/>
      <c r="BB49" s="43"/>
      <c r="BC49" s="6"/>
      <c r="BD49" s="223"/>
      <c r="BE49" s="220"/>
      <c r="BF49" s="24"/>
      <c r="BG49" s="223"/>
      <c r="BH49" s="220"/>
      <c r="BJ49" s="43"/>
      <c r="BK49" s="43"/>
      <c r="BL49" s="43"/>
      <c r="BM49" s="43"/>
      <c r="BO49" s="205"/>
      <c r="BP49" s="197"/>
      <c r="BQ49" s="5"/>
      <c r="BR49" s="205"/>
      <c r="BS49" s="197"/>
      <c r="BU49" s="197"/>
      <c r="BV49" s="197"/>
      <c r="BW49" s="218"/>
      <c r="BX49" s="8"/>
      <c r="BY49" s="197"/>
      <c r="BZ49" s="197"/>
      <c r="CA49" s="218"/>
      <c r="CB49" s="8"/>
      <c r="CC49" s="218"/>
    </row>
    <row r="50" spans="1:81" ht="16" hidden="1" customHeight="1" x14ac:dyDescent="0.2">
      <c r="A50" s="217"/>
      <c r="B50" s="217"/>
      <c r="C50" s="217"/>
      <c r="D50" s="20" t="s">
        <v>372</v>
      </c>
      <c r="E50" s="225"/>
      <c r="G50"/>
      <c r="K50"/>
      <c r="L50"/>
      <c r="P50"/>
      <c r="Q50"/>
      <c r="U50"/>
      <c r="V50"/>
      <c r="Z50"/>
      <c r="AA50"/>
      <c r="AE50"/>
      <c r="AG50" s="1" t="e">
        <f t="shared" si="14"/>
        <v>#DIV/0!</v>
      </c>
      <c r="AH50" s="2" t="e">
        <f t="shared" si="15"/>
        <v>#DIV/0!</v>
      </c>
      <c r="AI50" s="2" t="e">
        <f t="shared" si="16"/>
        <v>#DIV/0!</v>
      </c>
      <c r="AJ50" s="2" t="e">
        <f t="shared" si="17"/>
        <v>#DIV/0!</v>
      </c>
      <c r="AK50" s="2" t="e">
        <f t="shared" si="18"/>
        <v>#DIV/0!</v>
      </c>
      <c r="AM50" s="51" t="e">
        <f t="shared" si="6"/>
        <v>#DIV/0!</v>
      </c>
      <c r="AN50" s="20" t="e">
        <f t="shared" si="7"/>
        <v>#DIV/0!</v>
      </c>
      <c r="AP50" s="109" t="e">
        <f t="shared" si="19"/>
        <v>#DIV/0!</v>
      </c>
      <c r="AQ50" s="205"/>
      <c r="AS50" s="205"/>
      <c r="AT50" s="197"/>
      <c r="AU50" s="5"/>
      <c r="AV50" s="205"/>
      <c r="AW50" s="197"/>
      <c r="AY50" s="42"/>
      <c r="AZ50" s="42"/>
      <c r="BA50" s="42"/>
      <c r="BB50" s="42"/>
      <c r="BC50" s="6"/>
      <c r="BD50" s="223"/>
      <c r="BE50" s="220"/>
      <c r="BF50" s="24"/>
      <c r="BG50" s="223"/>
      <c r="BH50" s="220"/>
      <c r="BJ50" s="42"/>
      <c r="BK50" s="42"/>
      <c r="BL50" s="42"/>
      <c r="BM50" s="42"/>
      <c r="BO50" s="205"/>
      <c r="BP50" s="197"/>
      <c r="BQ50" s="5"/>
      <c r="BR50" s="205"/>
      <c r="BS50" s="197"/>
      <c r="BU50" s="197"/>
      <c r="BV50" s="197"/>
      <c r="BW50" s="218"/>
      <c r="BX50" s="8"/>
      <c r="BY50" s="197"/>
      <c r="BZ50" s="197"/>
      <c r="CA50" s="218"/>
      <c r="CB50" s="8"/>
      <c r="CC50" s="218"/>
    </row>
    <row r="51" spans="1:81" ht="16" hidden="1" customHeight="1" x14ac:dyDescent="0.2">
      <c r="A51" s="217"/>
      <c r="B51" s="217"/>
      <c r="C51" s="217"/>
      <c r="D51" s="20" t="s">
        <v>373</v>
      </c>
      <c r="E51" s="225"/>
      <c r="G51"/>
      <c r="K51"/>
      <c r="L51"/>
      <c r="P51"/>
      <c r="Q51"/>
      <c r="U51"/>
      <c r="V51"/>
      <c r="Z51"/>
      <c r="AA51"/>
      <c r="AE51"/>
      <c r="AG51" s="1" t="e">
        <f t="shared" si="14"/>
        <v>#DIV/0!</v>
      </c>
      <c r="AH51" s="2" t="e">
        <f t="shared" si="15"/>
        <v>#DIV/0!</v>
      </c>
      <c r="AI51" s="2" t="e">
        <f t="shared" si="16"/>
        <v>#DIV/0!</v>
      </c>
      <c r="AJ51" s="2" t="e">
        <f t="shared" si="17"/>
        <v>#DIV/0!</v>
      </c>
      <c r="AK51" s="2" t="e">
        <f t="shared" si="18"/>
        <v>#DIV/0!</v>
      </c>
      <c r="AM51" s="51" t="e">
        <f t="shared" si="6"/>
        <v>#DIV/0!</v>
      </c>
      <c r="AN51" s="20" t="e">
        <f t="shared" si="7"/>
        <v>#DIV/0!</v>
      </c>
      <c r="AP51" s="109" t="e">
        <f t="shared" si="19"/>
        <v>#DIV/0!</v>
      </c>
      <c r="AQ51" s="205"/>
      <c r="AS51" s="205"/>
      <c r="AT51" s="197"/>
      <c r="AU51" s="5"/>
      <c r="AV51" s="205"/>
      <c r="AW51" s="197"/>
      <c r="AY51" s="42"/>
      <c r="AZ51" s="42"/>
      <c r="BA51" s="42"/>
      <c r="BB51" s="42"/>
      <c r="BC51" s="6"/>
      <c r="BD51" s="223"/>
      <c r="BE51" s="220"/>
      <c r="BF51" s="24"/>
      <c r="BG51" s="223"/>
      <c r="BH51" s="220"/>
      <c r="BJ51" s="42"/>
      <c r="BK51" s="42"/>
      <c r="BL51" s="42"/>
      <c r="BM51" s="42"/>
      <c r="BO51" s="205"/>
      <c r="BP51" s="197"/>
      <c r="BQ51" s="5"/>
      <c r="BR51" s="205"/>
      <c r="BS51" s="197"/>
      <c r="BU51" s="197"/>
      <c r="BV51" s="197"/>
      <c r="BW51" s="218"/>
      <c r="BX51" s="8"/>
      <c r="BY51" s="197"/>
      <c r="BZ51" s="197"/>
      <c r="CA51" s="218"/>
      <c r="CB51" s="8"/>
      <c r="CC51" s="218"/>
    </row>
    <row r="52" spans="1:81" ht="16" hidden="1" customHeight="1" x14ac:dyDescent="0.2">
      <c r="A52" s="217"/>
      <c r="B52" s="217"/>
      <c r="C52" s="217"/>
      <c r="E52" s="225"/>
      <c r="AG52" s="1" t="e">
        <f t="shared" si="14"/>
        <v>#DIV/0!</v>
      </c>
      <c r="AH52" s="2" t="e">
        <f t="shared" si="15"/>
        <v>#DIV/0!</v>
      </c>
      <c r="AI52" s="2" t="e">
        <f t="shared" si="16"/>
        <v>#DIV/0!</v>
      </c>
      <c r="AJ52" s="2" t="e">
        <f t="shared" si="17"/>
        <v>#DIV/0!</v>
      </c>
      <c r="AK52" s="2" t="e">
        <f t="shared" si="18"/>
        <v>#DIV/0!</v>
      </c>
      <c r="AM52" s="51" t="e">
        <f t="shared" si="6"/>
        <v>#DIV/0!</v>
      </c>
      <c r="AN52" s="20" t="e">
        <f t="shared" si="7"/>
        <v>#DIV/0!</v>
      </c>
      <c r="AP52" s="109" t="e">
        <f t="shared" si="19"/>
        <v>#DIV/0!</v>
      </c>
      <c r="AQ52" s="205"/>
      <c r="AS52" s="205"/>
      <c r="AT52" s="197"/>
      <c r="AU52" s="5"/>
      <c r="AV52" s="205"/>
      <c r="AW52" s="197"/>
      <c r="AY52" s="42"/>
      <c r="AZ52" s="42"/>
      <c r="BA52" s="42"/>
      <c r="BB52" s="42"/>
      <c r="BC52" s="6"/>
      <c r="BD52" s="223"/>
      <c r="BE52" s="220"/>
      <c r="BF52" s="24"/>
      <c r="BG52" s="223"/>
      <c r="BH52" s="220"/>
      <c r="BJ52" s="42"/>
      <c r="BK52" s="42"/>
      <c r="BL52" s="42"/>
      <c r="BM52" s="42"/>
      <c r="BO52" s="205"/>
      <c r="BP52" s="197"/>
      <c r="BQ52" s="5"/>
      <c r="BR52" s="205"/>
      <c r="BS52" s="197"/>
      <c r="BU52" s="197"/>
      <c r="BV52" s="197"/>
      <c r="BW52" s="218"/>
      <c r="BX52" s="8"/>
      <c r="BY52" s="197"/>
      <c r="BZ52" s="197"/>
      <c r="CA52" s="218"/>
      <c r="CB52" s="8"/>
      <c r="CC52" s="218"/>
    </row>
    <row r="53" spans="1:81" ht="16" hidden="1" customHeight="1" x14ac:dyDescent="0.2">
      <c r="A53" s="217"/>
      <c r="B53" s="217"/>
      <c r="C53" s="217"/>
      <c r="E53" s="225"/>
      <c r="AG53" s="1" t="e">
        <f t="shared" si="14"/>
        <v>#DIV/0!</v>
      </c>
      <c r="AH53" s="2" t="e">
        <f t="shared" si="15"/>
        <v>#DIV/0!</v>
      </c>
      <c r="AI53" s="2" t="e">
        <f t="shared" si="16"/>
        <v>#DIV/0!</v>
      </c>
      <c r="AJ53" s="2" t="e">
        <f t="shared" si="17"/>
        <v>#DIV/0!</v>
      </c>
      <c r="AK53" s="2" t="e">
        <f t="shared" si="18"/>
        <v>#DIV/0!</v>
      </c>
      <c r="AM53" s="51" t="e">
        <f t="shared" si="6"/>
        <v>#DIV/0!</v>
      </c>
      <c r="AN53" s="20" t="e">
        <f t="shared" si="7"/>
        <v>#DIV/0!</v>
      </c>
      <c r="AP53" s="109" t="e">
        <f t="shared" si="19"/>
        <v>#DIV/0!</v>
      </c>
      <c r="AQ53" s="205"/>
      <c r="AS53" s="205"/>
      <c r="AT53" s="197"/>
      <c r="AU53" s="5"/>
      <c r="AV53" s="205"/>
      <c r="AW53" s="197"/>
      <c r="AY53" s="42"/>
      <c r="AZ53" s="42"/>
      <c r="BA53" s="42"/>
      <c r="BB53" s="42"/>
      <c r="BC53" s="6"/>
      <c r="BD53" s="223"/>
      <c r="BE53" s="220"/>
      <c r="BF53" s="24"/>
      <c r="BG53" s="223"/>
      <c r="BH53" s="220"/>
      <c r="BJ53" s="42"/>
      <c r="BK53" s="42"/>
      <c r="BL53" s="42"/>
      <c r="BM53" s="42"/>
      <c r="BO53" s="205"/>
      <c r="BP53" s="197"/>
      <c r="BQ53" s="5"/>
      <c r="BR53" s="205"/>
      <c r="BS53" s="197"/>
      <c r="BU53" s="197"/>
      <c r="BV53" s="197"/>
      <c r="BW53" s="218"/>
      <c r="BX53" s="8"/>
      <c r="BY53" s="197"/>
      <c r="BZ53" s="197"/>
      <c r="CA53" s="218"/>
      <c r="CB53" s="8"/>
      <c r="CC53" s="218"/>
    </row>
    <row r="54" spans="1:81" ht="16" hidden="1" customHeight="1" x14ac:dyDescent="0.2">
      <c r="A54" s="217"/>
      <c r="B54" s="217"/>
      <c r="C54" s="217"/>
      <c r="E54" s="225"/>
      <c r="AG54" s="1" t="e">
        <f t="shared" si="14"/>
        <v>#DIV/0!</v>
      </c>
      <c r="AH54" s="2" t="e">
        <f t="shared" si="15"/>
        <v>#DIV/0!</v>
      </c>
      <c r="AI54" s="2" t="e">
        <f t="shared" si="16"/>
        <v>#DIV/0!</v>
      </c>
      <c r="AJ54" s="2" t="e">
        <f t="shared" si="17"/>
        <v>#DIV/0!</v>
      </c>
      <c r="AK54" s="2" t="e">
        <f t="shared" si="18"/>
        <v>#DIV/0!</v>
      </c>
      <c r="AM54" s="51" t="e">
        <f t="shared" si="6"/>
        <v>#DIV/0!</v>
      </c>
      <c r="AN54" s="20" t="e">
        <f t="shared" si="7"/>
        <v>#DIV/0!</v>
      </c>
      <c r="AP54" s="109" t="e">
        <f t="shared" si="19"/>
        <v>#DIV/0!</v>
      </c>
      <c r="AQ54" s="205"/>
      <c r="AS54" s="205"/>
      <c r="AT54" s="197"/>
      <c r="AU54" s="5"/>
      <c r="AV54" s="205"/>
      <c r="AW54" s="197"/>
      <c r="AY54" s="42"/>
      <c r="AZ54" s="42"/>
      <c r="BA54" s="42"/>
      <c r="BB54" s="42"/>
      <c r="BC54" s="6"/>
      <c r="BD54" s="223"/>
      <c r="BE54" s="220"/>
      <c r="BF54" s="24"/>
      <c r="BG54" s="223"/>
      <c r="BH54" s="220"/>
      <c r="BJ54" s="42"/>
      <c r="BK54" s="42"/>
      <c r="BL54" s="42"/>
      <c r="BM54" s="42"/>
      <c r="BO54" s="205"/>
      <c r="BP54" s="197"/>
      <c r="BQ54" s="5"/>
      <c r="BR54" s="205"/>
      <c r="BS54" s="197"/>
      <c r="BU54" s="197"/>
      <c r="BV54" s="197"/>
      <c r="BW54" s="218"/>
      <c r="BX54" s="8"/>
      <c r="BY54" s="197"/>
      <c r="BZ54" s="197"/>
      <c r="CA54" s="218"/>
      <c r="CB54" s="8"/>
      <c r="CC54" s="218"/>
    </row>
    <row r="55" spans="1:81" ht="16" hidden="1" customHeight="1" x14ac:dyDescent="0.2">
      <c r="A55" s="7"/>
      <c r="B55" s="7"/>
      <c r="C55" s="7"/>
      <c r="AM55" s="51"/>
    </row>
    <row r="56" spans="1:81" ht="16" hidden="1" customHeight="1" x14ac:dyDescent="0.2">
      <c r="A56" s="217">
        <v>12</v>
      </c>
      <c r="B56" s="217">
        <v>0</v>
      </c>
      <c r="C56" s="217">
        <v>1</v>
      </c>
      <c r="D56" s="20" t="s">
        <v>374</v>
      </c>
      <c r="E56" s="225">
        <v>1759553</v>
      </c>
      <c r="G56"/>
      <c r="K56"/>
      <c r="L56"/>
      <c r="P56"/>
      <c r="Q56"/>
      <c r="U56"/>
      <c r="V56"/>
      <c r="Z56"/>
      <c r="AA56"/>
      <c r="AE56"/>
      <c r="AG56" s="1" t="e">
        <f t="shared" ref="AG56:AG71" si="20">AVERAGE(G56:K56)</f>
        <v>#DIV/0!</v>
      </c>
      <c r="AH56" s="2" t="e">
        <f t="shared" ref="AH56:AH71" si="21">AVERAGE(L56:P56)</f>
        <v>#DIV/0!</v>
      </c>
      <c r="AI56" s="2" t="e">
        <f t="shared" ref="AI56:AI71" si="22">AVERAGE(V56:Z56)</f>
        <v>#DIV/0!</v>
      </c>
      <c r="AJ56" s="2" t="e">
        <f t="shared" ref="AJ56:AJ71" si="23">AVERAGE(Q56:U56)</f>
        <v>#DIV/0!</v>
      </c>
      <c r="AK56" s="2" t="e">
        <f t="shared" ref="AK56:AK71" si="24">AVERAGE(AA56:AE56)</f>
        <v>#DIV/0!</v>
      </c>
      <c r="AM56" s="51" t="e">
        <f t="shared" si="6"/>
        <v>#DIV/0!</v>
      </c>
      <c r="AN56" s="20" t="e">
        <f t="shared" si="7"/>
        <v>#DIV/0!</v>
      </c>
      <c r="AP56" s="109" t="e">
        <f t="shared" ref="AP56:AP71" si="25">((AK56-AI56)*(1000/AG56))/AJ56</f>
        <v>#DIV/0!</v>
      </c>
      <c r="AQ56" s="205"/>
      <c r="AS56" s="205"/>
      <c r="AT56" s="197"/>
      <c r="AU56" s="5"/>
      <c r="AV56" s="205"/>
      <c r="AW56" s="197"/>
      <c r="AY56" s="42"/>
      <c r="AZ56" s="42"/>
      <c r="BA56" s="42"/>
      <c r="BB56" s="42"/>
      <c r="BC56" s="6"/>
      <c r="BD56" s="205"/>
      <c r="BE56" s="197"/>
      <c r="BF56" s="5"/>
      <c r="BG56" s="205"/>
      <c r="BH56" s="197"/>
      <c r="BJ56" s="42"/>
      <c r="BK56" s="42"/>
      <c r="BL56" s="42"/>
      <c r="BM56" s="42"/>
      <c r="BO56" s="205"/>
      <c r="BP56" s="197"/>
      <c r="BQ56" s="5"/>
      <c r="BR56" s="205"/>
      <c r="BS56" s="197"/>
      <c r="BU56" s="197"/>
      <c r="BV56" s="197"/>
      <c r="BW56" s="218"/>
      <c r="BX56" s="8"/>
      <c r="BY56" s="197"/>
      <c r="BZ56" s="197"/>
      <c r="CA56" s="218"/>
      <c r="CB56" s="8"/>
      <c r="CC56" s="218"/>
    </row>
    <row r="57" spans="1:81" ht="16" hidden="1" customHeight="1" x14ac:dyDescent="0.2">
      <c r="A57" s="217"/>
      <c r="B57" s="217"/>
      <c r="C57" s="217"/>
      <c r="D57" s="20" t="s">
        <v>375</v>
      </c>
      <c r="E57" s="225"/>
      <c r="G57"/>
      <c r="K57"/>
      <c r="L57"/>
      <c r="P57"/>
      <c r="Q57"/>
      <c r="U57"/>
      <c r="V57"/>
      <c r="Z57"/>
      <c r="AA57"/>
      <c r="AE57"/>
      <c r="AG57" s="1" t="e">
        <f t="shared" si="20"/>
        <v>#DIV/0!</v>
      </c>
      <c r="AH57" s="2" t="e">
        <f t="shared" si="21"/>
        <v>#DIV/0!</v>
      </c>
      <c r="AI57" s="2" t="e">
        <f t="shared" si="22"/>
        <v>#DIV/0!</v>
      </c>
      <c r="AJ57" s="2" t="e">
        <f t="shared" si="23"/>
        <v>#DIV/0!</v>
      </c>
      <c r="AK57" s="2" t="e">
        <f t="shared" si="24"/>
        <v>#DIV/0!</v>
      </c>
      <c r="AM57" s="51" t="e">
        <f t="shared" si="6"/>
        <v>#DIV/0!</v>
      </c>
      <c r="AN57" s="20" t="e">
        <f t="shared" si="7"/>
        <v>#DIV/0!</v>
      </c>
      <c r="AP57" s="109" t="e">
        <f t="shared" si="25"/>
        <v>#DIV/0!</v>
      </c>
      <c r="AQ57" s="205"/>
      <c r="AS57" s="205"/>
      <c r="AT57" s="197"/>
      <c r="AU57" s="5"/>
      <c r="AV57" s="205"/>
      <c r="AW57" s="197"/>
      <c r="AY57" s="42"/>
      <c r="AZ57" s="42"/>
      <c r="BA57" s="42"/>
      <c r="BB57" s="42"/>
      <c r="BC57" s="6"/>
      <c r="BD57" s="205"/>
      <c r="BE57" s="197"/>
      <c r="BF57" s="5"/>
      <c r="BG57" s="205"/>
      <c r="BH57" s="197"/>
      <c r="BJ57" s="42"/>
      <c r="BK57" s="42"/>
      <c r="BL57" s="42"/>
      <c r="BM57" s="42"/>
      <c r="BO57" s="205"/>
      <c r="BP57" s="197"/>
      <c r="BQ57" s="104"/>
      <c r="BR57" s="205"/>
      <c r="BS57" s="197"/>
      <c r="BU57" s="197"/>
      <c r="BV57" s="197"/>
      <c r="BW57" s="218"/>
      <c r="BX57" s="8"/>
      <c r="BY57" s="197"/>
      <c r="BZ57" s="197"/>
      <c r="CA57" s="218"/>
      <c r="CB57" s="8"/>
      <c r="CC57" s="218"/>
    </row>
    <row r="58" spans="1:81" ht="16" hidden="1" customHeight="1" x14ac:dyDescent="0.2">
      <c r="A58" s="217"/>
      <c r="B58" s="217"/>
      <c r="C58" s="217"/>
      <c r="D58" s="20" t="s">
        <v>376</v>
      </c>
      <c r="E58" s="225"/>
      <c r="G58"/>
      <c r="K58"/>
      <c r="L58"/>
      <c r="P58"/>
      <c r="Q58"/>
      <c r="U58"/>
      <c r="V58"/>
      <c r="Z58"/>
      <c r="AA58"/>
      <c r="AE58"/>
      <c r="AG58" s="1" t="e">
        <f t="shared" si="20"/>
        <v>#DIV/0!</v>
      </c>
      <c r="AH58" s="2" t="e">
        <f t="shared" si="21"/>
        <v>#DIV/0!</v>
      </c>
      <c r="AI58" s="2" t="e">
        <f t="shared" si="22"/>
        <v>#DIV/0!</v>
      </c>
      <c r="AJ58" s="2" t="e">
        <f t="shared" si="23"/>
        <v>#DIV/0!</v>
      </c>
      <c r="AK58" s="2" t="e">
        <f t="shared" si="24"/>
        <v>#DIV/0!</v>
      </c>
      <c r="AM58" s="51" t="e">
        <f t="shared" si="6"/>
        <v>#DIV/0!</v>
      </c>
      <c r="AN58" s="20" t="e">
        <f t="shared" si="7"/>
        <v>#DIV/0!</v>
      </c>
      <c r="AP58" s="109" t="e">
        <f t="shared" si="25"/>
        <v>#DIV/0!</v>
      </c>
      <c r="AQ58" s="205"/>
      <c r="AS58" s="205"/>
      <c r="AT58" s="197"/>
      <c r="AU58" s="5"/>
      <c r="AV58" s="205"/>
      <c r="AW58" s="197"/>
      <c r="AY58" s="42"/>
      <c r="AZ58" s="42"/>
      <c r="BA58" s="42"/>
      <c r="BB58" s="42"/>
      <c r="BC58" s="6"/>
      <c r="BD58" s="205"/>
      <c r="BE58" s="197"/>
      <c r="BF58" s="5"/>
      <c r="BG58" s="205"/>
      <c r="BH58" s="197"/>
      <c r="BJ58" s="42"/>
      <c r="BK58" s="42"/>
      <c r="BL58" s="42"/>
      <c r="BM58" s="42"/>
      <c r="BO58" s="205"/>
      <c r="BP58" s="197"/>
      <c r="BQ58" s="5"/>
      <c r="BR58" s="205"/>
      <c r="BS58" s="197"/>
      <c r="BU58" s="197"/>
      <c r="BV58" s="197"/>
      <c r="BW58" s="218"/>
      <c r="BX58" s="8"/>
      <c r="BY58" s="197"/>
      <c r="BZ58" s="197"/>
      <c r="CA58" s="218"/>
      <c r="CB58" s="8"/>
      <c r="CC58" s="218"/>
    </row>
    <row r="59" spans="1:81" ht="16" hidden="1" customHeight="1" x14ac:dyDescent="0.2">
      <c r="A59" s="217"/>
      <c r="B59" s="217"/>
      <c r="C59" s="217"/>
      <c r="D59" s="20" t="s">
        <v>377</v>
      </c>
      <c r="E59" s="225"/>
      <c r="G59"/>
      <c r="K59"/>
      <c r="L59"/>
      <c r="P59"/>
      <c r="Q59"/>
      <c r="U59"/>
      <c r="V59"/>
      <c r="Z59"/>
      <c r="AA59"/>
      <c r="AE59"/>
      <c r="AG59" s="1" t="e">
        <f t="shared" si="20"/>
        <v>#DIV/0!</v>
      </c>
      <c r="AH59" s="2" t="e">
        <f t="shared" si="21"/>
        <v>#DIV/0!</v>
      </c>
      <c r="AI59" s="2" t="e">
        <f t="shared" si="22"/>
        <v>#DIV/0!</v>
      </c>
      <c r="AJ59" s="2" t="e">
        <f t="shared" si="23"/>
        <v>#DIV/0!</v>
      </c>
      <c r="AK59" s="2" t="e">
        <f t="shared" si="24"/>
        <v>#DIV/0!</v>
      </c>
      <c r="AM59" s="51" t="e">
        <f t="shared" si="6"/>
        <v>#DIV/0!</v>
      </c>
      <c r="AN59" s="20" t="e">
        <f t="shared" si="7"/>
        <v>#DIV/0!</v>
      </c>
      <c r="AP59" s="109" t="e">
        <f t="shared" si="25"/>
        <v>#DIV/0!</v>
      </c>
      <c r="AQ59" s="205"/>
      <c r="AS59" s="205"/>
      <c r="AT59" s="197"/>
      <c r="AU59" s="5"/>
      <c r="AV59" s="205"/>
      <c r="AW59" s="197"/>
      <c r="AY59" s="42"/>
      <c r="AZ59" s="42"/>
      <c r="BA59" s="42"/>
      <c r="BB59" s="42"/>
      <c r="BC59" s="6"/>
      <c r="BD59" s="205"/>
      <c r="BE59" s="197"/>
      <c r="BF59" s="5"/>
      <c r="BG59" s="205"/>
      <c r="BH59" s="197"/>
      <c r="BJ59" s="42"/>
      <c r="BK59" s="42"/>
      <c r="BL59" s="42"/>
      <c r="BM59" s="42"/>
      <c r="BO59" s="205"/>
      <c r="BP59" s="197"/>
      <c r="BQ59" s="5"/>
      <c r="BR59" s="205"/>
      <c r="BS59" s="197"/>
      <c r="BU59" s="197"/>
      <c r="BV59" s="197"/>
      <c r="BW59" s="218"/>
      <c r="BX59" s="8"/>
      <c r="BY59" s="197"/>
      <c r="BZ59" s="197"/>
      <c r="CA59" s="218"/>
      <c r="CB59" s="8"/>
      <c r="CC59" s="218"/>
    </row>
    <row r="60" spans="1:81" ht="16" hidden="1" customHeight="1" x14ac:dyDescent="0.2">
      <c r="A60" s="217"/>
      <c r="B60" s="217"/>
      <c r="C60" s="217"/>
      <c r="D60" s="20" t="s">
        <v>378</v>
      </c>
      <c r="E60" s="225"/>
      <c r="G60"/>
      <c r="K60"/>
      <c r="L60"/>
      <c r="P60"/>
      <c r="Q60"/>
      <c r="U60"/>
      <c r="V60"/>
      <c r="Z60"/>
      <c r="AA60"/>
      <c r="AE60"/>
      <c r="AG60" s="1" t="e">
        <f t="shared" si="20"/>
        <v>#DIV/0!</v>
      </c>
      <c r="AH60" s="2" t="e">
        <f t="shared" si="21"/>
        <v>#DIV/0!</v>
      </c>
      <c r="AI60" s="2" t="e">
        <f t="shared" si="22"/>
        <v>#DIV/0!</v>
      </c>
      <c r="AJ60" s="2" t="e">
        <f t="shared" si="23"/>
        <v>#DIV/0!</v>
      </c>
      <c r="AK60" s="2" t="e">
        <f t="shared" si="24"/>
        <v>#DIV/0!</v>
      </c>
      <c r="AM60" s="51" t="e">
        <f t="shared" si="6"/>
        <v>#DIV/0!</v>
      </c>
      <c r="AN60" s="20" t="e">
        <f t="shared" si="7"/>
        <v>#DIV/0!</v>
      </c>
      <c r="AP60" s="109" t="e">
        <f t="shared" si="25"/>
        <v>#DIV/0!</v>
      </c>
      <c r="AQ60" s="205"/>
      <c r="AS60" s="205"/>
      <c r="AT60" s="197"/>
      <c r="AU60" s="5"/>
      <c r="AV60" s="205"/>
      <c r="AW60" s="197"/>
      <c r="AY60" s="42"/>
      <c r="AZ60" s="42"/>
      <c r="BA60" s="42"/>
      <c r="BB60" s="42"/>
      <c r="BC60" s="6"/>
      <c r="BD60" s="205"/>
      <c r="BE60" s="197"/>
      <c r="BF60" s="5"/>
      <c r="BG60" s="205"/>
      <c r="BH60" s="197"/>
      <c r="BJ60" s="42"/>
      <c r="BK60" s="42"/>
      <c r="BL60" s="42"/>
      <c r="BM60" s="42"/>
      <c r="BO60" s="205"/>
      <c r="BP60" s="197"/>
      <c r="BQ60" s="5"/>
      <c r="BR60" s="205"/>
      <c r="BS60" s="197"/>
      <c r="BU60" s="197"/>
      <c r="BV60" s="197"/>
      <c r="BW60" s="218"/>
      <c r="BX60" s="8"/>
      <c r="BY60" s="197"/>
      <c r="BZ60" s="197"/>
      <c r="CA60" s="218"/>
      <c r="CB60" s="8"/>
      <c r="CC60" s="218"/>
    </row>
    <row r="61" spans="1:81" ht="16" hidden="1" customHeight="1" x14ac:dyDescent="0.2">
      <c r="A61" s="217"/>
      <c r="B61" s="217"/>
      <c r="C61" s="217"/>
      <c r="E61" s="225"/>
      <c r="AG61" s="1" t="e">
        <f t="shared" si="20"/>
        <v>#DIV/0!</v>
      </c>
      <c r="AH61" s="2" t="e">
        <f t="shared" si="21"/>
        <v>#DIV/0!</v>
      </c>
      <c r="AI61" s="2" t="e">
        <f t="shared" si="22"/>
        <v>#DIV/0!</v>
      </c>
      <c r="AJ61" s="2" t="e">
        <f t="shared" si="23"/>
        <v>#DIV/0!</v>
      </c>
      <c r="AK61" s="2" t="e">
        <f t="shared" si="24"/>
        <v>#DIV/0!</v>
      </c>
      <c r="AM61" s="51" t="e">
        <f t="shared" si="6"/>
        <v>#DIV/0!</v>
      </c>
      <c r="AN61" s="20" t="e">
        <f t="shared" si="7"/>
        <v>#DIV/0!</v>
      </c>
      <c r="AP61" s="109" t="e">
        <f t="shared" si="25"/>
        <v>#DIV/0!</v>
      </c>
      <c r="AQ61" s="205"/>
      <c r="AS61" s="205"/>
      <c r="AT61" s="197"/>
      <c r="AU61" s="5"/>
      <c r="AV61" s="205"/>
      <c r="AW61" s="197"/>
      <c r="AY61" s="42"/>
      <c r="AZ61" s="42"/>
      <c r="BA61" s="42"/>
      <c r="BB61" s="42"/>
      <c r="BC61" s="6"/>
      <c r="BD61" s="205"/>
      <c r="BE61" s="197"/>
      <c r="BF61" s="5"/>
      <c r="BG61" s="205"/>
      <c r="BH61" s="197"/>
      <c r="BJ61" s="42"/>
      <c r="BK61" s="42"/>
      <c r="BL61" s="42"/>
      <c r="BM61" s="42"/>
      <c r="BO61" s="205"/>
      <c r="BP61" s="197"/>
      <c r="BQ61" s="5"/>
      <c r="BR61" s="205"/>
      <c r="BS61" s="197"/>
      <c r="BU61" s="197"/>
      <c r="BV61" s="197"/>
      <c r="BW61" s="218"/>
      <c r="BX61" s="8"/>
      <c r="BY61" s="197"/>
      <c r="BZ61" s="197"/>
      <c r="CA61" s="218"/>
      <c r="CB61" s="8"/>
      <c r="CC61" s="218"/>
    </row>
    <row r="62" spans="1:81" ht="16" hidden="1" customHeight="1" x14ac:dyDescent="0.2">
      <c r="A62" s="217"/>
      <c r="B62" s="217"/>
      <c r="C62" s="217"/>
      <c r="E62" s="225"/>
      <c r="AG62" s="1" t="e">
        <f t="shared" si="20"/>
        <v>#DIV/0!</v>
      </c>
      <c r="AH62" s="2" t="e">
        <f t="shared" si="21"/>
        <v>#DIV/0!</v>
      </c>
      <c r="AI62" s="2" t="e">
        <f t="shared" si="22"/>
        <v>#DIV/0!</v>
      </c>
      <c r="AJ62" s="2" t="e">
        <f t="shared" si="23"/>
        <v>#DIV/0!</v>
      </c>
      <c r="AK62" s="2" t="e">
        <f t="shared" si="24"/>
        <v>#DIV/0!</v>
      </c>
      <c r="AM62" s="51" t="e">
        <f t="shared" si="6"/>
        <v>#DIV/0!</v>
      </c>
      <c r="AN62" s="20" t="e">
        <f t="shared" si="7"/>
        <v>#DIV/0!</v>
      </c>
      <c r="AP62" s="109" t="e">
        <f t="shared" si="25"/>
        <v>#DIV/0!</v>
      </c>
      <c r="AQ62" s="205"/>
      <c r="AS62" s="205"/>
      <c r="AT62" s="197"/>
      <c r="AU62" s="5"/>
      <c r="AV62" s="205"/>
      <c r="AW62" s="197"/>
      <c r="AY62" s="42"/>
      <c r="AZ62" s="42"/>
      <c r="BA62" s="42"/>
      <c r="BB62" s="42"/>
      <c r="BC62" s="6"/>
      <c r="BD62" s="205"/>
      <c r="BE62" s="197"/>
      <c r="BF62" s="5"/>
      <c r="BG62" s="205"/>
      <c r="BH62" s="197"/>
      <c r="BJ62" s="42"/>
      <c r="BK62" s="42"/>
      <c r="BL62" s="42"/>
      <c r="BM62" s="42"/>
      <c r="BO62" s="205"/>
      <c r="BP62" s="197"/>
      <c r="BQ62" s="5"/>
      <c r="BR62" s="205"/>
      <c r="BS62" s="197"/>
      <c r="BU62" s="197"/>
      <c r="BV62" s="197"/>
      <c r="BW62" s="218"/>
      <c r="BX62" s="8"/>
      <c r="BY62" s="197"/>
      <c r="BZ62" s="197"/>
      <c r="CA62" s="218"/>
      <c r="CB62" s="8"/>
      <c r="CC62" s="218"/>
    </row>
    <row r="63" spans="1:81" ht="16" hidden="1" customHeight="1" x14ac:dyDescent="0.2">
      <c r="A63" s="217"/>
      <c r="B63" s="217"/>
      <c r="C63" s="217"/>
      <c r="E63" s="225"/>
      <c r="AG63" s="1" t="e">
        <f t="shared" si="20"/>
        <v>#DIV/0!</v>
      </c>
      <c r="AH63" s="2" t="e">
        <f t="shared" si="21"/>
        <v>#DIV/0!</v>
      </c>
      <c r="AI63" s="2" t="e">
        <f t="shared" si="22"/>
        <v>#DIV/0!</v>
      </c>
      <c r="AJ63" s="2" t="e">
        <f t="shared" si="23"/>
        <v>#DIV/0!</v>
      </c>
      <c r="AK63" s="2" t="e">
        <f t="shared" si="24"/>
        <v>#DIV/0!</v>
      </c>
      <c r="AM63" s="51" t="e">
        <f t="shared" si="6"/>
        <v>#DIV/0!</v>
      </c>
      <c r="AN63" s="20" t="e">
        <f t="shared" si="7"/>
        <v>#DIV/0!</v>
      </c>
      <c r="AP63" s="109" t="e">
        <f t="shared" si="25"/>
        <v>#DIV/0!</v>
      </c>
      <c r="AQ63" s="205"/>
      <c r="AS63" s="205"/>
      <c r="AT63" s="197"/>
      <c r="AU63" s="5"/>
      <c r="AV63" s="205"/>
      <c r="AW63" s="197"/>
      <c r="AY63" s="42"/>
      <c r="AZ63" s="42"/>
      <c r="BA63" s="42"/>
      <c r="BB63" s="42"/>
      <c r="BC63" s="6"/>
      <c r="BD63" s="205"/>
      <c r="BE63" s="197"/>
      <c r="BF63" s="5"/>
      <c r="BG63" s="205"/>
      <c r="BH63" s="197"/>
      <c r="BJ63" s="42"/>
      <c r="BK63" s="42"/>
      <c r="BL63" s="42"/>
      <c r="BM63" s="42"/>
      <c r="BO63" s="205"/>
      <c r="BP63" s="197"/>
      <c r="BQ63" s="5"/>
      <c r="BR63" s="205"/>
      <c r="BS63" s="197"/>
      <c r="BU63" s="197"/>
      <c r="BV63" s="197"/>
      <c r="BW63" s="218"/>
      <c r="BX63" s="8"/>
      <c r="BY63" s="197"/>
      <c r="BZ63" s="197"/>
      <c r="CA63" s="218"/>
      <c r="CB63" s="8"/>
      <c r="CC63" s="218"/>
    </row>
    <row r="64" spans="1:81" ht="16" hidden="1" customHeight="1" x14ac:dyDescent="0.2">
      <c r="A64" s="217"/>
      <c r="B64" s="217"/>
      <c r="C64" s="217">
        <v>0</v>
      </c>
      <c r="D64" s="20" t="s">
        <v>379</v>
      </c>
      <c r="E64" s="225"/>
      <c r="G64"/>
      <c r="K64"/>
      <c r="L64"/>
      <c r="P64"/>
      <c r="Q64"/>
      <c r="U64"/>
      <c r="V64"/>
      <c r="Z64"/>
      <c r="AA64"/>
      <c r="AE64"/>
      <c r="AG64" s="1" t="e">
        <f t="shared" si="20"/>
        <v>#DIV/0!</v>
      </c>
      <c r="AH64" s="2" t="e">
        <f t="shared" si="21"/>
        <v>#DIV/0!</v>
      </c>
      <c r="AI64" s="2" t="e">
        <f t="shared" si="22"/>
        <v>#DIV/0!</v>
      </c>
      <c r="AJ64" s="2" t="e">
        <f t="shared" si="23"/>
        <v>#DIV/0!</v>
      </c>
      <c r="AK64" s="2" t="e">
        <f t="shared" si="24"/>
        <v>#DIV/0!</v>
      </c>
      <c r="AM64" s="51" t="e">
        <f t="shared" si="6"/>
        <v>#DIV/0!</v>
      </c>
      <c r="AN64" s="20" t="e">
        <f t="shared" si="7"/>
        <v>#DIV/0!</v>
      </c>
      <c r="AP64" s="109" t="e">
        <f t="shared" si="25"/>
        <v>#DIV/0!</v>
      </c>
      <c r="AQ64" s="205"/>
      <c r="AS64" s="205"/>
      <c r="AT64" s="197"/>
      <c r="AU64" s="5"/>
      <c r="AV64" s="205"/>
      <c r="AW64" s="197"/>
      <c r="AY64" s="43"/>
      <c r="AZ64" s="43"/>
      <c r="BA64" s="43"/>
      <c r="BB64" s="43"/>
      <c r="BC64" s="6"/>
      <c r="BD64" s="205"/>
      <c r="BE64" s="197"/>
      <c r="BF64" s="5"/>
      <c r="BG64" s="205"/>
      <c r="BH64" s="197"/>
      <c r="BJ64" s="43"/>
      <c r="BK64" s="43"/>
      <c r="BL64" s="43"/>
      <c r="BM64" s="43"/>
      <c r="BO64" s="205"/>
      <c r="BP64" s="197"/>
      <c r="BQ64" s="5"/>
      <c r="BR64" s="205"/>
      <c r="BS64" s="197"/>
      <c r="BU64" s="197"/>
      <c r="BV64" s="197"/>
      <c r="BW64" s="218"/>
      <c r="BX64" s="8"/>
      <c r="BY64" s="197"/>
      <c r="BZ64" s="197"/>
      <c r="CA64" s="218"/>
      <c r="CB64" s="8"/>
      <c r="CC64" s="218"/>
    </row>
    <row r="65" spans="1:81" ht="16" hidden="1" customHeight="1" x14ac:dyDescent="0.2">
      <c r="A65" s="217"/>
      <c r="B65" s="217"/>
      <c r="C65" s="217"/>
      <c r="D65" s="20" t="s">
        <v>380</v>
      </c>
      <c r="E65" s="225"/>
      <c r="G65"/>
      <c r="K65"/>
      <c r="L65"/>
      <c r="P65"/>
      <c r="Q65"/>
      <c r="U65"/>
      <c r="V65"/>
      <c r="Z65"/>
      <c r="AA65"/>
      <c r="AE65"/>
      <c r="AG65" s="1" t="e">
        <f t="shared" si="20"/>
        <v>#DIV/0!</v>
      </c>
      <c r="AH65" s="2" t="e">
        <f t="shared" si="21"/>
        <v>#DIV/0!</v>
      </c>
      <c r="AI65" s="2" t="e">
        <f t="shared" si="22"/>
        <v>#DIV/0!</v>
      </c>
      <c r="AJ65" s="2" t="e">
        <f t="shared" si="23"/>
        <v>#DIV/0!</v>
      </c>
      <c r="AK65" s="2" t="e">
        <f t="shared" si="24"/>
        <v>#DIV/0!</v>
      </c>
      <c r="AM65" s="51" t="e">
        <f t="shared" si="6"/>
        <v>#DIV/0!</v>
      </c>
      <c r="AN65" s="20" t="e">
        <f t="shared" si="7"/>
        <v>#DIV/0!</v>
      </c>
      <c r="AP65" s="109" t="e">
        <f t="shared" si="25"/>
        <v>#DIV/0!</v>
      </c>
      <c r="AQ65" s="205"/>
      <c r="AS65" s="205"/>
      <c r="AT65" s="197"/>
      <c r="AU65" s="5"/>
      <c r="AV65" s="205"/>
      <c r="AW65" s="197"/>
      <c r="AY65" s="43"/>
      <c r="AZ65" s="43"/>
      <c r="BA65" s="43"/>
      <c r="BB65" s="43"/>
      <c r="BC65" s="6"/>
      <c r="BD65" s="205"/>
      <c r="BE65" s="197"/>
      <c r="BF65" s="5"/>
      <c r="BG65" s="205"/>
      <c r="BH65" s="197"/>
      <c r="BJ65" s="43"/>
      <c r="BK65" s="43"/>
      <c r="BL65" s="43"/>
      <c r="BM65" s="43"/>
      <c r="BO65" s="205"/>
      <c r="BP65" s="197"/>
      <c r="BQ65" s="5"/>
      <c r="BR65" s="205"/>
      <c r="BS65" s="197"/>
      <c r="BU65" s="197"/>
      <c r="BV65" s="197"/>
      <c r="BW65" s="218"/>
      <c r="BX65" s="8"/>
      <c r="BY65" s="197"/>
      <c r="BZ65" s="197"/>
      <c r="CA65" s="218"/>
      <c r="CB65" s="8"/>
      <c r="CC65" s="218"/>
    </row>
    <row r="66" spans="1:81" ht="16" hidden="1" customHeight="1" x14ac:dyDescent="0.2">
      <c r="A66" s="217"/>
      <c r="B66" s="217"/>
      <c r="C66" s="217"/>
      <c r="D66" s="20" t="s">
        <v>381</v>
      </c>
      <c r="E66" s="225"/>
      <c r="G66"/>
      <c r="K66"/>
      <c r="L66"/>
      <c r="P66"/>
      <c r="Q66"/>
      <c r="U66"/>
      <c r="V66"/>
      <c r="Z66"/>
      <c r="AA66"/>
      <c r="AE66"/>
      <c r="AG66" s="1" t="e">
        <f t="shared" si="20"/>
        <v>#DIV/0!</v>
      </c>
      <c r="AH66" s="2" t="e">
        <f t="shared" si="21"/>
        <v>#DIV/0!</v>
      </c>
      <c r="AI66" s="2" t="e">
        <f t="shared" si="22"/>
        <v>#DIV/0!</v>
      </c>
      <c r="AJ66" s="2" t="e">
        <f t="shared" si="23"/>
        <v>#DIV/0!</v>
      </c>
      <c r="AK66" s="2" t="e">
        <f t="shared" si="24"/>
        <v>#DIV/0!</v>
      </c>
      <c r="AM66" s="51" t="e">
        <f t="shared" si="6"/>
        <v>#DIV/0!</v>
      </c>
      <c r="AN66" s="20" t="e">
        <f t="shared" si="7"/>
        <v>#DIV/0!</v>
      </c>
      <c r="AP66" s="109" t="e">
        <f t="shared" si="25"/>
        <v>#DIV/0!</v>
      </c>
      <c r="AQ66" s="205"/>
      <c r="AS66" s="205"/>
      <c r="AT66" s="197"/>
      <c r="AU66" s="5"/>
      <c r="AV66" s="205"/>
      <c r="AW66" s="197"/>
      <c r="AY66" s="43"/>
      <c r="AZ66" s="43"/>
      <c r="BA66" s="43"/>
      <c r="BB66" s="43"/>
      <c r="BC66" s="6"/>
      <c r="BD66" s="205"/>
      <c r="BE66" s="197"/>
      <c r="BF66" s="5"/>
      <c r="BG66" s="205"/>
      <c r="BH66" s="197"/>
      <c r="BJ66" s="43"/>
      <c r="BK66" s="43"/>
      <c r="BL66" s="43"/>
      <c r="BM66" s="43"/>
      <c r="BO66" s="205"/>
      <c r="BP66" s="197"/>
      <c r="BQ66" s="5"/>
      <c r="BR66" s="205"/>
      <c r="BS66" s="197"/>
      <c r="BU66" s="197"/>
      <c r="BV66" s="197"/>
      <c r="BW66" s="218"/>
      <c r="BX66" s="8"/>
      <c r="BY66" s="197"/>
      <c r="BZ66" s="197"/>
      <c r="CA66" s="218"/>
      <c r="CB66" s="8"/>
      <c r="CC66" s="218"/>
    </row>
    <row r="67" spans="1:81" ht="16" hidden="1" customHeight="1" x14ac:dyDescent="0.2">
      <c r="A67" s="217"/>
      <c r="B67" s="217"/>
      <c r="C67" s="217"/>
      <c r="D67" s="20" t="s">
        <v>382</v>
      </c>
      <c r="E67" s="225"/>
      <c r="G67"/>
      <c r="K67"/>
      <c r="L67"/>
      <c r="P67"/>
      <c r="Q67"/>
      <c r="U67"/>
      <c r="V67"/>
      <c r="Z67"/>
      <c r="AA67"/>
      <c r="AE67"/>
      <c r="AG67" s="1" t="e">
        <f t="shared" si="20"/>
        <v>#DIV/0!</v>
      </c>
      <c r="AH67" s="2" t="e">
        <f t="shared" si="21"/>
        <v>#DIV/0!</v>
      </c>
      <c r="AI67" s="2" t="e">
        <f t="shared" si="22"/>
        <v>#DIV/0!</v>
      </c>
      <c r="AJ67" s="2" t="e">
        <f t="shared" si="23"/>
        <v>#DIV/0!</v>
      </c>
      <c r="AK67" s="2" t="e">
        <f t="shared" si="24"/>
        <v>#DIV/0!</v>
      </c>
      <c r="AM67" s="51" t="e">
        <f t="shared" si="6"/>
        <v>#DIV/0!</v>
      </c>
      <c r="AN67" s="20" t="e">
        <f t="shared" si="7"/>
        <v>#DIV/0!</v>
      </c>
      <c r="AP67" s="109" t="e">
        <f t="shared" si="25"/>
        <v>#DIV/0!</v>
      </c>
      <c r="AQ67" s="205"/>
      <c r="AS67" s="205"/>
      <c r="AT67" s="197"/>
      <c r="AU67" s="5"/>
      <c r="AV67" s="205"/>
      <c r="AW67" s="197"/>
      <c r="AY67" s="42"/>
      <c r="AZ67" s="42"/>
      <c r="BA67" s="42"/>
      <c r="BB67" s="42"/>
      <c r="BC67" s="6"/>
      <c r="BD67" s="205"/>
      <c r="BE67" s="197"/>
      <c r="BF67" s="5"/>
      <c r="BG67" s="205"/>
      <c r="BH67" s="197"/>
      <c r="BJ67" s="42"/>
      <c r="BK67" s="42"/>
      <c r="BL67" s="42"/>
      <c r="BM67" s="42"/>
      <c r="BO67" s="205"/>
      <c r="BP67" s="197"/>
      <c r="BQ67" s="5"/>
      <c r="BR67" s="205"/>
      <c r="BS67" s="197"/>
      <c r="BU67" s="197"/>
      <c r="BV67" s="197"/>
      <c r="BW67" s="218"/>
      <c r="BX67" s="8"/>
      <c r="BY67" s="197"/>
      <c r="BZ67" s="197"/>
      <c r="CA67" s="218"/>
      <c r="CB67" s="8"/>
      <c r="CC67" s="218"/>
    </row>
    <row r="68" spans="1:81" ht="16" hidden="1" customHeight="1" x14ac:dyDescent="0.2">
      <c r="A68" s="217"/>
      <c r="B68" s="217"/>
      <c r="C68" s="217"/>
      <c r="D68" s="20" t="s">
        <v>383</v>
      </c>
      <c r="E68" s="225"/>
      <c r="G68"/>
      <c r="K68"/>
      <c r="L68"/>
      <c r="P68"/>
      <c r="Q68"/>
      <c r="U68"/>
      <c r="V68"/>
      <c r="Z68"/>
      <c r="AA68"/>
      <c r="AE68"/>
      <c r="AG68" s="1" t="e">
        <f t="shared" si="20"/>
        <v>#DIV/0!</v>
      </c>
      <c r="AH68" s="2" t="e">
        <f t="shared" si="21"/>
        <v>#DIV/0!</v>
      </c>
      <c r="AI68" s="2" t="e">
        <f t="shared" si="22"/>
        <v>#DIV/0!</v>
      </c>
      <c r="AJ68" s="2" t="e">
        <f t="shared" si="23"/>
        <v>#DIV/0!</v>
      </c>
      <c r="AK68" s="2" t="e">
        <f t="shared" si="24"/>
        <v>#DIV/0!</v>
      </c>
      <c r="AM68" s="51" t="e">
        <f t="shared" si="6"/>
        <v>#DIV/0!</v>
      </c>
      <c r="AN68" s="20" t="e">
        <f t="shared" si="7"/>
        <v>#DIV/0!</v>
      </c>
      <c r="AP68" s="109" t="e">
        <f t="shared" si="25"/>
        <v>#DIV/0!</v>
      </c>
      <c r="AQ68" s="205"/>
      <c r="AS68" s="205"/>
      <c r="AT68" s="197"/>
      <c r="AU68" s="5"/>
      <c r="AV68" s="205"/>
      <c r="AW68" s="197"/>
      <c r="AY68" s="42"/>
      <c r="AZ68" s="42"/>
      <c r="BA68" s="42"/>
      <c r="BB68" s="42"/>
      <c r="BC68" s="6"/>
      <c r="BD68" s="205"/>
      <c r="BE68" s="197"/>
      <c r="BF68" s="5"/>
      <c r="BG68" s="205"/>
      <c r="BH68" s="197"/>
      <c r="BJ68" s="42"/>
      <c r="BK68" s="42"/>
      <c r="BL68" s="42"/>
      <c r="BM68" s="42"/>
      <c r="BO68" s="205"/>
      <c r="BP68" s="197"/>
      <c r="BQ68" s="5"/>
      <c r="BR68" s="205"/>
      <c r="BS68" s="197"/>
      <c r="BU68" s="197"/>
      <c r="BV68" s="197"/>
      <c r="BW68" s="218"/>
      <c r="BX68" s="8"/>
      <c r="BY68" s="197"/>
      <c r="BZ68" s="197"/>
      <c r="CA68" s="218"/>
      <c r="CB68" s="8"/>
      <c r="CC68" s="218"/>
    </row>
    <row r="69" spans="1:81" ht="16" hidden="1" customHeight="1" x14ac:dyDescent="0.2">
      <c r="A69" s="217"/>
      <c r="B69" s="217"/>
      <c r="C69" s="217"/>
      <c r="E69" s="225"/>
      <c r="AG69" s="1" t="e">
        <f t="shared" si="20"/>
        <v>#DIV/0!</v>
      </c>
      <c r="AH69" s="2" t="e">
        <f t="shared" si="21"/>
        <v>#DIV/0!</v>
      </c>
      <c r="AI69" s="2" t="e">
        <f t="shared" si="22"/>
        <v>#DIV/0!</v>
      </c>
      <c r="AJ69" s="2" t="e">
        <f t="shared" si="23"/>
        <v>#DIV/0!</v>
      </c>
      <c r="AK69" s="2" t="e">
        <f t="shared" si="24"/>
        <v>#DIV/0!</v>
      </c>
      <c r="AM69" s="51" t="e">
        <f t="shared" si="6"/>
        <v>#DIV/0!</v>
      </c>
      <c r="AN69" s="20" t="e">
        <f t="shared" si="7"/>
        <v>#DIV/0!</v>
      </c>
      <c r="AP69" s="109" t="e">
        <f t="shared" si="25"/>
        <v>#DIV/0!</v>
      </c>
      <c r="AQ69" s="205"/>
      <c r="AS69" s="205"/>
      <c r="AT69" s="197"/>
      <c r="AU69" s="5"/>
      <c r="AV69" s="205"/>
      <c r="AW69" s="197"/>
      <c r="AY69" s="42"/>
      <c r="AZ69" s="42"/>
      <c r="BA69" s="42"/>
      <c r="BB69" s="42"/>
      <c r="BC69" s="6"/>
      <c r="BD69" s="205"/>
      <c r="BE69" s="197"/>
      <c r="BF69" s="5"/>
      <c r="BG69" s="205"/>
      <c r="BH69" s="197"/>
      <c r="BJ69" s="42"/>
      <c r="BK69" s="42"/>
      <c r="BL69" s="42"/>
      <c r="BM69" s="42"/>
      <c r="BO69" s="205"/>
      <c r="BP69" s="197"/>
      <c r="BQ69" s="5"/>
      <c r="BR69" s="205"/>
      <c r="BS69" s="197"/>
      <c r="BU69" s="197"/>
      <c r="BV69" s="197"/>
      <c r="BW69" s="218"/>
      <c r="BX69" s="8"/>
      <c r="BY69" s="197"/>
      <c r="BZ69" s="197"/>
      <c r="CA69" s="218"/>
      <c r="CB69" s="8"/>
      <c r="CC69" s="218"/>
    </row>
    <row r="70" spans="1:81" ht="16" hidden="1" customHeight="1" x14ac:dyDescent="0.2">
      <c r="A70" s="217"/>
      <c r="B70" s="217"/>
      <c r="C70" s="217"/>
      <c r="E70" s="225"/>
      <c r="AG70" s="1" t="e">
        <f t="shared" si="20"/>
        <v>#DIV/0!</v>
      </c>
      <c r="AH70" s="2" t="e">
        <f t="shared" si="21"/>
        <v>#DIV/0!</v>
      </c>
      <c r="AI70" s="2" t="e">
        <f t="shared" si="22"/>
        <v>#DIV/0!</v>
      </c>
      <c r="AJ70" s="2" t="e">
        <f t="shared" si="23"/>
        <v>#DIV/0!</v>
      </c>
      <c r="AK70" s="2" t="e">
        <f t="shared" si="24"/>
        <v>#DIV/0!</v>
      </c>
      <c r="AM70" s="51" t="e">
        <f t="shared" ref="AM70:AM133" si="26">AK70-AJ70</f>
        <v>#DIV/0!</v>
      </c>
      <c r="AN70" s="20" t="e">
        <f t="shared" ref="AN70:AN133" si="27">STDEV(AA70:AE70)</f>
        <v>#DIV/0!</v>
      </c>
      <c r="AP70" s="109" t="e">
        <f t="shared" si="25"/>
        <v>#DIV/0!</v>
      </c>
      <c r="AQ70" s="205"/>
      <c r="AS70" s="205"/>
      <c r="AT70" s="197"/>
      <c r="AU70" s="5"/>
      <c r="AV70" s="205"/>
      <c r="AW70" s="197"/>
      <c r="AY70" s="42"/>
      <c r="AZ70" s="42"/>
      <c r="BA70" s="42"/>
      <c r="BB70" s="42"/>
      <c r="BC70" s="6"/>
      <c r="BD70" s="205"/>
      <c r="BE70" s="197"/>
      <c r="BF70" s="5"/>
      <c r="BG70" s="205"/>
      <c r="BH70" s="197"/>
      <c r="BJ70" s="42"/>
      <c r="BK70" s="42"/>
      <c r="BL70" s="42"/>
      <c r="BM70" s="42"/>
      <c r="BO70" s="205"/>
      <c r="BP70" s="197"/>
      <c r="BQ70" s="5"/>
      <c r="BR70" s="205"/>
      <c r="BS70" s="197"/>
      <c r="BU70" s="197"/>
      <c r="BV70" s="197"/>
      <c r="BW70" s="218"/>
      <c r="BX70" s="8"/>
      <c r="BY70" s="197"/>
      <c r="BZ70" s="197"/>
      <c r="CA70" s="218"/>
      <c r="CB70" s="8"/>
      <c r="CC70" s="218"/>
    </row>
    <row r="71" spans="1:81" ht="16" hidden="1" customHeight="1" x14ac:dyDescent="0.2">
      <c r="A71" s="217"/>
      <c r="B71" s="217"/>
      <c r="C71" s="217"/>
      <c r="E71" s="225"/>
      <c r="AG71" s="1" t="e">
        <f t="shared" si="20"/>
        <v>#DIV/0!</v>
      </c>
      <c r="AH71" s="2" t="e">
        <f t="shared" si="21"/>
        <v>#DIV/0!</v>
      </c>
      <c r="AI71" s="2" t="e">
        <f t="shared" si="22"/>
        <v>#DIV/0!</v>
      </c>
      <c r="AJ71" s="2" t="e">
        <f t="shared" si="23"/>
        <v>#DIV/0!</v>
      </c>
      <c r="AK71" s="2" t="e">
        <f t="shared" si="24"/>
        <v>#DIV/0!</v>
      </c>
      <c r="AM71" s="51" t="e">
        <f t="shared" si="26"/>
        <v>#DIV/0!</v>
      </c>
      <c r="AN71" s="20" t="e">
        <f t="shared" si="27"/>
        <v>#DIV/0!</v>
      </c>
      <c r="AP71" s="109" t="e">
        <f t="shared" si="25"/>
        <v>#DIV/0!</v>
      </c>
      <c r="AQ71" s="205"/>
      <c r="AS71" s="205"/>
      <c r="AT71" s="197"/>
      <c r="AU71" s="5"/>
      <c r="AV71" s="205"/>
      <c r="AW71" s="197"/>
      <c r="AY71" s="42"/>
      <c r="AZ71" s="42"/>
      <c r="BA71" s="42"/>
      <c r="BB71" s="42"/>
      <c r="BC71" s="6"/>
      <c r="BD71" s="205"/>
      <c r="BE71" s="197"/>
      <c r="BF71" s="5"/>
      <c r="BG71" s="205"/>
      <c r="BH71" s="197"/>
      <c r="BJ71" s="42"/>
      <c r="BK71" s="42"/>
      <c r="BL71" s="42"/>
      <c r="BM71" s="42"/>
      <c r="BO71" s="205"/>
      <c r="BP71" s="197"/>
      <c r="BQ71" s="5"/>
      <c r="BR71" s="205"/>
      <c r="BS71" s="197"/>
      <c r="BU71" s="197"/>
      <c r="BV71" s="197"/>
      <c r="BW71" s="218"/>
      <c r="BX71" s="8"/>
      <c r="BY71" s="197"/>
      <c r="BZ71" s="197"/>
      <c r="CA71" s="218"/>
      <c r="CB71" s="8"/>
      <c r="CC71" s="218"/>
    </row>
    <row r="72" spans="1:81" ht="16" hidden="1" customHeight="1" x14ac:dyDescent="0.2">
      <c r="A72" s="7"/>
      <c r="B72" s="7"/>
      <c r="C72" s="7"/>
      <c r="AM72" s="51"/>
    </row>
    <row r="73" spans="1:81" s="20" customFormat="1" ht="16" hidden="1" customHeight="1" x14ac:dyDescent="0.2">
      <c r="A73" s="222">
        <v>20</v>
      </c>
      <c r="B73" s="222">
        <v>0</v>
      </c>
      <c r="C73" s="222">
        <v>1</v>
      </c>
      <c r="D73" s="20" t="s">
        <v>1035</v>
      </c>
      <c r="E73" s="224">
        <v>987329</v>
      </c>
      <c r="G73">
        <v>964</v>
      </c>
      <c r="H73">
        <v>880</v>
      </c>
      <c r="I73">
        <v>1591</v>
      </c>
      <c r="J73">
        <v>1229</v>
      </c>
      <c r="K73">
        <v>1121</v>
      </c>
      <c r="L73">
        <v>0.74299999999999999</v>
      </c>
      <c r="M73">
        <v>0.72899999999999998</v>
      </c>
      <c r="N73">
        <v>0.751</v>
      </c>
      <c r="O73">
        <v>0.73699999999999999</v>
      </c>
      <c r="P73">
        <v>0.73</v>
      </c>
      <c r="Q73">
        <v>0.67100000000000004</v>
      </c>
      <c r="R73">
        <v>0.67800000000000005</v>
      </c>
      <c r="S73">
        <v>0.71</v>
      </c>
      <c r="T73">
        <v>0.68799999999999994</v>
      </c>
      <c r="U73">
        <v>0.7</v>
      </c>
      <c r="V73">
        <v>1.2350000000000001</v>
      </c>
      <c r="W73">
        <v>1.2569999999999999</v>
      </c>
      <c r="X73">
        <v>1.21</v>
      </c>
      <c r="Y73">
        <v>1.244</v>
      </c>
      <c r="Z73">
        <v>1.252</v>
      </c>
      <c r="AA73">
        <v>1.3520000000000001</v>
      </c>
      <c r="AB73">
        <v>1.36</v>
      </c>
      <c r="AC73">
        <v>1.339</v>
      </c>
      <c r="AD73">
        <v>1.353</v>
      </c>
      <c r="AE73">
        <v>1.333</v>
      </c>
      <c r="AG73" s="21">
        <f t="shared" ref="AG73:AG88" si="28">AVERAGE(G73:K73)</f>
        <v>1157</v>
      </c>
      <c r="AH73" s="22">
        <f t="shared" ref="AH73:AH88" si="29">AVERAGE(L73:P73)</f>
        <v>0.73799999999999999</v>
      </c>
      <c r="AI73" s="22">
        <f t="shared" ref="AI73:AI88" si="30">AVERAGE(V73:Z73)</f>
        <v>1.2395999999999998</v>
      </c>
      <c r="AJ73" s="22">
        <f t="shared" ref="AJ73:AJ88" si="31">AVERAGE(Q73:U73)</f>
        <v>0.68940000000000001</v>
      </c>
      <c r="AK73" s="22">
        <f t="shared" ref="AK73:AK88" si="32">AVERAGE(AA73:AE73)</f>
        <v>1.3473999999999999</v>
      </c>
      <c r="AM73" s="51">
        <f t="shared" si="26"/>
        <v>0.65799999999999992</v>
      </c>
      <c r="AN73" s="20">
        <f t="shared" si="27"/>
        <v>1.1058933040759457E-2</v>
      </c>
      <c r="AP73" s="109"/>
      <c r="AQ73" s="223"/>
      <c r="AS73" s="223"/>
      <c r="AT73" s="220"/>
      <c r="AU73" s="24"/>
      <c r="AV73" s="223"/>
      <c r="AW73" s="220"/>
      <c r="AY73" s="43">
        <v>0.82299999999999995</v>
      </c>
      <c r="AZ73" s="43">
        <v>1.3109999999999999</v>
      </c>
      <c r="BA73" s="43">
        <v>0.81399999999999995</v>
      </c>
      <c r="BB73" s="43">
        <v>1.496</v>
      </c>
      <c r="BC73" s="25"/>
      <c r="BD73" s="223"/>
      <c r="BE73" s="220"/>
      <c r="BF73" s="24"/>
      <c r="BG73" s="223"/>
      <c r="BH73" s="220"/>
      <c r="BJ73" s="43">
        <v>0.76300000000000001</v>
      </c>
      <c r="BK73" s="43">
        <v>1.498</v>
      </c>
      <c r="BL73" s="43">
        <v>0.76100000000000001</v>
      </c>
      <c r="BM73" s="43">
        <v>1.6910000000000001</v>
      </c>
      <c r="BO73" s="223"/>
      <c r="BP73" s="220"/>
      <c r="BQ73" s="24"/>
      <c r="BR73" s="223"/>
      <c r="BS73" s="220"/>
      <c r="BU73" s="220"/>
      <c r="BV73" s="220"/>
      <c r="BW73" s="221"/>
      <c r="BX73" s="51"/>
      <c r="BY73" s="220"/>
      <c r="BZ73" s="220"/>
      <c r="CA73" s="221"/>
      <c r="CB73" s="51"/>
      <c r="CC73" s="221"/>
    </row>
    <row r="74" spans="1:81" s="20" customFormat="1" ht="16" hidden="1" customHeight="1" x14ac:dyDescent="0.2">
      <c r="A74" s="222"/>
      <c r="B74" s="222"/>
      <c r="C74" s="222"/>
      <c r="D74" s="20" t="s">
        <v>1036</v>
      </c>
      <c r="E74" s="224"/>
      <c r="G74">
        <v>1208</v>
      </c>
      <c r="H74">
        <v>1163</v>
      </c>
      <c r="I74">
        <v>1343</v>
      </c>
      <c r="J74">
        <v>1081</v>
      </c>
      <c r="K74">
        <v>1037</v>
      </c>
      <c r="L74">
        <v>0.73599999999999999</v>
      </c>
      <c r="M74">
        <v>0.72799999999999998</v>
      </c>
      <c r="N74">
        <v>0.73499999999999999</v>
      </c>
      <c r="O74">
        <v>0.71699999999999997</v>
      </c>
      <c r="P74">
        <v>0.72099999999999997</v>
      </c>
      <c r="Q74">
        <v>0.68</v>
      </c>
      <c r="R74">
        <v>0.68700000000000006</v>
      </c>
      <c r="S74">
        <v>0.70799999999999996</v>
      </c>
      <c r="T74">
        <v>0.68899999999999995</v>
      </c>
      <c r="U74">
        <v>0.7</v>
      </c>
      <c r="V74">
        <v>1.2490000000000001</v>
      </c>
      <c r="W74">
        <v>1.2589999999999999</v>
      </c>
      <c r="X74">
        <v>1.2430000000000001</v>
      </c>
      <c r="Y74">
        <v>1.284</v>
      </c>
      <c r="Z74">
        <v>1.2689999999999999</v>
      </c>
      <c r="AA74">
        <v>1.33</v>
      </c>
      <c r="AB74">
        <v>1.361</v>
      </c>
      <c r="AC74">
        <v>1.3180000000000001</v>
      </c>
      <c r="AD74">
        <v>1.325</v>
      </c>
      <c r="AE74">
        <v>1.329</v>
      </c>
      <c r="AG74" s="21">
        <f t="shared" si="28"/>
        <v>1166.4000000000001</v>
      </c>
      <c r="AH74" s="22">
        <f t="shared" si="29"/>
        <v>0.72740000000000005</v>
      </c>
      <c r="AI74" s="22">
        <f t="shared" si="30"/>
        <v>1.2608000000000001</v>
      </c>
      <c r="AJ74" s="22">
        <f t="shared" si="31"/>
        <v>0.69280000000000008</v>
      </c>
      <c r="AK74" s="22">
        <f t="shared" si="32"/>
        <v>1.3326</v>
      </c>
      <c r="AM74" s="51">
        <f t="shared" si="26"/>
        <v>0.63979999999999992</v>
      </c>
      <c r="AN74" s="20">
        <f t="shared" si="27"/>
        <v>1.6562004709575452E-2</v>
      </c>
      <c r="AP74" s="109"/>
      <c r="AQ74" s="223"/>
      <c r="AS74" s="223"/>
      <c r="AT74" s="220"/>
      <c r="AU74" s="24"/>
      <c r="AV74" s="223"/>
      <c r="AW74" s="220"/>
      <c r="AY74" s="43">
        <v>0.81499999999999995</v>
      </c>
      <c r="AZ74" s="43">
        <v>1.351</v>
      </c>
      <c r="BA74" s="43">
        <v>0.80500000000000005</v>
      </c>
      <c r="BB74" s="43">
        <v>1.5409999999999999</v>
      </c>
      <c r="BC74" s="25"/>
      <c r="BD74" s="223"/>
      <c r="BE74" s="220"/>
      <c r="BF74" s="24"/>
      <c r="BG74" s="223"/>
      <c r="BH74" s="220"/>
      <c r="BJ74" s="43">
        <v>0.76</v>
      </c>
      <c r="BK74" s="43">
        <v>1.5289999999999999</v>
      </c>
      <c r="BL74" s="43">
        <v>0.76500000000000001</v>
      </c>
      <c r="BM74" s="43">
        <v>1.64</v>
      </c>
      <c r="BO74" s="223"/>
      <c r="BP74" s="220"/>
      <c r="BQ74" s="24"/>
      <c r="BR74" s="223"/>
      <c r="BS74" s="220"/>
      <c r="BU74" s="220"/>
      <c r="BV74" s="220"/>
      <c r="BW74" s="221"/>
      <c r="BX74" s="51"/>
      <c r="BY74" s="220"/>
      <c r="BZ74" s="220"/>
      <c r="CA74" s="221"/>
      <c r="CB74" s="51"/>
      <c r="CC74" s="221"/>
    </row>
    <row r="75" spans="1:81" s="20" customFormat="1" ht="16" hidden="1" customHeight="1" x14ac:dyDescent="0.2">
      <c r="A75" s="222"/>
      <c r="B75" s="222"/>
      <c r="C75" s="222"/>
      <c r="E75" s="224"/>
      <c r="AG75" s="21" t="e">
        <f t="shared" si="28"/>
        <v>#DIV/0!</v>
      </c>
      <c r="AH75" s="22" t="e">
        <f t="shared" si="29"/>
        <v>#DIV/0!</v>
      </c>
      <c r="AI75" s="22" t="e">
        <f t="shared" si="30"/>
        <v>#DIV/0!</v>
      </c>
      <c r="AJ75" s="22" t="e">
        <f t="shared" si="31"/>
        <v>#DIV/0!</v>
      </c>
      <c r="AK75" s="22" t="e">
        <f t="shared" si="32"/>
        <v>#DIV/0!</v>
      </c>
      <c r="AM75" s="51" t="e">
        <f t="shared" si="26"/>
        <v>#DIV/0!</v>
      </c>
      <c r="AN75" s="20" t="e">
        <f t="shared" si="27"/>
        <v>#DIV/0!</v>
      </c>
      <c r="AP75" s="109"/>
      <c r="AQ75" s="223"/>
      <c r="AS75" s="223"/>
      <c r="AT75" s="220"/>
      <c r="AU75" s="24"/>
      <c r="AV75" s="223"/>
      <c r="AW75" s="220"/>
      <c r="AY75" s="43"/>
      <c r="AZ75" s="43"/>
      <c r="BA75" s="43"/>
      <c r="BB75" s="43"/>
      <c r="BC75" s="25"/>
      <c r="BD75" s="223"/>
      <c r="BE75" s="220"/>
      <c r="BF75" s="24"/>
      <c r="BG75" s="223"/>
      <c r="BH75" s="220"/>
      <c r="BJ75" s="43"/>
      <c r="BK75" s="43"/>
      <c r="BL75" s="43"/>
      <c r="BM75" s="43"/>
      <c r="BO75" s="223"/>
      <c r="BP75" s="220"/>
      <c r="BQ75" s="24"/>
      <c r="BR75" s="223"/>
      <c r="BS75" s="220"/>
      <c r="BU75" s="220"/>
      <c r="BV75" s="220"/>
      <c r="BW75" s="221"/>
      <c r="BX75" s="51"/>
      <c r="BY75" s="220"/>
      <c r="BZ75" s="220"/>
      <c r="CA75" s="221"/>
      <c r="CB75" s="51"/>
      <c r="CC75" s="221"/>
    </row>
    <row r="76" spans="1:81" s="20" customFormat="1" ht="16" hidden="1" customHeight="1" x14ac:dyDescent="0.2">
      <c r="A76" s="222"/>
      <c r="B76" s="222"/>
      <c r="C76" s="222"/>
      <c r="E76" s="224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G76" s="21" t="e">
        <f t="shared" si="28"/>
        <v>#DIV/0!</v>
      </c>
      <c r="AH76" s="22" t="e">
        <f t="shared" si="29"/>
        <v>#DIV/0!</v>
      </c>
      <c r="AI76" s="22" t="e">
        <f t="shared" si="30"/>
        <v>#DIV/0!</v>
      </c>
      <c r="AJ76" s="22" t="e">
        <f t="shared" si="31"/>
        <v>#DIV/0!</v>
      </c>
      <c r="AK76" s="22" t="e">
        <f t="shared" si="32"/>
        <v>#DIV/0!</v>
      </c>
      <c r="AM76" s="51" t="e">
        <f t="shared" si="26"/>
        <v>#DIV/0!</v>
      </c>
      <c r="AN76" s="20" t="e">
        <f t="shared" si="27"/>
        <v>#DIV/0!</v>
      </c>
      <c r="AP76" s="109"/>
      <c r="AQ76" s="223"/>
      <c r="AS76" s="223"/>
      <c r="AT76" s="220"/>
      <c r="AU76" s="24"/>
      <c r="AV76" s="223"/>
      <c r="AW76" s="220"/>
      <c r="AY76" s="43"/>
      <c r="AZ76" s="43"/>
      <c r="BA76" s="43"/>
      <c r="BB76" s="43"/>
      <c r="BC76" s="25"/>
      <c r="BD76" s="223"/>
      <c r="BE76" s="220"/>
      <c r="BF76" s="24"/>
      <c r="BG76" s="223"/>
      <c r="BH76" s="220"/>
      <c r="BJ76" s="43"/>
      <c r="BK76" s="43"/>
      <c r="BL76" s="43"/>
      <c r="BM76" s="43"/>
      <c r="BO76" s="223"/>
      <c r="BP76" s="220"/>
      <c r="BQ76" s="24"/>
      <c r="BR76" s="223"/>
      <c r="BS76" s="220"/>
      <c r="BU76" s="220"/>
      <c r="BV76" s="220"/>
      <c r="BW76" s="221"/>
      <c r="BX76" s="51"/>
      <c r="BY76" s="220"/>
      <c r="BZ76" s="220"/>
      <c r="CA76" s="221"/>
      <c r="CB76" s="51"/>
      <c r="CC76" s="221"/>
    </row>
    <row r="77" spans="1:81" s="20" customFormat="1" ht="16" hidden="1" customHeight="1" x14ac:dyDescent="0.2">
      <c r="A77" s="222"/>
      <c r="B77" s="222"/>
      <c r="C77" s="222"/>
      <c r="E77" s="224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G77" s="21" t="e">
        <f t="shared" si="28"/>
        <v>#DIV/0!</v>
      </c>
      <c r="AH77" s="22" t="e">
        <f t="shared" si="29"/>
        <v>#DIV/0!</v>
      </c>
      <c r="AI77" s="22" t="e">
        <f t="shared" si="30"/>
        <v>#DIV/0!</v>
      </c>
      <c r="AJ77" s="22" t="e">
        <f t="shared" si="31"/>
        <v>#DIV/0!</v>
      </c>
      <c r="AK77" s="22" t="e">
        <f t="shared" si="32"/>
        <v>#DIV/0!</v>
      </c>
      <c r="AM77" s="51" t="e">
        <f t="shared" si="26"/>
        <v>#DIV/0!</v>
      </c>
      <c r="AN77" s="20" t="e">
        <f t="shared" si="27"/>
        <v>#DIV/0!</v>
      </c>
      <c r="AP77" s="109"/>
      <c r="AQ77" s="223"/>
      <c r="AS77" s="223"/>
      <c r="AT77" s="220"/>
      <c r="AU77" s="24"/>
      <c r="AV77" s="223"/>
      <c r="AW77" s="220"/>
      <c r="AY77" s="43"/>
      <c r="AZ77" s="43"/>
      <c r="BA77" s="43"/>
      <c r="BB77" s="43"/>
      <c r="BC77" s="25"/>
      <c r="BD77" s="223"/>
      <c r="BE77" s="220"/>
      <c r="BF77" s="24"/>
      <c r="BG77" s="223"/>
      <c r="BH77" s="220"/>
      <c r="BJ77" s="43"/>
      <c r="BK77" s="43"/>
      <c r="BL77" s="43"/>
      <c r="BM77" s="43"/>
      <c r="BO77" s="223"/>
      <c r="BP77" s="220"/>
      <c r="BQ77" s="24"/>
      <c r="BR77" s="223"/>
      <c r="BS77" s="220"/>
      <c r="BU77" s="220"/>
      <c r="BV77" s="220"/>
      <c r="BW77" s="221"/>
      <c r="BX77" s="51"/>
      <c r="BY77" s="220"/>
      <c r="BZ77" s="220"/>
      <c r="CA77" s="221"/>
      <c r="CB77" s="51"/>
      <c r="CC77" s="221"/>
    </row>
    <row r="78" spans="1:81" s="20" customFormat="1" ht="16" hidden="1" customHeight="1" x14ac:dyDescent="0.2">
      <c r="A78" s="222"/>
      <c r="B78" s="222"/>
      <c r="C78" s="222"/>
      <c r="E78" s="224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G78" s="21" t="e">
        <f t="shared" si="28"/>
        <v>#DIV/0!</v>
      </c>
      <c r="AH78" s="22" t="e">
        <f t="shared" si="29"/>
        <v>#DIV/0!</v>
      </c>
      <c r="AI78" s="22" t="e">
        <f t="shared" si="30"/>
        <v>#DIV/0!</v>
      </c>
      <c r="AJ78" s="22" t="e">
        <f t="shared" si="31"/>
        <v>#DIV/0!</v>
      </c>
      <c r="AK78" s="22" t="e">
        <f t="shared" si="32"/>
        <v>#DIV/0!</v>
      </c>
      <c r="AM78" s="51" t="e">
        <f t="shared" si="26"/>
        <v>#DIV/0!</v>
      </c>
      <c r="AN78" s="20" t="e">
        <f t="shared" si="27"/>
        <v>#DIV/0!</v>
      </c>
      <c r="AP78" s="109"/>
      <c r="AQ78" s="223"/>
      <c r="AS78" s="223"/>
      <c r="AT78" s="220"/>
      <c r="AU78" s="24"/>
      <c r="AV78" s="223"/>
      <c r="AW78" s="220"/>
      <c r="AY78" s="43"/>
      <c r="AZ78" s="43"/>
      <c r="BA78" s="43"/>
      <c r="BB78" s="43"/>
      <c r="BC78" s="25"/>
      <c r="BD78" s="223"/>
      <c r="BE78" s="220"/>
      <c r="BF78" s="24"/>
      <c r="BG78" s="223"/>
      <c r="BH78" s="220"/>
      <c r="BJ78" s="43"/>
      <c r="BK78" s="43"/>
      <c r="BL78" s="43"/>
      <c r="BM78" s="43"/>
      <c r="BO78" s="223"/>
      <c r="BP78" s="220"/>
      <c r="BQ78" s="24"/>
      <c r="BR78" s="223"/>
      <c r="BS78" s="220"/>
      <c r="BU78" s="220"/>
      <c r="BV78" s="220"/>
      <c r="BW78" s="221"/>
      <c r="BX78" s="51"/>
      <c r="BY78" s="220"/>
      <c r="BZ78" s="220"/>
      <c r="CA78" s="221"/>
      <c r="CB78" s="51"/>
      <c r="CC78" s="221"/>
    </row>
    <row r="79" spans="1:81" s="20" customFormat="1" ht="16" hidden="1" customHeight="1" x14ac:dyDescent="0.2">
      <c r="A79" s="222"/>
      <c r="B79" s="222"/>
      <c r="C79" s="222"/>
      <c r="E79" s="224"/>
      <c r="G79" s="110"/>
      <c r="K79" s="111"/>
      <c r="L79" s="110"/>
      <c r="P79" s="111"/>
      <c r="Q79" s="110"/>
      <c r="U79" s="111"/>
      <c r="V79" s="110"/>
      <c r="Z79" s="111"/>
      <c r="AA79" s="110"/>
      <c r="AE79" s="111"/>
      <c r="AG79" s="21" t="e">
        <f t="shared" si="28"/>
        <v>#DIV/0!</v>
      </c>
      <c r="AH79" s="22" t="e">
        <f t="shared" si="29"/>
        <v>#DIV/0!</v>
      </c>
      <c r="AI79" s="22" t="e">
        <f t="shared" si="30"/>
        <v>#DIV/0!</v>
      </c>
      <c r="AJ79" s="22" t="e">
        <f t="shared" si="31"/>
        <v>#DIV/0!</v>
      </c>
      <c r="AK79" s="22" t="e">
        <f t="shared" si="32"/>
        <v>#DIV/0!</v>
      </c>
      <c r="AM79" s="51" t="e">
        <f t="shared" si="26"/>
        <v>#DIV/0!</v>
      </c>
      <c r="AN79" s="20" t="e">
        <f t="shared" si="27"/>
        <v>#DIV/0!</v>
      </c>
      <c r="AP79" s="109"/>
      <c r="AQ79" s="223"/>
      <c r="AS79" s="223"/>
      <c r="AT79" s="220"/>
      <c r="AU79" s="24"/>
      <c r="AV79" s="223"/>
      <c r="AW79" s="220"/>
      <c r="AY79" s="43"/>
      <c r="AZ79" s="43"/>
      <c r="BA79" s="43"/>
      <c r="BB79" s="43"/>
      <c r="BC79" s="25"/>
      <c r="BD79" s="223"/>
      <c r="BE79" s="220"/>
      <c r="BF79" s="24"/>
      <c r="BG79" s="223"/>
      <c r="BH79" s="220"/>
      <c r="BJ79" s="43"/>
      <c r="BK79" s="43"/>
      <c r="BL79" s="43"/>
      <c r="BM79" s="43"/>
      <c r="BO79" s="223"/>
      <c r="BP79" s="220"/>
      <c r="BQ79" s="24"/>
      <c r="BR79" s="223"/>
      <c r="BS79" s="220"/>
      <c r="BU79" s="220"/>
      <c r="BV79" s="220"/>
      <c r="BW79" s="221"/>
      <c r="BX79" s="51"/>
      <c r="BY79" s="220"/>
      <c r="BZ79" s="220"/>
      <c r="CA79" s="221"/>
      <c r="CB79" s="51"/>
      <c r="CC79" s="221"/>
    </row>
    <row r="80" spans="1:81" s="20" customFormat="1" ht="16" hidden="1" customHeight="1" x14ac:dyDescent="0.2">
      <c r="A80" s="222"/>
      <c r="B80" s="222"/>
      <c r="C80" s="222"/>
      <c r="E80" s="224"/>
      <c r="G80" s="110"/>
      <c r="K80" s="111"/>
      <c r="L80" s="110"/>
      <c r="P80" s="111"/>
      <c r="Q80" s="110"/>
      <c r="U80" s="111"/>
      <c r="V80" s="110"/>
      <c r="Z80" s="111"/>
      <c r="AA80" s="110"/>
      <c r="AE80" s="111"/>
      <c r="AG80" s="21" t="e">
        <f t="shared" si="28"/>
        <v>#DIV/0!</v>
      </c>
      <c r="AH80" s="22" t="e">
        <f t="shared" si="29"/>
        <v>#DIV/0!</v>
      </c>
      <c r="AI80" s="22" t="e">
        <f t="shared" si="30"/>
        <v>#DIV/0!</v>
      </c>
      <c r="AJ80" s="22" t="e">
        <f t="shared" si="31"/>
        <v>#DIV/0!</v>
      </c>
      <c r="AK80" s="22" t="e">
        <f t="shared" si="32"/>
        <v>#DIV/0!</v>
      </c>
      <c r="AM80" s="51" t="e">
        <f t="shared" si="26"/>
        <v>#DIV/0!</v>
      </c>
      <c r="AN80" s="20" t="e">
        <f t="shared" si="27"/>
        <v>#DIV/0!</v>
      </c>
      <c r="AP80" s="109"/>
      <c r="AQ80" s="223"/>
      <c r="AS80" s="223"/>
      <c r="AT80" s="220"/>
      <c r="AU80" s="24"/>
      <c r="AV80" s="223"/>
      <c r="AW80" s="220"/>
      <c r="AY80" s="43"/>
      <c r="AZ80" s="43"/>
      <c r="BA80" s="43"/>
      <c r="BB80" s="43"/>
      <c r="BC80" s="25"/>
      <c r="BD80" s="223"/>
      <c r="BE80" s="220"/>
      <c r="BF80" s="24"/>
      <c r="BG80" s="223"/>
      <c r="BH80" s="220"/>
      <c r="BJ80" s="43"/>
      <c r="BK80" s="43"/>
      <c r="BL80" s="43"/>
      <c r="BM80" s="43"/>
      <c r="BO80" s="223"/>
      <c r="BP80" s="220"/>
      <c r="BQ80" s="24"/>
      <c r="BR80" s="223"/>
      <c r="BS80" s="220"/>
      <c r="BU80" s="220"/>
      <c r="BV80" s="220"/>
      <c r="BW80" s="221"/>
      <c r="BX80" s="51"/>
      <c r="BY80" s="220"/>
      <c r="BZ80" s="220"/>
      <c r="CA80" s="221"/>
      <c r="CB80" s="51"/>
      <c r="CC80" s="221"/>
    </row>
    <row r="81" spans="1:81" s="20" customFormat="1" ht="16" hidden="1" customHeight="1" x14ac:dyDescent="0.2">
      <c r="A81" s="222"/>
      <c r="B81" s="222"/>
      <c r="C81" s="222">
        <v>0</v>
      </c>
      <c r="D81" s="20" t="s">
        <v>1037</v>
      </c>
      <c r="E81" s="224"/>
      <c r="G81" s="20">
        <v>1039</v>
      </c>
      <c r="H81" s="20">
        <v>1021</v>
      </c>
      <c r="I81" s="20">
        <v>805</v>
      </c>
      <c r="J81" s="20">
        <v>691</v>
      </c>
      <c r="K81" s="20">
        <v>1075</v>
      </c>
      <c r="L81" s="20">
        <v>0.66600000000000004</v>
      </c>
      <c r="M81" s="20">
        <v>0.66800000000000004</v>
      </c>
      <c r="N81" s="20">
        <v>0.65200000000000002</v>
      </c>
      <c r="O81" s="20">
        <v>0.65700000000000003</v>
      </c>
      <c r="P81" s="20">
        <v>0.66400000000000003</v>
      </c>
      <c r="Q81" s="20">
        <v>0.61599999999999999</v>
      </c>
      <c r="R81" s="20">
        <v>0.625</v>
      </c>
      <c r="S81" s="20">
        <v>0.63</v>
      </c>
      <c r="T81" s="20">
        <v>0.628</v>
      </c>
      <c r="U81" s="20">
        <v>0.63300000000000001</v>
      </c>
      <c r="V81" s="20">
        <v>1.375</v>
      </c>
      <c r="W81" s="20">
        <v>1.367</v>
      </c>
      <c r="X81" s="20">
        <v>1.389</v>
      </c>
      <c r="Y81" s="20">
        <v>1.3879999999999999</v>
      </c>
      <c r="Z81" s="20">
        <v>1.369</v>
      </c>
      <c r="AA81" s="20">
        <v>1.427</v>
      </c>
      <c r="AB81" s="20">
        <v>1.4339999999999999</v>
      </c>
      <c r="AC81" s="20">
        <v>1.448</v>
      </c>
      <c r="AD81" s="20">
        <v>1.421</v>
      </c>
      <c r="AE81" s="20">
        <v>1.4510000000000001</v>
      </c>
      <c r="AG81" s="21">
        <f t="shared" si="28"/>
        <v>926.2</v>
      </c>
      <c r="AH81" s="22">
        <f t="shared" si="29"/>
        <v>0.6614000000000001</v>
      </c>
      <c r="AI81" s="22">
        <f t="shared" si="30"/>
        <v>1.3775999999999999</v>
      </c>
      <c r="AJ81" s="22">
        <f t="shared" si="31"/>
        <v>0.62640000000000007</v>
      </c>
      <c r="AK81" s="22">
        <f t="shared" si="32"/>
        <v>1.4361999999999999</v>
      </c>
      <c r="AM81" s="51">
        <f t="shared" si="26"/>
        <v>0.80979999999999985</v>
      </c>
      <c r="AN81" s="20">
        <f t="shared" si="27"/>
        <v>1.3026895255585645E-2</v>
      </c>
      <c r="AP81" s="109"/>
      <c r="AQ81" s="223"/>
      <c r="AS81" s="223"/>
      <c r="AT81" s="220"/>
      <c r="AU81" s="24"/>
      <c r="AV81" s="223"/>
      <c r="AW81" s="220"/>
      <c r="AY81" s="43">
        <v>0.72199999999999998</v>
      </c>
      <c r="AZ81" s="43">
        <v>1.5669999999999999</v>
      </c>
      <c r="BA81" s="43">
        <v>0.72899999999999998</v>
      </c>
      <c r="BB81" s="43">
        <v>1.708</v>
      </c>
      <c r="BC81" s="25"/>
      <c r="BD81" s="223"/>
      <c r="BE81" s="220"/>
      <c r="BF81" s="24"/>
      <c r="BG81" s="223"/>
      <c r="BH81" s="220"/>
      <c r="BJ81" s="43">
        <v>0.68100000000000005</v>
      </c>
      <c r="BK81" s="43">
        <v>1.7</v>
      </c>
      <c r="BL81" s="43">
        <v>0.73</v>
      </c>
      <c r="BM81" s="43">
        <v>1.7450000000000001</v>
      </c>
      <c r="BO81" s="223"/>
      <c r="BP81" s="220"/>
      <c r="BQ81" s="24"/>
      <c r="BR81" s="223"/>
      <c r="BS81" s="220"/>
      <c r="BU81" s="220"/>
      <c r="BV81" s="220"/>
      <c r="BW81" s="221"/>
      <c r="BX81" s="51"/>
      <c r="BY81" s="220"/>
      <c r="BZ81" s="220"/>
      <c r="CA81" s="221"/>
      <c r="CB81" s="51"/>
      <c r="CC81" s="221"/>
    </row>
    <row r="82" spans="1:81" s="20" customFormat="1" ht="16" hidden="1" customHeight="1" x14ac:dyDescent="0.2">
      <c r="A82" s="222"/>
      <c r="B82" s="222"/>
      <c r="C82" s="222"/>
      <c r="E82" s="224"/>
      <c r="AG82" s="21" t="e">
        <f t="shared" si="28"/>
        <v>#DIV/0!</v>
      </c>
      <c r="AH82" s="22" t="e">
        <f t="shared" si="29"/>
        <v>#DIV/0!</v>
      </c>
      <c r="AI82" s="22" t="e">
        <f t="shared" si="30"/>
        <v>#DIV/0!</v>
      </c>
      <c r="AJ82" s="22" t="e">
        <f t="shared" si="31"/>
        <v>#DIV/0!</v>
      </c>
      <c r="AK82" s="22" t="e">
        <f t="shared" si="32"/>
        <v>#DIV/0!</v>
      </c>
      <c r="AM82" s="51" t="e">
        <f t="shared" si="26"/>
        <v>#DIV/0!</v>
      </c>
      <c r="AN82" s="20" t="e">
        <f t="shared" si="27"/>
        <v>#DIV/0!</v>
      </c>
      <c r="AP82" s="109"/>
      <c r="AQ82" s="223"/>
      <c r="AS82" s="223"/>
      <c r="AT82" s="220"/>
      <c r="AU82" s="24"/>
      <c r="AV82" s="223"/>
      <c r="AW82" s="220"/>
      <c r="AY82" s="43"/>
      <c r="AZ82" s="43"/>
      <c r="BA82" s="43"/>
      <c r="BB82" s="43"/>
      <c r="BC82" s="25"/>
      <c r="BD82" s="223"/>
      <c r="BE82" s="220"/>
      <c r="BF82" s="24"/>
      <c r="BG82" s="223"/>
      <c r="BH82" s="220"/>
      <c r="BJ82" s="43"/>
      <c r="BK82" s="43"/>
      <c r="BL82" s="43"/>
      <c r="BM82" s="43"/>
      <c r="BO82" s="223"/>
      <c r="BP82" s="220"/>
      <c r="BQ82" s="24"/>
      <c r="BR82" s="223"/>
      <c r="BS82" s="220"/>
      <c r="BU82" s="220"/>
      <c r="BV82" s="220"/>
      <c r="BW82" s="221"/>
      <c r="BX82" s="51"/>
      <c r="BY82" s="220"/>
      <c r="BZ82" s="220"/>
      <c r="CA82" s="221"/>
      <c r="CB82" s="51"/>
      <c r="CC82" s="221"/>
    </row>
    <row r="83" spans="1:81" s="20" customFormat="1" ht="16" hidden="1" customHeight="1" x14ac:dyDescent="0.2">
      <c r="A83" s="222"/>
      <c r="B83" s="222"/>
      <c r="C83" s="222"/>
      <c r="E83" s="224"/>
      <c r="AG83" s="21" t="e">
        <f t="shared" si="28"/>
        <v>#DIV/0!</v>
      </c>
      <c r="AH83" s="22" t="e">
        <f t="shared" si="29"/>
        <v>#DIV/0!</v>
      </c>
      <c r="AI83" s="22" t="e">
        <f t="shared" si="30"/>
        <v>#DIV/0!</v>
      </c>
      <c r="AJ83" s="22" t="e">
        <f t="shared" si="31"/>
        <v>#DIV/0!</v>
      </c>
      <c r="AK83" s="22" t="e">
        <f t="shared" si="32"/>
        <v>#DIV/0!</v>
      </c>
      <c r="AM83" s="51" t="e">
        <f t="shared" si="26"/>
        <v>#DIV/0!</v>
      </c>
      <c r="AN83" s="20" t="e">
        <f t="shared" si="27"/>
        <v>#DIV/0!</v>
      </c>
      <c r="AP83" s="109"/>
      <c r="AQ83" s="223"/>
      <c r="AS83" s="223"/>
      <c r="AT83" s="220"/>
      <c r="AU83" s="24"/>
      <c r="AV83" s="223"/>
      <c r="AW83" s="220"/>
      <c r="AY83" s="43"/>
      <c r="AZ83" s="43"/>
      <c r="BA83" s="43"/>
      <c r="BB83" s="43"/>
      <c r="BC83" s="25"/>
      <c r="BD83" s="223"/>
      <c r="BE83" s="220"/>
      <c r="BF83" s="24"/>
      <c r="BG83" s="223"/>
      <c r="BH83" s="220"/>
      <c r="BJ83" s="43"/>
      <c r="BK83" s="43"/>
      <c r="BL83" s="43"/>
      <c r="BM83" s="43"/>
      <c r="BO83" s="223"/>
      <c r="BP83" s="220"/>
      <c r="BQ83" s="24"/>
      <c r="BR83" s="223"/>
      <c r="BS83" s="220"/>
      <c r="BU83" s="220"/>
      <c r="BV83" s="220"/>
      <c r="BW83" s="221"/>
      <c r="BX83" s="51"/>
      <c r="BY83" s="220"/>
      <c r="BZ83" s="220"/>
      <c r="CA83" s="221"/>
      <c r="CB83" s="51"/>
      <c r="CC83" s="221"/>
    </row>
    <row r="84" spans="1:81" s="20" customFormat="1" ht="16" hidden="1" customHeight="1" x14ac:dyDescent="0.2">
      <c r="A84" s="222"/>
      <c r="B84" s="222"/>
      <c r="C84" s="222"/>
      <c r="E84" s="224"/>
      <c r="AG84" s="21" t="e">
        <f t="shared" si="28"/>
        <v>#DIV/0!</v>
      </c>
      <c r="AH84" s="22" t="e">
        <f t="shared" si="29"/>
        <v>#DIV/0!</v>
      </c>
      <c r="AI84" s="22" t="e">
        <f t="shared" si="30"/>
        <v>#DIV/0!</v>
      </c>
      <c r="AJ84" s="22" t="e">
        <f t="shared" si="31"/>
        <v>#DIV/0!</v>
      </c>
      <c r="AK84" s="22" t="e">
        <f t="shared" si="32"/>
        <v>#DIV/0!</v>
      </c>
      <c r="AM84" s="51" t="e">
        <f t="shared" si="26"/>
        <v>#DIV/0!</v>
      </c>
      <c r="AN84" s="20" t="e">
        <f t="shared" si="27"/>
        <v>#DIV/0!</v>
      </c>
      <c r="AP84" s="109"/>
      <c r="AQ84" s="223"/>
      <c r="AS84" s="223"/>
      <c r="AT84" s="220"/>
      <c r="AU84" s="24"/>
      <c r="AV84" s="223"/>
      <c r="AW84" s="220"/>
      <c r="AY84" s="43"/>
      <c r="AZ84" s="43"/>
      <c r="BA84" s="43"/>
      <c r="BB84" s="43"/>
      <c r="BC84" s="25"/>
      <c r="BD84" s="223"/>
      <c r="BE84" s="220"/>
      <c r="BF84" s="24"/>
      <c r="BG84" s="223"/>
      <c r="BH84" s="220"/>
      <c r="BJ84" s="43"/>
      <c r="BK84" s="43"/>
      <c r="BL84" s="43"/>
      <c r="BM84" s="43"/>
      <c r="BO84" s="223"/>
      <c r="BP84" s="220"/>
      <c r="BQ84" s="24"/>
      <c r="BR84" s="223"/>
      <c r="BS84" s="220"/>
      <c r="BU84" s="220"/>
      <c r="BV84" s="220"/>
      <c r="BW84" s="221"/>
      <c r="BX84" s="51"/>
      <c r="BY84" s="220"/>
      <c r="BZ84" s="220"/>
      <c r="CA84" s="221"/>
      <c r="CB84" s="51"/>
      <c r="CC84" s="221"/>
    </row>
    <row r="85" spans="1:81" s="20" customFormat="1" ht="16" hidden="1" customHeight="1" x14ac:dyDescent="0.2">
      <c r="A85" s="222"/>
      <c r="B85" s="222"/>
      <c r="C85" s="222"/>
      <c r="E85" s="224"/>
      <c r="AG85" s="21" t="e">
        <f t="shared" si="28"/>
        <v>#DIV/0!</v>
      </c>
      <c r="AH85" s="22" t="e">
        <f t="shared" si="29"/>
        <v>#DIV/0!</v>
      </c>
      <c r="AI85" s="22" t="e">
        <f t="shared" si="30"/>
        <v>#DIV/0!</v>
      </c>
      <c r="AJ85" s="22" t="e">
        <f t="shared" si="31"/>
        <v>#DIV/0!</v>
      </c>
      <c r="AK85" s="22" t="e">
        <f t="shared" si="32"/>
        <v>#DIV/0!</v>
      </c>
      <c r="AM85" s="51" t="e">
        <f t="shared" si="26"/>
        <v>#DIV/0!</v>
      </c>
      <c r="AN85" s="20" t="e">
        <f t="shared" si="27"/>
        <v>#DIV/0!</v>
      </c>
      <c r="AP85" s="109"/>
      <c r="AQ85" s="223"/>
      <c r="AS85" s="223"/>
      <c r="AT85" s="220"/>
      <c r="AU85" s="24"/>
      <c r="AV85" s="223"/>
      <c r="AW85" s="220"/>
      <c r="AY85" s="43"/>
      <c r="AZ85" s="43"/>
      <c r="BA85" s="43"/>
      <c r="BB85" s="43"/>
      <c r="BC85" s="25"/>
      <c r="BD85" s="223"/>
      <c r="BE85" s="220"/>
      <c r="BF85" s="24"/>
      <c r="BG85" s="223"/>
      <c r="BH85" s="220"/>
      <c r="BJ85" s="43"/>
      <c r="BK85" s="43"/>
      <c r="BL85" s="43"/>
      <c r="BM85" s="43"/>
      <c r="BO85" s="223"/>
      <c r="BP85" s="220"/>
      <c r="BQ85" s="24"/>
      <c r="BR85" s="223"/>
      <c r="BS85" s="220"/>
      <c r="BU85" s="220"/>
      <c r="BV85" s="220"/>
      <c r="BW85" s="221"/>
      <c r="BX85" s="51"/>
      <c r="BY85" s="220"/>
      <c r="BZ85" s="220"/>
      <c r="CA85" s="221"/>
      <c r="CB85" s="51"/>
      <c r="CC85" s="221"/>
    </row>
    <row r="86" spans="1:81" s="20" customFormat="1" ht="16" hidden="1" customHeight="1" x14ac:dyDescent="0.2">
      <c r="A86" s="222"/>
      <c r="B86" s="222"/>
      <c r="C86" s="222"/>
      <c r="E86" s="224"/>
      <c r="G86" s="110"/>
      <c r="K86" s="111"/>
      <c r="L86" s="110"/>
      <c r="P86" s="111"/>
      <c r="Q86" s="110"/>
      <c r="U86" s="111"/>
      <c r="V86" s="110"/>
      <c r="Z86" s="111"/>
      <c r="AA86" s="110"/>
      <c r="AE86" s="111"/>
      <c r="AG86" s="21" t="e">
        <f t="shared" si="28"/>
        <v>#DIV/0!</v>
      </c>
      <c r="AH86" s="22" t="e">
        <f t="shared" si="29"/>
        <v>#DIV/0!</v>
      </c>
      <c r="AI86" s="22" t="e">
        <f t="shared" si="30"/>
        <v>#DIV/0!</v>
      </c>
      <c r="AJ86" s="22" t="e">
        <f t="shared" si="31"/>
        <v>#DIV/0!</v>
      </c>
      <c r="AK86" s="22" t="e">
        <f t="shared" si="32"/>
        <v>#DIV/0!</v>
      </c>
      <c r="AM86" s="51" t="e">
        <f t="shared" si="26"/>
        <v>#DIV/0!</v>
      </c>
      <c r="AN86" s="20" t="e">
        <f t="shared" si="27"/>
        <v>#DIV/0!</v>
      </c>
      <c r="AP86" s="109"/>
      <c r="AQ86" s="223"/>
      <c r="AS86" s="223"/>
      <c r="AT86" s="220"/>
      <c r="AU86" s="24"/>
      <c r="AV86" s="223"/>
      <c r="AW86" s="220"/>
      <c r="AY86" s="43"/>
      <c r="AZ86" s="43"/>
      <c r="BA86" s="43"/>
      <c r="BB86" s="43"/>
      <c r="BC86" s="25"/>
      <c r="BD86" s="223"/>
      <c r="BE86" s="220"/>
      <c r="BF86" s="24"/>
      <c r="BG86" s="223"/>
      <c r="BH86" s="220"/>
      <c r="BJ86" s="43"/>
      <c r="BK86" s="43"/>
      <c r="BL86" s="43"/>
      <c r="BM86" s="43"/>
      <c r="BO86" s="223"/>
      <c r="BP86" s="220"/>
      <c r="BQ86" s="24"/>
      <c r="BR86" s="223"/>
      <c r="BS86" s="220"/>
      <c r="BU86" s="220"/>
      <c r="BV86" s="220"/>
      <c r="BW86" s="221"/>
      <c r="BX86" s="51"/>
      <c r="BY86" s="220"/>
      <c r="BZ86" s="220"/>
      <c r="CA86" s="221"/>
      <c r="CB86" s="51"/>
      <c r="CC86" s="221"/>
    </row>
    <row r="87" spans="1:81" s="20" customFormat="1" ht="16" hidden="1" customHeight="1" x14ac:dyDescent="0.2">
      <c r="A87" s="222"/>
      <c r="B87" s="222"/>
      <c r="C87" s="222"/>
      <c r="E87" s="224"/>
      <c r="G87" s="110"/>
      <c r="K87" s="111"/>
      <c r="L87" s="110"/>
      <c r="P87" s="111"/>
      <c r="Q87" s="110"/>
      <c r="U87" s="111"/>
      <c r="V87" s="110"/>
      <c r="Z87" s="111"/>
      <c r="AA87" s="110"/>
      <c r="AE87" s="111"/>
      <c r="AG87" s="21" t="e">
        <f t="shared" si="28"/>
        <v>#DIV/0!</v>
      </c>
      <c r="AH87" s="22" t="e">
        <f t="shared" si="29"/>
        <v>#DIV/0!</v>
      </c>
      <c r="AI87" s="22" t="e">
        <f t="shared" si="30"/>
        <v>#DIV/0!</v>
      </c>
      <c r="AJ87" s="22" t="e">
        <f t="shared" si="31"/>
        <v>#DIV/0!</v>
      </c>
      <c r="AK87" s="22" t="e">
        <f t="shared" si="32"/>
        <v>#DIV/0!</v>
      </c>
      <c r="AM87" s="51" t="e">
        <f t="shared" si="26"/>
        <v>#DIV/0!</v>
      </c>
      <c r="AN87" s="20" t="e">
        <f t="shared" si="27"/>
        <v>#DIV/0!</v>
      </c>
      <c r="AP87" s="109"/>
      <c r="AQ87" s="223"/>
      <c r="AS87" s="223"/>
      <c r="AT87" s="220"/>
      <c r="AU87" s="24"/>
      <c r="AV87" s="223"/>
      <c r="AW87" s="220"/>
      <c r="AY87" s="43"/>
      <c r="AZ87" s="43"/>
      <c r="BA87" s="43"/>
      <c r="BB87" s="43"/>
      <c r="BC87" s="25"/>
      <c r="BD87" s="223"/>
      <c r="BE87" s="220"/>
      <c r="BF87" s="24"/>
      <c r="BG87" s="223"/>
      <c r="BH87" s="220"/>
      <c r="BJ87" s="43"/>
      <c r="BK87" s="43"/>
      <c r="BL87" s="43"/>
      <c r="BM87" s="43"/>
      <c r="BO87" s="223"/>
      <c r="BP87" s="220"/>
      <c r="BQ87" s="24"/>
      <c r="BR87" s="223"/>
      <c r="BS87" s="220"/>
      <c r="BU87" s="220"/>
      <c r="BV87" s="220"/>
      <c r="BW87" s="221"/>
      <c r="BX87" s="51"/>
      <c r="BY87" s="220"/>
      <c r="BZ87" s="220"/>
      <c r="CA87" s="221"/>
      <c r="CB87" s="51"/>
      <c r="CC87" s="221"/>
    </row>
    <row r="88" spans="1:81" s="20" customFormat="1" ht="16" hidden="1" customHeight="1" x14ac:dyDescent="0.2">
      <c r="A88" s="222"/>
      <c r="B88" s="222"/>
      <c r="C88" s="222"/>
      <c r="E88" s="224"/>
      <c r="G88" s="110"/>
      <c r="K88" s="111"/>
      <c r="L88" s="110"/>
      <c r="P88" s="111"/>
      <c r="Q88" s="110"/>
      <c r="U88" s="111"/>
      <c r="V88" s="110"/>
      <c r="Z88" s="111"/>
      <c r="AA88" s="110"/>
      <c r="AE88" s="111"/>
      <c r="AG88" s="21" t="e">
        <f t="shared" si="28"/>
        <v>#DIV/0!</v>
      </c>
      <c r="AH88" s="22" t="e">
        <f t="shared" si="29"/>
        <v>#DIV/0!</v>
      </c>
      <c r="AI88" s="22" t="e">
        <f t="shared" si="30"/>
        <v>#DIV/0!</v>
      </c>
      <c r="AJ88" s="22" t="e">
        <f t="shared" si="31"/>
        <v>#DIV/0!</v>
      </c>
      <c r="AK88" s="22" t="e">
        <f t="shared" si="32"/>
        <v>#DIV/0!</v>
      </c>
      <c r="AM88" s="51" t="e">
        <f t="shared" si="26"/>
        <v>#DIV/0!</v>
      </c>
      <c r="AN88" s="20" t="e">
        <f t="shared" si="27"/>
        <v>#DIV/0!</v>
      </c>
      <c r="AP88" s="109"/>
      <c r="AQ88" s="223"/>
      <c r="AS88" s="223"/>
      <c r="AT88" s="220"/>
      <c r="AU88" s="24"/>
      <c r="AV88" s="223"/>
      <c r="AW88" s="220"/>
      <c r="AY88" s="43"/>
      <c r="AZ88" s="43"/>
      <c r="BA88" s="43"/>
      <c r="BB88" s="43"/>
      <c r="BC88" s="25"/>
      <c r="BD88" s="223"/>
      <c r="BE88" s="220"/>
      <c r="BF88" s="24"/>
      <c r="BG88" s="223"/>
      <c r="BH88" s="220"/>
      <c r="BJ88" s="43"/>
      <c r="BK88" s="43"/>
      <c r="BL88" s="43"/>
      <c r="BM88" s="43"/>
      <c r="BO88" s="223"/>
      <c r="BP88" s="220"/>
      <c r="BQ88" s="24"/>
      <c r="BR88" s="223"/>
      <c r="BS88" s="220"/>
      <c r="BU88" s="220"/>
      <c r="BV88" s="220"/>
      <c r="BW88" s="221"/>
      <c r="BX88" s="51"/>
      <c r="BY88" s="220"/>
      <c r="BZ88" s="220"/>
      <c r="CA88" s="221"/>
      <c r="CB88" s="51"/>
      <c r="CC88" s="221"/>
    </row>
    <row r="89" spans="1:81" ht="16" hidden="1" customHeight="1" x14ac:dyDescent="0.2">
      <c r="A89" s="7"/>
      <c r="B89" s="7"/>
      <c r="C89" s="7"/>
      <c r="AM89" s="51"/>
    </row>
    <row r="90" spans="1:81" s="20" customFormat="1" ht="16" hidden="1" customHeight="1" x14ac:dyDescent="0.2">
      <c r="A90" s="222">
        <v>20</v>
      </c>
      <c r="B90" s="222">
        <v>0</v>
      </c>
      <c r="C90" s="222">
        <v>1</v>
      </c>
      <c r="E90" s="224">
        <v>987329</v>
      </c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G90" s="21" t="e">
        <f t="shared" ref="AG90:AG105" si="33">AVERAGE(G90:K90)</f>
        <v>#DIV/0!</v>
      </c>
      <c r="AH90" s="22" t="e">
        <f t="shared" ref="AH90:AH105" si="34">AVERAGE(L90:P90)</f>
        <v>#DIV/0!</v>
      </c>
      <c r="AI90" s="22" t="e">
        <f t="shared" ref="AI90:AI105" si="35">AVERAGE(V90:Z90)</f>
        <v>#DIV/0!</v>
      </c>
      <c r="AJ90" s="22" t="e">
        <f t="shared" ref="AJ90:AJ105" si="36">AVERAGE(Q90:U90)</f>
        <v>#DIV/0!</v>
      </c>
      <c r="AK90" s="22" t="e">
        <f t="shared" ref="AK90:AK105" si="37">AVERAGE(AA90:AE90)</f>
        <v>#DIV/0!</v>
      </c>
      <c r="AM90" s="51" t="e">
        <f t="shared" si="26"/>
        <v>#DIV/0!</v>
      </c>
      <c r="AN90" s="20" t="e">
        <f t="shared" si="27"/>
        <v>#DIV/0!</v>
      </c>
      <c r="AP90" s="109"/>
      <c r="AQ90" s="223"/>
      <c r="AS90" s="223"/>
      <c r="AT90" s="220"/>
      <c r="AU90" s="24"/>
      <c r="AV90" s="223"/>
      <c r="AW90" s="220"/>
      <c r="AY90" s="43"/>
      <c r="AZ90" s="43"/>
      <c r="BA90" s="43"/>
      <c r="BB90" s="43"/>
      <c r="BC90" s="25"/>
      <c r="BD90" s="223"/>
      <c r="BE90" s="220"/>
      <c r="BF90" s="24"/>
      <c r="BG90" s="223"/>
      <c r="BH90" s="220"/>
      <c r="BJ90" s="43"/>
      <c r="BK90" s="43"/>
      <c r="BL90" s="43"/>
      <c r="BM90" s="43"/>
      <c r="BO90" s="223"/>
      <c r="BP90" s="220"/>
      <c r="BQ90" s="24"/>
      <c r="BR90" s="223"/>
      <c r="BS90" s="220"/>
      <c r="BU90" s="220"/>
      <c r="BV90" s="220"/>
      <c r="BW90" s="221"/>
      <c r="BX90" s="51"/>
      <c r="BY90" s="220"/>
      <c r="BZ90" s="220"/>
      <c r="CA90" s="221"/>
      <c r="CB90" s="51"/>
      <c r="CC90" s="221"/>
    </row>
    <row r="91" spans="1:81" s="20" customFormat="1" ht="16" hidden="1" customHeight="1" x14ac:dyDescent="0.2">
      <c r="A91" s="222"/>
      <c r="B91" s="222"/>
      <c r="C91" s="222"/>
      <c r="E91" s="224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G91" s="21" t="e">
        <f t="shared" si="33"/>
        <v>#DIV/0!</v>
      </c>
      <c r="AH91" s="22" t="e">
        <f t="shared" si="34"/>
        <v>#DIV/0!</v>
      </c>
      <c r="AI91" s="22" t="e">
        <f t="shared" si="35"/>
        <v>#DIV/0!</v>
      </c>
      <c r="AJ91" s="22" t="e">
        <f t="shared" si="36"/>
        <v>#DIV/0!</v>
      </c>
      <c r="AK91" s="22" t="e">
        <f t="shared" si="37"/>
        <v>#DIV/0!</v>
      </c>
      <c r="AM91" s="51" t="e">
        <f t="shared" si="26"/>
        <v>#DIV/0!</v>
      </c>
      <c r="AN91" s="20" t="e">
        <f t="shared" si="27"/>
        <v>#DIV/0!</v>
      </c>
      <c r="AP91" s="109"/>
      <c r="AQ91" s="223"/>
      <c r="AS91" s="223"/>
      <c r="AT91" s="220"/>
      <c r="AU91" s="24"/>
      <c r="AV91" s="223"/>
      <c r="AW91" s="220"/>
      <c r="AY91" s="43"/>
      <c r="AZ91" s="43"/>
      <c r="BA91" s="43"/>
      <c r="BB91" s="43"/>
      <c r="BC91" s="25"/>
      <c r="BD91" s="223"/>
      <c r="BE91" s="220"/>
      <c r="BF91" s="24"/>
      <c r="BG91" s="223"/>
      <c r="BH91" s="220"/>
      <c r="BJ91" s="43"/>
      <c r="BK91" s="43"/>
      <c r="BL91" s="43"/>
      <c r="BM91" s="43"/>
      <c r="BO91" s="223"/>
      <c r="BP91" s="220"/>
      <c r="BQ91" s="24"/>
      <c r="BR91" s="223"/>
      <c r="BS91" s="220"/>
      <c r="BU91" s="220"/>
      <c r="BV91" s="220"/>
      <c r="BW91" s="221"/>
      <c r="BX91" s="51"/>
      <c r="BY91" s="220"/>
      <c r="BZ91" s="220"/>
      <c r="CA91" s="221"/>
      <c r="CB91" s="51"/>
      <c r="CC91" s="221"/>
    </row>
    <row r="92" spans="1:81" s="20" customFormat="1" ht="16" hidden="1" customHeight="1" x14ac:dyDescent="0.2">
      <c r="A92" s="222"/>
      <c r="B92" s="222"/>
      <c r="C92" s="222"/>
      <c r="E92" s="224"/>
      <c r="AG92" s="21" t="e">
        <f t="shared" si="33"/>
        <v>#DIV/0!</v>
      </c>
      <c r="AH92" s="22" t="e">
        <f t="shared" si="34"/>
        <v>#DIV/0!</v>
      </c>
      <c r="AI92" s="22" t="e">
        <f t="shared" si="35"/>
        <v>#DIV/0!</v>
      </c>
      <c r="AJ92" s="22" t="e">
        <f t="shared" si="36"/>
        <v>#DIV/0!</v>
      </c>
      <c r="AK92" s="22" t="e">
        <f t="shared" si="37"/>
        <v>#DIV/0!</v>
      </c>
      <c r="AM92" s="51" t="e">
        <f t="shared" si="26"/>
        <v>#DIV/0!</v>
      </c>
      <c r="AN92" s="20" t="e">
        <f t="shared" si="27"/>
        <v>#DIV/0!</v>
      </c>
      <c r="AP92" s="109"/>
      <c r="AQ92" s="223"/>
      <c r="AS92" s="223"/>
      <c r="AT92" s="220"/>
      <c r="AU92" s="24"/>
      <c r="AV92" s="223"/>
      <c r="AW92" s="220"/>
      <c r="AY92" s="43"/>
      <c r="AZ92" s="43"/>
      <c r="BA92" s="43"/>
      <c r="BB92" s="43"/>
      <c r="BC92" s="25"/>
      <c r="BD92" s="223"/>
      <c r="BE92" s="220"/>
      <c r="BF92" s="24"/>
      <c r="BG92" s="223"/>
      <c r="BH92" s="220"/>
      <c r="BJ92" s="43"/>
      <c r="BK92" s="43"/>
      <c r="BL92" s="43"/>
      <c r="BM92" s="43"/>
      <c r="BO92" s="223"/>
      <c r="BP92" s="220"/>
      <c r="BQ92" s="24"/>
      <c r="BR92" s="223"/>
      <c r="BS92" s="220"/>
      <c r="BU92" s="220"/>
      <c r="BV92" s="220"/>
      <c r="BW92" s="221"/>
      <c r="BX92" s="51"/>
      <c r="BY92" s="220"/>
      <c r="BZ92" s="220"/>
      <c r="CA92" s="221"/>
      <c r="CB92" s="51"/>
      <c r="CC92" s="221"/>
    </row>
    <row r="93" spans="1:81" s="20" customFormat="1" ht="16" hidden="1" customHeight="1" x14ac:dyDescent="0.2">
      <c r="A93" s="222"/>
      <c r="B93" s="222"/>
      <c r="C93" s="222"/>
      <c r="D93" s="20" t="s">
        <v>1038</v>
      </c>
      <c r="E93" s="224"/>
      <c r="G93">
        <v>737</v>
      </c>
      <c r="H93">
        <v>605</v>
      </c>
      <c r="I93">
        <v>570</v>
      </c>
      <c r="J93">
        <v>476</v>
      </c>
      <c r="K93">
        <v>619</v>
      </c>
      <c r="L93">
        <v>0.85199999999999998</v>
      </c>
      <c r="M93">
        <v>0.84299999999999997</v>
      </c>
      <c r="N93">
        <v>0.83599999999999997</v>
      </c>
      <c r="O93">
        <v>0.81799999999999995</v>
      </c>
      <c r="P93">
        <v>0.85299999999999998</v>
      </c>
      <c r="Q93">
        <v>0.68899999999999995</v>
      </c>
      <c r="R93">
        <v>0.71</v>
      </c>
      <c r="S93">
        <v>0.71699999999999997</v>
      </c>
      <c r="T93">
        <v>0.70099999999999996</v>
      </c>
      <c r="U93">
        <v>0.70599999999999996</v>
      </c>
      <c r="V93">
        <v>0.96599999999999997</v>
      </c>
      <c r="W93">
        <v>0.98799999999999999</v>
      </c>
      <c r="X93">
        <v>1.006</v>
      </c>
      <c r="Y93">
        <v>1.0580000000000001</v>
      </c>
      <c r="Z93">
        <v>0.95499999999999996</v>
      </c>
      <c r="AA93">
        <v>1.3580000000000001</v>
      </c>
      <c r="AB93">
        <v>1.323</v>
      </c>
      <c r="AC93">
        <v>1.3440000000000001</v>
      </c>
      <c r="AD93">
        <v>1.345</v>
      </c>
      <c r="AE93">
        <v>1.345</v>
      </c>
      <c r="AG93" s="21">
        <f t="shared" si="33"/>
        <v>601.4</v>
      </c>
      <c r="AH93" s="22">
        <f t="shared" si="34"/>
        <v>0.84040000000000004</v>
      </c>
      <c r="AI93" s="22">
        <f t="shared" si="35"/>
        <v>0.99459999999999993</v>
      </c>
      <c r="AJ93" s="22">
        <f t="shared" si="36"/>
        <v>0.7046</v>
      </c>
      <c r="AK93" s="22">
        <f t="shared" si="37"/>
        <v>1.343</v>
      </c>
      <c r="AM93" s="51">
        <f t="shared" si="26"/>
        <v>0.63839999999999997</v>
      </c>
      <c r="AN93" s="20">
        <f t="shared" si="27"/>
        <v>1.2589678312014218E-2</v>
      </c>
      <c r="AP93" s="109"/>
      <c r="AQ93" s="223"/>
      <c r="AS93" s="223"/>
      <c r="AT93" s="220"/>
      <c r="AU93" s="24"/>
      <c r="AV93" s="223"/>
      <c r="AW93" s="220"/>
      <c r="AY93" s="43">
        <v>0.84899999999999998</v>
      </c>
      <c r="AZ93" s="43">
        <v>1.2110000000000001</v>
      </c>
      <c r="BA93" s="43">
        <v>0.82</v>
      </c>
      <c r="BB93" s="43">
        <v>1.464</v>
      </c>
      <c r="BC93" s="25"/>
      <c r="BD93" s="223"/>
      <c r="BE93" s="220"/>
      <c r="BF93" s="24"/>
      <c r="BG93" s="223"/>
      <c r="BH93" s="220"/>
      <c r="BJ93" s="43">
        <v>0.78900000000000003</v>
      </c>
      <c r="BK93" s="43">
        <v>1.4119999999999999</v>
      </c>
      <c r="BL93" s="43">
        <v>0.77</v>
      </c>
      <c r="BM93" s="43">
        <v>1.5840000000000001</v>
      </c>
      <c r="BO93" s="223"/>
      <c r="BP93" s="220"/>
      <c r="BQ93" s="24"/>
      <c r="BR93" s="223"/>
      <c r="BS93" s="220"/>
      <c r="BU93" s="220"/>
      <c r="BV93" s="220"/>
      <c r="BW93" s="221"/>
      <c r="BX93" s="51"/>
      <c r="BY93" s="220"/>
      <c r="BZ93" s="220"/>
      <c r="CA93" s="221"/>
      <c r="CB93" s="51"/>
      <c r="CC93" s="221"/>
    </row>
    <row r="94" spans="1:81" s="20" customFormat="1" ht="16" hidden="1" customHeight="1" x14ac:dyDescent="0.2">
      <c r="A94" s="222"/>
      <c r="B94" s="222"/>
      <c r="C94" s="222"/>
      <c r="D94" s="20" t="s">
        <v>1039</v>
      </c>
      <c r="E94" s="224"/>
      <c r="G94">
        <v>832</v>
      </c>
      <c r="H94">
        <v>674</v>
      </c>
      <c r="I94">
        <v>737</v>
      </c>
      <c r="J94">
        <v>836</v>
      </c>
      <c r="K94">
        <v>725</v>
      </c>
      <c r="L94">
        <v>0.85199999999999998</v>
      </c>
      <c r="M94">
        <v>0.82899999999999996</v>
      </c>
      <c r="N94">
        <v>0.83799999999999997</v>
      </c>
      <c r="O94">
        <v>0.85299999999999998</v>
      </c>
      <c r="P94">
        <v>0.82699999999999996</v>
      </c>
      <c r="Q94">
        <v>0.71699999999999997</v>
      </c>
      <c r="R94">
        <v>0.72199999999999998</v>
      </c>
      <c r="S94">
        <v>0.73099999999999998</v>
      </c>
      <c r="T94">
        <v>0.72299999999999998</v>
      </c>
      <c r="U94">
        <v>0.72199999999999998</v>
      </c>
      <c r="V94">
        <v>0.96599999999999997</v>
      </c>
      <c r="W94">
        <v>1.028</v>
      </c>
      <c r="X94">
        <v>0.999</v>
      </c>
      <c r="Y94">
        <v>0.96199999999999997</v>
      </c>
      <c r="Z94">
        <v>1.0309999999999999</v>
      </c>
      <c r="AA94">
        <v>1.2869999999999999</v>
      </c>
      <c r="AB94">
        <v>1.3540000000000001</v>
      </c>
      <c r="AC94">
        <v>1.286</v>
      </c>
      <c r="AD94">
        <v>1.319</v>
      </c>
      <c r="AE94">
        <v>1.2969999999999999</v>
      </c>
      <c r="AG94" s="21">
        <f t="shared" si="33"/>
        <v>760.8</v>
      </c>
      <c r="AH94" s="22">
        <f t="shared" si="34"/>
        <v>0.83979999999999999</v>
      </c>
      <c r="AI94" s="22">
        <f t="shared" si="35"/>
        <v>0.99719999999999998</v>
      </c>
      <c r="AJ94" s="22">
        <f t="shared" si="36"/>
        <v>0.72299999999999998</v>
      </c>
      <c r="AK94" s="22">
        <f t="shared" si="37"/>
        <v>1.3086</v>
      </c>
      <c r="AM94" s="51">
        <f t="shared" si="26"/>
        <v>0.58560000000000001</v>
      </c>
      <c r="AN94" s="20">
        <f t="shared" si="27"/>
        <v>2.8640879874752497E-2</v>
      </c>
      <c r="AP94" s="109"/>
      <c r="AQ94" s="223"/>
      <c r="AS94" s="223"/>
      <c r="AT94" s="220"/>
      <c r="AU94" s="24"/>
      <c r="AV94" s="223"/>
      <c r="AW94" s="220"/>
      <c r="AY94" s="43">
        <v>0.84799999999999998</v>
      </c>
      <c r="AZ94" s="43">
        <v>1.2130000000000001</v>
      </c>
      <c r="BA94" s="43">
        <v>0.81</v>
      </c>
      <c r="BB94" s="43">
        <v>1.476</v>
      </c>
      <c r="BC94" s="25"/>
      <c r="BD94" s="223"/>
      <c r="BE94" s="220"/>
      <c r="BF94" s="24"/>
      <c r="BG94" s="223"/>
      <c r="BH94" s="220"/>
      <c r="BJ94" s="43">
        <v>0.77100000000000002</v>
      </c>
      <c r="BK94" s="43">
        <v>1.4450000000000001</v>
      </c>
      <c r="BL94" s="43">
        <v>0.747</v>
      </c>
      <c r="BM94" s="43">
        <v>1.621</v>
      </c>
      <c r="BO94" s="223"/>
      <c r="BP94" s="220"/>
      <c r="BQ94" s="24"/>
      <c r="BR94" s="223"/>
      <c r="BS94" s="220"/>
      <c r="BU94" s="220"/>
      <c r="BV94" s="220"/>
      <c r="BW94" s="221"/>
      <c r="BX94" s="51"/>
      <c r="BY94" s="220"/>
      <c r="BZ94" s="220"/>
      <c r="CA94" s="221"/>
      <c r="CB94" s="51"/>
      <c r="CC94" s="221"/>
    </row>
    <row r="95" spans="1:81" s="20" customFormat="1" ht="16" hidden="1" customHeight="1" x14ac:dyDescent="0.2">
      <c r="A95" s="222"/>
      <c r="B95" s="222"/>
      <c r="C95" s="222"/>
      <c r="D95" s="20" t="s">
        <v>1040</v>
      </c>
      <c r="E95" s="224"/>
      <c r="G95">
        <v>991</v>
      </c>
      <c r="H95">
        <v>1188</v>
      </c>
      <c r="I95">
        <v>1356</v>
      </c>
      <c r="J95">
        <v>1011</v>
      </c>
      <c r="K95">
        <v>1059</v>
      </c>
      <c r="L95">
        <v>0.80300000000000005</v>
      </c>
      <c r="M95">
        <v>0.81299999999999994</v>
      </c>
      <c r="N95">
        <v>0.82299999999999995</v>
      </c>
      <c r="O95">
        <v>0.80100000000000005</v>
      </c>
      <c r="P95">
        <v>0.80400000000000005</v>
      </c>
      <c r="Q95">
        <v>0.70799999999999996</v>
      </c>
      <c r="R95">
        <v>0.71899999999999997</v>
      </c>
      <c r="S95">
        <v>0.74099999999999999</v>
      </c>
      <c r="T95">
        <v>0.72</v>
      </c>
      <c r="U95">
        <v>0.73499999999999999</v>
      </c>
      <c r="V95">
        <v>1.0980000000000001</v>
      </c>
      <c r="W95">
        <v>1.07</v>
      </c>
      <c r="X95">
        <v>1.0409999999999999</v>
      </c>
      <c r="Y95">
        <v>1.103</v>
      </c>
      <c r="Z95">
        <v>1.0900000000000001</v>
      </c>
      <c r="AA95">
        <v>1.2869999999999999</v>
      </c>
      <c r="AB95">
        <v>1.292</v>
      </c>
      <c r="AC95">
        <v>1.252</v>
      </c>
      <c r="AD95">
        <v>1.2749999999999999</v>
      </c>
      <c r="AE95">
        <v>1.2649999999999999</v>
      </c>
      <c r="AG95" s="21">
        <f t="shared" si="33"/>
        <v>1121</v>
      </c>
      <c r="AH95" s="22">
        <f t="shared" si="34"/>
        <v>0.80880000000000007</v>
      </c>
      <c r="AI95" s="22">
        <f t="shared" si="35"/>
        <v>1.0804</v>
      </c>
      <c r="AJ95" s="22">
        <f t="shared" si="36"/>
        <v>0.72459999999999991</v>
      </c>
      <c r="AK95" s="22">
        <f t="shared" si="37"/>
        <v>1.2742</v>
      </c>
      <c r="AM95" s="51">
        <f t="shared" si="26"/>
        <v>0.54960000000000009</v>
      </c>
      <c r="AN95" s="20">
        <f t="shared" si="27"/>
        <v>1.6269603560013387E-2</v>
      </c>
      <c r="AP95" s="109"/>
      <c r="AQ95" s="223"/>
      <c r="AS95" s="223"/>
      <c r="AT95" s="220"/>
      <c r="AU95" s="24"/>
      <c r="AV95" s="223"/>
      <c r="AW95" s="220"/>
      <c r="AY95" s="43">
        <v>0.82499999999999996</v>
      </c>
      <c r="AZ95" s="43">
        <v>1.2849999999999999</v>
      </c>
      <c r="BA95" s="43">
        <v>0.78300000000000003</v>
      </c>
      <c r="BB95" s="43">
        <v>1.5489999999999999</v>
      </c>
      <c r="BC95" s="25"/>
      <c r="BD95" s="223"/>
      <c r="BE95" s="220"/>
      <c r="BF95" s="24"/>
      <c r="BG95" s="223"/>
      <c r="BH95" s="220"/>
      <c r="BJ95" s="43">
        <v>0.76400000000000001</v>
      </c>
      <c r="BK95" s="43">
        <v>1.476</v>
      </c>
      <c r="BL95" s="43">
        <v>0.73</v>
      </c>
      <c r="BM95" s="43">
        <v>1.661</v>
      </c>
      <c r="BO95" s="223"/>
      <c r="BP95" s="220"/>
      <c r="BQ95" s="24"/>
      <c r="BR95" s="223"/>
      <c r="BS95" s="220"/>
      <c r="BU95" s="220"/>
      <c r="BV95" s="220"/>
      <c r="BW95" s="221"/>
      <c r="BX95" s="51"/>
      <c r="BY95" s="220"/>
      <c r="BZ95" s="220"/>
      <c r="CA95" s="221"/>
      <c r="CB95" s="51"/>
      <c r="CC95" s="221"/>
    </row>
    <row r="96" spans="1:81" s="20" customFormat="1" ht="16" hidden="1" customHeight="1" x14ac:dyDescent="0.2">
      <c r="A96" s="222"/>
      <c r="B96" s="222"/>
      <c r="C96" s="222"/>
      <c r="E96" s="224"/>
      <c r="G96" s="110"/>
      <c r="K96" s="111"/>
      <c r="L96" s="110"/>
      <c r="P96" s="111"/>
      <c r="Q96" s="110"/>
      <c r="U96" s="111"/>
      <c r="V96" s="110"/>
      <c r="Z96" s="111"/>
      <c r="AA96" s="110"/>
      <c r="AE96" s="111"/>
      <c r="AG96" s="21" t="e">
        <f t="shared" si="33"/>
        <v>#DIV/0!</v>
      </c>
      <c r="AH96" s="22" t="e">
        <f t="shared" si="34"/>
        <v>#DIV/0!</v>
      </c>
      <c r="AI96" s="22" t="e">
        <f t="shared" si="35"/>
        <v>#DIV/0!</v>
      </c>
      <c r="AJ96" s="22" t="e">
        <f t="shared" si="36"/>
        <v>#DIV/0!</v>
      </c>
      <c r="AK96" s="22" t="e">
        <f t="shared" si="37"/>
        <v>#DIV/0!</v>
      </c>
      <c r="AM96" s="51" t="e">
        <f t="shared" si="26"/>
        <v>#DIV/0!</v>
      </c>
      <c r="AN96" s="20" t="e">
        <f t="shared" si="27"/>
        <v>#DIV/0!</v>
      </c>
      <c r="AP96" s="109"/>
      <c r="AQ96" s="223"/>
      <c r="AS96" s="223"/>
      <c r="AT96" s="220"/>
      <c r="AU96" s="24"/>
      <c r="AV96" s="223"/>
      <c r="AW96" s="220"/>
      <c r="AY96" s="43"/>
      <c r="AZ96" s="43"/>
      <c r="BA96" s="43"/>
      <c r="BB96" s="43"/>
      <c r="BC96" s="25"/>
      <c r="BD96" s="223"/>
      <c r="BE96" s="220"/>
      <c r="BF96" s="24"/>
      <c r="BG96" s="223"/>
      <c r="BH96" s="220"/>
      <c r="BJ96" s="43"/>
      <c r="BK96" s="43"/>
      <c r="BL96" s="43"/>
      <c r="BM96" s="43"/>
      <c r="BO96" s="223"/>
      <c r="BP96" s="220"/>
      <c r="BQ96" s="24"/>
      <c r="BR96" s="223"/>
      <c r="BS96" s="220"/>
      <c r="BU96" s="220"/>
      <c r="BV96" s="220"/>
      <c r="BW96" s="221"/>
      <c r="BX96" s="51"/>
      <c r="BY96" s="220"/>
      <c r="BZ96" s="220"/>
      <c r="CA96" s="221"/>
      <c r="CB96" s="51"/>
      <c r="CC96" s="221"/>
    </row>
    <row r="97" spans="1:81" s="20" customFormat="1" ht="16" hidden="1" customHeight="1" x14ac:dyDescent="0.2">
      <c r="A97" s="222"/>
      <c r="B97" s="222"/>
      <c r="C97" s="222"/>
      <c r="E97" s="224"/>
      <c r="G97" s="110"/>
      <c r="K97" s="111"/>
      <c r="L97" s="110"/>
      <c r="P97" s="111"/>
      <c r="Q97" s="110"/>
      <c r="U97" s="111"/>
      <c r="V97" s="110"/>
      <c r="Z97" s="111"/>
      <c r="AA97" s="110"/>
      <c r="AE97" s="111"/>
      <c r="AG97" s="21" t="e">
        <f t="shared" si="33"/>
        <v>#DIV/0!</v>
      </c>
      <c r="AH97" s="22" t="e">
        <f t="shared" si="34"/>
        <v>#DIV/0!</v>
      </c>
      <c r="AI97" s="22" t="e">
        <f t="shared" si="35"/>
        <v>#DIV/0!</v>
      </c>
      <c r="AJ97" s="22" t="e">
        <f t="shared" si="36"/>
        <v>#DIV/0!</v>
      </c>
      <c r="AK97" s="22" t="e">
        <f t="shared" si="37"/>
        <v>#DIV/0!</v>
      </c>
      <c r="AM97" s="51" t="e">
        <f t="shared" si="26"/>
        <v>#DIV/0!</v>
      </c>
      <c r="AN97" s="20" t="e">
        <f t="shared" si="27"/>
        <v>#DIV/0!</v>
      </c>
      <c r="AP97" s="109"/>
      <c r="AQ97" s="223"/>
      <c r="AS97" s="223"/>
      <c r="AT97" s="220"/>
      <c r="AU97" s="24"/>
      <c r="AV97" s="223"/>
      <c r="AW97" s="220"/>
      <c r="AY97" s="43"/>
      <c r="AZ97" s="43"/>
      <c r="BA97" s="43"/>
      <c r="BB97" s="43"/>
      <c r="BC97" s="25"/>
      <c r="BD97" s="223"/>
      <c r="BE97" s="220"/>
      <c r="BF97" s="24"/>
      <c r="BG97" s="223"/>
      <c r="BH97" s="220"/>
      <c r="BJ97" s="43"/>
      <c r="BK97" s="43"/>
      <c r="BL97" s="43"/>
      <c r="BM97" s="43"/>
      <c r="BO97" s="223"/>
      <c r="BP97" s="220"/>
      <c r="BQ97" s="24"/>
      <c r="BR97" s="223"/>
      <c r="BS97" s="220"/>
      <c r="BU97" s="220"/>
      <c r="BV97" s="220"/>
      <c r="BW97" s="221"/>
      <c r="BX97" s="51"/>
      <c r="BY97" s="220"/>
      <c r="BZ97" s="220"/>
      <c r="CA97" s="221"/>
      <c r="CB97" s="51"/>
      <c r="CC97" s="221"/>
    </row>
    <row r="98" spans="1:81" s="20" customFormat="1" ht="16" hidden="1" customHeight="1" x14ac:dyDescent="0.2">
      <c r="A98" s="222"/>
      <c r="B98" s="222"/>
      <c r="C98" s="222">
        <v>0</v>
      </c>
      <c r="E98" s="224"/>
      <c r="AG98" s="21" t="e">
        <f t="shared" si="33"/>
        <v>#DIV/0!</v>
      </c>
      <c r="AH98" s="22" t="e">
        <f t="shared" si="34"/>
        <v>#DIV/0!</v>
      </c>
      <c r="AI98" s="22" t="e">
        <f t="shared" si="35"/>
        <v>#DIV/0!</v>
      </c>
      <c r="AJ98" s="22" t="e">
        <f t="shared" si="36"/>
        <v>#DIV/0!</v>
      </c>
      <c r="AK98" s="22" t="e">
        <f t="shared" si="37"/>
        <v>#DIV/0!</v>
      </c>
      <c r="AM98" s="51" t="e">
        <f t="shared" si="26"/>
        <v>#DIV/0!</v>
      </c>
      <c r="AN98" s="20" t="e">
        <f t="shared" si="27"/>
        <v>#DIV/0!</v>
      </c>
      <c r="AP98" s="109"/>
      <c r="AQ98" s="223"/>
      <c r="AS98" s="223"/>
      <c r="AT98" s="220"/>
      <c r="AU98" s="24"/>
      <c r="AV98" s="223"/>
      <c r="AW98" s="220"/>
      <c r="AY98" s="43"/>
      <c r="AZ98" s="43"/>
      <c r="BA98" s="43"/>
      <c r="BB98" s="43"/>
      <c r="BC98" s="25"/>
      <c r="BD98" s="223"/>
      <c r="BE98" s="220"/>
      <c r="BF98" s="24"/>
      <c r="BG98" s="223"/>
      <c r="BH98" s="220"/>
      <c r="BJ98" s="43"/>
      <c r="BK98" s="43"/>
      <c r="BL98" s="43"/>
      <c r="BM98" s="43"/>
      <c r="BO98" s="223"/>
      <c r="BP98" s="220"/>
      <c r="BQ98" s="24"/>
      <c r="BR98" s="223"/>
      <c r="BS98" s="220"/>
      <c r="BU98" s="220"/>
      <c r="BV98" s="220"/>
      <c r="BW98" s="221"/>
      <c r="BX98" s="51"/>
      <c r="BY98" s="220"/>
      <c r="BZ98" s="220"/>
      <c r="CA98" s="221"/>
      <c r="CB98" s="51"/>
      <c r="CC98" s="221"/>
    </row>
    <row r="99" spans="1:81" s="20" customFormat="1" ht="16" hidden="1" customHeight="1" x14ac:dyDescent="0.2">
      <c r="A99" s="222"/>
      <c r="B99" s="222"/>
      <c r="C99" s="222"/>
      <c r="E99" s="224"/>
      <c r="AG99" s="21" t="e">
        <f t="shared" si="33"/>
        <v>#DIV/0!</v>
      </c>
      <c r="AH99" s="22" t="e">
        <f t="shared" si="34"/>
        <v>#DIV/0!</v>
      </c>
      <c r="AI99" s="22" t="e">
        <f t="shared" si="35"/>
        <v>#DIV/0!</v>
      </c>
      <c r="AJ99" s="22" t="e">
        <f t="shared" si="36"/>
        <v>#DIV/0!</v>
      </c>
      <c r="AK99" s="22" t="e">
        <f t="shared" si="37"/>
        <v>#DIV/0!</v>
      </c>
      <c r="AM99" s="51" t="e">
        <f t="shared" si="26"/>
        <v>#DIV/0!</v>
      </c>
      <c r="AN99" s="20" t="e">
        <f t="shared" si="27"/>
        <v>#DIV/0!</v>
      </c>
      <c r="AP99" s="109"/>
      <c r="AQ99" s="223"/>
      <c r="AS99" s="223"/>
      <c r="AT99" s="220"/>
      <c r="AU99" s="24"/>
      <c r="AV99" s="223"/>
      <c r="AW99" s="220"/>
      <c r="AY99" s="43"/>
      <c r="AZ99" s="43"/>
      <c r="BA99" s="43"/>
      <c r="BB99" s="43"/>
      <c r="BC99" s="25"/>
      <c r="BD99" s="223"/>
      <c r="BE99" s="220"/>
      <c r="BF99" s="24"/>
      <c r="BG99" s="223"/>
      <c r="BH99" s="220"/>
      <c r="BJ99" s="43"/>
      <c r="BK99" s="43"/>
      <c r="BL99" s="43"/>
      <c r="BM99" s="43"/>
      <c r="BO99" s="223"/>
      <c r="BP99" s="220"/>
      <c r="BQ99" s="24"/>
      <c r="BR99" s="223"/>
      <c r="BS99" s="220"/>
      <c r="BU99" s="220"/>
      <c r="BV99" s="220"/>
      <c r="BW99" s="221"/>
      <c r="BX99" s="51"/>
      <c r="BY99" s="220"/>
      <c r="BZ99" s="220"/>
      <c r="CA99" s="221"/>
      <c r="CB99" s="51"/>
      <c r="CC99" s="221"/>
    </row>
    <row r="100" spans="1:81" s="20" customFormat="1" ht="16" hidden="1" customHeight="1" x14ac:dyDescent="0.2">
      <c r="A100" s="222"/>
      <c r="B100" s="222"/>
      <c r="C100" s="222"/>
      <c r="E100" s="224"/>
      <c r="AG100" s="21" t="e">
        <f t="shared" si="33"/>
        <v>#DIV/0!</v>
      </c>
      <c r="AH100" s="22" t="e">
        <f t="shared" si="34"/>
        <v>#DIV/0!</v>
      </c>
      <c r="AI100" s="22" t="e">
        <f t="shared" si="35"/>
        <v>#DIV/0!</v>
      </c>
      <c r="AJ100" s="22" t="e">
        <f t="shared" si="36"/>
        <v>#DIV/0!</v>
      </c>
      <c r="AK100" s="22" t="e">
        <f t="shared" si="37"/>
        <v>#DIV/0!</v>
      </c>
      <c r="AM100" s="51" t="e">
        <f t="shared" si="26"/>
        <v>#DIV/0!</v>
      </c>
      <c r="AN100" s="20" t="e">
        <f t="shared" si="27"/>
        <v>#DIV/0!</v>
      </c>
      <c r="AP100" s="109"/>
      <c r="AQ100" s="223"/>
      <c r="AS100" s="223"/>
      <c r="AT100" s="220"/>
      <c r="AU100" s="24"/>
      <c r="AV100" s="223"/>
      <c r="AW100" s="220"/>
      <c r="AY100" s="43"/>
      <c r="AZ100" s="43"/>
      <c r="BA100" s="43"/>
      <c r="BB100" s="43"/>
      <c r="BC100" s="25"/>
      <c r="BD100" s="223"/>
      <c r="BE100" s="220"/>
      <c r="BF100" s="24"/>
      <c r="BG100" s="223"/>
      <c r="BH100" s="220"/>
      <c r="BJ100" s="43"/>
      <c r="BK100" s="43"/>
      <c r="BL100" s="43"/>
      <c r="BM100" s="43"/>
      <c r="BO100" s="223"/>
      <c r="BP100" s="220"/>
      <c r="BQ100" s="24"/>
      <c r="BR100" s="223"/>
      <c r="BS100" s="220"/>
      <c r="BU100" s="220"/>
      <c r="BV100" s="220"/>
      <c r="BW100" s="221"/>
      <c r="BX100" s="51"/>
      <c r="BY100" s="220"/>
      <c r="BZ100" s="220"/>
      <c r="CA100" s="221"/>
      <c r="CB100" s="51"/>
      <c r="CC100" s="221"/>
    </row>
    <row r="101" spans="1:81" s="20" customFormat="1" ht="16" hidden="1" customHeight="1" x14ac:dyDescent="0.2">
      <c r="A101" s="222"/>
      <c r="B101" s="222"/>
      <c r="C101" s="222"/>
      <c r="E101" s="224"/>
      <c r="AG101" s="21" t="e">
        <f t="shared" si="33"/>
        <v>#DIV/0!</v>
      </c>
      <c r="AH101" s="22" t="e">
        <f t="shared" si="34"/>
        <v>#DIV/0!</v>
      </c>
      <c r="AI101" s="22" t="e">
        <f t="shared" si="35"/>
        <v>#DIV/0!</v>
      </c>
      <c r="AJ101" s="22" t="e">
        <f t="shared" si="36"/>
        <v>#DIV/0!</v>
      </c>
      <c r="AK101" s="22" t="e">
        <f t="shared" si="37"/>
        <v>#DIV/0!</v>
      </c>
      <c r="AM101" s="51" t="e">
        <f t="shared" si="26"/>
        <v>#DIV/0!</v>
      </c>
      <c r="AN101" s="20" t="e">
        <f t="shared" si="27"/>
        <v>#DIV/0!</v>
      </c>
      <c r="AP101" s="109"/>
      <c r="AQ101" s="223"/>
      <c r="AS101" s="223"/>
      <c r="AT101" s="220"/>
      <c r="AU101" s="24"/>
      <c r="AV101" s="223"/>
      <c r="AW101" s="220"/>
      <c r="AY101" s="43"/>
      <c r="AZ101" s="43"/>
      <c r="BA101" s="43"/>
      <c r="BB101" s="43"/>
      <c r="BC101" s="25"/>
      <c r="BD101" s="223"/>
      <c r="BE101" s="220"/>
      <c r="BF101" s="24"/>
      <c r="BG101" s="223"/>
      <c r="BH101" s="220"/>
      <c r="BJ101" s="43"/>
      <c r="BK101" s="43"/>
      <c r="BL101" s="43"/>
      <c r="BM101" s="43"/>
      <c r="BO101" s="223"/>
      <c r="BP101" s="220"/>
      <c r="BQ101" s="24"/>
      <c r="BR101" s="223"/>
      <c r="BS101" s="220"/>
      <c r="BU101" s="220"/>
      <c r="BV101" s="220"/>
      <c r="BW101" s="221"/>
      <c r="BX101" s="51"/>
      <c r="BY101" s="220"/>
      <c r="BZ101" s="220"/>
      <c r="CA101" s="221"/>
      <c r="CB101" s="51"/>
      <c r="CC101" s="221"/>
    </row>
    <row r="102" spans="1:81" s="20" customFormat="1" ht="16" hidden="1" customHeight="1" x14ac:dyDescent="0.2">
      <c r="A102" s="222"/>
      <c r="B102" s="222"/>
      <c r="C102" s="222"/>
      <c r="E102" s="224"/>
      <c r="AG102" s="21" t="e">
        <f t="shared" si="33"/>
        <v>#DIV/0!</v>
      </c>
      <c r="AH102" s="22" t="e">
        <f t="shared" si="34"/>
        <v>#DIV/0!</v>
      </c>
      <c r="AI102" s="22" t="e">
        <f t="shared" si="35"/>
        <v>#DIV/0!</v>
      </c>
      <c r="AJ102" s="22" t="e">
        <f t="shared" si="36"/>
        <v>#DIV/0!</v>
      </c>
      <c r="AK102" s="22" t="e">
        <f t="shared" si="37"/>
        <v>#DIV/0!</v>
      </c>
      <c r="AM102" s="51" t="e">
        <f t="shared" si="26"/>
        <v>#DIV/0!</v>
      </c>
      <c r="AN102" s="20" t="e">
        <f t="shared" si="27"/>
        <v>#DIV/0!</v>
      </c>
      <c r="AP102" s="109"/>
      <c r="AQ102" s="223"/>
      <c r="AS102" s="223"/>
      <c r="AT102" s="220"/>
      <c r="AU102" s="24"/>
      <c r="AV102" s="223"/>
      <c r="AW102" s="220"/>
      <c r="AY102" s="43"/>
      <c r="AZ102" s="43"/>
      <c r="BA102" s="43"/>
      <c r="BB102" s="43"/>
      <c r="BC102" s="25"/>
      <c r="BD102" s="223"/>
      <c r="BE102" s="220"/>
      <c r="BF102" s="24"/>
      <c r="BG102" s="223"/>
      <c r="BH102" s="220"/>
      <c r="BJ102" s="43"/>
      <c r="BK102" s="43"/>
      <c r="BL102" s="43"/>
      <c r="BM102" s="43"/>
      <c r="BO102" s="223"/>
      <c r="BP102" s="220"/>
      <c r="BQ102" s="24"/>
      <c r="BR102" s="223"/>
      <c r="BS102" s="220"/>
      <c r="BU102" s="220"/>
      <c r="BV102" s="220"/>
      <c r="BW102" s="221"/>
      <c r="BX102" s="51"/>
      <c r="BY102" s="220"/>
      <c r="BZ102" s="220"/>
      <c r="CA102" s="221"/>
      <c r="CB102" s="51"/>
      <c r="CC102" s="221"/>
    </row>
    <row r="103" spans="1:81" s="20" customFormat="1" ht="16" hidden="1" customHeight="1" x14ac:dyDescent="0.2">
      <c r="A103" s="222"/>
      <c r="B103" s="222"/>
      <c r="C103" s="222"/>
      <c r="E103" s="224"/>
      <c r="G103" s="110"/>
      <c r="K103" s="111"/>
      <c r="L103" s="110"/>
      <c r="P103" s="111"/>
      <c r="Q103" s="110"/>
      <c r="U103" s="111"/>
      <c r="V103" s="110"/>
      <c r="Z103" s="111"/>
      <c r="AA103" s="110"/>
      <c r="AE103" s="111"/>
      <c r="AG103" s="21" t="e">
        <f t="shared" si="33"/>
        <v>#DIV/0!</v>
      </c>
      <c r="AH103" s="22" t="e">
        <f t="shared" si="34"/>
        <v>#DIV/0!</v>
      </c>
      <c r="AI103" s="22" t="e">
        <f t="shared" si="35"/>
        <v>#DIV/0!</v>
      </c>
      <c r="AJ103" s="22" t="e">
        <f t="shared" si="36"/>
        <v>#DIV/0!</v>
      </c>
      <c r="AK103" s="22" t="e">
        <f t="shared" si="37"/>
        <v>#DIV/0!</v>
      </c>
      <c r="AM103" s="51" t="e">
        <f t="shared" si="26"/>
        <v>#DIV/0!</v>
      </c>
      <c r="AN103" s="20" t="e">
        <f t="shared" si="27"/>
        <v>#DIV/0!</v>
      </c>
      <c r="AP103" s="109"/>
      <c r="AQ103" s="223"/>
      <c r="AS103" s="223"/>
      <c r="AT103" s="220"/>
      <c r="AU103" s="24"/>
      <c r="AV103" s="223"/>
      <c r="AW103" s="220"/>
      <c r="AY103" s="43"/>
      <c r="AZ103" s="43"/>
      <c r="BA103" s="43"/>
      <c r="BB103" s="43"/>
      <c r="BC103" s="25"/>
      <c r="BD103" s="223"/>
      <c r="BE103" s="220"/>
      <c r="BF103" s="24"/>
      <c r="BG103" s="223"/>
      <c r="BH103" s="220"/>
      <c r="BJ103" s="43"/>
      <c r="BK103" s="43"/>
      <c r="BL103" s="43"/>
      <c r="BM103" s="43"/>
      <c r="BO103" s="223"/>
      <c r="BP103" s="220"/>
      <c r="BQ103" s="24"/>
      <c r="BR103" s="223"/>
      <c r="BS103" s="220"/>
      <c r="BU103" s="220"/>
      <c r="BV103" s="220"/>
      <c r="BW103" s="221"/>
      <c r="BX103" s="51"/>
      <c r="BY103" s="220"/>
      <c r="BZ103" s="220"/>
      <c r="CA103" s="221"/>
      <c r="CB103" s="51"/>
      <c r="CC103" s="221"/>
    </row>
    <row r="104" spans="1:81" s="20" customFormat="1" ht="16" hidden="1" customHeight="1" x14ac:dyDescent="0.2">
      <c r="A104" s="222"/>
      <c r="B104" s="222"/>
      <c r="C104" s="222"/>
      <c r="E104" s="224"/>
      <c r="G104" s="110"/>
      <c r="K104" s="111"/>
      <c r="L104" s="110"/>
      <c r="P104" s="111"/>
      <c r="Q104" s="110"/>
      <c r="U104" s="111"/>
      <c r="V104" s="110"/>
      <c r="Z104" s="111"/>
      <c r="AA104" s="110"/>
      <c r="AE104" s="111"/>
      <c r="AG104" s="21" t="e">
        <f t="shared" si="33"/>
        <v>#DIV/0!</v>
      </c>
      <c r="AH104" s="22" t="e">
        <f t="shared" si="34"/>
        <v>#DIV/0!</v>
      </c>
      <c r="AI104" s="22" t="e">
        <f t="shared" si="35"/>
        <v>#DIV/0!</v>
      </c>
      <c r="AJ104" s="22" t="e">
        <f t="shared" si="36"/>
        <v>#DIV/0!</v>
      </c>
      <c r="AK104" s="22" t="e">
        <f t="shared" si="37"/>
        <v>#DIV/0!</v>
      </c>
      <c r="AM104" s="51" t="e">
        <f t="shared" si="26"/>
        <v>#DIV/0!</v>
      </c>
      <c r="AN104" s="20" t="e">
        <f t="shared" si="27"/>
        <v>#DIV/0!</v>
      </c>
      <c r="AP104" s="109"/>
      <c r="AQ104" s="223"/>
      <c r="AS104" s="223"/>
      <c r="AT104" s="220"/>
      <c r="AU104" s="24"/>
      <c r="AV104" s="223"/>
      <c r="AW104" s="220"/>
      <c r="AY104" s="43"/>
      <c r="AZ104" s="43"/>
      <c r="BA104" s="43"/>
      <c r="BB104" s="43"/>
      <c r="BC104" s="25"/>
      <c r="BD104" s="223"/>
      <c r="BE104" s="220"/>
      <c r="BF104" s="24"/>
      <c r="BG104" s="223"/>
      <c r="BH104" s="220"/>
      <c r="BJ104" s="43"/>
      <c r="BK104" s="43"/>
      <c r="BL104" s="43"/>
      <c r="BM104" s="43"/>
      <c r="BO104" s="223"/>
      <c r="BP104" s="220"/>
      <c r="BQ104" s="24"/>
      <c r="BR104" s="223"/>
      <c r="BS104" s="220"/>
      <c r="BU104" s="220"/>
      <c r="BV104" s="220"/>
      <c r="BW104" s="221"/>
      <c r="BX104" s="51"/>
      <c r="BY104" s="220"/>
      <c r="BZ104" s="220"/>
      <c r="CA104" s="221"/>
      <c r="CB104" s="51"/>
      <c r="CC104" s="221"/>
    </row>
    <row r="105" spans="1:81" s="20" customFormat="1" ht="16" hidden="1" customHeight="1" x14ac:dyDescent="0.2">
      <c r="A105" s="222"/>
      <c r="B105" s="222"/>
      <c r="C105" s="222"/>
      <c r="E105" s="224"/>
      <c r="G105" s="110"/>
      <c r="K105" s="111"/>
      <c r="L105" s="110"/>
      <c r="P105" s="111"/>
      <c r="Q105" s="110"/>
      <c r="U105" s="111"/>
      <c r="V105" s="110"/>
      <c r="Z105" s="111"/>
      <c r="AA105" s="110"/>
      <c r="AE105" s="111"/>
      <c r="AG105" s="21" t="e">
        <f t="shared" si="33"/>
        <v>#DIV/0!</v>
      </c>
      <c r="AH105" s="22" t="e">
        <f t="shared" si="34"/>
        <v>#DIV/0!</v>
      </c>
      <c r="AI105" s="22" t="e">
        <f t="shared" si="35"/>
        <v>#DIV/0!</v>
      </c>
      <c r="AJ105" s="22" t="e">
        <f t="shared" si="36"/>
        <v>#DIV/0!</v>
      </c>
      <c r="AK105" s="22" t="e">
        <f t="shared" si="37"/>
        <v>#DIV/0!</v>
      </c>
      <c r="AM105" s="51" t="e">
        <f t="shared" si="26"/>
        <v>#DIV/0!</v>
      </c>
      <c r="AN105" s="20" t="e">
        <f t="shared" si="27"/>
        <v>#DIV/0!</v>
      </c>
      <c r="AP105" s="109"/>
      <c r="AQ105" s="223"/>
      <c r="AS105" s="223"/>
      <c r="AT105" s="220"/>
      <c r="AU105" s="24"/>
      <c r="AV105" s="223"/>
      <c r="AW105" s="220"/>
      <c r="AY105" s="43"/>
      <c r="AZ105" s="43"/>
      <c r="BA105" s="43"/>
      <c r="BB105" s="43"/>
      <c r="BC105" s="25"/>
      <c r="BD105" s="223"/>
      <c r="BE105" s="220"/>
      <c r="BF105" s="24"/>
      <c r="BG105" s="223"/>
      <c r="BH105" s="220"/>
      <c r="BJ105" s="43"/>
      <c r="BK105" s="43"/>
      <c r="BL105" s="43"/>
      <c r="BM105" s="43"/>
      <c r="BO105" s="223"/>
      <c r="BP105" s="220"/>
      <c r="BQ105" s="24"/>
      <c r="BR105" s="223"/>
      <c r="BS105" s="220"/>
      <c r="BU105" s="220"/>
      <c r="BV105" s="220"/>
      <c r="BW105" s="221"/>
      <c r="BX105" s="51"/>
      <c r="BY105" s="220"/>
      <c r="BZ105" s="220"/>
      <c r="CA105" s="221"/>
      <c r="CB105" s="51"/>
      <c r="CC105" s="221"/>
    </row>
    <row r="106" spans="1:81" ht="16" hidden="1" customHeight="1" x14ac:dyDescent="0.2">
      <c r="AM106" s="51"/>
    </row>
    <row r="107" spans="1:81" s="20" customFormat="1" ht="16" hidden="1" customHeight="1" x14ac:dyDescent="0.2">
      <c r="A107" s="222">
        <v>19</v>
      </c>
      <c r="B107" s="222">
        <v>0</v>
      </c>
      <c r="C107" s="222">
        <v>1</v>
      </c>
      <c r="D107" s="123" t="s">
        <v>1041</v>
      </c>
      <c r="E107" s="224">
        <v>1366337</v>
      </c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G107" s="21" t="e">
        <f t="shared" ref="AG107:AG122" si="38">AVERAGE(G107:K107)</f>
        <v>#DIV/0!</v>
      </c>
      <c r="AH107" s="22" t="e">
        <f t="shared" ref="AH107:AH122" si="39">AVERAGE(L107:P107)</f>
        <v>#DIV/0!</v>
      </c>
      <c r="AI107" s="22" t="e">
        <f t="shared" ref="AI107:AI122" si="40">AVERAGE(V107:Z107)</f>
        <v>#DIV/0!</v>
      </c>
      <c r="AJ107" s="22" t="e">
        <f t="shared" ref="AJ107:AJ122" si="41">AVERAGE(Q107:U107)</f>
        <v>#DIV/0!</v>
      </c>
      <c r="AK107" s="22" t="e">
        <f t="shared" ref="AK107:AK122" si="42">AVERAGE(AA107:AE107)</f>
        <v>#DIV/0!</v>
      </c>
      <c r="AM107" s="51" t="e">
        <f t="shared" si="26"/>
        <v>#DIV/0!</v>
      </c>
      <c r="AN107" s="20" t="e">
        <f t="shared" si="27"/>
        <v>#DIV/0!</v>
      </c>
      <c r="AP107" s="109"/>
      <c r="AQ107" s="223"/>
      <c r="AS107" s="223"/>
      <c r="AT107" s="220"/>
      <c r="AU107" s="24"/>
      <c r="AV107" s="223"/>
      <c r="AW107" s="220"/>
      <c r="AY107" s="43"/>
      <c r="AZ107" s="43"/>
      <c r="BA107" s="43"/>
      <c r="BB107" s="43"/>
      <c r="BC107" s="25"/>
      <c r="BD107" s="223"/>
      <c r="BE107" s="220"/>
      <c r="BF107" s="24"/>
      <c r="BG107" s="223"/>
      <c r="BH107" s="220"/>
      <c r="BJ107" s="43"/>
      <c r="BK107" s="43"/>
      <c r="BL107" s="43"/>
      <c r="BM107" s="43"/>
      <c r="BO107" s="223"/>
      <c r="BP107" s="220"/>
      <c r="BQ107" s="24"/>
      <c r="BR107" s="223"/>
      <c r="BS107" s="220"/>
      <c r="BU107" s="220"/>
      <c r="BV107" s="220"/>
      <c r="BW107" s="221"/>
      <c r="BX107" s="51"/>
      <c r="BY107" s="220"/>
      <c r="BZ107" s="220"/>
      <c r="CA107" s="221"/>
      <c r="CB107" s="51"/>
      <c r="CC107" s="221"/>
    </row>
    <row r="108" spans="1:81" s="20" customFormat="1" ht="16" hidden="1" customHeight="1" x14ac:dyDescent="0.2">
      <c r="A108" s="222"/>
      <c r="B108" s="222"/>
      <c r="C108" s="222"/>
      <c r="D108" s="123" t="s">
        <v>1042</v>
      </c>
      <c r="E108" s="224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G108" s="21" t="e">
        <f t="shared" si="38"/>
        <v>#DIV/0!</v>
      </c>
      <c r="AH108" s="22" t="e">
        <f t="shared" si="39"/>
        <v>#DIV/0!</v>
      </c>
      <c r="AI108" s="22" t="e">
        <f t="shared" si="40"/>
        <v>#DIV/0!</v>
      </c>
      <c r="AJ108" s="22" t="e">
        <f t="shared" si="41"/>
        <v>#DIV/0!</v>
      </c>
      <c r="AK108" s="22" t="e">
        <f t="shared" si="42"/>
        <v>#DIV/0!</v>
      </c>
      <c r="AM108" s="51" t="e">
        <f t="shared" si="26"/>
        <v>#DIV/0!</v>
      </c>
      <c r="AN108" s="20" t="e">
        <f t="shared" si="27"/>
        <v>#DIV/0!</v>
      </c>
      <c r="AP108" s="109"/>
      <c r="AQ108" s="223"/>
      <c r="AS108" s="223"/>
      <c r="AT108" s="220"/>
      <c r="AU108" s="24"/>
      <c r="AV108" s="223"/>
      <c r="AW108" s="220"/>
      <c r="AY108" s="43"/>
      <c r="AZ108" s="43"/>
      <c r="BA108" s="43"/>
      <c r="BB108" s="43"/>
      <c r="BC108" s="25"/>
      <c r="BD108" s="223"/>
      <c r="BE108" s="220"/>
      <c r="BF108" s="24"/>
      <c r="BG108" s="223"/>
      <c r="BH108" s="220"/>
      <c r="BJ108" s="43"/>
      <c r="BK108" s="43"/>
      <c r="BL108" s="43"/>
      <c r="BM108" s="43"/>
      <c r="BO108" s="223"/>
      <c r="BP108" s="220"/>
      <c r="BQ108" s="24"/>
      <c r="BR108" s="223"/>
      <c r="BS108" s="220"/>
      <c r="BU108" s="220"/>
      <c r="BV108" s="220"/>
      <c r="BW108" s="221"/>
      <c r="BX108" s="51"/>
      <c r="BY108" s="220"/>
      <c r="BZ108" s="220"/>
      <c r="CA108" s="221"/>
      <c r="CB108" s="51"/>
      <c r="CC108" s="221"/>
    </row>
    <row r="109" spans="1:81" s="20" customFormat="1" ht="16" hidden="1" customHeight="1" x14ac:dyDescent="0.2">
      <c r="A109" s="222"/>
      <c r="B109" s="222"/>
      <c r="C109" s="222"/>
      <c r="D109" s="123" t="s">
        <v>1043</v>
      </c>
      <c r="E109" s="224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G109" s="21" t="e">
        <f t="shared" si="38"/>
        <v>#DIV/0!</v>
      </c>
      <c r="AH109" s="22" t="e">
        <f t="shared" si="39"/>
        <v>#DIV/0!</v>
      </c>
      <c r="AI109" s="22" t="e">
        <f t="shared" si="40"/>
        <v>#DIV/0!</v>
      </c>
      <c r="AJ109" s="22" t="e">
        <f t="shared" si="41"/>
        <v>#DIV/0!</v>
      </c>
      <c r="AK109" s="22" t="e">
        <f t="shared" si="42"/>
        <v>#DIV/0!</v>
      </c>
      <c r="AM109" s="51" t="e">
        <f t="shared" si="26"/>
        <v>#DIV/0!</v>
      </c>
      <c r="AN109" s="20" t="e">
        <f t="shared" si="27"/>
        <v>#DIV/0!</v>
      </c>
      <c r="AP109" s="109"/>
      <c r="AQ109" s="223"/>
      <c r="AS109" s="223"/>
      <c r="AT109" s="220"/>
      <c r="AU109" s="24"/>
      <c r="AV109" s="223"/>
      <c r="AW109" s="220"/>
      <c r="AY109" s="43"/>
      <c r="AZ109" s="43"/>
      <c r="BA109" s="43"/>
      <c r="BB109" s="43"/>
      <c r="BC109" s="25"/>
      <c r="BD109" s="223"/>
      <c r="BE109" s="220"/>
      <c r="BF109" s="24"/>
      <c r="BG109" s="223"/>
      <c r="BH109" s="220"/>
      <c r="BJ109" s="43"/>
      <c r="BK109" s="43"/>
      <c r="BL109" s="43"/>
      <c r="BM109" s="43"/>
      <c r="BO109" s="223"/>
      <c r="BP109" s="220"/>
      <c r="BQ109" s="24"/>
      <c r="BR109" s="223"/>
      <c r="BS109" s="220"/>
      <c r="BU109" s="220"/>
      <c r="BV109" s="220"/>
      <c r="BW109" s="221"/>
      <c r="BX109" s="51"/>
      <c r="BY109" s="220"/>
      <c r="BZ109" s="220"/>
      <c r="CA109" s="221"/>
      <c r="CB109" s="51"/>
      <c r="CC109" s="221"/>
    </row>
    <row r="110" spans="1:81" s="20" customFormat="1" ht="16" hidden="1" customHeight="1" x14ac:dyDescent="0.2">
      <c r="A110" s="222"/>
      <c r="B110" s="222"/>
      <c r="C110" s="222"/>
      <c r="D110" s="123" t="s">
        <v>1044</v>
      </c>
      <c r="E110" s="224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G110" s="21" t="e">
        <f t="shared" si="38"/>
        <v>#DIV/0!</v>
      </c>
      <c r="AH110" s="22" t="e">
        <f t="shared" si="39"/>
        <v>#DIV/0!</v>
      </c>
      <c r="AI110" s="22" t="e">
        <f t="shared" si="40"/>
        <v>#DIV/0!</v>
      </c>
      <c r="AJ110" s="22" t="e">
        <f t="shared" si="41"/>
        <v>#DIV/0!</v>
      </c>
      <c r="AK110" s="22" t="e">
        <f t="shared" si="42"/>
        <v>#DIV/0!</v>
      </c>
      <c r="AM110" s="51" t="e">
        <f t="shared" si="26"/>
        <v>#DIV/0!</v>
      </c>
      <c r="AN110" s="20" t="e">
        <f t="shared" si="27"/>
        <v>#DIV/0!</v>
      </c>
      <c r="AP110" s="109"/>
      <c r="AQ110" s="223"/>
      <c r="AS110" s="223"/>
      <c r="AT110" s="220"/>
      <c r="AU110" s="24"/>
      <c r="AV110" s="223"/>
      <c r="AW110" s="220"/>
      <c r="AY110" s="43"/>
      <c r="AZ110" s="43"/>
      <c r="BA110" s="43"/>
      <c r="BB110" s="43"/>
      <c r="BC110" s="25"/>
      <c r="BD110" s="223"/>
      <c r="BE110" s="220"/>
      <c r="BF110" s="24"/>
      <c r="BG110" s="223"/>
      <c r="BH110" s="220"/>
      <c r="BJ110" s="43"/>
      <c r="BK110" s="43"/>
      <c r="BL110" s="43"/>
      <c r="BM110" s="43"/>
      <c r="BO110" s="223"/>
      <c r="BP110" s="220"/>
      <c r="BQ110" s="24"/>
      <c r="BR110" s="223"/>
      <c r="BS110" s="220"/>
      <c r="BU110" s="220"/>
      <c r="BV110" s="220"/>
      <c r="BW110" s="221"/>
      <c r="BX110" s="51"/>
      <c r="BY110" s="220"/>
      <c r="BZ110" s="220"/>
      <c r="CA110" s="221"/>
      <c r="CB110" s="51"/>
      <c r="CC110" s="221"/>
    </row>
    <row r="111" spans="1:81" s="20" customFormat="1" ht="16" hidden="1" customHeight="1" x14ac:dyDescent="0.2">
      <c r="A111" s="222"/>
      <c r="B111" s="222"/>
      <c r="C111" s="222"/>
      <c r="E111" s="224"/>
      <c r="AG111" s="21" t="e">
        <f t="shared" si="38"/>
        <v>#DIV/0!</v>
      </c>
      <c r="AH111" s="22" t="e">
        <f t="shared" si="39"/>
        <v>#DIV/0!</v>
      </c>
      <c r="AI111" s="22" t="e">
        <f t="shared" si="40"/>
        <v>#DIV/0!</v>
      </c>
      <c r="AJ111" s="22" t="e">
        <f t="shared" si="41"/>
        <v>#DIV/0!</v>
      </c>
      <c r="AK111" s="22" t="e">
        <f t="shared" si="42"/>
        <v>#DIV/0!</v>
      </c>
      <c r="AM111" s="51" t="e">
        <f t="shared" si="26"/>
        <v>#DIV/0!</v>
      </c>
      <c r="AN111" s="20" t="e">
        <f t="shared" si="27"/>
        <v>#DIV/0!</v>
      </c>
      <c r="AP111" s="109"/>
      <c r="AQ111" s="223"/>
      <c r="AS111" s="223"/>
      <c r="AT111" s="220"/>
      <c r="AU111" s="24"/>
      <c r="AV111" s="223"/>
      <c r="AW111" s="220"/>
      <c r="AY111" s="43"/>
      <c r="AZ111" s="43"/>
      <c r="BA111" s="43"/>
      <c r="BB111" s="43"/>
      <c r="BC111" s="25"/>
      <c r="BD111" s="223"/>
      <c r="BE111" s="220"/>
      <c r="BF111" s="24"/>
      <c r="BG111" s="223"/>
      <c r="BH111" s="220"/>
      <c r="BJ111" s="43"/>
      <c r="BK111" s="43"/>
      <c r="BL111" s="43"/>
      <c r="BM111" s="43"/>
      <c r="BO111" s="223"/>
      <c r="BP111" s="220"/>
      <c r="BQ111" s="24"/>
      <c r="BR111" s="223"/>
      <c r="BS111" s="220"/>
      <c r="BU111" s="220"/>
      <c r="BV111" s="220"/>
      <c r="BW111" s="221"/>
      <c r="BX111" s="51"/>
      <c r="BY111" s="220"/>
      <c r="BZ111" s="220"/>
      <c r="CA111" s="221"/>
      <c r="CB111" s="51"/>
      <c r="CC111" s="221"/>
    </row>
    <row r="112" spans="1:81" s="20" customFormat="1" ht="16" hidden="1" customHeight="1" x14ac:dyDescent="0.2">
      <c r="A112" s="222"/>
      <c r="B112" s="222"/>
      <c r="C112" s="222"/>
      <c r="E112" s="224"/>
      <c r="G112" s="110"/>
      <c r="K112" s="111"/>
      <c r="L112" s="110"/>
      <c r="P112" s="111"/>
      <c r="Q112" s="110"/>
      <c r="U112" s="111"/>
      <c r="V112" s="110"/>
      <c r="Z112" s="111"/>
      <c r="AA112" s="110"/>
      <c r="AE112" s="111"/>
      <c r="AG112" s="21" t="e">
        <f t="shared" si="38"/>
        <v>#DIV/0!</v>
      </c>
      <c r="AH112" s="22" t="e">
        <f t="shared" si="39"/>
        <v>#DIV/0!</v>
      </c>
      <c r="AI112" s="22" t="e">
        <f t="shared" si="40"/>
        <v>#DIV/0!</v>
      </c>
      <c r="AJ112" s="22" t="e">
        <f t="shared" si="41"/>
        <v>#DIV/0!</v>
      </c>
      <c r="AK112" s="22" t="e">
        <f t="shared" si="42"/>
        <v>#DIV/0!</v>
      </c>
      <c r="AM112" s="51" t="e">
        <f t="shared" si="26"/>
        <v>#DIV/0!</v>
      </c>
      <c r="AN112" s="20" t="e">
        <f t="shared" si="27"/>
        <v>#DIV/0!</v>
      </c>
      <c r="AP112" s="109"/>
      <c r="AQ112" s="223"/>
      <c r="AS112" s="223"/>
      <c r="AT112" s="220"/>
      <c r="AU112" s="24"/>
      <c r="AV112" s="223"/>
      <c r="AW112" s="220"/>
      <c r="AY112" s="43"/>
      <c r="AZ112" s="43"/>
      <c r="BA112" s="43"/>
      <c r="BB112" s="43"/>
      <c r="BC112" s="25"/>
      <c r="BD112" s="223"/>
      <c r="BE112" s="220"/>
      <c r="BF112" s="24"/>
      <c r="BG112" s="223"/>
      <c r="BH112" s="220"/>
      <c r="BJ112" s="43"/>
      <c r="BK112" s="43"/>
      <c r="BL112" s="43"/>
      <c r="BM112" s="43"/>
      <c r="BO112" s="223"/>
      <c r="BP112" s="220"/>
      <c r="BQ112" s="24"/>
      <c r="BR112" s="223"/>
      <c r="BS112" s="220"/>
      <c r="BU112" s="220"/>
      <c r="BV112" s="220"/>
      <c r="BW112" s="221"/>
      <c r="BX112" s="51"/>
      <c r="BY112" s="220"/>
      <c r="BZ112" s="220"/>
      <c r="CA112" s="221"/>
      <c r="CB112" s="51"/>
      <c r="CC112" s="221"/>
    </row>
    <row r="113" spans="1:81" s="20" customFormat="1" ht="16" hidden="1" customHeight="1" x14ac:dyDescent="0.2">
      <c r="A113" s="222"/>
      <c r="B113" s="222"/>
      <c r="C113" s="222"/>
      <c r="E113" s="224"/>
      <c r="G113" s="110"/>
      <c r="K113" s="111"/>
      <c r="L113" s="110"/>
      <c r="P113" s="111"/>
      <c r="Q113" s="110"/>
      <c r="U113" s="111"/>
      <c r="V113" s="110"/>
      <c r="Z113" s="111"/>
      <c r="AA113" s="110"/>
      <c r="AE113" s="111"/>
      <c r="AG113" s="21" t="e">
        <f t="shared" si="38"/>
        <v>#DIV/0!</v>
      </c>
      <c r="AH113" s="22" t="e">
        <f t="shared" si="39"/>
        <v>#DIV/0!</v>
      </c>
      <c r="AI113" s="22" t="e">
        <f t="shared" si="40"/>
        <v>#DIV/0!</v>
      </c>
      <c r="AJ113" s="22" t="e">
        <f t="shared" si="41"/>
        <v>#DIV/0!</v>
      </c>
      <c r="AK113" s="22" t="e">
        <f t="shared" si="42"/>
        <v>#DIV/0!</v>
      </c>
      <c r="AM113" s="51" t="e">
        <f t="shared" si="26"/>
        <v>#DIV/0!</v>
      </c>
      <c r="AN113" s="20" t="e">
        <f t="shared" si="27"/>
        <v>#DIV/0!</v>
      </c>
      <c r="AP113" s="109"/>
      <c r="AQ113" s="223"/>
      <c r="AS113" s="223"/>
      <c r="AT113" s="220"/>
      <c r="AU113" s="24"/>
      <c r="AV113" s="223"/>
      <c r="AW113" s="220"/>
      <c r="AY113" s="43"/>
      <c r="AZ113" s="43"/>
      <c r="BA113" s="43"/>
      <c r="BB113" s="43"/>
      <c r="BC113" s="25"/>
      <c r="BD113" s="223"/>
      <c r="BE113" s="220"/>
      <c r="BF113" s="24"/>
      <c r="BG113" s="223"/>
      <c r="BH113" s="220"/>
      <c r="BJ113" s="43"/>
      <c r="BK113" s="43"/>
      <c r="BL113" s="43"/>
      <c r="BM113" s="43"/>
      <c r="BO113" s="223"/>
      <c r="BP113" s="220"/>
      <c r="BQ113" s="24"/>
      <c r="BR113" s="223"/>
      <c r="BS113" s="220"/>
      <c r="BU113" s="220"/>
      <c r="BV113" s="220"/>
      <c r="BW113" s="221"/>
      <c r="BX113" s="51"/>
      <c r="BY113" s="220"/>
      <c r="BZ113" s="220"/>
      <c r="CA113" s="221"/>
      <c r="CB113" s="51"/>
      <c r="CC113" s="221"/>
    </row>
    <row r="114" spans="1:81" s="20" customFormat="1" ht="16" hidden="1" customHeight="1" x14ac:dyDescent="0.2">
      <c r="A114" s="222"/>
      <c r="B114" s="222"/>
      <c r="C114" s="222"/>
      <c r="E114" s="224"/>
      <c r="G114" s="110"/>
      <c r="K114" s="111"/>
      <c r="L114" s="110"/>
      <c r="P114" s="111"/>
      <c r="Q114" s="110"/>
      <c r="U114" s="111"/>
      <c r="V114" s="110"/>
      <c r="Z114" s="111"/>
      <c r="AA114" s="110"/>
      <c r="AE114" s="111"/>
      <c r="AG114" s="21" t="e">
        <f t="shared" si="38"/>
        <v>#DIV/0!</v>
      </c>
      <c r="AH114" s="22" t="e">
        <f t="shared" si="39"/>
        <v>#DIV/0!</v>
      </c>
      <c r="AI114" s="22" t="e">
        <f t="shared" si="40"/>
        <v>#DIV/0!</v>
      </c>
      <c r="AJ114" s="22" t="e">
        <f t="shared" si="41"/>
        <v>#DIV/0!</v>
      </c>
      <c r="AK114" s="22" t="e">
        <f t="shared" si="42"/>
        <v>#DIV/0!</v>
      </c>
      <c r="AM114" s="51" t="e">
        <f t="shared" si="26"/>
        <v>#DIV/0!</v>
      </c>
      <c r="AN114" s="20" t="e">
        <f t="shared" si="27"/>
        <v>#DIV/0!</v>
      </c>
      <c r="AP114" s="109"/>
      <c r="AQ114" s="223"/>
      <c r="AS114" s="223"/>
      <c r="AT114" s="220"/>
      <c r="AU114" s="24"/>
      <c r="AV114" s="223"/>
      <c r="AW114" s="220"/>
      <c r="AY114" s="43"/>
      <c r="AZ114" s="43"/>
      <c r="BA114" s="43"/>
      <c r="BB114" s="43"/>
      <c r="BC114" s="25"/>
      <c r="BD114" s="223"/>
      <c r="BE114" s="220"/>
      <c r="BF114" s="24"/>
      <c r="BG114" s="223"/>
      <c r="BH114" s="220"/>
      <c r="BJ114" s="43"/>
      <c r="BK114" s="43"/>
      <c r="BL114" s="43"/>
      <c r="BM114" s="43"/>
      <c r="BO114" s="223"/>
      <c r="BP114" s="220"/>
      <c r="BQ114" s="24"/>
      <c r="BR114" s="223"/>
      <c r="BS114" s="220"/>
      <c r="BU114" s="220"/>
      <c r="BV114" s="220"/>
      <c r="BW114" s="221"/>
      <c r="BX114" s="51"/>
      <c r="BY114" s="220"/>
      <c r="BZ114" s="220"/>
      <c r="CA114" s="221"/>
      <c r="CB114" s="51"/>
      <c r="CC114" s="221"/>
    </row>
    <row r="115" spans="1:81" s="20" customFormat="1" ht="16" hidden="1" customHeight="1" x14ac:dyDescent="0.2">
      <c r="A115" s="222"/>
      <c r="B115" s="222"/>
      <c r="C115" s="222">
        <v>0</v>
      </c>
      <c r="D115" s="20" t="s">
        <v>1045</v>
      </c>
      <c r="E115" s="224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G115" s="21" t="e">
        <f t="shared" si="38"/>
        <v>#DIV/0!</v>
      </c>
      <c r="AH115" s="22" t="e">
        <f t="shared" si="39"/>
        <v>#DIV/0!</v>
      </c>
      <c r="AI115" s="22" t="e">
        <f t="shared" si="40"/>
        <v>#DIV/0!</v>
      </c>
      <c r="AJ115" s="22" t="e">
        <f t="shared" si="41"/>
        <v>#DIV/0!</v>
      </c>
      <c r="AK115" s="22" t="e">
        <f t="shared" si="42"/>
        <v>#DIV/0!</v>
      </c>
      <c r="AM115" s="51" t="e">
        <f t="shared" si="26"/>
        <v>#DIV/0!</v>
      </c>
      <c r="AN115" s="20" t="e">
        <f t="shared" si="27"/>
        <v>#DIV/0!</v>
      </c>
      <c r="AP115" s="109"/>
      <c r="AQ115" s="223"/>
      <c r="AS115" s="223"/>
      <c r="AT115" s="220"/>
      <c r="AU115" s="24"/>
      <c r="AV115" s="223"/>
      <c r="AW115" s="220"/>
      <c r="AY115" s="43"/>
      <c r="AZ115" s="43"/>
      <c r="BA115" s="43"/>
      <c r="BB115" s="43"/>
      <c r="BC115" s="25"/>
      <c r="BD115" s="223"/>
      <c r="BE115" s="220"/>
      <c r="BF115" s="24"/>
      <c r="BG115" s="223"/>
      <c r="BH115" s="220"/>
      <c r="BJ115" s="43"/>
      <c r="BK115" s="43"/>
      <c r="BL115" s="43"/>
      <c r="BM115" s="43"/>
      <c r="BO115" s="223"/>
      <c r="BP115" s="220"/>
      <c r="BQ115" s="24"/>
      <c r="BR115" s="223"/>
      <c r="BS115" s="220"/>
      <c r="BU115" s="220"/>
      <c r="BV115" s="220"/>
      <c r="BW115" s="221"/>
      <c r="BX115" s="51"/>
      <c r="BY115" s="220"/>
      <c r="BZ115" s="220"/>
      <c r="CA115" s="221"/>
      <c r="CB115" s="51"/>
      <c r="CC115" s="221"/>
    </row>
    <row r="116" spans="1:81" s="20" customFormat="1" ht="16" hidden="1" customHeight="1" x14ac:dyDescent="0.2">
      <c r="A116" s="222"/>
      <c r="B116" s="222"/>
      <c r="C116" s="222"/>
      <c r="D116" s="20" t="s">
        <v>1046</v>
      </c>
      <c r="E116" s="224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G116" s="21" t="e">
        <f t="shared" si="38"/>
        <v>#DIV/0!</v>
      </c>
      <c r="AH116" s="22" t="e">
        <f t="shared" si="39"/>
        <v>#DIV/0!</v>
      </c>
      <c r="AI116" s="22" t="e">
        <f t="shared" si="40"/>
        <v>#DIV/0!</v>
      </c>
      <c r="AJ116" s="22" t="e">
        <f t="shared" si="41"/>
        <v>#DIV/0!</v>
      </c>
      <c r="AK116" s="22" t="e">
        <f t="shared" si="42"/>
        <v>#DIV/0!</v>
      </c>
      <c r="AM116" s="51" t="e">
        <f t="shared" si="26"/>
        <v>#DIV/0!</v>
      </c>
      <c r="AN116" s="20" t="e">
        <f t="shared" si="27"/>
        <v>#DIV/0!</v>
      </c>
      <c r="AP116" s="109"/>
      <c r="AQ116" s="223"/>
      <c r="AS116" s="223"/>
      <c r="AT116" s="220"/>
      <c r="AU116" s="24"/>
      <c r="AV116" s="223"/>
      <c r="AW116" s="220"/>
      <c r="AY116" s="43"/>
      <c r="AZ116" s="43"/>
      <c r="BA116" s="43"/>
      <c r="BB116" s="43"/>
      <c r="BC116" s="25"/>
      <c r="BD116" s="223"/>
      <c r="BE116" s="220"/>
      <c r="BF116" s="24"/>
      <c r="BG116" s="223"/>
      <c r="BH116" s="220"/>
      <c r="BJ116" s="43"/>
      <c r="BK116" s="43"/>
      <c r="BL116" s="43"/>
      <c r="BM116" s="43"/>
      <c r="BO116" s="223"/>
      <c r="BP116" s="220"/>
      <c r="BQ116" s="24"/>
      <c r="BR116" s="223"/>
      <c r="BS116" s="220"/>
      <c r="BU116" s="220"/>
      <c r="BV116" s="220"/>
      <c r="BW116" s="221"/>
      <c r="BX116" s="51"/>
      <c r="BY116" s="220"/>
      <c r="BZ116" s="220"/>
      <c r="CA116" s="221"/>
      <c r="CB116" s="51"/>
      <c r="CC116" s="221"/>
    </row>
    <row r="117" spans="1:81" s="20" customFormat="1" ht="16" hidden="1" customHeight="1" x14ac:dyDescent="0.2">
      <c r="A117" s="222"/>
      <c r="B117" s="222"/>
      <c r="C117" s="222"/>
      <c r="D117" s="20" t="s">
        <v>1047</v>
      </c>
      <c r="E117" s="224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G117" s="21" t="e">
        <f t="shared" si="38"/>
        <v>#DIV/0!</v>
      </c>
      <c r="AH117" s="22" t="e">
        <f t="shared" si="39"/>
        <v>#DIV/0!</v>
      </c>
      <c r="AI117" s="22" t="e">
        <f t="shared" si="40"/>
        <v>#DIV/0!</v>
      </c>
      <c r="AJ117" s="22" t="e">
        <f t="shared" si="41"/>
        <v>#DIV/0!</v>
      </c>
      <c r="AK117" s="22" t="e">
        <f t="shared" si="42"/>
        <v>#DIV/0!</v>
      </c>
      <c r="AM117" s="51" t="e">
        <f t="shared" si="26"/>
        <v>#DIV/0!</v>
      </c>
      <c r="AN117" s="20" t="e">
        <f t="shared" si="27"/>
        <v>#DIV/0!</v>
      </c>
      <c r="AP117" s="109"/>
      <c r="AQ117" s="223"/>
      <c r="AS117" s="223"/>
      <c r="AT117" s="220"/>
      <c r="AU117" s="24"/>
      <c r="AV117" s="223"/>
      <c r="AW117" s="220"/>
      <c r="AY117" s="43"/>
      <c r="AZ117" s="43"/>
      <c r="BA117" s="43"/>
      <c r="BB117" s="43"/>
      <c r="BC117" s="25"/>
      <c r="BD117" s="223"/>
      <c r="BE117" s="220"/>
      <c r="BF117" s="24"/>
      <c r="BG117" s="223"/>
      <c r="BH117" s="220"/>
      <c r="BJ117" s="43"/>
      <c r="BK117" s="43"/>
      <c r="BL117" s="43"/>
      <c r="BM117" s="43"/>
      <c r="BO117" s="223"/>
      <c r="BP117" s="220"/>
      <c r="BQ117" s="24"/>
      <c r="BR117" s="223"/>
      <c r="BS117" s="220"/>
      <c r="BU117" s="220"/>
      <c r="BV117" s="220"/>
      <c r="BW117" s="221"/>
      <c r="BX117" s="51"/>
      <c r="BY117" s="220"/>
      <c r="BZ117" s="220"/>
      <c r="CA117" s="221"/>
      <c r="CB117" s="51"/>
      <c r="CC117" s="221"/>
    </row>
    <row r="118" spans="1:81" s="20" customFormat="1" ht="16" hidden="1" customHeight="1" x14ac:dyDescent="0.2">
      <c r="A118" s="222"/>
      <c r="B118" s="222"/>
      <c r="C118" s="222"/>
      <c r="D118" s="20" t="s">
        <v>1048</v>
      </c>
      <c r="E118" s="224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G118" s="21" t="e">
        <f t="shared" si="38"/>
        <v>#DIV/0!</v>
      </c>
      <c r="AH118" s="22" t="e">
        <f t="shared" si="39"/>
        <v>#DIV/0!</v>
      </c>
      <c r="AI118" s="22" t="e">
        <f t="shared" si="40"/>
        <v>#DIV/0!</v>
      </c>
      <c r="AJ118" s="22" t="e">
        <f t="shared" si="41"/>
        <v>#DIV/0!</v>
      </c>
      <c r="AK118" s="22" t="e">
        <f t="shared" si="42"/>
        <v>#DIV/0!</v>
      </c>
      <c r="AM118" s="51" t="e">
        <f t="shared" si="26"/>
        <v>#DIV/0!</v>
      </c>
      <c r="AN118" s="20" t="e">
        <f t="shared" si="27"/>
        <v>#DIV/0!</v>
      </c>
      <c r="AP118" s="109"/>
      <c r="AQ118" s="223"/>
      <c r="AS118" s="223"/>
      <c r="AT118" s="220"/>
      <c r="AU118" s="24"/>
      <c r="AV118" s="223"/>
      <c r="AW118" s="220"/>
      <c r="AY118" s="43"/>
      <c r="AZ118" s="43"/>
      <c r="BA118" s="43"/>
      <c r="BB118" s="43"/>
      <c r="BC118" s="25"/>
      <c r="BD118" s="223"/>
      <c r="BE118" s="220"/>
      <c r="BF118" s="24"/>
      <c r="BG118" s="223"/>
      <c r="BH118" s="220"/>
      <c r="BJ118" s="43"/>
      <c r="BK118" s="43"/>
      <c r="BL118" s="43"/>
      <c r="BM118" s="43"/>
      <c r="BO118" s="223"/>
      <c r="BP118" s="220"/>
      <c r="BQ118" s="24"/>
      <c r="BR118" s="223"/>
      <c r="BS118" s="220"/>
      <c r="BU118" s="220"/>
      <c r="BV118" s="220"/>
      <c r="BW118" s="221"/>
      <c r="BX118" s="51"/>
      <c r="BY118" s="220"/>
      <c r="BZ118" s="220"/>
      <c r="CA118" s="221"/>
      <c r="CB118" s="51"/>
      <c r="CC118" s="221"/>
    </row>
    <row r="119" spans="1:81" s="20" customFormat="1" ht="16" hidden="1" customHeight="1" x14ac:dyDescent="0.2">
      <c r="A119" s="222"/>
      <c r="B119" s="222"/>
      <c r="C119" s="222"/>
      <c r="E119" s="224"/>
      <c r="AG119" s="21" t="e">
        <f t="shared" si="38"/>
        <v>#DIV/0!</v>
      </c>
      <c r="AH119" s="22" t="e">
        <f t="shared" si="39"/>
        <v>#DIV/0!</v>
      </c>
      <c r="AI119" s="22" t="e">
        <f t="shared" si="40"/>
        <v>#DIV/0!</v>
      </c>
      <c r="AJ119" s="22" t="e">
        <f t="shared" si="41"/>
        <v>#DIV/0!</v>
      </c>
      <c r="AK119" s="22" t="e">
        <f t="shared" si="42"/>
        <v>#DIV/0!</v>
      </c>
      <c r="AM119" s="51" t="e">
        <f t="shared" si="26"/>
        <v>#DIV/0!</v>
      </c>
      <c r="AN119" s="20" t="e">
        <f t="shared" si="27"/>
        <v>#DIV/0!</v>
      </c>
      <c r="AP119" s="109"/>
      <c r="AQ119" s="223"/>
      <c r="AS119" s="223"/>
      <c r="AT119" s="220"/>
      <c r="AU119" s="24"/>
      <c r="AV119" s="223"/>
      <c r="AW119" s="220"/>
      <c r="AY119" s="43"/>
      <c r="AZ119" s="43"/>
      <c r="BA119" s="43"/>
      <c r="BB119" s="43"/>
      <c r="BC119" s="25"/>
      <c r="BD119" s="223"/>
      <c r="BE119" s="220"/>
      <c r="BF119" s="24"/>
      <c r="BG119" s="223"/>
      <c r="BH119" s="220"/>
      <c r="BJ119" s="43"/>
      <c r="BK119" s="43"/>
      <c r="BL119" s="43"/>
      <c r="BM119" s="43"/>
      <c r="BO119" s="223"/>
      <c r="BP119" s="220"/>
      <c r="BQ119" s="24"/>
      <c r="BR119" s="223"/>
      <c r="BS119" s="220"/>
      <c r="BU119" s="220"/>
      <c r="BV119" s="220"/>
      <c r="BW119" s="221"/>
      <c r="BX119" s="51"/>
      <c r="BY119" s="220"/>
      <c r="BZ119" s="220"/>
      <c r="CA119" s="221"/>
      <c r="CB119" s="51"/>
      <c r="CC119" s="221"/>
    </row>
    <row r="120" spans="1:81" s="20" customFormat="1" ht="16" hidden="1" customHeight="1" x14ac:dyDescent="0.2">
      <c r="A120" s="222"/>
      <c r="B120" s="222"/>
      <c r="C120" s="222"/>
      <c r="E120" s="224"/>
      <c r="G120" s="110"/>
      <c r="K120" s="111"/>
      <c r="L120" s="110"/>
      <c r="P120" s="111"/>
      <c r="Q120" s="110"/>
      <c r="U120" s="111"/>
      <c r="V120" s="110"/>
      <c r="Z120" s="111"/>
      <c r="AA120" s="110"/>
      <c r="AE120" s="111"/>
      <c r="AG120" s="21" t="e">
        <f t="shared" si="38"/>
        <v>#DIV/0!</v>
      </c>
      <c r="AH120" s="22" t="e">
        <f t="shared" si="39"/>
        <v>#DIV/0!</v>
      </c>
      <c r="AI120" s="22" t="e">
        <f t="shared" si="40"/>
        <v>#DIV/0!</v>
      </c>
      <c r="AJ120" s="22" t="e">
        <f t="shared" si="41"/>
        <v>#DIV/0!</v>
      </c>
      <c r="AK120" s="22" t="e">
        <f t="shared" si="42"/>
        <v>#DIV/0!</v>
      </c>
      <c r="AM120" s="51" t="e">
        <f t="shared" si="26"/>
        <v>#DIV/0!</v>
      </c>
      <c r="AN120" s="20" t="e">
        <f t="shared" si="27"/>
        <v>#DIV/0!</v>
      </c>
      <c r="AP120" s="109"/>
      <c r="AQ120" s="223"/>
      <c r="AS120" s="223"/>
      <c r="AT120" s="220"/>
      <c r="AU120" s="24"/>
      <c r="AV120" s="223"/>
      <c r="AW120" s="220"/>
      <c r="AY120" s="43"/>
      <c r="AZ120" s="43"/>
      <c r="BA120" s="43"/>
      <c r="BB120" s="43"/>
      <c r="BC120" s="25"/>
      <c r="BD120" s="223"/>
      <c r="BE120" s="220"/>
      <c r="BF120" s="24"/>
      <c r="BG120" s="223"/>
      <c r="BH120" s="220"/>
      <c r="BJ120" s="43"/>
      <c r="BK120" s="43"/>
      <c r="BL120" s="43"/>
      <c r="BM120" s="43"/>
      <c r="BO120" s="223"/>
      <c r="BP120" s="220"/>
      <c r="BQ120" s="24"/>
      <c r="BR120" s="223"/>
      <c r="BS120" s="220"/>
      <c r="BU120" s="220"/>
      <c r="BV120" s="220"/>
      <c r="BW120" s="221"/>
      <c r="BX120" s="51"/>
      <c r="BY120" s="220"/>
      <c r="BZ120" s="220"/>
      <c r="CA120" s="221"/>
      <c r="CB120" s="51"/>
      <c r="CC120" s="221"/>
    </row>
    <row r="121" spans="1:81" s="20" customFormat="1" ht="16" hidden="1" customHeight="1" x14ac:dyDescent="0.2">
      <c r="A121" s="222"/>
      <c r="B121" s="222"/>
      <c r="C121" s="222"/>
      <c r="E121" s="224"/>
      <c r="G121" s="110"/>
      <c r="K121" s="111"/>
      <c r="L121" s="110"/>
      <c r="P121" s="111"/>
      <c r="Q121" s="110"/>
      <c r="U121" s="111"/>
      <c r="V121" s="110"/>
      <c r="Z121" s="111"/>
      <c r="AA121" s="110"/>
      <c r="AE121" s="111"/>
      <c r="AG121" s="21" t="e">
        <f t="shared" si="38"/>
        <v>#DIV/0!</v>
      </c>
      <c r="AH121" s="22" t="e">
        <f t="shared" si="39"/>
        <v>#DIV/0!</v>
      </c>
      <c r="AI121" s="22" t="e">
        <f t="shared" si="40"/>
        <v>#DIV/0!</v>
      </c>
      <c r="AJ121" s="22" t="e">
        <f t="shared" si="41"/>
        <v>#DIV/0!</v>
      </c>
      <c r="AK121" s="22" t="e">
        <f t="shared" si="42"/>
        <v>#DIV/0!</v>
      </c>
      <c r="AM121" s="51" t="e">
        <f t="shared" si="26"/>
        <v>#DIV/0!</v>
      </c>
      <c r="AN121" s="20" t="e">
        <f t="shared" si="27"/>
        <v>#DIV/0!</v>
      </c>
      <c r="AP121" s="109"/>
      <c r="AQ121" s="223"/>
      <c r="AS121" s="223"/>
      <c r="AT121" s="220"/>
      <c r="AU121" s="24"/>
      <c r="AV121" s="223"/>
      <c r="AW121" s="220"/>
      <c r="AY121" s="43"/>
      <c r="AZ121" s="43"/>
      <c r="BA121" s="43"/>
      <c r="BB121" s="43"/>
      <c r="BC121" s="25"/>
      <c r="BD121" s="223"/>
      <c r="BE121" s="220"/>
      <c r="BF121" s="24"/>
      <c r="BG121" s="223"/>
      <c r="BH121" s="220"/>
      <c r="BJ121" s="43"/>
      <c r="BK121" s="43"/>
      <c r="BL121" s="43"/>
      <c r="BM121" s="43"/>
      <c r="BO121" s="223"/>
      <c r="BP121" s="220"/>
      <c r="BQ121" s="24"/>
      <c r="BR121" s="223"/>
      <c r="BS121" s="220"/>
      <c r="BU121" s="220"/>
      <c r="BV121" s="220"/>
      <c r="BW121" s="221"/>
      <c r="BX121" s="51"/>
      <c r="BY121" s="220"/>
      <c r="BZ121" s="220"/>
      <c r="CA121" s="221"/>
      <c r="CB121" s="51"/>
      <c r="CC121" s="221"/>
    </row>
    <row r="122" spans="1:81" s="20" customFormat="1" ht="16" hidden="1" customHeight="1" x14ac:dyDescent="0.2">
      <c r="A122" s="222"/>
      <c r="B122" s="222"/>
      <c r="C122" s="222"/>
      <c r="E122" s="224"/>
      <c r="G122" s="110"/>
      <c r="K122" s="111"/>
      <c r="L122" s="110"/>
      <c r="P122" s="111"/>
      <c r="Q122" s="110"/>
      <c r="U122" s="111"/>
      <c r="V122" s="110"/>
      <c r="Z122" s="111"/>
      <c r="AA122" s="110"/>
      <c r="AE122" s="111"/>
      <c r="AG122" s="21" t="e">
        <f t="shared" si="38"/>
        <v>#DIV/0!</v>
      </c>
      <c r="AH122" s="22" t="e">
        <f t="shared" si="39"/>
        <v>#DIV/0!</v>
      </c>
      <c r="AI122" s="22" t="e">
        <f t="shared" si="40"/>
        <v>#DIV/0!</v>
      </c>
      <c r="AJ122" s="22" t="e">
        <f t="shared" si="41"/>
        <v>#DIV/0!</v>
      </c>
      <c r="AK122" s="22" t="e">
        <f t="shared" si="42"/>
        <v>#DIV/0!</v>
      </c>
      <c r="AM122" s="51" t="e">
        <f t="shared" si="26"/>
        <v>#DIV/0!</v>
      </c>
      <c r="AN122" s="20" t="e">
        <f t="shared" si="27"/>
        <v>#DIV/0!</v>
      </c>
      <c r="AP122" s="109"/>
      <c r="AQ122" s="223"/>
      <c r="AS122" s="223"/>
      <c r="AT122" s="220"/>
      <c r="AU122" s="24"/>
      <c r="AV122" s="223"/>
      <c r="AW122" s="220"/>
      <c r="AY122" s="43"/>
      <c r="AZ122" s="43"/>
      <c r="BA122" s="43"/>
      <c r="BB122" s="43"/>
      <c r="BC122" s="25"/>
      <c r="BD122" s="223"/>
      <c r="BE122" s="220"/>
      <c r="BF122" s="24"/>
      <c r="BG122" s="223"/>
      <c r="BH122" s="220"/>
      <c r="BJ122" s="43"/>
      <c r="BK122" s="43"/>
      <c r="BL122" s="43"/>
      <c r="BM122" s="43"/>
      <c r="BO122" s="223"/>
      <c r="BP122" s="220"/>
      <c r="BQ122" s="24"/>
      <c r="BR122" s="223"/>
      <c r="BS122" s="220"/>
      <c r="BU122" s="220"/>
      <c r="BV122" s="220"/>
      <c r="BW122" s="221"/>
      <c r="BX122" s="51"/>
      <c r="BY122" s="220"/>
      <c r="BZ122" s="220"/>
      <c r="CA122" s="221"/>
      <c r="CB122" s="51"/>
      <c r="CC122" s="221"/>
    </row>
    <row r="123" spans="1:81" ht="16" customHeight="1" x14ac:dyDescent="0.2">
      <c r="A123" s="7"/>
      <c r="B123" s="7"/>
      <c r="C123" s="7"/>
      <c r="G123"/>
      <c r="K123"/>
      <c r="L123"/>
      <c r="P123"/>
      <c r="Q123"/>
      <c r="U123"/>
      <c r="V123"/>
      <c r="Z123"/>
      <c r="AA123"/>
      <c r="AE123"/>
      <c r="AM123" s="51"/>
    </row>
    <row r="124" spans="1:81" ht="16" customHeight="1" x14ac:dyDescent="0.2">
      <c r="A124" s="217">
        <v>13</v>
      </c>
      <c r="B124" s="217">
        <v>0</v>
      </c>
      <c r="C124" s="217">
        <v>1</v>
      </c>
      <c r="D124" s="20" t="s">
        <v>384</v>
      </c>
      <c r="E124" s="225">
        <v>1366337</v>
      </c>
      <c r="G124">
        <v>324</v>
      </c>
      <c r="H124">
        <v>289</v>
      </c>
      <c r="I124">
        <v>111</v>
      </c>
      <c r="J124">
        <v>111</v>
      </c>
      <c r="K124">
        <v>104</v>
      </c>
      <c r="L124">
        <v>0.97299999999999998</v>
      </c>
      <c r="M124">
        <v>0.96399999999999997</v>
      </c>
      <c r="N124">
        <v>0.89200000000000002</v>
      </c>
      <c r="O124">
        <v>0.89300000000000002</v>
      </c>
      <c r="P124">
        <v>0.88200000000000001</v>
      </c>
      <c r="Q124">
        <v>0.70699999999999996</v>
      </c>
      <c r="R124">
        <v>0.71799999999999997</v>
      </c>
      <c r="S124">
        <v>0.73299999999999998</v>
      </c>
      <c r="T124">
        <v>0.71199999999999997</v>
      </c>
      <c r="U124">
        <v>0.72399999999999998</v>
      </c>
      <c r="V124">
        <v>0.42699999999999999</v>
      </c>
      <c r="W124">
        <v>0.48599999999999999</v>
      </c>
      <c r="X124">
        <v>0.82899999999999996</v>
      </c>
      <c r="Y124">
        <v>0.82899999999999996</v>
      </c>
      <c r="Z124">
        <v>0.86199999999999999</v>
      </c>
      <c r="AA124">
        <v>1.49</v>
      </c>
      <c r="AB124">
        <v>1.395</v>
      </c>
      <c r="AC124">
        <v>1.306</v>
      </c>
      <c r="AD124">
        <v>1.3169999999999999</v>
      </c>
      <c r="AE124">
        <v>1.325</v>
      </c>
      <c r="AG124" s="1">
        <f t="shared" ref="AG124:AG139" si="43">AVERAGE(G124:K124)</f>
        <v>187.8</v>
      </c>
      <c r="AH124" s="2">
        <f t="shared" ref="AH124:AH139" si="44">AVERAGE(L124:P124)</f>
        <v>0.92079999999999984</v>
      </c>
      <c r="AI124" s="2">
        <f t="shared" ref="AI124:AI139" si="45">AVERAGE(V124:Z124)</f>
        <v>0.68659999999999999</v>
      </c>
      <c r="AJ124" s="2">
        <f t="shared" ref="AJ124:AJ139" si="46">AVERAGE(Q124:U124)</f>
        <v>0.71880000000000011</v>
      </c>
      <c r="AK124" s="2">
        <f t="shared" ref="AK124:AK139" si="47">AVERAGE(AA124:AE124)</f>
        <v>1.3666</v>
      </c>
      <c r="AM124" s="51">
        <f t="shared" si="26"/>
        <v>0.64779999999999993</v>
      </c>
      <c r="AN124" s="20">
        <f t="shared" si="27"/>
        <v>7.7293596112485291E-2</v>
      </c>
      <c r="AP124" s="109">
        <f t="shared" ref="AP124:AP139" si="48">((AK124-AI124)*(1000/AG124))/AJ124</f>
        <v>5.0373862958202125</v>
      </c>
      <c r="AQ124" s="205" cm="1">
        <f t="array" ref="AQ124">MIN(IF(ISERROR(AP124:AP131),1E+307,AP124:AP131))</f>
        <v>0.5246051819221057</v>
      </c>
      <c r="AS124" s="205" cm="1">
        <f t="array" ref="AS124">MAX(IF(ISERROR(AJ124:AJ131),-1E+307,AJ124:AJ131))</f>
        <v>0.75580000000000003</v>
      </c>
      <c r="AT124" s="197">
        <f>AS132-AS124</f>
        <v>-7.2799999999999976E-2</v>
      </c>
      <c r="AU124" s="5"/>
      <c r="AV124" s="205" cm="1">
        <f t="array" ref="AV124">MIN(IF(ISERROR(AK124:AK131),1E+307,AK124:AK131))</f>
        <v>1.2414000000000001</v>
      </c>
      <c r="AW124" s="197">
        <f>AV124-AV132</f>
        <v>-0.12159999999999993</v>
      </c>
      <c r="AY124" s="43">
        <v>0.83399999999999996</v>
      </c>
      <c r="AZ124" s="43">
        <v>1.218</v>
      </c>
      <c r="BA124" s="43">
        <v>0.76700000000000002</v>
      </c>
      <c r="BB124" s="43">
        <v>1.5489999999999999</v>
      </c>
      <c r="BC124" s="25"/>
      <c r="BD124" s="223" cm="1">
        <f t="array" ref="BD124">INDEX(AY124:AY131, MATCH(MIN(IF(ISERROR($AK124:$AK131), 1000, $AK124:$AK131)), $AK124:$AK131, 0))</f>
        <v>0.85299999999999998</v>
      </c>
      <c r="BE124" s="220">
        <f>BD132-BD124</f>
        <v>-8.4999999999999964E-2</v>
      </c>
      <c r="BF124" s="24"/>
      <c r="BG124" s="223" cm="1">
        <f t="array" ref="BG124">INDEX(AZ124:AZ131, MATCH(MIN(IF(ISERROR($AK124:$AK131), 1000, $AK124:$AK131)), $AK124:$AK131, 0))</f>
        <v>1.159</v>
      </c>
      <c r="BH124" s="220">
        <f>BG124-BG132</f>
        <v>-0.24299999999999988</v>
      </c>
      <c r="BI124" s="20"/>
      <c r="BJ124" s="43">
        <v>0.81699999999999995</v>
      </c>
      <c r="BK124" s="43">
        <v>1.3120000000000001</v>
      </c>
      <c r="BL124" s="43">
        <v>0.77200000000000002</v>
      </c>
      <c r="BM124" s="43">
        <v>1.5549999999999999</v>
      </c>
      <c r="BN124" s="20"/>
      <c r="BO124" s="205" cm="1">
        <f t="array" ref="BO124">INDEX(BJ124:BJ131, MATCH(MIN(IF(ISERROR($AK124:$AK131), 1000, $AK124:$AK131)), $AK124:$AK131, 0))</f>
        <v>0.83399999999999996</v>
      </c>
      <c r="BP124" s="197">
        <f>BO132-BO124</f>
        <v>-0.11799999999999999</v>
      </c>
      <c r="BQ124" s="5"/>
      <c r="BR124" s="205" cm="1">
        <f t="array" ref="BR124">INDEX(BK124:BK131, MATCH(MIN(IF(ISERROR($AK124:$AK131), 1000, $AK124:$AK131)), $AK124:$AK131, 0))</f>
        <v>1.2649999999999999</v>
      </c>
      <c r="BS124" s="197">
        <f>BR124-BR132</f>
        <v>-0.30300000000000016</v>
      </c>
      <c r="BU124" s="197">
        <f>BD124-BE124</f>
        <v>0.93799999999999994</v>
      </c>
      <c r="BV124" s="197">
        <f>BG124+BH124</f>
        <v>0.91600000000000015</v>
      </c>
      <c r="BW124" s="218">
        <f>BV124-BU124</f>
        <v>-2.1999999999999797E-2</v>
      </c>
      <c r="BX124" s="8"/>
      <c r="BY124" s="197">
        <f>BO124-BP124</f>
        <v>0.95199999999999996</v>
      </c>
      <c r="BZ124" s="197">
        <f>BR124+BS124</f>
        <v>0.96199999999999974</v>
      </c>
      <c r="CA124" s="218">
        <f>BZ124-BY124</f>
        <v>9.9999999999997868E-3</v>
      </c>
      <c r="CB124" s="8"/>
      <c r="CC124" s="218">
        <f>AVERAGE(BW124, CA124)</f>
        <v>-6.0000000000000053E-3</v>
      </c>
    </row>
    <row r="125" spans="1:81" s="63" customFormat="1" ht="16" customHeight="1" x14ac:dyDescent="0.2">
      <c r="A125" s="217"/>
      <c r="B125" s="217"/>
      <c r="C125" s="217"/>
      <c r="D125" s="63" t="s">
        <v>385</v>
      </c>
      <c r="E125" s="225"/>
      <c r="G125" s="63">
        <v>452</v>
      </c>
      <c r="H125" s="63">
        <v>486</v>
      </c>
      <c r="I125" s="63">
        <v>499</v>
      </c>
      <c r="J125" s="63">
        <v>576</v>
      </c>
      <c r="K125" s="63">
        <v>462</v>
      </c>
      <c r="L125" s="63">
        <v>0.91</v>
      </c>
      <c r="M125" s="63">
        <v>0.91600000000000004</v>
      </c>
      <c r="N125" s="63">
        <v>0.91800000000000004</v>
      </c>
      <c r="O125" s="63">
        <v>0.93400000000000005</v>
      </c>
      <c r="P125" s="63">
        <v>0.91100000000000003</v>
      </c>
      <c r="Q125" s="63">
        <v>0.74299999999999999</v>
      </c>
      <c r="R125" s="63">
        <v>0.75900000000000001</v>
      </c>
      <c r="S125" s="63">
        <v>0.76400000000000001</v>
      </c>
      <c r="T125" s="63">
        <v>0.752</v>
      </c>
      <c r="U125" s="63">
        <v>0.76100000000000001</v>
      </c>
      <c r="V125" s="63">
        <v>0.76300000000000001</v>
      </c>
      <c r="W125" s="63">
        <v>0.73699999999999999</v>
      </c>
      <c r="X125" s="63">
        <v>0.72799999999999998</v>
      </c>
      <c r="Y125" s="63">
        <v>0.65800000000000003</v>
      </c>
      <c r="Z125" s="63">
        <v>0.75600000000000001</v>
      </c>
      <c r="AA125" s="63">
        <v>1.2370000000000001</v>
      </c>
      <c r="AB125" s="63">
        <v>1.218</v>
      </c>
      <c r="AC125" s="63">
        <v>1.222</v>
      </c>
      <c r="AD125" s="63">
        <v>1.3029999999999999</v>
      </c>
      <c r="AE125" s="63">
        <v>1.2270000000000001</v>
      </c>
      <c r="AG125" s="102">
        <f t="shared" si="43"/>
        <v>495</v>
      </c>
      <c r="AH125" s="103">
        <f t="shared" si="44"/>
        <v>0.91780000000000006</v>
      </c>
      <c r="AI125" s="103">
        <f t="shared" si="45"/>
        <v>0.72839999999999994</v>
      </c>
      <c r="AJ125" s="103">
        <f t="shared" si="46"/>
        <v>0.75580000000000003</v>
      </c>
      <c r="AK125" s="103">
        <f t="shared" si="47"/>
        <v>1.2414000000000001</v>
      </c>
      <c r="AM125" s="51">
        <f t="shared" si="26"/>
        <v>0.48560000000000003</v>
      </c>
      <c r="AN125" s="20">
        <f t="shared" si="27"/>
        <v>3.5161058004559501E-2</v>
      </c>
      <c r="AP125" s="18">
        <f t="shared" si="48"/>
        <v>1.3712141259111359</v>
      </c>
      <c r="AQ125" s="205"/>
      <c r="AS125" s="205"/>
      <c r="AT125" s="197"/>
      <c r="AU125" s="104"/>
      <c r="AV125" s="205"/>
      <c r="AW125" s="197"/>
      <c r="AY125" s="105">
        <v>0.85299999999999998</v>
      </c>
      <c r="AZ125" s="105">
        <v>1.159</v>
      </c>
      <c r="BA125" s="105">
        <v>0.78800000000000003</v>
      </c>
      <c r="BB125" s="105">
        <v>1.4910000000000001</v>
      </c>
      <c r="BC125" s="106"/>
      <c r="BD125" s="223"/>
      <c r="BE125" s="220"/>
      <c r="BF125" s="104"/>
      <c r="BG125" s="223"/>
      <c r="BH125" s="220"/>
      <c r="BJ125" s="105">
        <v>0.83399999999999996</v>
      </c>
      <c r="BK125" s="105">
        <v>1.2649999999999999</v>
      </c>
      <c r="BL125" s="105">
        <v>0.79100000000000004</v>
      </c>
      <c r="BM125" s="105">
        <v>1.5</v>
      </c>
      <c r="BO125" s="205"/>
      <c r="BP125" s="197"/>
      <c r="BQ125" s="104"/>
      <c r="BR125" s="205"/>
      <c r="BS125" s="197"/>
      <c r="BU125" s="197"/>
      <c r="BV125" s="197"/>
      <c r="BW125" s="218"/>
      <c r="BX125" s="107"/>
      <c r="BY125" s="197"/>
      <c r="BZ125" s="197"/>
      <c r="CA125" s="218"/>
      <c r="CB125" s="107"/>
      <c r="CC125" s="218"/>
    </row>
    <row r="126" spans="1:81" ht="16" customHeight="1" x14ac:dyDescent="0.2">
      <c r="A126" s="217"/>
      <c r="B126" s="217"/>
      <c r="C126" s="217"/>
      <c r="D126" s="20" t="s">
        <v>386</v>
      </c>
      <c r="E126" s="225"/>
      <c r="G126">
        <v>658</v>
      </c>
      <c r="H126">
        <v>650</v>
      </c>
      <c r="I126">
        <v>681</v>
      </c>
      <c r="J126">
        <v>600</v>
      </c>
      <c r="K126">
        <v>765</v>
      </c>
      <c r="L126">
        <v>0.872</v>
      </c>
      <c r="M126">
        <v>0.86299999999999999</v>
      </c>
      <c r="N126">
        <v>0.875</v>
      </c>
      <c r="O126">
        <v>0.85299999999999998</v>
      </c>
      <c r="P126">
        <v>0.89600000000000002</v>
      </c>
      <c r="Q126">
        <v>0.745</v>
      </c>
      <c r="R126">
        <v>0.753</v>
      </c>
      <c r="S126">
        <v>0.76200000000000001</v>
      </c>
      <c r="T126">
        <v>0.75</v>
      </c>
      <c r="U126">
        <v>0.75600000000000001</v>
      </c>
      <c r="V126">
        <v>0.90200000000000002</v>
      </c>
      <c r="W126">
        <v>0.92900000000000005</v>
      </c>
      <c r="X126">
        <v>0.88600000000000001</v>
      </c>
      <c r="Y126">
        <v>0.96099999999999997</v>
      </c>
      <c r="Z126">
        <v>0.81100000000000005</v>
      </c>
      <c r="AA126">
        <v>1.246</v>
      </c>
      <c r="AB126">
        <v>1.23</v>
      </c>
      <c r="AC126">
        <v>1.234</v>
      </c>
      <c r="AD126">
        <v>1.2350000000000001</v>
      </c>
      <c r="AE126">
        <v>1.268</v>
      </c>
      <c r="AG126" s="1">
        <f t="shared" si="43"/>
        <v>670.8</v>
      </c>
      <c r="AH126" s="2">
        <f t="shared" si="44"/>
        <v>0.87180000000000002</v>
      </c>
      <c r="AI126" s="2">
        <f t="shared" si="45"/>
        <v>0.89779999999999993</v>
      </c>
      <c r="AJ126" s="2">
        <f t="shared" si="46"/>
        <v>0.75319999999999998</v>
      </c>
      <c r="AK126" s="2">
        <f t="shared" si="47"/>
        <v>1.2425999999999999</v>
      </c>
      <c r="AM126" s="51">
        <f t="shared" si="26"/>
        <v>0.48939999999999995</v>
      </c>
      <c r="AN126" s="20">
        <f t="shared" si="27"/>
        <v>1.5388307249337076E-2</v>
      </c>
      <c r="AP126" s="109">
        <f t="shared" si="48"/>
        <v>0.682439084790602</v>
      </c>
      <c r="AQ126" s="205"/>
      <c r="AS126" s="205"/>
      <c r="AT126" s="197"/>
      <c r="AU126" s="5"/>
      <c r="AV126" s="205"/>
      <c r="AW126" s="197"/>
      <c r="AY126" s="43">
        <v>0.84299999999999997</v>
      </c>
      <c r="AZ126" s="43">
        <v>1.1759999999999999</v>
      </c>
      <c r="BA126" s="43">
        <v>0.79</v>
      </c>
      <c r="BB126" s="43">
        <v>1.4810000000000001</v>
      </c>
      <c r="BC126" s="25"/>
      <c r="BD126" s="223"/>
      <c r="BE126" s="220"/>
      <c r="BF126" s="24"/>
      <c r="BG126" s="223"/>
      <c r="BH126" s="220"/>
      <c r="BI126" s="20"/>
      <c r="BJ126" s="43">
        <v>0.81299999999999994</v>
      </c>
      <c r="BK126" s="43">
        <v>1.31</v>
      </c>
      <c r="BL126" s="43">
        <v>0.76400000000000001</v>
      </c>
      <c r="BM126" s="43">
        <v>1.5569999999999999</v>
      </c>
      <c r="BN126" s="20"/>
      <c r="BO126" s="205"/>
      <c r="BP126" s="197"/>
      <c r="BQ126" s="5"/>
      <c r="BR126" s="205"/>
      <c r="BS126" s="197"/>
      <c r="BU126" s="197"/>
      <c r="BV126" s="197"/>
      <c r="BW126" s="218"/>
      <c r="BX126" s="8"/>
      <c r="BY126" s="197"/>
      <c r="BZ126" s="197"/>
      <c r="CA126" s="218"/>
      <c r="CB126" s="8"/>
      <c r="CC126" s="218"/>
    </row>
    <row r="127" spans="1:81" ht="16" customHeight="1" x14ac:dyDescent="0.2">
      <c r="A127" s="217"/>
      <c r="B127" s="217"/>
      <c r="C127" s="217"/>
      <c r="D127" s="20" t="s">
        <v>387</v>
      </c>
      <c r="E127" s="225"/>
      <c r="G127">
        <v>767</v>
      </c>
      <c r="H127">
        <v>743</v>
      </c>
      <c r="I127">
        <v>719</v>
      </c>
      <c r="J127">
        <v>664</v>
      </c>
      <c r="K127">
        <v>780</v>
      </c>
      <c r="L127">
        <v>0.87</v>
      </c>
      <c r="M127">
        <v>0.85699999999999998</v>
      </c>
      <c r="N127">
        <v>0.84599999999999997</v>
      </c>
      <c r="O127">
        <v>0.83399999999999996</v>
      </c>
      <c r="P127">
        <v>0.86199999999999999</v>
      </c>
      <c r="Q127">
        <v>0.74199999999999999</v>
      </c>
      <c r="R127">
        <v>0.75600000000000001</v>
      </c>
      <c r="S127">
        <v>0.753</v>
      </c>
      <c r="T127">
        <v>0.74399999999999999</v>
      </c>
      <c r="U127">
        <v>0.752</v>
      </c>
      <c r="V127">
        <v>0.90800000000000003</v>
      </c>
      <c r="W127">
        <v>0.94699999999999995</v>
      </c>
      <c r="X127">
        <v>0.97499999999999998</v>
      </c>
      <c r="Y127">
        <v>1.0149999999999999</v>
      </c>
      <c r="Z127">
        <v>0.92800000000000005</v>
      </c>
      <c r="AA127">
        <v>1.2450000000000001</v>
      </c>
      <c r="AB127">
        <v>1.226</v>
      </c>
      <c r="AC127">
        <v>1.2450000000000001</v>
      </c>
      <c r="AD127">
        <v>1.2549999999999999</v>
      </c>
      <c r="AE127">
        <v>1.246</v>
      </c>
      <c r="AG127" s="1">
        <f t="shared" si="43"/>
        <v>734.6</v>
      </c>
      <c r="AH127" s="2">
        <f t="shared" si="44"/>
        <v>0.8538</v>
      </c>
      <c r="AI127" s="2">
        <f t="shared" si="45"/>
        <v>0.95459999999999989</v>
      </c>
      <c r="AJ127" s="2">
        <f t="shared" si="46"/>
        <v>0.74939999999999996</v>
      </c>
      <c r="AK127" s="2">
        <f t="shared" si="47"/>
        <v>1.2434000000000001</v>
      </c>
      <c r="AM127" s="51">
        <f t="shared" si="26"/>
        <v>0.49400000000000011</v>
      </c>
      <c r="AN127" s="20">
        <f t="shared" si="27"/>
        <v>1.0597169433391151E-2</v>
      </c>
      <c r="AP127" s="109">
        <f t="shared" si="48"/>
        <v>0.5246051819221057</v>
      </c>
      <c r="AQ127" s="205"/>
      <c r="AS127" s="205"/>
      <c r="AT127" s="197"/>
      <c r="AU127" s="5"/>
      <c r="AV127" s="205"/>
      <c r="AW127" s="197"/>
      <c r="AY127" s="43">
        <v>0.83799999999999997</v>
      </c>
      <c r="AZ127" s="43">
        <v>1.2010000000000001</v>
      </c>
      <c r="BA127" s="43">
        <v>0.79500000000000004</v>
      </c>
      <c r="BB127" s="43">
        <v>1.484</v>
      </c>
      <c r="BC127" s="25"/>
      <c r="BD127" s="223"/>
      <c r="BE127" s="220"/>
      <c r="BF127" s="24"/>
      <c r="BG127" s="223"/>
      <c r="BH127" s="220"/>
      <c r="BI127" s="20"/>
      <c r="BJ127" s="43">
        <v>0.80400000000000005</v>
      </c>
      <c r="BK127" s="43">
        <v>1.3380000000000001</v>
      </c>
      <c r="BL127" s="43">
        <v>0.78</v>
      </c>
      <c r="BM127" s="43">
        <v>1.5229999999999999</v>
      </c>
      <c r="BN127" s="20"/>
      <c r="BO127" s="205"/>
      <c r="BP127" s="197"/>
      <c r="BQ127" s="5"/>
      <c r="BR127" s="205"/>
      <c r="BS127" s="197"/>
      <c r="BU127" s="197"/>
      <c r="BV127" s="197"/>
      <c r="BW127" s="218"/>
      <c r="BX127" s="8"/>
      <c r="BY127" s="197"/>
      <c r="BZ127" s="197"/>
      <c r="CA127" s="218"/>
      <c r="CB127" s="8"/>
      <c r="CC127" s="218"/>
    </row>
    <row r="128" spans="1:81" ht="16" customHeight="1" x14ac:dyDescent="0.2">
      <c r="A128" s="217"/>
      <c r="B128" s="217"/>
      <c r="C128" s="217"/>
      <c r="D128" s="20" t="s">
        <v>388</v>
      </c>
      <c r="E128" s="225"/>
      <c r="G128"/>
      <c r="K128"/>
      <c r="L128"/>
      <c r="P128"/>
      <c r="Q128"/>
      <c r="U128"/>
      <c r="V128"/>
      <c r="Z128"/>
      <c r="AA128"/>
      <c r="AE128"/>
      <c r="AG128" s="1" t="e">
        <f t="shared" si="43"/>
        <v>#DIV/0!</v>
      </c>
      <c r="AH128" s="2" t="e">
        <f t="shared" si="44"/>
        <v>#DIV/0!</v>
      </c>
      <c r="AI128" s="2" t="e">
        <f t="shared" si="45"/>
        <v>#DIV/0!</v>
      </c>
      <c r="AJ128" s="2" t="e">
        <f t="shared" si="46"/>
        <v>#DIV/0!</v>
      </c>
      <c r="AK128" s="2" t="e">
        <f t="shared" si="47"/>
        <v>#DIV/0!</v>
      </c>
      <c r="AM128" s="51" t="e">
        <f t="shared" si="26"/>
        <v>#DIV/0!</v>
      </c>
      <c r="AN128" s="20" t="e">
        <f t="shared" si="27"/>
        <v>#DIV/0!</v>
      </c>
      <c r="AP128" s="109" t="e">
        <f t="shared" si="48"/>
        <v>#DIV/0!</v>
      </c>
      <c r="AQ128" s="205"/>
      <c r="AS128" s="205"/>
      <c r="AT128" s="197"/>
      <c r="AU128" s="5"/>
      <c r="AV128" s="205"/>
      <c r="AW128" s="197"/>
      <c r="AY128" s="43"/>
      <c r="AZ128" s="43"/>
      <c r="BA128" s="43"/>
      <c r="BB128" s="43"/>
      <c r="BC128" s="25"/>
      <c r="BD128" s="223"/>
      <c r="BE128" s="220"/>
      <c r="BF128" s="24"/>
      <c r="BG128" s="223"/>
      <c r="BH128" s="220"/>
      <c r="BI128" s="20"/>
      <c r="BJ128" s="43"/>
      <c r="BK128" s="43"/>
      <c r="BL128" s="43"/>
      <c r="BM128" s="43"/>
      <c r="BN128" s="20"/>
      <c r="BO128" s="205"/>
      <c r="BP128" s="197"/>
      <c r="BQ128" s="5"/>
      <c r="BR128" s="205"/>
      <c r="BS128" s="197"/>
      <c r="BU128" s="197"/>
      <c r="BV128" s="197"/>
      <c r="BW128" s="218"/>
      <c r="BX128" s="8"/>
      <c r="BY128" s="197"/>
      <c r="BZ128" s="197"/>
      <c r="CA128" s="218"/>
      <c r="CB128" s="8"/>
      <c r="CC128" s="218"/>
    </row>
    <row r="129" spans="1:81" ht="16" customHeight="1" x14ac:dyDescent="0.2">
      <c r="A129" s="217"/>
      <c r="B129" s="217"/>
      <c r="C129" s="217"/>
      <c r="E129" s="225"/>
      <c r="AG129" s="1" t="e">
        <f t="shared" si="43"/>
        <v>#DIV/0!</v>
      </c>
      <c r="AH129" s="2" t="e">
        <f t="shared" si="44"/>
        <v>#DIV/0!</v>
      </c>
      <c r="AI129" s="2" t="e">
        <f t="shared" si="45"/>
        <v>#DIV/0!</v>
      </c>
      <c r="AJ129" s="2" t="e">
        <f t="shared" si="46"/>
        <v>#DIV/0!</v>
      </c>
      <c r="AK129" s="2" t="e">
        <f t="shared" si="47"/>
        <v>#DIV/0!</v>
      </c>
      <c r="AM129" s="51" t="e">
        <f t="shared" si="26"/>
        <v>#DIV/0!</v>
      </c>
      <c r="AN129" s="20" t="e">
        <f t="shared" si="27"/>
        <v>#DIV/0!</v>
      </c>
      <c r="AP129" s="109" t="e">
        <f t="shared" si="48"/>
        <v>#DIV/0!</v>
      </c>
      <c r="AQ129" s="205"/>
      <c r="AS129" s="205"/>
      <c r="AT129" s="197"/>
      <c r="AU129" s="5"/>
      <c r="AV129" s="205"/>
      <c r="AW129" s="197"/>
      <c r="AY129" s="43"/>
      <c r="AZ129" s="43"/>
      <c r="BA129" s="43"/>
      <c r="BB129" s="43"/>
      <c r="BC129" s="25"/>
      <c r="BD129" s="223"/>
      <c r="BE129" s="220"/>
      <c r="BF129" s="24"/>
      <c r="BG129" s="223"/>
      <c r="BH129" s="220"/>
      <c r="BI129" s="20"/>
      <c r="BJ129" s="43"/>
      <c r="BK129" s="43"/>
      <c r="BL129" s="43"/>
      <c r="BM129" s="43"/>
      <c r="BN129" s="20"/>
      <c r="BO129" s="205"/>
      <c r="BP129" s="197"/>
      <c r="BQ129" s="5"/>
      <c r="BR129" s="205"/>
      <c r="BS129" s="197"/>
      <c r="BU129" s="197"/>
      <c r="BV129" s="197"/>
      <c r="BW129" s="218"/>
      <c r="BX129" s="8"/>
      <c r="BY129" s="197"/>
      <c r="BZ129" s="197"/>
      <c r="CA129" s="218"/>
      <c r="CB129" s="8"/>
      <c r="CC129" s="218"/>
    </row>
    <row r="130" spans="1:81" ht="16" customHeight="1" x14ac:dyDescent="0.2">
      <c r="A130" s="217"/>
      <c r="B130" s="217"/>
      <c r="C130" s="217"/>
      <c r="E130" s="225"/>
      <c r="AG130" s="1" t="e">
        <f t="shared" si="43"/>
        <v>#DIV/0!</v>
      </c>
      <c r="AH130" s="2" t="e">
        <f t="shared" si="44"/>
        <v>#DIV/0!</v>
      </c>
      <c r="AI130" s="2" t="e">
        <f t="shared" si="45"/>
        <v>#DIV/0!</v>
      </c>
      <c r="AJ130" s="2" t="e">
        <f t="shared" si="46"/>
        <v>#DIV/0!</v>
      </c>
      <c r="AK130" s="2" t="e">
        <f t="shared" si="47"/>
        <v>#DIV/0!</v>
      </c>
      <c r="AM130" s="51" t="e">
        <f t="shared" si="26"/>
        <v>#DIV/0!</v>
      </c>
      <c r="AN130" s="20" t="e">
        <f t="shared" si="27"/>
        <v>#DIV/0!</v>
      </c>
      <c r="AP130" s="109" t="e">
        <f t="shared" si="48"/>
        <v>#DIV/0!</v>
      </c>
      <c r="AQ130" s="205"/>
      <c r="AS130" s="205"/>
      <c r="AT130" s="197"/>
      <c r="AU130" s="5"/>
      <c r="AV130" s="205"/>
      <c r="AW130" s="197"/>
      <c r="AY130" s="43"/>
      <c r="AZ130" s="43"/>
      <c r="BA130" s="43"/>
      <c r="BB130" s="43"/>
      <c r="BC130" s="25"/>
      <c r="BD130" s="223"/>
      <c r="BE130" s="220"/>
      <c r="BF130" s="24"/>
      <c r="BG130" s="223"/>
      <c r="BH130" s="220"/>
      <c r="BI130" s="20"/>
      <c r="BJ130" s="43"/>
      <c r="BK130" s="43"/>
      <c r="BL130" s="43"/>
      <c r="BM130" s="43"/>
      <c r="BN130" s="20"/>
      <c r="BO130" s="205"/>
      <c r="BP130" s="197"/>
      <c r="BQ130" s="5"/>
      <c r="BR130" s="205"/>
      <c r="BS130" s="197"/>
      <c r="BU130" s="197"/>
      <c r="BV130" s="197"/>
      <c r="BW130" s="218"/>
      <c r="BX130" s="8"/>
      <c r="BY130" s="197"/>
      <c r="BZ130" s="197"/>
      <c r="CA130" s="218"/>
      <c r="CB130" s="8"/>
      <c r="CC130" s="218"/>
    </row>
    <row r="131" spans="1:81" ht="16" customHeight="1" x14ac:dyDescent="0.2">
      <c r="A131" s="217"/>
      <c r="B131" s="217"/>
      <c r="C131" s="217"/>
      <c r="E131" s="225"/>
      <c r="AG131" s="1" t="e">
        <f t="shared" si="43"/>
        <v>#DIV/0!</v>
      </c>
      <c r="AH131" s="2" t="e">
        <f t="shared" si="44"/>
        <v>#DIV/0!</v>
      </c>
      <c r="AI131" s="2" t="e">
        <f t="shared" si="45"/>
        <v>#DIV/0!</v>
      </c>
      <c r="AJ131" s="2" t="e">
        <f t="shared" si="46"/>
        <v>#DIV/0!</v>
      </c>
      <c r="AK131" s="2" t="e">
        <f t="shared" si="47"/>
        <v>#DIV/0!</v>
      </c>
      <c r="AM131" s="51" t="e">
        <f t="shared" si="26"/>
        <v>#DIV/0!</v>
      </c>
      <c r="AN131" s="20" t="e">
        <f t="shared" si="27"/>
        <v>#DIV/0!</v>
      </c>
      <c r="AP131" s="109" t="e">
        <f t="shared" si="48"/>
        <v>#DIV/0!</v>
      </c>
      <c r="AQ131" s="205"/>
      <c r="AS131" s="205"/>
      <c r="AT131" s="197"/>
      <c r="AU131" s="5"/>
      <c r="AV131" s="205"/>
      <c r="AW131" s="197"/>
      <c r="AY131" s="43"/>
      <c r="AZ131" s="43"/>
      <c r="BA131" s="43"/>
      <c r="BB131" s="43"/>
      <c r="BC131" s="25"/>
      <c r="BD131" s="223"/>
      <c r="BE131" s="220"/>
      <c r="BF131" s="24"/>
      <c r="BG131" s="223"/>
      <c r="BH131" s="220"/>
      <c r="BI131" s="20"/>
      <c r="BJ131" s="43"/>
      <c r="BK131" s="43"/>
      <c r="BL131" s="43"/>
      <c r="BM131" s="43"/>
      <c r="BN131" s="20"/>
      <c r="BO131" s="205"/>
      <c r="BP131" s="197"/>
      <c r="BQ131" s="5"/>
      <c r="BR131" s="205"/>
      <c r="BS131" s="197"/>
      <c r="BU131" s="197"/>
      <c r="BV131" s="197"/>
      <c r="BW131" s="218"/>
      <c r="BX131" s="8"/>
      <c r="BY131" s="197"/>
      <c r="BZ131" s="197"/>
      <c r="CA131" s="218"/>
      <c r="CB131" s="8"/>
      <c r="CC131" s="218"/>
    </row>
    <row r="132" spans="1:81" ht="16" customHeight="1" x14ac:dyDescent="0.2">
      <c r="A132" s="217"/>
      <c r="B132" s="217"/>
      <c r="C132" s="217">
        <v>0</v>
      </c>
      <c r="D132" s="20" t="s">
        <v>389</v>
      </c>
      <c r="E132" s="225"/>
      <c r="G132">
        <v>113</v>
      </c>
      <c r="H132">
        <v>347</v>
      </c>
      <c r="I132">
        <v>211</v>
      </c>
      <c r="J132">
        <v>131</v>
      </c>
      <c r="K132">
        <v>272</v>
      </c>
      <c r="L132">
        <v>0.78500000000000003</v>
      </c>
      <c r="M132">
        <v>0.88200000000000001</v>
      </c>
      <c r="N132">
        <v>0.83599999999999997</v>
      </c>
      <c r="O132">
        <v>0.79</v>
      </c>
      <c r="P132">
        <v>0.86199999999999999</v>
      </c>
      <c r="Q132">
        <v>0.65100000000000002</v>
      </c>
      <c r="R132">
        <v>0.65700000000000003</v>
      </c>
      <c r="S132">
        <v>0.67600000000000005</v>
      </c>
      <c r="T132">
        <v>0.66300000000000003</v>
      </c>
      <c r="U132">
        <v>0.68100000000000005</v>
      </c>
      <c r="V132">
        <v>1.1439999999999999</v>
      </c>
      <c r="W132">
        <v>0.86799999999999999</v>
      </c>
      <c r="X132">
        <v>1.006</v>
      </c>
      <c r="Y132">
        <v>1.1299999999999999</v>
      </c>
      <c r="Z132">
        <v>0.92800000000000005</v>
      </c>
      <c r="AA132">
        <v>1.409</v>
      </c>
      <c r="AB132">
        <v>1.444</v>
      </c>
      <c r="AC132">
        <v>1.387</v>
      </c>
      <c r="AD132">
        <v>1.4039999999999999</v>
      </c>
      <c r="AE132">
        <v>1.4039999999999999</v>
      </c>
      <c r="AG132" s="1">
        <f t="shared" si="43"/>
        <v>214.8</v>
      </c>
      <c r="AH132" s="2">
        <f t="shared" si="44"/>
        <v>0.83100000000000007</v>
      </c>
      <c r="AI132" s="2">
        <f t="shared" si="45"/>
        <v>1.0151999999999999</v>
      </c>
      <c r="AJ132" s="2">
        <f t="shared" si="46"/>
        <v>0.66560000000000008</v>
      </c>
      <c r="AK132" s="2">
        <f t="shared" si="47"/>
        <v>1.4096</v>
      </c>
      <c r="AM132" s="51">
        <f t="shared" si="26"/>
        <v>0.74399999999999988</v>
      </c>
      <c r="AN132" s="20">
        <f t="shared" si="27"/>
        <v>2.095948472649076E-2</v>
      </c>
      <c r="AP132" s="109">
        <f t="shared" si="48"/>
        <v>2.7586037100701906</v>
      </c>
      <c r="AQ132" s="205" cm="1">
        <f t="array" ref="AQ132">MIN(IF(ISERROR(AP132:AP139),1E+307,AP132:AP139))</f>
        <v>0.54433511045699345</v>
      </c>
      <c r="AS132" s="205" cm="1">
        <f t="array" ref="AS132">MAX(IF(ISERROR(AJ132:AJ139),-1E+307,AJ132:AJ139))</f>
        <v>0.68300000000000005</v>
      </c>
      <c r="AT132" s="197"/>
      <c r="AU132" s="5"/>
      <c r="AV132" s="205" cm="1">
        <f t="array" ref="AV132">MIN(IF(ISERROR(AK132:AK139),1E+307,AK132:AK139))</f>
        <v>1.363</v>
      </c>
      <c r="AW132" s="197"/>
      <c r="AY132" s="43">
        <v>0.77</v>
      </c>
      <c r="AZ132" s="43">
        <v>1.399</v>
      </c>
      <c r="BA132" s="43">
        <v>0.75</v>
      </c>
      <c r="BB132" s="43">
        <v>1.59</v>
      </c>
      <c r="BC132" s="25"/>
      <c r="BD132" s="223" cm="1">
        <f t="array" ref="BD132">INDEX(AY132:AY139, MATCH(MIN(IF(ISERROR($AK132:$AK139), 1000, $AK132:$AK139)), $AK132:$AK139, 0))</f>
        <v>0.76800000000000002</v>
      </c>
      <c r="BE132" s="220"/>
      <c r="BF132" s="24"/>
      <c r="BG132" s="223" cm="1">
        <f t="array" ref="BG132">INDEX(AZ132:AZ139, MATCH(MIN(IF(ISERROR($AK132:$AK139), 1000, $AK132:$AK139)), $AK132:$AK139, 0))</f>
        <v>1.4019999999999999</v>
      </c>
      <c r="BH132" s="220"/>
      <c r="BI132" s="20"/>
      <c r="BJ132" s="43">
        <v>0.73299999999999998</v>
      </c>
      <c r="BK132" s="43">
        <v>1.5389999999999999</v>
      </c>
      <c r="BL132" s="43">
        <v>0.71399999999999997</v>
      </c>
      <c r="BM132" s="43">
        <v>1.68</v>
      </c>
      <c r="BN132" s="20"/>
      <c r="BO132" s="205" cm="1">
        <f t="array" ref="BO132">INDEX(BJ132:BJ139, MATCH(MIN(IF(ISERROR($AK132:$AK139), 1000, $AK132:$AK139)), $AK132:$AK139, 0))</f>
        <v>0.71599999999999997</v>
      </c>
      <c r="BP132" s="197"/>
      <c r="BQ132" s="5"/>
      <c r="BR132" s="205" cm="1">
        <f t="array" ref="BR132">INDEX(BK132:BK139, MATCH(MIN(IF(ISERROR($AK132:$AK139), 1000, $AK132:$AK139)), $AK132:$AK139, 0))</f>
        <v>1.5680000000000001</v>
      </c>
      <c r="BS132" s="197"/>
      <c r="BU132" s="197"/>
      <c r="BV132" s="197"/>
      <c r="BW132" s="218"/>
      <c r="BX132" s="8"/>
      <c r="BY132" s="197"/>
      <c r="BZ132" s="197"/>
      <c r="CA132" s="218"/>
      <c r="CB132" s="8"/>
      <c r="CC132" s="218"/>
    </row>
    <row r="133" spans="1:81" s="63" customFormat="1" ht="16" customHeight="1" x14ac:dyDescent="0.2">
      <c r="A133" s="217"/>
      <c r="B133" s="217"/>
      <c r="C133" s="217"/>
      <c r="D133" s="63" t="s">
        <v>390</v>
      </c>
      <c r="E133" s="225"/>
      <c r="G133" s="63">
        <v>530</v>
      </c>
      <c r="H133" s="63">
        <v>570</v>
      </c>
      <c r="I133" s="63">
        <v>438</v>
      </c>
      <c r="J133" s="63">
        <v>402</v>
      </c>
      <c r="K133" s="63">
        <v>541</v>
      </c>
      <c r="L133" s="63">
        <v>0.83399999999999996</v>
      </c>
      <c r="M133" s="63">
        <v>0.84199999999999997</v>
      </c>
      <c r="N133" s="63">
        <v>0.79100000000000004</v>
      </c>
      <c r="O133" s="63">
        <v>0.78900000000000003</v>
      </c>
      <c r="P133" s="63">
        <v>0.82599999999999996</v>
      </c>
      <c r="Q133" s="63">
        <v>0.67600000000000005</v>
      </c>
      <c r="R133" s="63">
        <v>0.67900000000000005</v>
      </c>
      <c r="S133" s="63">
        <v>0.69199999999999995</v>
      </c>
      <c r="T133" s="63">
        <v>0.67900000000000005</v>
      </c>
      <c r="U133" s="63">
        <v>0.68899999999999995</v>
      </c>
      <c r="V133" s="63">
        <v>1.018</v>
      </c>
      <c r="W133" s="63">
        <v>0.99199999999999999</v>
      </c>
      <c r="X133" s="63">
        <v>1.121</v>
      </c>
      <c r="Y133" s="63">
        <v>1.131</v>
      </c>
      <c r="Z133" s="63">
        <v>1.0309999999999999</v>
      </c>
      <c r="AA133" s="63">
        <v>1.3660000000000001</v>
      </c>
      <c r="AB133" s="63">
        <v>1.373</v>
      </c>
      <c r="AC133" s="63">
        <v>1.36</v>
      </c>
      <c r="AD133" s="63">
        <v>1.3480000000000001</v>
      </c>
      <c r="AE133" s="63">
        <v>1.3680000000000001</v>
      </c>
      <c r="AG133" s="102">
        <f t="shared" si="43"/>
        <v>496.2</v>
      </c>
      <c r="AH133" s="103">
        <f t="shared" si="44"/>
        <v>0.81640000000000001</v>
      </c>
      <c r="AI133" s="103">
        <f t="shared" si="45"/>
        <v>1.0585999999999998</v>
      </c>
      <c r="AJ133" s="103">
        <f t="shared" si="46"/>
        <v>0.68300000000000005</v>
      </c>
      <c r="AK133" s="103">
        <f t="shared" si="47"/>
        <v>1.363</v>
      </c>
      <c r="AM133" s="51">
        <f t="shared" si="26"/>
        <v>0.67999999999999994</v>
      </c>
      <c r="AN133" s="20">
        <f t="shared" si="27"/>
        <v>9.5916630466254191E-3</v>
      </c>
      <c r="AP133" s="18">
        <f t="shared" si="48"/>
        <v>0.89818786761820357</v>
      </c>
      <c r="AQ133" s="205"/>
      <c r="AS133" s="205"/>
      <c r="AT133" s="197"/>
      <c r="AU133" s="104"/>
      <c r="AV133" s="205"/>
      <c r="AW133" s="197"/>
      <c r="AY133" s="105">
        <v>0.76800000000000002</v>
      </c>
      <c r="AZ133" s="105">
        <v>1.4019999999999999</v>
      </c>
      <c r="BA133" s="105">
        <v>0.74299999999999999</v>
      </c>
      <c r="BB133" s="105">
        <v>1.62</v>
      </c>
      <c r="BC133" s="106"/>
      <c r="BD133" s="223"/>
      <c r="BE133" s="220"/>
      <c r="BF133" s="104"/>
      <c r="BG133" s="223"/>
      <c r="BH133" s="220"/>
      <c r="BJ133" s="105">
        <v>0.71599999999999997</v>
      </c>
      <c r="BK133" s="105">
        <v>1.5680000000000001</v>
      </c>
      <c r="BL133" s="105">
        <v>0.70499999999999996</v>
      </c>
      <c r="BM133" s="105">
        <v>1.704</v>
      </c>
      <c r="BO133" s="205"/>
      <c r="BP133" s="197"/>
      <c r="BQ133" s="104"/>
      <c r="BR133" s="205"/>
      <c r="BS133" s="197"/>
      <c r="BU133" s="197"/>
      <c r="BV133" s="197"/>
      <c r="BW133" s="218"/>
      <c r="BX133" s="107"/>
      <c r="BY133" s="197"/>
      <c r="BZ133" s="197"/>
      <c r="CA133" s="218"/>
      <c r="CB133" s="107"/>
      <c r="CC133" s="218"/>
    </row>
    <row r="134" spans="1:81" ht="16" customHeight="1" x14ac:dyDescent="0.2">
      <c r="A134" s="217"/>
      <c r="B134" s="217"/>
      <c r="C134" s="217"/>
      <c r="D134" s="20" t="s">
        <v>391</v>
      </c>
      <c r="E134" s="225"/>
      <c r="G134">
        <v>804</v>
      </c>
      <c r="H134">
        <v>589</v>
      </c>
      <c r="I134">
        <v>611</v>
      </c>
      <c r="J134">
        <v>802</v>
      </c>
      <c r="K134">
        <v>614</v>
      </c>
      <c r="L134">
        <v>0.84899999999999998</v>
      </c>
      <c r="M134">
        <v>0.77200000000000002</v>
      </c>
      <c r="N134">
        <v>0.78200000000000003</v>
      </c>
      <c r="O134">
        <v>0.84699999999999998</v>
      </c>
      <c r="P134">
        <v>0.78300000000000003</v>
      </c>
      <c r="Q134">
        <v>0.66500000000000004</v>
      </c>
      <c r="R134">
        <v>0.67300000000000004</v>
      </c>
      <c r="S134">
        <v>0.68200000000000005</v>
      </c>
      <c r="T134">
        <v>0.67500000000000004</v>
      </c>
      <c r="U134">
        <v>0.67500000000000004</v>
      </c>
      <c r="V134">
        <v>0.97599999999999998</v>
      </c>
      <c r="W134">
        <v>1.167</v>
      </c>
      <c r="X134">
        <v>1.1419999999999999</v>
      </c>
      <c r="Y134">
        <v>0.97699999999999998</v>
      </c>
      <c r="Z134">
        <v>1.139</v>
      </c>
      <c r="AA134">
        <v>1.41</v>
      </c>
      <c r="AB134">
        <v>1.385</v>
      </c>
      <c r="AC134">
        <v>1.377</v>
      </c>
      <c r="AD134">
        <v>1.381</v>
      </c>
      <c r="AE134">
        <v>1.3979999999999999</v>
      </c>
      <c r="AG134" s="1">
        <f t="shared" si="43"/>
        <v>684</v>
      </c>
      <c r="AH134" s="2">
        <f t="shared" si="44"/>
        <v>0.80660000000000009</v>
      </c>
      <c r="AI134" s="2">
        <f t="shared" si="45"/>
        <v>1.0802</v>
      </c>
      <c r="AJ134" s="2">
        <f t="shared" si="46"/>
        <v>0.67400000000000004</v>
      </c>
      <c r="AK134" s="2">
        <f t="shared" si="47"/>
        <v>1.3901999999999999</v>
      </c>
      <c r="AM134" s="51">
        <f t="shared" ref="AM134:AM180" si="49">AK134-AJ134</f>
        <v>0.71619999999999984</v>
      </c>
      <c r="AN134" s="20">
        <f t="shared" ref="AN134:AN180" si="50">STDEV(AA134:AE134)</f>
        <v>1.359043781487553E-2</v>
      </c>
      <c r="AP134" s="109">
        <f t="shared" si="48"/>
        <v>0.67242785499852464</v>
      </c>
      <c r="AQ134" s="205"/>
      <c r="AS134" s="205"/>
      <c r="AT134" s="197"/>
      <c r="AU134" s="5"/>
      <c r="AV134" s="205"/>
      <c r="AW134" s="197"/>
      <c r="AY134" s="43">
        <v>0.76200000000000001</v>
      </c>
      <c r="AZ134" s="43">
        <v>1.409</v>
      </c>
      <c r="BA134" s="43">
        <v>0.74099999999999999</v>
      </c>
      <c r="BB134" s="43">
        <v>1.609</v>
      </c>
      <c r="BC134" s="25"/>
      <c r="BD134" s="223"/>
      <c r="BE134" s="220"/>
      <c r="BF134" s="24"/>
      <c r="BG134" s="223"/>
      <c r="BH134" s="220"/>
      <c r="BI134" s="20"/>
      <c r="BJ134" s="43">
        <v>0.71599999999999997</v>
      </c>
      <c r="BK134" s="43">
        <v>1.5649999999999999</v>
      </c>
      <c r="BL134" s="43">
        <v>0.70799999999999996</v>
      </c>
      <c r="BM134" s="43">
        <v>1.6879999999999999</v>
      </c>
      <c r="BN134" s="20"/>
      <c r="BO134" s="205"/>
      <c r="BP134" s="197"/>
      <c r="BQ134" s="5"/>
      <c r="BR134" s="205"/>
      <c r="BS134" s="197"/>
      <c r="BU134" s="197"/>
      <c r="BV134" s="197"/>
      <c r="BW134" s="218"/>
      <c r="BX134" s="8"/>
      <c r="BY134" s="197"/>
      <c r="BZ134" s="197"/>
      <c r="CA134" s="218"/>
      <c r="CB134" s="8"/>
      <c r="CC134" s="218"/>
    </row>
    <row r="135" spans="1:81" ht="16" customHeight="1" x14ac:dyDescent="0.2">
      <c r="A135" s="217"/>
      <c r="B135" s="217"/>
      <c r="C135" s="217"/>
      <c r="D135" s="20" t="s">
        <v>392</v>
      </c>
      <c r="E135" s="225"/>
      <c r="G135">
        <v>628</v>
      </c>
      <c r="H135">
        <v>723</v>
      </c>
      <c r="I135">
        <v>625</v>
      </c>
      <c r="J135">
        <v>568</v>
      </c>
      <c r="K135">
        <v>723</v>
      </c>
      <c r="L135">
        <v>0.77</v>
      </c>
      <c r="M135">
        <v>0.80600000000000005</v>
      </c>
      <c r="N135">
        <v>0.75800000000000001</v>
      </c>
      <c r="O135">
        <v>0.73699999999999999</v>
      </c>
      <c r="P135">
        <v>0.80900000000000005</v>
      </c>
      <c r="Q135">
        <v>0.65900000000000003</v>
      </c>
      <c r="R135">
        <v>0.67</v>
      </c>
      <c r="S135">
        <v>0.67400000000000004</v>
      </c>
      <c r="T135">
        <v>0.66600000000000004</v>
      </c>
      <c r="U135">
        <v>0.67400000000000004</v>
      </c>
      <c r="V135">
        <v>1.177</v>
      </c>
      <c r="W135">
        <v>1.087</v>
      </c>
      <c r="X135">
        <v>1.194</v>
      </c>
      <c r="Y135">
        <v>1.2450000000000001</v>
      </c>
      <c r="Z135">
        <v>1.0760000000000001</v>
      </c>
      <c r="AA135">
        <v>1.3819999999999999</v>
      </c>
      <c r="AB135">
        <v>1.417</v>
      </c>
      <c r="AC135">
        <v>1.379</v>
      </c>
      <c r="AD135">
        <v>1.373</v>
      </c>
      <c r="AE135">
        <v>1.417</v>
      </c>
      <c r="AG135" s="1">
        <f t="shared" si="43"/>
        <v>653.4</v>
      </c>
      <c r="AH135" s="2">
        <f t="shared" si="44"/>
        <v>0.77600000000000002</v>
      </c>
      <c r="AI135" s="2">
        <f t="shared" si="45"/>
        <v>1.1557999999999999</v>
      </c>
      <c r="AJ135" s="2">
        <f t="shared" si="46"/>
        <v>0.66859999999999997</v>
      </c>
      <c r="AK135" s="2">
        <f t="shared" si="47"/>
        <v>1.3935999999999999</v>
      </c>
      <c r="AM135" s="51">
        <f t="shared" si="49"/>
        <v>0.72499999999999998</v>
      </c>
      <c r="AN135" s="20">
        <f t="shared" si="50"/>
        <v>2.1605554841290273E-2</v>
      </c>
      <c r="AP135" s="109">
        <f t="shared" si="48"/>
        <v>0.54433511045699345</v>
      </c>
      <c r="AQ135" s="205"/>
      <c r="AS135" s="205"/>
      <c r="AT135" s="197"/>
      <c r="AU135" s="5"/>
      <c r="AV135" s="205"/>
      <c r="AW135" s="197"/>
      <c r="AY135" s="43">
        <v>0.75600000000000001</v>
      </c>
      <c r="AZ135" s="43">
        <v>1.429</v>
      </c>
      <c r="BA135" s="43">
        <v>0.748</v>
      </c>
      <c r="BB135" s="43">
        <v>1.603</v>
      </c>
      <c r="BC135" s="25"/>
      <c r="BD135" s="223"/>
      <c r="BE135" s="220"/>
      <c r="BF135" s="24"/>
      <c r="BG135" s="223"/>
      <c r="BH135" s="220"/>
      <c r="BI135" s="20"/>
      <c r="BJ135" s="43">
        <v>0.69499999999999995</v>
      </c>
      <c r="BK135" s="43">
        <v>1.6160000000000001</v>
      </c>
      <c r="BL135" s="43">
        <v>0.69099999999999995</v>
      </c>
      <c r="BM135" s="43">
        <v>1.732</v>
      </c>
      <c r="BN135" s="20"/>
      <c r="BO135" s="205"/>
      <c r="BP135" s="197"/>
      <c r="BQ135" s="5"/>
      <c r="BR135" s="205"/>
      <c r="BS135" s="197"/>
      <c r="BU135" s="197"/>
      <c r="BV135" s="197"/>
      <c r="BW135" s="218"/>
      <c r="BX135" s="8"/>
      <c r="BY135" s="197"/>
      <c r="BZ135" s="197"/>
      <c r="CA135" s="218"/>
      <c r="CB135" s="8"/>
      <c r="CC135" s="218"/>
    </row>
    <row r="136" spans="1:81" ht="16" customHeight="1" x14ac:dyDescent="0.2">
      <c r="A136" s="217"/>
      <c r="B136" s="217"/>
      <c r="C136" s="217"/>
      <c r="D136" s="20" t="s">
        <v>393</v>
      </c>
      <c r="E136" s="225"/>
      <c r="G136"/>
      <c r="K136"/>
      <c r="L136"/>
      <c r="P136"/>
      <c r="Q136"/>
      <c r="U136"/>
      <c r="V136"/>
      <c r="Z136"/>
      <c r="AA136"/>
      <c r="AE136"/>
      <c r="AG136" s="1" t="e">
        <f t="shared" si="43"/>
        <v>#DIV/0!</v>
      </c>
      <c r="AH136" s="2" t="e">
        <f t="shared" si="44"/>
        <v>#DIV/0!</v>
      </c>
      <c r="AI136" s="2" t="e">
        <f t="shared" si="45"/>
        <v>#DIV/0!</v>
      </c>
      <c r="AJ136" s="2" t="e">
        <f t="shared" si="46"/>
        <v>#DIV/0!</v>
      </c>
      <c r="AK136" s="2" t="e">
        <f t="shared" si="47"/>
        <v>#DIV/0!</v>
      </c>
      <c r="AM136" s="51" t="e">
        <f t="shared" si="49"/>
        <v>#DIV/0!</v>
      </c>
      <c r="AN136" s="20" t="e">
        <f t="shared" si="50"/>
        <v>#DIV/0!</v>
      </c>
      <c r="AP136" s="109" t="e">
        <f t="shared" si="48"/>
        <v>#DIV/0!</v>
      </c>
      <c r="AQ136" s="205"/>
      <c r="AS136" s="205"/>
      <c r="AT136" s="197"/>
      <c r="AU136" s="5"/>
      <c r="AV136" s="205"/>
      <c r="AW136" s="197"/>
      <c r="AY136" s="43"/>
      <c r="AZ136" s="43"/>
      <c r="BA136" s="43"/>
      <c r="BB136" s="43"/>
      <c r="BC136" s="25"/>
      <c r="BD136" s="223"/>
      <c r="BE136" s="220"/>
      <c r="BF136" s="24"/>
      <c r="BG136" s="223"/>
      <c r="BH136" s="220"/>
      <c r="BI136" s="20"/>
      <c r="BJ136" s="43"/>
      <c r="BK136" s="43"/>
      <c r="BL136" s="43"/>
      <c r="BM136" s="43"/>
      <c r="BN136" s="20"/>
      <c r="BO136" s="205"/>
      <c r="BP136" s="197"/>
      <c r="BQ136" s="5"/>
      <c r="BR136" s="205"/>
      <c r="BS136" s="197"/>
      <c r="BU136" s="197"/>
      <c r="BV136" s="197"/>
      <c r="BW136" s="218"/>
      <c r="BX136" s="8"/>
      <c r="BY136" s="197"/>
      <c r="BZ136" s="197"/>
      <c r="CA136" s="218"/>
      <c r="CB136" s="8"/>
      <c r="CC136" s="218"/>
    </row>
    <row r="137" spans="1:81" ht="16" customHeight="1" x14ac:dyDescent="0.2">
      <c r="A137" s="217"/>
      <c r="B137" s="217"/>
      <c r="C137" s="217"/>
      <c r="E137" s="225"/>
      <c r="AG137" s="1" t="e">
        <f t="shared" si="43"/>
        <v>#DIV/0!</v>
      </c>
      <c r="AH137" s="2" t="e">
        <f t="shared" si="44"/>
        <v>#DIV/0!</v>
      </c>
      <c r="AI137" s="2" t="e">
        <f t="shared" si="45"/>
        <v>#DIV/0!</v>
      </c>
      <c r="AJ137" s="2" t="e">
        <f t="shared" si="46"/>
        <v>#DIV/0!</v>
      </c>
      <c r="AK137" s="2" t="e">
        <f t="shared" si="47"/>
        <v>#DIV/0!</v>
      </c>
      <c r="AM137" s="51" t="e">
        <f t="shared" si="49"/>
        <v>#DIV/0!</v>
      </c>
      <c r="AN137" s="20" t="e">
        <f t="shared" si="50"/>
        <v>#DIV/0!</v>
      </c>
      <c r="AP137" s="109" t="e">
        <f t="shared" si="48"/>
        <v>#DIV/0!</v>
      </c>
      <c r="AQ137" s="205"/>
      <c r="AS137" s="205"/>
      <c r="AT137" s="197"/>
      <c r="AU137" s="5"/>
      <c r="AV137" s="205"/>
      <c r="AW137" s="197"/>
      <c r="AY137" s="43"/>
      <c r="AZ137" s="43"/>
      <c r="BA137" s="43"/>
      <c r="BB137" s="43"/>
      <c r="BC137" s="25"/>
      <c r="BD137" s="223"/>
      <c r="BE137" s="220"/>
      <c r="BF137" s="24"/>
      <c r="BG137" s="223"/>
      <c r="BH137" s="220"/>
      <c r="BI137" s="20"/>
      <c r="BJ137" s="43"/>
      <c r="BK137" s="43"/>
      <c r="BL137" s="43"/>
      <c r="BM137" s="43"/>
      <c r="BN137" s="20"/>
      <c r="BO137" s="205"/>
      <c r="BP137" s="197"/>
      <c r="BQ137" s="5"/>
      <c r="BR137" s="205"/>
      <c r="BS137" s="197"/>
      <c r="BU137" s="197"/>
      <c r="BV137" s="197"/>
      <c r="BW137" s="218"/>
      <c r="BX137" s="8"/>
      <c r="BY137" s="197"/>
      <c r="BZ137" s="197"/>
      <c r="CA137" s="218"/>
      <c r="CB137" s="8"/>
      <c r="CC137" s="218"/>
    </row>
    <row r="138" spans="1:81" ht="16" customHeight="1" x14ac:dyDescent="0.2">
      <c r="A138" s="217"/>
      <c r="B138" s="217"/>
      <c r="C138" s="217"/>
      <c r="E138" s="225"/>
      <c r="AG138" s="1" t="e">
        <f t="shared" si="43"/>
        <v>#DIV/0!</v>
      </c>
      <c r="AH138" s="2" t="e">
        <f t="shared" si="44"/>
        <v>#DIV/0!</v>
      </c>
      <c r="AI138" s="2" t="e">
        <f t="shared" si="45"/>
        <v>#DIV/0!</v>
      </c>
      <c r="AJ138" s="2" t="e">
        <f t="shared" si="46"/>
        <v>#DIV/0!</v>
      </c>
      <c r="AK138" s="2" t="e">
        <f t="shared" si="47"/>
        <v>#DIV/0!</v>
      </c>
      <c r="AM138" s="51" t="e">
        <f t="shared" si="49"/>
        <v>#DIV/0!</v>
      </c>
      <c r="AN138" s="20" t="e">
        <f t="shared" si="50"/>
        <v>#DIV/0!</v>
      </c>
      <c r="AP138" s="109" t="e">
        <f t="shared" si="48"/>
        <v>#DIV/0!</v>
      </c>
      <c r="AQ138" s="205"/>
      <c r="AS138" s="205"/>
      <c r="AT138" s="197"/>
      <c r="AU138" s="5"/>
      <c r="AV138" s="205"/>
      <c r="AW138" s="197"/>
      <c r="AY138" s="43"/>
      <c r="AZ138" s="43"/>
      <c r="BA138" s="43"/>
      <c r="BB138" s="43"/>
      <c r="BC138" s="25"/>
      <c r="BD138" s="223"/>
      <c r="BE138" s="220"/>
      <c r="BF138" s="24"/>
      <c r="BG138" s="223"/>
      <c r="BH138" s="220"/>
      <c r="BI138" s="20"/>
      <c r="BJ138" s="43"/>
      <c r="BK138" s="43"/>
      <c r="BL138" s="43"/>
      <c r="BM138" s="43"/>
      <c r="BN138" s="20"/>
      <c r="BO138" s="205"/>
      <c r="BP138" s="197"/>
      <c r="BQ138" s="5"/>
      <c r="BR138" s="205"/>
      <c r="BS138" s="197"/>
      <c r="BU138" s="197"/>
      <c r="BV138" s="197"/>
      <c r="BW138" s="218"/>
      <c r="BX138" s="8"/>
      <c r="BY138" s="197"/>
      <c r="BZ138" s="197"/>
      <c r="CA138" s="218"/>
      <c r="CB138" s="8"/>
      <c r="CC138" s="218"/>
    </row>
    <row r="139" spans="1:81" ht="16" customHeight="1" x14ac:dyDescent="0.2">
      <c r="A139" s="217"/>
      <c r="B139" s="217"/>
      <c r="C139" s="217"/>
      <c r="E139" s="225"/>
      <c r="AG139" s="1" t="e">
        <f t="shared" si="43"/>
        <v>#DIV/0!</v>
      </c>
      <c r="AH139" s="2" t="e">
        <f t="shared" si="44"/>
        <v>#DIV/0!</v>
      </c>
      <c r="AI139" s="2" t="e">
        <f t="shared" si="45"/>
        <v>#DIV/0!</v>
      </c>
      <c r="AJ139" s="2" t="e">
        <f t="shared" si="46"/>
        <v>#DIV/0!</v>
      </c>
      <c r="AK139" s="2" t="e">
        <f t="shared" si="47"/>
        <v>#DIV/0!</v>
      </c>
      <c r="AM139" s="51" t="e">
        <f t="shared" si="49"/>
        <v>#DIV/0!</v>
      </c>
      <c r="AN139" s="20" t="e">
        <f t="shared" si="50"/>
        <v>#DIV/0!</v>
      </c>
      <c r="AP139" s="109" t="e">
        <f t="shared" si="48"/>
        <v>#DIV/0!</v>
      </c>
      <c r="AQ139" s="205"/>
      <c r="AS139" s="205"/>
      <c r="AT139" s="197"/>
      <c r="AU139" s="5"/>
      <c r="AV139" s="205"/>
      <c r="AW139" s="197"/>
      <c r="AY139" s="43"/>
      <c r="AZ139" s="43"/>
      <c r="BA139" s="43"/>
      <c r="BB139" s="43"/>
      <c r="BC139" s="25"/>
      <c r="BD139" s="223"/>
      <c r="BE139" s="220"/>
      <c r="BF139" s="24"/>
      <c r="BG139" s="223"/>
      <c r="BH139" s="220"/>
      <c r="BI139" s="20"/>
      <c r="BJ139" s="43"/>
      <c r="BK139" s="43"/>
      <c r="BL139" s="43"/>
      <c r="BM139" s="43"/>
      <c r="BN139" s="20"/>
      <c r="BO139" s="205"/>
      <c r="BP139" s="197"/>
      <c r="BQ139" s="5"/>
      <c r="BR139" s="205"/>
      <c r="BS139" s="197"/>
      <c r="BU139" s="197"/>
      <c r="BV139" s="197"/>
      <c r="BW139" s="218"/>
      <c r="BX139" s="8"/>
      <c r="BY139" s="197"/>
      <c r="BZ139" s="197"/>
      <c r="CA139" s="218"/>
      <c r="CB139" s="8"/>
      <c r="CC139" s="218"/>
    </row>
    <row r="140" spans="1:81" ht="16" hidden="1" customHeight="1" x14ac:dyDescent="0.2">
      <c r="G140"/>
      <c r="K140"/>
      <c r="L140"/>
      <c r="P140"/>
      <c r="Q140"/>
      <c r="U140"/>
      <c r="V140"/>
      <c r="Z140"/>
      <c r="AA140"/>
      <c r="AE140"/>
      <c r="AM140" s="51"/>
    </row>
    <row r="141" spans="1:81" ht="16" hidden="1" customHeight="1" x14ac:dyDescent="0.2">
      <c r="A141" s="217">
        <v>8</v>
      </c>
      <c r="B141" s="217">
        <v>1</v>
      </c>
      <c r="C141" s="217">
        <v>1</v>
      </c>
      <c r="D141" s="20" t="s">
        <v>394</v>
      </c>
      <c r="E141" s="225">
        <v>1405121</v>
      </c>
      <c r="G141">
        <v>214</v>
      </c>
      <c r="H141">
        <v>150</v>
      </c>
      <c r="I141">
        <v>158</v>
      </c>
      <c r="J141">
        <v>115</v>
      </c>
      <c r="K141">
        <v>184</v>
      </c>
      <c r="L141">
        <v>0.93200000000000005</v>
      </c>
      <c r="M141">
        <v>0.90900000000000003</v>
      </c>
      <c r="N141">
        <v>0.92200000000000004</v>
      </c>
      <c r="O141">
        <v>0.89500000000000002</v>
      </c>
      <c r="P141">
        <v>0.92100000000000004</v>
      </c>
      <c r="Q141">
        <v>0.75</v>
      </c>
      <c r="R141">
        <v>0.77100000000000002</v>
      </c>
      <c r="S141">
        <v>0.77800000000000002</v>
      </c>
      <c r="T141">
        <v>0.76900000000000002</v>
      </c>
      <c r="U141">
        <v>0.76600000000000001</v>
      </c>
      <c r="V141">
        <v>0.66600000000000004</v>
      </c>
      <c r="W141">
        <v>0.76600000000000001</v>
      </c>
      <c r="X141">
        <v>0.71</v>
      </c>
      <c r="Y141">
        <v>0.82299999999999995</v>
      </c>
      <c r="Z141">
        <v>0.71299999999999997</v>
      </c>
      <c r="AA141">
        <v>1.286</v>
      </c>
      <c r="AB141">
        <v>1.19</v>
      </c>
      <c r="AC141">
        <v>1.3140000000000001</v>
      </c>
      <c r="AD141">
        <v>1.1830000000000001</v>
      </c>
      <c r="AE141">
        <v>1.2370000000000001</v>
      </c>
      <c r="AG141" s="1">
        <f t="shared" ref="AG141:AG144" si="51">AVERAGE(G141:K141)</f>
        <v>164.2</v>
      </c>
      <c r="AH141" s="2">
        <f t="shared" ref="AH141:AH144" si="52">AVERAGE(L141:P141)</f>
        <v>0.91580000000000017</v>
      </c>
      <c r="AI141" s="2">
        <f t="shared" ref="AI141:AI144" si="53">AVERAGE(V141:Z141)</f>
        <v>0.73560000000000003</v>
      </c>
      <c r="AJ141" s="2">
        <f t="shared" ref="AJ141:AJ144" si="54">AVERAGE(Q141:U141)</f>
        <v>0.76680000000000004</v>
      </c>
      <c r="AK141" s="2">
        <f t="shared" ref="AK141:AK144" si="55">AVERAGE(AA141:AE141)</f>
        <v>1.242</v>
      </c>
      <c r="AM141" s="51">
        <f t="shared" si="49"/>
        <v>0.47519999999999996</v>
      </c>
      <c r="AN141" s="20">
        <f t="shared" si="50"/>
        <v>5.7727809589486437E-2</v>
      </c>
      <c r="AP141" s="109">
        <f t="shared" ref="AP141:AP156" si="56">((AK141-AI141)*(1000/AG141))/AJ141</f>
        <v>4.0219664175334859</v>
      </c>
      <c r="AQ141" s="205" cm="1">
        <f t="array" ref="AQ141">MIN(IF(ISERROR(AP141:AP148),1E+307,AP141:AP148))</f>
        <v>2.8232792319479647</v>
      </c>
      <c r="AS141" s="205" cm="1">
        <f t="array" ref="AS141">MAX(IF(ISERROR(AJ141:AJ148),-1E+307,AJ141:AJ148))</f>
        <v>0.76880000000000004</v>
      </c>
      <c r="AT141" s="197"/>
      <c r="AU141" s="5"/>
      <c r="AV141" s="205" cm="1">
        <f t="array" ref="AV141">MIN(IF(ISERROR(AK141:AK148),1E+307,AK141:AK148))</f>
        <v>1.2188000000000001</v>
      </c>
      <c r="AW141" s="197"/>
      <c r="AY141" s="42">
        <v>0.82499999999999996</v>
      </c>
      <c r="AZ141" s="42">
        <v>1.236</v>
      </c>
      <c r="BA141" s="42">
        <v>0.76900000000000002</v>
      </c>
      <c r="BB141" s="42">
        <v>1.534</v>
      </c>
      <c r="BC141" s="6"/>
      <c r="BD141" s="223" cm="1">
        <f t="array" ref="BD141">INDEX(AY141:AY148, MATCH(MIN(IF(ISERROR($AK141:$AK148), 1000, $AK141:$AK148)), $AK141:$AK148, 0))</f>
        <v>0.82299999999999995</v>
      </c>
      <c r="BE141" s="220"/>
      <c r="BF141" s="24"/>
      <c r="BG141" s="223" cm="1">
        <f t="array" ref="BG141">INDEX(AZ141:AZ148, MATCH(MIN(IF(ISERROR($AK141:$AK148), 1000, $AK141:$AK148)), $AK141:$AK148, 0))</f>
        <v>1.2350000000000001</v>
      </c>
      <c r="BH141" s="220"/>
      <c r="BJ141" s="42">
        <v>0.79</v>
      </c>
      <c r="BK141" s="42">
        <v>1.3939999999999999</v>
      </c>
      <c r="BL141" s="42">
        <v>0.753</v>
      </c>
      <c r="BM141" s="42">
        <v>1.5980000000000001</v>
      </c>
      <c r="BO141" s="205" cm="1">
        <f t="array" ref="BO141">INDEX(BJ141:BJ148, MATCH(MIN(IF(ISERROR($AK141:$AK148), 1000, $AK141:$AK148)), $AK141:$AK148, 0))</f>
        <v>0.78700000000000003</v>
      </c>
      <c r="BP141" s="197"/>
      <c r="BQ141" s="5"/>
      <c r="BR141" s="205" cm="1">
        <f t="array" ref="BR141">INDEX(BK141:BK148, MATCH(MIN(IF(ISERROR($AK141:$AK148), 1000, $AK141:$AK148)), $AK141:$AK148, 0))</f>
        <v>1.3939999999999999</v>
      </c>
      <c r="BS141" s="197"/>
      <c r="BU141" s="197"/>
      <c r="BV141" s="197"/>
      <c r="BW141" s="218"/>
      <c r="BX141" s="8"/>
      <c r="BY141" s="197"/>
      <c r="BZ141" s="197"/>
      <c r="CA141" s="218"/>
      <c r="CB141" s="8"/>
      <c r="CC141" s="218"/>
    </row>
    <row r="142" spans="1:81" s="63" customFormat="1" ht="16" hidden="1" customHeight="1" x14ac:dyDescent="0.2">
      <c r="A142" s="217"/>
      <c r="B142" s="217"/>
      <c r="C142" s="217"/>
      <c r="D142" s="63" t="s">
        <v>395</v>
      </c>
      <c r="E142" s="225"/>
      <c r="G142" s="63">
        <v>206</v>
      </c>
      <c r="H142" s="63">
        <v>262</v>
      </c>
      <c r="I142" s="63">
        <v>232</v>
      </c>
      <c r="J142" s="63">
        <v>114</v>
      </c>
      <c r="K142" s="63">
        <v>143</v>
      </c>
      <c r="L142" s="63">
        <v>0.92600000000000005</v>
      </c>
      <c r="M142" s="63">
        <v>0.93200000000000005</v>
      </c>
      <c r="N142" s="63">
        <v>0.92500000000000004</v>
      </c>
      <c r="O142" s="63">
        <v>0.877</v>
      </c>
      <c r="P142" s="63">
        <v>0.89</v>
      </c>
      <c r="Q142" s="63">
        <v>0.751</v>
      </c>
      <c r="R142" s="63">
        <v>0.77600000000000002</v>
      </c>
      <c r="S142" s="63">
        <v>0.77800000000000002</v>
      </c>
      <c r="T142" s="63">
        <v>0.77100000000000002</v>
      </c>
      <c r="U142" s="63">
        <v>0.76800000000000002</v>
      </c>
      <c r="V142" s="63">
        <v>0.69599999999999995</v>
      </c>
      <c r="W142" s="63">
        <v>0.66400000000000003</v>
      </c>
      <c r="X142" s="63">
        <v>0.69499999999999995</v>
      </c>
      <c r="Y142" s="63">
        <v>0.88400000000000001</v>
      </c>
      <c r="Z142" s="63">
        <v>0.83399999999999996</v>
      </c>
      <c r="AA142" s="63">
        <v>1.2729999999999999</v>
      </c>
      <c r="AB142" s="63">
        <v>1.19</v>
      </c>
      <c r="AC142" s="63">
        <v>1.1930000000000001</v>
      </c>
      <c r="AD142" s="63">
        <v>1.202</v>
      </c>
      <c r="AE142" s="63">
        <v>1.236</v>
      </c>
      <c r="AG142" s="102">
        <f t="shared" si="51"/>
        <v>191.4</v>
      </c>
      <c r="AH142" s="103">
        <f t="shared" si="52"/>
        <v>0.90999999999999992</v>
      </c>
      <c r="AI142" s="103">
        <f t="shared" si="53"/>
        <v>0.75459999999999994</v>
      </c>
      <c r="AJ142" s="103">
        <f t="shared" si="54"/>
        <v>0.76880000000000004</v>
      </c>
      <c r="AK142" s="103">
        <f t="shared" si="55"/>
        <v>1.2188000000000001</v>
      </c>
      <c r="AM142" s="51">
        <f t="shared" si="49"/>
        <v>0.45000000000000007</v>
      </c>
      <c r="AN142" s="20">
        <f t="shared" si="50"/>
        <v>3.5393502228516435E-2</v>
      </c>
      <c r="AP142" s="18">
        <f t="shared" si="56"/>
        <v>3.1546401617089481</v>
      </c>
      <c r="AQ142" s="205"/>
      <c r="AS142" s="205"/>
      <c r="AT142" s="197"/>
      <c r="AU142" s="104"/>
      <c r="AV142" s="205"/>
      <c r="AW142" s="197"/>
      <c r="AY142" s="105">
        <v>0.82299999999999995</v>
      </c>
      <c r="AZ142" s="105">
        <v>1.2350000000000001</v>
      </c>
      <c r="BA142" s="105">
        <v>0.76300000000000001</v>
      </c>
      <c r="BB142" s="105">
        <v>1.538</v>
      </c>
      <c r="BC142" s="106"/>
      <c r="BD142" s="223"/>
      <c r="BE142" s="220"/>
      <c r="BF142" s="104"/>
      <c r="BG142" s="223"/>
      <c r="BH142" s="220"/>
      <c r="BJ142" s="105">
        <v>0.78700000000000003</v>
      </c>
      <c r="BK142" s="105">
        <v>1.3939999999999999</v>
      </c>
      <c r="BL142" s="105">
        <v>0.74199999999999999</v>
      </c>
      <c r="BM142" s="105">
        <v>1.6160000000000001</v>
      </c>
      <c r="BO142" s="205"/>
      <c r="BP142" s="197"/>
      <c r="BQ142" s="104"/>
      <c r="BR142" s="205"/>
      <c r="BS142" s="197"/>
      <c r="BU142" s="197"/>
      <c r="BV142" s="197"/>
      <c r="BW142" s="218"/>
      <c r="BX142" s="107"/>
      <c r="BY142" s="197"/>
      <c r="BZ142" s="197"/>
      <c r="CA142" s="218"/>
      <c r="CB142" s="107"/>
      <c r="CC142" s="218"/>
    </row>
    <row r="143" spans="1:81" ht="16" hidden="1" customHeight="1" x14ac:dyDescent="0.2">
      <c r="A143" s="217"/>
      <c r="B143" s="217"/>
      <c r="C143" s="217"/>
      <c r="D143" s="20" t="s">
        <v>396</v>
      </c>
      <c r="E143" s="225"/>
      <c r="G143">
        <v>218</v>
      </c>
      <c r="H143">
        <v>190</v>
      </c>
      <c r="I143">
        <v>266</v>
      </c>
      <c r="J143">
        <v>166</v>
      </c>
      <c r="K143">
        <v>133</v>
      </c>
      <c r="L143">
        <v>0.92500000000000004</v>
      </c>
      <c r="M143">
        <v>0.90800000000000003</v>
      </c>
      <c r="N143">
        <v>0.92500000000000004</v>
      </c>
      <c r="O143">
        <v>0.9</v>
      </c>
      <c r="P143">
        <v>0.879</v>
      </c>
      <c r="Q143">
        <v>0.749</v>
      </c>
      <c r="R143">
        <v>0.76900000000000002</v>
      </c>
      <c r="S143">
        <v>0.78100000000000003</v>
      </c>
      <c r="T143">
        <v>0.76800000000000002</v>
      </c>
      <c r="U143">
        <v>0.76200000000000001</v>
      </c>
      <c r="V143">
        <v>0.70199999999999996</v>
      </c>
      <c r="W143">
        <v>0.76800000000000002</v>
      </c>
      <c r="X143">
        <v>0.69399999999999995</v>
      </c>
      <c r="Y143">
        <v>0.80400000000000005</v>
      </c>
      <c r="Z143">
        <v>0.874</v>
      </c>
      <c r="AA143">
        <v>1.2649999999999999</v>
      </c>
      <c r="AB143">
        <v>1.1950000000000001</v>
      </c>
      <c r="AC143">
        <v>1.2210000000000001</v>
      </c>
      <c r="AD143">
        <v>1.1950000000000001</v>
      </c>
      <c r="AE143">
        <v>1.2210000000000001</v>
      </c>
      <c r="AG143" s="1">
        <f t="shared" si="51"/>
        <v>194.6</v>
      </c>
      <c r="AH143" s="2">
        <f t="shared" si="52"/>
        <v>0.90739999999999998</v>
      </c>
      <c r="AI143" s="2">
        <f t="shared" si="53"/>
        <v>0.76839999999999997</v>
      </c>
      <c r="AJ143" s="2">
        <f t="shared" si="54"/>
        <v>0.76580000000000004</v>
      </c>
      <c r="AK143" s="2">
        <f t="shared" si="55"/>
        <v>1.2194</v>
      </c>
      <c r="AM143" s="51">
        <f t="shared" si="49"/>
        <v>0.4536</v>
      </c>
      <c r="AN143" s="20">
        <f t="shared" si="50"/>
        <v>2.8614681546367003E-2</v>
      </c>
      <c r="AP143" s="109">
        <f t="shared" si="56"/>
        <v>3.026344361215874</v>
      </c>
      <c r="AQ143" s="205"/>
      <c r="AS143" s="205"/>
      <c r="AT143" s="197"/>
      <c r="AU143" s="5"/>
      <c r="AV143" s="205"/>
      <c r="AW143" s="197"/>
      <c r="AY143" s="42">
        <v>0.82199999999999995</v>
      </c>
      <c r="AZ143" s="42">
        <v>1.2410000000000001</v>
      </c>
      <c r="BA143" s="42">
        <v>0.77</v>
      </c>
      <c r="BB143" s="42">
        <v>1.5169999999999999</v>
      </c>
      <c r="BC143" s="6"/>
      <c r="BD143" s="223"/>
      <c r="BE143" s="220"/>
      <c r="BF143" s="24"/>
      <c r="BG143" s="223"/>
      <c r="BH143" s="220"/>
      <c r="BJ143" s="42">
        <v>0.78300000000000003</v>
      </c>
      <c r="BK143" s="42">
        <v>1.4119999999999999</v>
      </c>
      <c r="BL143" s="42">
        <v>0.74299999999999999</v>
      </c>
      <c r="BM143" s="42">
        <v>1.6160000000000001</v>
      </c>
      <c r="BO143" s="205"/>
      <c r="BP143" s="197"/>
      <c r="BQ143" s="5"/>
      <c r="BR143" s="205"/>
      <c r="BS143" s="197"/>
      <c r="BU143" s="197"/>
      <c r="BV143" s="197"/>
      <c r="BW143" s="218"/>
      <c r="BX143" s="8"/>
      <c r="BY143" s="197"/>
      <c r="BZ143" s="197"/>
      <c r="CA143" s="218"/>
      <c r="CB143" s="8"/>
      <c r="CC143" s="218"/>
    </row>
    <row r="144" spans="1:81" ht="16" hidden="1" customHeight="1" x14ac:dyDescent="0.2">
      <c r="A144" s="217"/>
      <c r="B144" s="217"/>
      <c r="C144" s="217"/>
      <c r="D144" s="20" t="s">
        <v>397</v>
      </c>
      <c r="E144" s="225"/>
      <c r="G144">
        <v>281</v>
      </c>
      <c r="H144">
        <v>188</v>
      </c>
      <c r="I144">
        <v>277</v>
      </c>
      <c r="J144">
        <v>166</v>
      </c>
      <c r="K144">
        <v>133</v>
      </c>
      <c r="L144">
        <v>0.93</v>
      </c>
      <c r="M144">
        <v>0.90100000000000002</v>
      </c>
      <c r="N144">
        <v>0.93</v>
      </c>
      <c r="O144">
        <v>0.89400000000000002</v>
      </c>
      <c r="P144">
        <v>0.878</v>
      </c>
      <c r="Q144">
        <v>0.747</v>
      </c>
      <c r="R144">
        <v>0.77100000000000002</v>
      </c>
      <c r="S144">
        <v>0.77700000000000002</v>
      </c>
      <c r="T144">
        <v>0.76700000000000002</v>
      </c>
      <c r="U144">
        <v>0.76300000000000001</v>
      </c>
      <c r="V144">
        <v>0.67700000000000005</v>
      </c>
      <c r="W144">
        <v>0.79600000000000004</v>
      </c>
      <c r="X144">
        <v>0.67300000000000004</v>
      </c>
      <c r="Y144">
        <v>0.82399999999999995</v>
      </c>
      <c r="Z144">
        <v>0.876</v>
      </c>
      <c r="AA144">
        <v>1.2989999999999999</v>
      </c>
      <c r="AB144">
        <v>1.1850000000000001</v>
      </c>
      <c r="AC144">
        <v>1.206</v>
      </c>
      <c r="AD144">
        <v>1.1970000000000001</v>
      </c>
      <c r="AE144">
        <v>1.216</v>
      </c>
      <c r="AG144" s="1">
        <f t="shared" si="51"/>
        <v>209</v>
      </c>
      <c r="AH144" s="2">
        <f t="shared" si="52"/>
        <v>0.90660000000000007</v>
      </c>
      <c r="AI144" s="2">
        <f t="shared" si="53"/>
        <v>0.76919999999999988</v>
      </c>
      <c r="AJ144" s="2">
        <f t="shared" si="54"/>
        <v>0.7649999999999999</v>
      </c>
      <c r="AK144" s="2">
        <f t="shared" si="55"/>
        <v>1.2206000000000001</v>
      </c>
      <c r="AM144" s="51">
        <f t="shared" si="49"/>
        <v>0.45560000000000023</v>
      </c>
      <c r="AN144" s="20">
        <f t="shared" si="50"/>
        <v>4.5291279513831315E-2</v>
      </c>
      <c r="AP144" s="109">
        <f t="shared" si="56"/>
        <v>2.8232792319479647</v>
      </c>
      <c r="AQ144" s="205"/>
      <c r="AS144" s="205"/>
      <c r="AT144" s="197"/>
      <c r="AU144" s="5"/>
      <c r="AV144" s="205"/>
      <c r="AW144" s="197"/>
      <c r="AY144" s="42">
        <v>0.81200000000000006</v>
      </c>
      <c r="AZ144" s="42">
        <v>1.266</v>
      </c>
      <c r="BA144" s="42">
        <v>0.755</v>
      </c>
      <c r="BB144" s="42">
        <v>1.556</v>
      </c>
      <c r="BC144" s="6"/>
      <c r="BD144" s="223"/>
      <c r="BE144" s="220"/>
      <c r="BF144" s="24"/>
      <c r="BG144" s="223"/>
      <c r="BH144" s="220"/>
      <c r="BJ144" s="42">
        <v>0.77700000000000002</v>
      </c>
      <c r="BK144" s="42">
        <v>1.4219999999999999</v>
      </c>
      <c r="BL144" s="42">
        <v>0.72499999999999998</v>
      </c>
      <c r="BM144" s="42">
        <v>1.6539999999999999</v>
      </c>
      <c r="BO144" s="205"/>
      <c r="BP144" s="197"/>
      <c r="BQ144" s="5"/>
      <c r="BR144" s="205"/>
      <c r="BS144" s="197"/>
      <c r="BU144" s="197"/>
      <c r="BV144" s="197"/>
      <c r="BW144" s="218"/>
      <c r="BX144" s="8"/>
      <c r="BY144" s="197"/>
      <c r="BZ144" s="197"/>
      <c r="CA144" s="218"/>
      <c r="CB144" s="8"/>
      <c r="CC144" s="218"/>
    </row>
    <row r="145" spans="1:81" ht="16" hidden="1" customHeight="1" x14ac:dyDescent="0.2">
      <c r="A145" s="217"/>
      <c r="B145" s="217"/>
      <c r="C145" s="217"/>
      <c r="D145" s="20" t="s">
        <v>398</v>
      </c>
      <c r="E145" s="225"/>
      <c r="G145"/>
      <c r="K145"/>
      <c r="L145"/>
      <c r="P145"/>
      <c r="Q145"/>
      <c r="U145"/>
      <c r="V145"/>
      <c r="Z145"/>
      <c r="AA145"/>
      <c r="AE145"/>
      <c r="AG145" s="1" t="e">
        <f>AVERAGE(G145:K145)</f>
        <v>#DIV/0!</v>
      </c>
      <c r="AH145" s="2" t="e">
        <f>AVERAGE(L145:P145)</f>
        <v>#DIV/0!</v>
      </c>
      <c r="AI145" s="2" t="e">
        <f>AVERAGE(V145:Z145)</f>
        <v>#DIV/0!</v>
      </c>
      <c r="AJ145" s="2" t="e">
        <f>AVERAGE(Q145:U145)</f>
        <v>#DIV/0!</v>
      </c>
      <c r="AK145" s="2" t="e">
        <f>AVERAGE(AA145:AE145)</f>
        <v>#DIV/0!</v>
      </c>
      <c r="AM145" s="51" t="e">
        <f t="shared" si="49"/>
        <v>#DIV/0!</v>
      </c>
      <c r="AN145" s="20" t="e">
        <f t="shared" si="50"/>
        <v>#DIV/0!</v>
      </c>
      <c r="AP145" s="109" t="e">
        <f t="shared" si="56"/>
        <v>#DIV/0!</v>
      </c>
      <c r="AQ145" s="205"/>
      <c r="AS145" s="205"/>
      <c r="AT145" s="197"/>
      <c r="AU145" s="5"/>
      <c r="AV145" s="205"/>
      <c r="AW145" s="197"/>
      <c r="AY145" s="42"/>
      <c r="AZ145" s="42"/>
      <c r="BA145" s="42"/>
      <c r="BB145" s="42"/>
      <c r="BC145" s="6"/>
      <c r="BD145" s="223"/>
      <c r="BE145" s="220"/>
      <c r="BF145" s="24"/>
      <c r="BG145" s="223"/>
      <c r="BH145" s="220"/>
      <c r="BJ145" s="42"/>
      <c r="BK145" s="42"/>
      <c r="BL145" s="42"/>
      <c r="BM145" s="42"/>
      <c r="BO145" s="205"/>
      <c r="BP145" s="197"/>
      <c r="BQ145" s="5"/>
      <c r="BR145" s="205"/>
      <c r="BS145" s="197"/>
      <c r="BU145" s="197"/>
      <c r="BV145" s="197"/>
      <c r="BW145" s="218"/>
      <c r="BX145" s="8"/>
      <c r="BY145" s="197"/>
      <c r="BZ145" s="197"/>
      <c r="CA145" s="218"/>
      <c r="CB145" s="8"/>
      <c r="CC145" s="218"/>
    </row>
    <row r="146" spans="1:81" ht="16" hidden="1" customHeight="1" x14ac:dyDescent="0.2">
      <c r="A146" s="217"/>
      <c r="B146" s="217"/>
      <c r="C146" s="217"/>
      <c r="E146" s="225"/>
      <c r="AG146" s="1" t="e">
        <f t="shared" ref="AG146:AG156" si="57">AVERAGE(G146:K146)</f>
        <v>#DIV/0!</v>
      </c>
      <c r="AH146" s="2" t="e">
        <f t="shared" ref="AH146:AH156" si="58">AVERAGE(L146:P146)</f>
        <v>#DIV/0!</v>
      </c>
      <c r="AI146" s="2" t="e">
        <f t="shared" ref="AI146:AI156" si="59">AVERAGE(V146:Z146)</f>
        <v>#DIV/0!</v>
      </c>
      <c r="AJ146" s="2" t="e">
        <f t="shared" ref="AJ146:AJ156" si="60">AVERAGE(Q146:U146)</f>
        <v>#DIV/0!</v>
      </c>
      <c r="AK146" s="2" t="e">
        <f t="shared" ref="AK146:AK156" si="61">AVERAGE(AA146:AE146)</f>
        <v>#DIV/0!</v>
      </c>
      <c r="AM146" s="51" t="e">
        <f t="shared" si="49"/>
        <v>#DIV/0!</v>
      </c>
      <c r="AN146" s="20" t="e">
        <f t="shared" si="50"/>
        <v>#DIV/0!</v>
      </c>
      <c r="AP146" s="109" t="e">
        <f t="shared" si="56"/>
        <v>#DIV/0!</v>
      </c>
      <c r="AQ146" s="205"/>
      <c r="AS146" s="205"/>
      <c r="AT146" s="197"/>
      <c r="AU146" s="5"/>
      <c r="AV146" s="205"/>
      <c r="AW146" s="197"/>
      <c r="AY146" s="42"/>
      <c r="AZ146" s="42"/>
      <c r="BA146" s="42"/>
      <c r="BB146" s="42"/>
      <c r="BC146" s="6"/>
      <c r="BD146" s="223"/>
      <c r="BE146" s="220"/>
      <c r="BF146" s="24"/>
      <c r="BG146" s="223"/>
      <c r="BH146" s="220"/>
      <c r="BJ146" s="42"/>
      <c r="BK146" s="42"/>
      <c r="BL146" s="42"/>
      <c r="BM146" s="42"/>
      <c r="BO146" s="205"/>
      <c r="BP146" s="197"/>
      <c r="BQ146" s="5"/>
      <c r="BR146" s="205"/>
      <c r="BS146" s="197"/>
      <c r="BU146" s="197"/>
      <c r="BV146" s="197"/>
      <c r="BW146" s="218"/>
      <c r="BX146" s="8"/>
      <c r="BY146" s="197"/>
      <c r="BZ146" s="197"/>
      <c r="CA146" s="218"/>
      <c r="CB146" s="8"/>
      <c r="CC146" s="218"/>
    </row>
    <row r="147" spans="1:81" ht="16" hidden="1" customHeight="1" x14ac:dyDescent="0.2">
      <c r="A147" s="217"/>
      <c r="B147" s="217"/>
      <c r="C147" s="217"/>
      <c r="E147" s="225"/>
      <c r="AG147" s="1" t="e">
        <f t="shared" si="57"/>
        <v>#DIV/0!</v>
      </c>
      <c r="AH147" s="2" t="e">
        <f t="shared" si="58"/>
        <v>#DIV/0!</v>
      </c>
      <c r="AI147" s="2" t="e">
        <f t="shared" si="59"/>
        <v>#DIV/0!</v>
      </c>
      <c r="AJ147" s="2" t="e">
        <f t="shared" si="60"/>
        <v>#DIV/0!</v>
      </c>
      <c r="AK147" s="2" t="e">
        <f t="shared" si="61"/>
        <v>#DIV/0!</v>
      </c>
      <c r="AM147" s="51" t="e">
        <f t="shared" si="49"/>
        <v>#DIV/0!</v>
      </c>
      <c r="AN147" s="20" t="e">
        <f t="shared" si="50"/>
        <v>#DIV/0!</v>
      </c>
      <c r="AP147" s="109" t="e">
        <f t="shared" si="56"/>
        <v>#DIV/0!</v>
      </c>
      <c r="AQ147" s="205"/>
      <c r="AS147" s="205"/>
      <c r="AT147" s="197"/>
      <c r="AU147" s="5"/>
      <c r="AV147" s="205"/>
      <c r="AW147" s="197"/>
      <c r="AY147" s="42"/>
      <c r="AZ147" s="42"/>
      <c r="BA147" s="42"/>
      <c r="BB147" s="42"/>
      <c r="BC147" s="6"/>
      <c r="BD147" s="223"/>
      <c r="BE147" s="220"/>
      <c r="BF147" s="24"/>
      <c r="BG147" s="223"/>
      <c r="BH147" s="220"/>
      <c r="BJ147" s="42"/>
      <c r="BK147" s="42"/>
      <c r="BL147" s="42"/>
      <c r="BM147" s="42"/>
      <c r="BO147" s="205"/>
      <c r="BP147" s="197"/>
      <c r="BQ147" s="5"/>
      <c r="BR147" s="205"/>
      <c r="BS147" s="197"/>
      <c r="BU147" s="197"/>
      <c r="BV147" s="197"/>
      <c r="BW147" s="218"/>
      <c r="BX147" s="8"/>
      <c r="BY147" s="197"/>
      <c r="BZ147" s="197"/>
      <c r="CA147" s="218"/>
      <c r="CB147" s="8"/>
      <c r="CC147" s="218"/>
    </row>
    <row r="148" spans="1:81" ht="16" hidden="1" customHeight="1" x14ac:dyDescent="0.2">
      <c r="A148" s="217"/>
      <c r="B148" s="217"/>
      <c r="C148" s="217"/>
      <c r="E148" s="225"/>
      <c r="AG148" s="1" t="e">
        <f t="shared" si="57"/>
        <v>#DIV/0!</v>
      </c>
      <c r="AH148" s="2" t="e">
        <f t="shared" si="58"/>
        <v>#DIV/0!</v>
      </c>
      <c r="AI148" s="2" t="e">
        <f t="shared" si="59"/>
        <v>#DIV/0!</v>
      </c>
      <c r="AJ148" s="2" t="e">
        <f t="shared" si="60"/>
        <v>#DIV/0!</v>
      </c>
      <c r="AK148" s="2" t="e">
        <f t="shared" si="61"/>
        <v>#DIV/0!</v>
      </c>
      <c r="AM148" s="51" t="e">
        <f t="shared" si="49"/>
        <v>#DIV/0!</v>
      </c>
      <c r="AN148" s="20" t="e">
        <f t="shared" si="50"/>
        <v>#DIV/0!</v>
      </c>
      <c r="AP148" s="109" t="e">
        <f t="shared" si="56"/>
        <v>#DIV/0!</v>
      </c>
      <c r="AQ148" s="205"/>
      <c r="AS148" s="205"/>
      <c r="AT148" s="197"/>
      <c r="AU148" s="5"/>
      <c r="AV148" s="205"/>
      <c r="AW148" s="197"/>
      <c r="AY148" s="42"/>
      <c r="AZ148" s="42"/>
      <c r="BA148" s="42"/>
      <c r="BB148" s="42"/>
      <c r="BC148" s="6"/>
      <c r="BD148" s="223"/>
      <c r="BE148" s="220"/>
      <c r="BF148" s="24"/>
      <c r="BG148" s="223"/>
      <c r="BH148" s="220"/>
      <c r="BJ148" s="42"/>
      <c r="BK148" s="42"/>
      <c r="BL148" s="42"/>
      <c r="BM148" s="42"/>
      <c r="BO148" s="205"/>
      <c r="BP148" s="197"/>
      <c r="BQ148" s="5"/>
      <c r="BR148" s="205"/>
      <c r="BS148" s="197"/>
      <c r="BU148" s="197"/>
      <c r="BV148" s="197"/>
      <c r="BW148" s="218"/>
      <c r="BX148" s="8"/>
      <c r="BY148" s="197"/>
      <c r="BZ148" s="197"/>
      <c r="CA148" s="218"/>
      <c r="CB148" s="8"/>
      <c r="CC148" s="218"/>
    </row>
    <row r="149" spans="1:81" ht="16" hidden="1" customHeight="1" x14ac:dyDescent="0.2">
      <c r="A149" s="217"/>
      <c r="B149" s="217"/>
      <c r="C149" s="217">
        <v>0</v>
      </c>
      <c r="D149" s="20" t="s">
        <v>399</v>
      </c>
      <c r="E149" s="225"/>
      <c r="G149"/>
      <c r="K149"/>
      <c r="L149"/>
      <c r="P149"/>
      <c r="Q149"/>
      <c r="U149"/>
      <c r="V149"/>
      <c r="Z149"/>
      <c r="AA149"/>
      <c r="AE149"/>
      <c r="AG149" s="1" t="e">
        <f t="shared" si="57"/>
        <v>#DIV/0!</v>
      </c>
      <c r="AH149" s="2" t="e">
        <f t="shared" si="58"/>
        <v>#DIV/0!</v>
      </c>
      <c r="AI149" s="2" t="e">
        <f t="shared" si="59"/>
        <v>#DIV/0!</v>
      </c>
      <c r="AJ149" s="2" t="e">
        <f t="shared" si="60"/>
        <v>#DIV/0!</v>
      </c>
      <c r="AK149" s="2" t="e">
        <f t="shared" si="61"/>
        <v>#DIV/0!</v>
      </c>
      <c r="AM149" s="51" t="e">
        <f t="shared" si="49"/>
        <v>#DIV/0!</v>
      </c>
      <c r="AN149" s="20" t="e">
        <f t="shared" si="50"/>
        <v>#DIV/0!</v>
      </c>
      <c r="AP149" s="109" t="e">
        <f t="shared" si="56"/>
        <v>#DIV/0!</v>
      </c>
      <c r="AQ149" s="205" cm="1">
        <f t="array" ref="AQ149">MIN(IF(ISERROR(AP149:AP156),1E+307,AP149:AP156))</f>
        <v>9.9999999999999999E+306</v>
      </c>
      <c r="AS149" s="205"/>
      <c r="AT149" s="197"/>
      <c r="AU149" s="5"/>
      <c r="AV149" s="205"/>
      <c r="AW149" s="197"/>
      <c r="AY149" s="43"/>
      <c r="AZ149" s="43"/>
      <c r="BA149" s="43"/>
      <c r="BB149" s="43"/>
      <c r="BC149" s="6"/>
      <c r="BD149" s="223"/>
      <c r="BE149" s="220"/>
      <c r="BF149" s="24"/>
      <c r="BG149" s="223"/>
      <c r="BH149" s="220"/>
      <c r="BJ149" s="43"/>
      <c r="BK149" s="43"/>
      <c r="BL149" s="43"/>
      <c r="BM149" s="43"/>
      <c r="BO149" s="205"/>
      <c r="BP149" s="197"/>
      <c r="BQ149" s="5"/>
      <c r="BR149" s="205"/>
      <c r="BS149" s="197"/>
      <c r="BU149" s="197"/>
      <c r="BV149" s="197"/>
      <c r="BW149" s="218"/>
      <c r="BX149" s="8"/>
      <c r="BY149" s="197"/>
      <c r="BZ149" s="197"/>
      <c r="CA149" s="218"/>
      <c r="CB149" s="8"/>
      <c r="CC149" s="218"/>
    </row>
    <row r="150" spans="1:81" ht="16" hidden="1" customHeight="1" x14ac:dyDescent="0.2">
      <c r="A150" s="217"/>
      <c r="B150" s="217"/>
      <c r="C150" s="217"/>
      <c r="D150" s="20" t="s">
        <v>400</v>
      </c>
      <c r="E150" s="225"/>
      <c r="G150"/>
      <c r="K150"/>
      <c r="L150"/>
      <c r="P150"/>
      <c r="Q150"/>
      <c r="U150"/>
      <c r="V150"/>
      <c r="Z150"/>
      <c r="AA150"/>
      <c r="AE150"/>
      <c r="AG150" s="1" t="e">
        <f t="shared" si="57"/>
        <v>#DIV/0!</v>
      </c>
      <c r="AH150" s="2" t="e">
        <f t="shared" si="58"/>
        <v>#DIV/0!</v>
      </c>
      <c r="AI150" s="2" t="e">
        <f t="shared" si="59"/>
        <v>#DIV/0!</v>
      </c>
      <c r="AJ150" s="2" t="e">
        <f t="shared" si="60"/>
        <v>#DIV/0!</v>
      </c>
      <c r="AK150" s="2" t="e">
        <f t="shared" si="61"/>
        <v>#DIV/0!</v>
      </c>
      <c r="AM150" s="51" t="e">
        <f t="shared" si="49"/>
        <v>#DIV/0!</v>
      </c>
      <c r="AN150" s="20" t="e">
        <f t="shared" si="50"/>
        <v>#DIV/0!</v>
      </c>
      <c r="AP150" s="109" t="e">
        <f t="shared" si="56"/>
        <v>#DIV/0!</v>
      </c>
      <c r="AQ150" s="205"/>
      <c r="AS150" s="205"/>
      <c r="AT150" s="197"/>
      <c r="AU150" s="5"/>
      <c r="AV150" s="205"/>
      <c r="AW150" s="197"/>
      <c r="AY150" s="43"/>
      <c r="AZ150" s="43"/>
      <c r="BA150" s="43"/>
      <c r="BB150" s="43"/>
      <c r="BC150" s="6"/>
      <c r="BD150" s="223"/>
      <c r="BE150" s="220"/>
      <c r="BF150" s="24"/>
      <c r="BG150" s="223"/>
      <c r="BH150" s="220"/>
      <c r="BJ150" s="43"/>
      <c r="BK150" s="43"/>
      <c r="BL150" s="43"/>
      <c r="BM150" s="43"/>
      <c r="BO150" s="205"/>
      <c r="BP150" s="197"/>
      <c r="BQ150" s="5"/>
      <c r="BR150" s="205"/>
      <c r="BS150" s="197"/>
      <c r="BU150" s="197"/>
      <c r="BV150" s="197"/>
      <c r="BW150" s="218"/>
      <c r="BX150" s="8"/>
      <c r="BY150" s="197"/>
      <c r="BZ150" s="197"/>
      <c r="CA150" s="218"/>
      <c r="CB150" s="8"/>
      <c r="CC150" s="218"/>
    </row>
    <row r="151" spans="1:81" ht="16" hidden="1" customHeight="1" x14ac:dyDescent="0.2">
      <c r="A151" s="217"/>
      <c r="B151" s="217"/>
      <c r="C151" s="217"/>
      <c r="D151" s="20" t="s">
        <v>401</v>
      </c>
      <c r="E151" s="225"/>
      <c r="G151"/>
      <c r="K151"/>
      <c r="L151"/>
      <c r="P151"/>
      <c r="Q151"/>
      <c r="U151"/>
      <c r="V151"/>
      <c r="Z151"/>
      <c r="AA151"/>
      <c r="AE151"/>
      <c r="AG151" s="1" t="e">
        <f t="shared" si="57"/>
        <v>#DIV/0!</v>
      </c>
      <c r="AH151" s="2" t="e">
        <f t="shared" si="58"/>
        <v>#DIV/0!</v>
      </c>
      <c r="AI151" s="2" t="e">
        <f t="shared" si="59"/>
        <v>#DIV/0!</v>
      </c>
      <c r="AJ151" s="2" t="e">
        <f t="shared" si="60"/>
        <v>#DIV/0!</v>
      </c>
      <c r="AK151" s="2" t="e">
        <f t="shared" si="61"/>
        <v>#DIV/0!</v>
      </c>
      <c r="AM151" s="51" t="e">
        <f t="shared" si="49"/>
        <v>#DIV/0!</v>
      </c>
      <c r="AN151" s="20" t="e">
        <f t="shared" si="50"/>
        <v>#DIV/0!</v>
      </c>
      <c r="AP151" s="109" t="e">
        <f t="shared" si="56"/>
        <v>#DIV/0!</v>
      </c>
      <c r="AQ151" s="205"/>
      <c r="AS151" s="205"/>
      <c r="AT151" s="197"/>
      <c r="AU151" s="5"/>
      <c r="AV151" s="205"/>
      <c r="AW151" s="197"/>
      <c r="AY151" s="43"/>
      <c r="AZ151" s="43"/>
      <c r="BA151" s="43"/>
      <c r="BB151" s="43"/>
      <c r="BC151" s="6"/>
      <c r="BD151" s="223"/>
      <c r="BE151" s="220"/>
      <c r="BF151" s="24"/>
      <c r="BG151" s="223"/>
      <c r="BH151" s="220"/>
      <c r="BJ151" s="43"/>
      <c r="BK151" s="43"/>
      <c r="BL151" s="43"/>
      <c r="BM151" s="43"/>
      <c r="BO151" s="205"/>
      <c r="BP151" s="197"/>
      <c r="BQ151" s="5"/>
      <c r="BR151" s="205"/>
      <c r="BS151" s="197"/>
      <c r="BU151" s="197"/>
      <c r="BV151" s="197"/>
      <c r="BW151" s="218"/>
      <c r="BX151" s="8"/>
      <c r="BY151" s="197"/>
      <c r="BZ151" s="197"/>
      <c r="CA151" s="218"/>
      <c r="CB151" s="8"/>
      <c r="CC151" s="218"/>
    </row>
    <row r="152" spans="1:81" ht="16" hidden="1" customHeight="1" x14ac:dyDescent="0.2">
      <c r="A152" s="217"/>
      <c r="B152" s="217"/>
      <c r="C152" s="217"/>
      <c r="D152" s="20" t="s">
        <v>402</v>
      </c>
      <c r="E152" s="225"/>
      <c r="G152"/>
      <c r="K152"/>
      <c r="L152"/>
      <c r="P152"/>
      <c r="Q152"/>
      <c r="U152"/>
      <c r="V152"/>
      <c r="Z152"/>
      <c r="AA152"/>
      <c r="AE152"/>
      <c r="AG152" s="1" t="e">
        <f t="shared" si="57"/>
        <v>#DIV/0!</v>
      </c>
      <c r="AH152" s="2" t="e">
        <f t="shared" si="58"/>
        <v>#DIV/0!</v>
      </c>
      <c r="AI152" s="2" t="e">
        <f t="shared" si="59"/>
        <v>#DIV/0!</v>
      </c>
      <c r="AJ152" s="2" t="e">
        <f t="shared" si="60"/>
        <v>#DIV/0!</v>
      </c>
      <c r="AK152" s="2" t="e">
        <f t="shared" si="61"/>
        <v>#DIV/0!</v>
      </c>
      <c r="AM152" s="51" t="e">
        <f t="shared" si="49"/>
        <v>#DIV/0!</v>
      </c>
      <c r="AN152" s="20" t="e">
        <f t="shared" si="50"/>
        <v>#DIV/0!</v>
      </c>
      <c r="AP152" s="109" t="e">
        <f t="shared" si="56"/>
        <v>#DIV/0!</v>
      </c>
      <c r="AQ152" s="205"/>
      <c r="AS152" s="205"/>
      <c r="AT152" s="197"/>
      <c r="AU152" s="5"/>
      <c r="AV152" s="205"/>
      <c r="AW152" s="197"/>
      <c r="AY152" s="42"/>
      <c r="AZ152" s="42"/>
      <c r="BA152" s="42"/>
      <c r="BB152" s="42"/>
      <c r="BC152" s="6"/>
      <c r="BD152" s="223"/>
      <c r="BE152" s="220"/>
      <c r="BF152" s="24"/>
      <c r="BG152" s="223"/>
      <c r="BH152" s="220"/>
      <c r="BJ152" s="42"/>
      <c r="BK152" s="42"/>
      <c r="BL152" s="42"/>
      <c r="BM152" s="42"/>
      <c r="BO152" s="205"/>
      <c r="BP152" s="197"/>
      <c r="BQ152" s="5"/>
      <c r="BR152" s="205"/>
      <c r="BS152" s="197"/>
      <c r="BU152" s="197"/>
      <c r="BV152" s="197"/>
      <c r="BW152" s="218"/>
      <c r="BX152" s="8"/>
      <c r="BY152" s="197"/>
      <c r="BZ152" s="197"/>
      <c r="CA152" s="218"/>
      <c r="CB152" s="8"/>
      <c r="CC152" s="218"/>
    </row>
    <row r="153" spans="1:81" ht="16" hidden="1" customHeight="1" x14ac:dyDescent="0.2">
      <c r="A153" s="217"/>
      <c r="B153" s="217"/>
      <c r="C153" s="217"/>
      <c r="D153" s="20" t="s">
        <v>403</v>
      </c>
      <c r="E153" s="225"/>
      <c r="AG153" s="1" t="e">
        <f t="shared" si="57"/>
        <v>#DIV/0!</v>
      </c>
      <c r="AH153" s="2" t="e">
        <f t="shared" si="58"/>
        <v>#DIV/0!</v>
      </c>
      <c r="AI153" s="2" t="e">
        <f t="shared" si="59"/>
        <v>#DIV/0!</v>
      </c>
      <c r="AJ153" s="2" t="e">
        <f t="shared" si="60"/>
        <v>#DIV/0!</v>
      </c>
      <c r="AK153" s="2" t="e">
        <f t="shared" si="61"/>
        <v>#DIV/0!</v>
      </c>
      <c r="AM153" s="51" t="e">
        <f t="shared" si="49"/>
        <v>#DIV/0!</v>
      </c>
      <c r="AN153" s="20" t="e">
        <f t="shared" si="50"/>
        <v>#DIV/0!</v>
      </c>
      <c r="AP153" s="109" t="e">
        <f t="shared" si="56"/>
        <v>#DIV/0!</v>
      </c>
      <c r="AQ153" s="205"/>
      <c r="AS153" s="205"/>
      <c r="AT153" s="197"/>
      <c r="AU153" s="5"/>
      <c r="AV153" s="205"/>
      <c r="AW153" s="197"/>
      <c r="AY153" s="42"/>
      <c r="AZ153" s="42"/>
      <c r="BA153" s="42"/>
      <c r="BB153" s="42"/>
      <c r="BC153" s="6"/>
      <c r="BD153" s="223"/>
      <c r="BE153" s="220"/>
      <c r="BF153" s="24"/>
      <c r="BG153" s="223"/>
      <c r="BH153" s="220"/>
      <c r="BJ153" s="42"/>
      <c r="BK153" s="42"/>
      <c r="BL153" s="42"/>
      <c r="BM153" s="42"/>
      <c r="BO153" s="205"/>
      <c r="BP153" s="197"/>
      <c r="BQ153" s="5"/>
      <c r="BR153" s="205"/>
      <c r="BS153" s="197"/>
      <c r="BU153" s="197"/>
      <c r="BV153" s="197"/>
      <c r="BW153" s="218"/>
      <c r="BX153" s="8"/>
      <c r="BY153" s="197"/>
      <c r="BZ153" s="197"/>
      <c r="CA153" s="218"/>
      <c r="CB153" s="8"/>
      <c r="CC153" s="218"/>
    </row>
    <row r="154" spans="1:81" ht="16" hidden="1" customHeight="1" x14ac:dyDescent="0.2">
      <c r="A154" s="217"/>
      <c r="B154" s="217"/>
      <c r="C154" s="217"/>
      <c r="E154" s="225"/>
      <c r="AG154" s="1" t="e">
        <f t="shared" si="57"/>
        <v>#DIV/0!</v>
      </c>
      <c r="AH154" s="2" t="e">
        <f t="shared" si="58"/>
        <v>#DIV/0!</v>
      </c>
      <c r="AI154" s="2" t="e">
        <f t="shared" si="59"/>
        <v>#DIV/0!</v>
      </c>
      <c r="AJ154" s="2" t="e">
        <f t="shared" si="60"/>
        <v>#DIV/0!</v>
      </c>
      <c r="AK154" s="2" t="e">
        <f t="shared" si="61"/>
        <v>#DIV/0!</v>
      </c>
      <c r="AM154" s="51" t="e">
        <f t="shared" si="49"/>
        <v>#DIV/0!</v>
      </c>
      <c r="AN154" s="20" t="e">
        <f t="shared" si="50"/>
        <v>#DIV/0!</v>
      </c>
      <c r="AP154" s="109" t="e">
        <f t="shared" si="56"/>
        <v>#DIV/0!</v>
      </c>
      <c r="AQ154" s="205"/>
      <c r="AS154" s="205"/>
      <c r="AT154" s="197"/>
      <c r="AU154" s="5"/>
      <c r="AV154" s="205"/>
      <c r="AW154" s="197"/>
      <c r="AY154" s="42"/>
      <c r="AZ154" s="42"/>
      <c r="BA154" s="42"/>
      <c r="BB154" s="42"/>
      <c r="BC154" s="6"/>
      <c r="BD154" s="223"/>
      <c r="BE154" s="220"/>
      <c r="BF154" s="24"/>
      <c r="BG154" s="223"/>
      <c r="BH154" s="220"/>
      <c r="BJ154" s="42"/>
      <c r="BK154" s="42"/>
      <c r="BL154" s="42"/>
      <c r="BM154" s="42"/>
      <c r="BO154" s="205"/>
      <c r="BP154" s="197"/>
      <c r="BQ154" s="5"/>
      <c r="BR154" s="205"/>
      <c r="BS154" s="197"/>
      <c r="BU154" s="197"/>
      <c r="BV154" s="197"/>
      <c r="BW154" s="218"/>
      <c r="BX154" s="8"/>
      <c r="BY154" s="197"/>
      <c r="BZ154" s="197"/>
      <c r="CA154" s="218"/>
      <c r="CB154" s="8"/>
      <c r="CC154" s="218"/>
    </row>
    <row r="155" spans="1:81" ht="16" hidden="1" customHeight="1" x14ac:dyDescent="0.2">
      <c r="A155" s="217"/>
      <c r="B155" s="217"/>
      <c r="C155" s="217"/>
      <c r="E155" s="225"/>
      <c r="AG155" s="1" t="e">
        <f t="shared" si="57"/>
        <v>#DIV/0!</v>
      </c>
      <c r="AH155" s="2" t="e">
        <f t="shared" si="58"/>
        <v>#DIV/0!</v>
      </c>
      <c r="AI155" s="2" t="e">
        <f t="shared" si="59"/>
        <v>#DIV/0!</v>
      </c>
      <c r="AJ155" s="2" t="e">
        <f t="shared" si="60"/>
        <v>#DIV/0!</v>
      </c>
      <c r="AK155" s="2" t="e">
        <f t="shared" si="61"/>
        <v>#DIV/0!</v>
      </c>
      <c r="AM155" s="51" t="e">
        <f t="shared" si="49"/>
        <v>#DIV/0!</v>
      </c>
      <c r="AN155" s="20" t="e">
        <f t="shared" si="50"/>
        <v>#DIV/0!</v>
      </c>
      <c r="AP155" s="109" t="e">
        <f t="shared" si="56"/>
        <v>#DIV/0!</v>
      </c>
      <c r="AQ155" s="205"/>
      <c r="AS155" s="205"/>
      <c r="AT155" s="197"/>
      <c r="AU155" s="5"/>
      <c r="AV155" s="205"/>
      <c r="AW155" s="197"/>
      <c r="AY155" s="42"/>
      <c r="AZ155" s="42"/>
      <c r="BA155" s="42"/>
      <c r="BB155" s="42"/>
      <c r="BC155" s="6"/>
      <c r="BD155" s="223"/>
      <c r="BE155" s="220"/>
      <c r="BF155" s="24"/>
      <c r="BG155" s="223"/>
      <c r="BH155" s="220"/>
      <c r="BJ155" s="42"/>
      <c r="BK155" s="42"/>
      <c r="BL155" s="42"/>
      <c r="BM155" s="42"/>
      <c r="BO155" s="205"/>
      <c r="BP155" s="197"/>
      <c r="BQ155" s="5"/>
      <c r="BR155" s="205"/>
      <c r="BS155" s="197"/>
      <c r="BU155" s="197"/>
      <c r="BV155" s="197"/>
      <c r="BW155" s="218"/>
      <c r="BX155" s="8"/>
      <c r="BY155" s="197"/>
      <c r="BZ155" s="197"/>
      <c r="CA155" s="218"/>
      <c r="CB155" s="8"/>
      <c r="CC155" s="218"/>
    </row>
    <row r="156" spans="1:81" ht="16" hidden="1" customHeight="1" x14ac:dyDescent="0.2">
      <c r="A156" s="217"/>
      <c r="B156" s="217"/>
      <c r="C156" s="217"/>
      <c r="E156" s="225"/>
      <c r="AG156" s="1" t="e">
        <f t="shared" si="57"/>
        <v>#DIV/0!</v>
      </c>
      <c r="AH156" s="2" t="e">
        <f t="shared" si="58"/>
        <v>#DIV/0!</v>
      </c>
      <c r="AI156" s="2" t="e">
        <f t="shared" si="59"/>
        <v>#DIV/0!</v>
      </c>
      <c r="AJ156" s="2" t="e">
        <f t="shared" si="60"/>
        <v>#DIV/0!</v>
      </c>
      <c r="AK156" s="2" t="e">
        <f t="shared" si="61"/>
        <v>#DIV/0!</v>
      </c>
      <c r="AM156" s="51" t="e">
        <f t="shared" si="49"/>
        <v>#DIV/0!</v>
      </c>
      <c r="AN156" s="20" t="e">
        <f t="shared" si="50"/>
        <v>#DIV/0!</v>
      </c>
      <c r="AP156" s="109" t="e">
        <f t="shared" si="56"/>
        <v>#DIV/0!</v>
      </c>
      <c r="AQ156" s="205"/>
      <c r="AS156" s="205"/>
      <c r="AT156" s="197"/>
      <c r="AU156" s="5"/>
      <c r="AV156" s="205"/>
      <c r="AW156" s="197"/>
      <c r="AY156" s="42"/>
      <c r="AZ156" s="42"/>
      <c r="BA156" s="42"/>
      <c r="BB156" s="42"/>
      <c r="BC156" s="6"/>
      <c r="BD156" s="223"/>
      <c r="BE156" s="220"/>
      <c r="BF156" s="24"/>
      <c r="BG156" s="223"/>
      <c r="BH156" s="220"/>
      <c r="BJ156" s="42"/>
      <c r="BK156" s="42"/>
      <c r="BL156" s="42"/>
      <c r="BM156" s="42"/>
      <c r="BO156" s="205"/>
      <c r="BP156" s="197"/>
      <c r="BQ156" s="5"/>
      <c r="BR156" s="205"/>
      <c r="BS156" s="197"/>
      <c r="BU156" s="197"/>
      <c r="BV156" s="197"/>
      <c r="BW156" s="218"/>
      <c r="BX156" s="8"/>
      <c r="BY156" s="197"/>
      <c r="BZ156" s="197"/>
      <c r="CA156" s="218"/>
      <c r="CB156" s="8"/>
      <c r="CC156" s="218"/>
    </row>
    <row r="157" spans="1:81" ht="16" customHeight="1" x14ac:dyDescent="0.2">
      <c r="AM157" s="51"/>
    </row>
    <row r="158" spans="1:81" s="20" customFormat="1" ht="16" customHeight="1" x14ac:dyDescent="0.2">
      <c r="A158" s="222">
        <v>19</v>
      </c>
      <c r="B158" s="222">
        <v>0</v>
      </c>
      <c r="C158" s="222">
        <v>1</v>
      </c>
      <c r="D158" s="20" t="s">
        <v>1049</v>
      </c>
      <c r="E158" s="224">
        <v>1366337</v>
      </c>
      <c r="G158">
        <v>135</v>
      </c>
      <c r="H158">
        <v>178</v>
      </c>
      <c r="I158">
        <v>280</v>
      </c>
      <c r="J158">
        <v>153</v>
      </c>
      <c r="K158">
        <v>261</v>
      </c>
      <c r="L158">
        <v>0.94499999999999995</v>
      </c>
      <c r="M158">
        <v>0.96199999999999997</v>
      </c>
      <c r="N158">
        <v>0.97499999999999998</v>
      </c>
      <c r="O158">
        <v>0.95599999999999996</v>
      </c>
      <c r="P158">
        <v>0.97399999999999998</v>
      </c>
      <c r="Q158">
        <v>0.72899999999999998</v>
      </c>
      <c r="R158">
        <v>0.749</v>
      </c>
      <c r="S158">
        <v>0.76900000000000002</v>
      </c>
      <c r="T158">
        <v>0.748</v>
      </c>
      <c r="U158">
        <v>0.75700000000000001</v>
      </c>
      <c r="V158">
        <v>0.60199999999999998</v>
      </c>
      <c r="W158">
        <v>0.499</v>
      </c>
      <c r="X158">
        <v>0.40500000000000003</v>
      </c>
      <c r="Y158">
        <v>0.54200000000000004</v>
      </c>
      <c r="Z158">
        <v>0.41599999999999998</v>
      </c>
      <c r="AA158">
        <v>1.2809999999999999</v>
      </c>
      <c r="AB158">
        <v>1.3480000000000001</v>
      </c>
      <c r="AC158">
        <v>1.2589999999999999</v>
      </c>
      <c r="AD158">
        <v>1.258</v>
      </c>
      <c r="AE158">
        <v>1.2649999999999999</v>
      </c>
      <c r="AG158" s="21">
        <f t="shared" ref="AG158:AG173" si="62">AVERAGE(G158:K158)</f>
        <v>201.4</v>
      </c>
      <c r="AH158" s="22">
        <f t="shared" ref="AH158:AH173" si="63">AVERAGE(L158:P158)</f>
        <v>0.96240000000000003</v>
      </c>
      <c r="AI158" s="22">
        <f t="shared" ref="AI158:AI173" si="64">AVERAGE(V158:Z158)</f>
        <v>0.49280000000000002</v>
      </c>
      <c r="AJ158" s="22">
        <f t="shared" ref="AJ158:AJ173" si="65">AVERAGE(Q158:U158)</f>
        <v>0.75040000000000007</v>
      </c>
      <c r="AK158" s="22">
        <f t="shared" ref="AK158:AK173" si="66">AVERAGE(AA158:AE158)</f>
        <v>1.2822</v>
      </c>
      <c r="AM158" s="51">
        <f t="shared" si="49"/>
        <v>0.53179999999999994</v>
      </c>
      <c r="AN158" s="20">
        <f t="shared" si="50"/>
        <v>3.7917014650417892E-2</v>
      </c>
      <c r="AP158" s="109">
        <f t="shared" ref="AP158:AP173" si="67">((AK158-AI158)*(1000/AG158))/AJ158</f>
        <v>5.2232983190163518</v>
      </c>
      <c r="AQ158" s="205" cm="1">
        <f t="array" ref="AQ158">MIN(IF(ISERROR(AP158:AP165),1E+307,AP158:AP165))</f>
        <v>0.78278743432959064</v>
      </c>
      <c r="AR158"/>
      <c r="AS158" s="205" cm="1">
        <f t="array" ref="AS158">MAX(IF(ISERROR(AJ158:AJ165),-1E+307,AJ158:AJ165))</f>
        <v>0.78080000000000005</v>
      </c>
      <c r="AT158" s="197"/>
      <c r="AU158" s="5"/>
      <c r="AV158" s="205" cm="1">
        <f t="array" ref="AV158">MIN(IF(ISERROR(AK158:AK165),1E+307,AK158:AK165))</f>
        <v>1.1968000000000001</v>
      </c>
      <c r="AW158" s="197"/>
      <c r="AX158"/>
      <c r="AY158" s="40">
        <v>0.83699999999999997</v>
      </c>
      <c r="AZ158" s="42">
        <v>1.196</v>
      </c>
      <c r="BA158" s="42">
        <v>0.77900000000000003</v>
      </c>
      <c r="BB158" s="42">
        <v>1.5089999999999999</v>
      </c>
      <c r="BC158" s="6"/>
      <c r="BD158" s="223" cm="1">
        <f t="array" ref="BD158">INDEX(AY158:AY165, MATCH(MIN(IF(ISERROR($AK158:$AK165), 1000, $AK158:$AK165)), $AK158:$AK165, 0))</f>
        <v>0.85499999999999998</v>
      </c>
      <c r="BE158" s="220"/>
      <c r="BF158" s="24"/>
      <c r="BG158" s="223" cm="1">
        <f t="array" ref="BG158">INDEX(AZ158:AZ165, MATCH(MIN(IF(ISERROR($AK158:$AK165), 1000, $AK158:$AK165)), $AK158:$AK165, 0))</f>
        <v>1.139</v>
      </c>
      <c r="BH158" s="220"/>
      <c r="BI158"/>
      <c r="BJ158" s="42">
        <v>0.80400000000000005</v>
      </c>
      <c r="BK158" s="42">
        <v>1.347</v>
      </c>
      <c r="BL158" s="42">
        <v>0.76100000000000001</v>
      </c>
      <c r="BM158" s="42">
        <v>1.587</v>
      </c>
      <c r="BN158"/>
      <c r="BO158" s="205" cm="1">
        <f t="array" ref="BO158">INDEX(BJ158:BJ165, MATCH(MIN(IF(ISERROR($AK158:$AK165), 1000, $AK158:$AK165)), $AK158:$AK165, 0))</f>
        <v>0.80800000000000005</v>
      </c>
      <c r="BP158" s="197"/>
      <c r="BQ158" s="5"/>
      <c r="BR158" s="205" cm="1">
        <f t="array" ref="BR158">INDEX(BK158:BK165, MATCH(MIN(IF(ISERROR($AK158:$AK165), 1000, $AK158:$AK165)), $AK158:$AK165, 0))</f>
        <v>1.33</v>
      </c>
      <c r="BS158" s="197"/>
      <c r="BT158"/>
      <c r="BU158" s="197"/>
      <c r="BV158" s="197"/>
      <c r="BW158" s="218"/>
      <c r="BX158" s="8"/>
      <c r="BY158" s="197"/>
      <c r="BZ158" s="197"/>
      <c r="CA158" s="218"/>
      <c r="CB158" s="51"/>
      <c r="CC158" s="221"/>
    </row>
    <row r="159" spans="1:81" s="63" customFormat="1" ht="16" customHeight="1" x14ac:dyDescent="0.2">
      <c r="A159" s="222"/>
      <c r="B159" s="222"/>
      <c r="C159" s="222"/>
      <c r="D159" s="63" t="s">
        <v>1050</v>
      </c>
      <c r="E159" s="224"/>
      <c r="G159" s="63">
        <v>384</v>
      </c>
      <c r="H159" s="63">
        <v>580</v>
      </c>
      <c r="I159" s="63">
        <v>522</v>
      </c>
      <c r="J159" s="63">
        <v>334</v>
      </c>
      <c r="K159" s="63">
        <v>418</v>
      </c>
      <c r="L159" s="63">
        <v>0.93300000000000005</v>
      </c>
      <c r="M159" s="63">
        <v>0.95499999999999996</v>
      </c>
      <c r="N159" s="63">
        <v>0.95099999999999996</v>
      </c>
      <c r="O159" s="63">
        <v>0.92400000000000004</v>
      </c>
      <c r="P159" s="63">
        <v>0.93799999999999994</v>
      </c>
      <c r="Q159" s="63">
        <v>0.75800000000000001</v>
      </c>
      <c r="R159" s="63">
        <v>0.78700000000000003</v>
      </c>
      <c r="S159" s="63">
        <v>0.79200000000000004</v>
      </c>
      <c r="T159" s="63">
        <v>0.77800000000000002</v>
      </c>
      <c r="U159" s="63">
        <v>0.77900000000000003</v>
      </c>
      <c r="V159" s="63">
        <v>0.66300000000000003</v>
      </c>
      <c r="W159" s="63">
        <v>0.54600000000000004</v>
      </c>
      <c r="X159" s="63">
        <v>0.56399999999999995</v>
      </c>
      <c r="Y159" s="63">
        <v>0.70399999999999996</v>
      </c>
      <c r="Z159" s="63">
        <v>0.63600000000000001</v>
      </c>
      <c r="AA159" s="63">
        <v>1.2470000000000001</v>
      </c>
      <c r="AB159" s="63">
        <v>1.175</v>
      </c>
      <c r="AC159" s="63">
        <v>1.1779999999999999</v>
      </c>
      <c r="AD159" s="63">
        <v>1.1870000000000001</v>
      </c>
      <c r="AE159" s="63">
        <v>1.1970000000000001</v>
      </c>
      <c r="AG159" s="102">
        <f t="shared" si="62"/>
        <v>447.6</v>
      </c>
      <c r="AH159" s="103">
        <f t="shared" si="63"/>
        <v>0.94019999999999992</v>
      </c>
      <c r="AI159" s="103">
        <f t="shared" si="64"/>
        <v>0.62260000000000004</v>
      </c>
      <c r="AJ159" s="103">
        <f t="shared" si="65"/>
        <v>0.77879999999999994</v>
      </c>
      <c r="AK159" s="103">
        <f t="shared" si="66"/>
        <v>1.1968000000000001</v>
      </c>
      <c r="AM159" s="51">
        <f t="shared" si="49"/>
        <v>0.41800000000000015</v>
      </c>
      <c r="AN159" s="20">
        <f t="shared" si="50"/>
        <v>2.9346209295239522E-2</v>
      </c>
      <c r="AP159" s="18">
        <f t="shared" si="67"/>
        <v>1.6472031626300725</v>
      </c>
      <c r="AQ159" s="205"/>
      <c r="AS159" s="205"/>
      <c r="AT159" s="197"/>
      <c r="AU159" s="104"/>
      <c r="AV159" s="205"/>
      <c r="AW159" s="197"/>
      <c r="AY159" s="105">
        <v>0.85499999999999998</v>
      </c>
      <c r="AZ159" s="105">
        <v>1.139</v>
      </c>
      <c r="BA159" s="105">
        <v>0.80400000000000005</v>
      </c>
      <c r="BB159" s="105">
        <v>1.4350000000000001</v>
      </c>
      <c r="BC159" s="106"/>
      <c r="BD159" s="223"/>
      <c r="BE159" s="220"/>
      <c r="BF159" s="104"/>
      <c r="BG159" s="223"/>
      <c r="BH159" s="220"/>
      <c r="BJ159" s="105">
        <v>0.80800000000000005</v>
      </c>
      <c r="BK159" s="105">
        <v>1.33</v>
      </c>
      <c r="BL159" s="105">
        <v>0.77400000000000002</v>
      </c>
      <c r="BM159" s="105">
        <v>1.5409999999999999</v>
      </c>
      <c r="BO159" s="205"/>
      <c r="BP159" s="197"/>
      <c r="BQ159" s="104"/>
      <c r="BR159" s="205"/>
      <c r="BS159" s="197"/>
      <c r="BU159" s="197"/>
      <c r="BV159" s="197"/>
      <c r="BW159" s="218"/>
      <c r="BX159" s="107"/>
      <c r="BY159" s="197"/>
      <c r="BZ159" s="197"/>
      <c r="CA159" s="218"/>
      <c r="CB159" s="107"/>
      <c r="CC159" s="221"/>
    </row>
    <row r="160" spans="1:81" s="20" customFormat="1" ht="16" customHeight="1" x14ac:dyDescent="0.2">
      <c r="A160" s="222"/>
      <c r="B160" s="222"/>
      <c r="C160" s="222"/>
      <c r="D160" s="20" t="s">
        <v>1051</v>
      </c>
      <c r="E160" s="224"/>
      <c r="G160">
        <v>687</v>
      </c>
      <c r="H160">
        <v>674</v>
      </c>
      <c r="I160">
        <v>601</v>
      </c>
      <c r="J160">
        <v>698</v>
      </c>
      <c r="K160">
        <v>490</v>
      </c>
      <c r="L160">
        <v>0.92600000000000005</v>
      </c>
      <c r="M160">
        <v>0.92500000000000004</v>
      </c>
      <c r="N160">
        <v>0.91</v>
      </c>
      <c r="O160">
        <v>0.92600000000000005</v>
      </c>
      <c r="P160">
        <v>0.88900000000000001</v>
      </c>
      <c r="Q160">
        <v>0.77200000000000002</v>
      </c>
      <c r="R160">
        <v>0.78100000000000003</v>
      </c>
      <c r="S160">
        <v>0.79500000000000004</v>
      </c>
      <c r="T160">
        <v>0.77700000000000002</v>
      </c>
      <c r="U160">
        <v>0.77900000000000003</v>
      </c>
      <c r="V160">
        <v>0.69699999999999995</v>
      </c>
      <c r="W160">
        <v>0.69899999999999995</v>
      </c>
      <c r="X160">
        <v>0.75900000000000001</v>
      </c>
      <c r="Y160">
        <v>0.69699999999999995</v>
      </c>
      <c r="Z160">
        <v>0.83699999999999997</v>
      </c>
      <c r="AA160">
        <v>1.226</v>
      </c>
      <c r="AB160">
        <v>1.1850000000000001</v>
      </c>
      <c r="AC160">
        <v>1.2430000000000001</v>
      </c>
      <c r="AD160">
        <v>1.204</v>
      </c>
      <c r="AE160">
        <v>1.2</v>
      </c>
      <c r="AG160" s="21">
        <f t="shared" si="62"/>
        <v>630</v>
      </c>
      <c r="AH160" s="22">
        <f t="shared" si="63"/>
        <v>0.91520000000000012</v>
      </c>
      <c r="AI160" s="22">
        <f t="shared" si="64"/>
        <v>0.73780000000000001</v>
      </c>
      <c r="AJ160" s="22">
        <f t="shared" si="65"/>
        <v>0.78079999999999994</v>
      </c>
      <c r="AK160" s="22">
        <f t="shared" si="66"/>
        <v>1.2116</v>
      </c>
      <c r="AM160" s="51">
        <f t="shared" si="49"/>
        <v>0.43080000000000007</v>
      </c>
      <c r="AN160" s="20">
        <f t="shared" si="50"/>
        <v>2.2875751353780737E-2</v>
      </c>
      <c r="AP160" s="109">
        <f t="shared" si="67"/>
        <v>0.96319607077803793</v>
      </c>
      <c r="AQ160" s="205"/>
      <c r="AS160" s="205"/>
      <c r="AT160" s="197"/>
      <c r="AU160" s="24"/>
      <c r="AV160" s="205"/>
      <c r="AW160" s="197"/>
      <c r="AY160" s="43">
        <v>0.85099999999999998</v>
      </c>
      <c r="AZ160" s="43">
        <v>1.149</v>
      </c>
      <c r="BA160" s="43">
        <v>0.81</v>
      </c>
      <c r="BB160" s="43">
        <v>1.415</v>
      </c>
      <c r="BC160" s="25"/>
      <c r="BD160" s="223"/>
      <c r="BE160" s="220"/>
      <c r="BF160" s="24"/>
      <c r="BG160" s="223"/>
      <c r="BH160" s="220"/>
      <c r="BJ160" s="43">
        <v>0.79600000000000004</v>
      </c>
      <c r="BK160" s="43">
        <v>1.365</v>
      </c>
      <c r="BL160" s="43">
        <v>0.75800000000000001</v>
      </c>
      <c r="BM160" s="43">
        <v>1.583</v>
      </c>
      <c r="BO160" s="205"/>
      <c r="BP160" s="197"/>
      <c r="BQ160" s="24"/>
      <c r="BR160" s="205"/>
      <c r="BS160" s="197"/>
      <c r="BU160" s="197"/>
      <c r="BV160" s="197"/>
      <c r="BW160" s="218"/>
      <c r="BX160" s="51"/>
      <c r="BY160" s="197"/>
      <c r="BZ160" s="197"/>
      <c r="CA160" s="218"/>
      <c r="CB160" s="51"/>
      <c r="CC160" s="221"/>
    </row>
    <row r="161" spans="1:81" s="20" customFormat="1" ht="16" customHeight="1" x14ac:dyDescent="0.2">
      <c r="A161" s="222"/>
      <c r="B161" s="222"/>
      <c r="C161" s="222"/>
      <c r="D161" s="20" t="s">
        <v>1052</v>
      </c>
      <c r="E161" s="224"/>
      <c r="G161">
        <v>819</v>
      </c>
      <c r="H161">
        <v>777</v>
      </c>
      <c r="I161">
        <v>737</v>
      </c>
      <c r="J161">
        <v>705</v>
      </c>
      <c r="K161">
        <v>694</v>
      </c>
      <c r="L161">
        <v>0.92200000000000004</v>
      </c>
      <c r="M161">
        <v>0.91300000000000003</v>
      </c>
      <c r="N161">
        <v>0.90800000000000003</v>
      </c>
      <c r="O161">
        <v>0.90500000000000003</v>
      </c>
      <c r="P161">
        <v>0.90300000000000002</v>
      </c>
      <c r="Q161">
        <v>0.76900000000000002</v>
      </c>
      <c r="R161">
        <v>0.78100000000000003</v>
      </c>
      <c r="S161">
        <v>0.79500000000000004</v>
      </c>
      <c r="T161">
        <v>0.78200000000000003</v>
      </c>
      <c r="U161">
        <v>0.77700000000000002</v>
      </c>
      <c r="V161">
        <v>0.71199999999999997</v>
      </c>
      <c r="W161">
        <v>0.751</v>
      </c>
      <c r="X161">
        <v>0.76800000000000002</v>
      </c>
      <c r="Y161">
        <v>0.78100000000000003</v>
      </c>
      <c r="Z161">
        <v>0.78700000000000003</v>
      </c>
      <c r="AA161">
        <v>1.2370000000000001</v>
      </c>
      <c r="AB161">
        <v>1.246</v>
      </c>
      <c r="AC161">
        <v>1.155</v>
      </c>
      <c r="AD161">
        <v>1.212</v>
      </c>
      <c r="AE161">
        <v>1.23</v>
      </c>
      <c r="AG161" s="21">
        <f t="shared" si="62"/>
        <v>746.4</v>
      </c>
      <c r="AH161" s="22">
        <f t="shared" si="63"/>
        <v>0.91020000000000001</v>
      </c>
      <c r="AI161" s="22">
        <f t="shared" si="64"/>
        <v>0.75980000000000003</v>
      </c>
      <c r="AJ161" s="22">
        <f t="shared" si="65"/>
        <v>0.78080000000000005</v>
      </c>
      <c r="AK161" s="22">
        <f t="shared" si="66"/>
        <v>1.216</v>
      </c>
      <c r="AM161" s="51">
        <f t="shared" si="49"/>
        <v>0.43519999999999992</v>
      </c>
      <c r="AN161" s="20">
        <f t="shared" si="50"/>
        <v>3.631115531073062E-2</v>
      </c>
      <c r="AP161" s="109">
        <f t="shared" si="67"/>
        <v>0.78278743432959064</v>
      </c>
      <c r="AQ161" s="205"/>
      <c r="AR161"/>
      <c r="AS161" s="205"/>
      <c r="AT161" s="197"/>
      <c r="AU161" s="5"/>
      <c r="AV161" s="205"/>
      <c r="AW161" s="197"/>
      <c r="AX161"/>
      <c r="AY161" s="42">
        <v>0.85399999999999998</v>
      </c>
      <c r="AZ161" s="42">
        <v>1.135</v>
      </c>
      <c r="BA161" s="42">
        <v>0.81399999999999995</v>
      </c>
      <c r="BB161" s="42">
        <v>1.3959999999999999</v>
      </c>
      <c r="BC161" s="6"/>
      <c r="BD161" s="223"/>
      <c r="BE161" s="220"/>
      <c r="BF161" s="24"/>
      <c r="BG161" s="223"/>
      <c r="BH161" s="220"/>
      <c r="BI161"/>
      <c r="BJ161" s="42">
        <v>0.80900000000000005</v>
      </c>
      <c r="BK161" s="42">
        <v>1.3180000000000001</v>
      </c>
      <c r="BL161" s="42">
        <v>0.78600000000000003</v>
      </c>
      <c r="BM161" s="42">
        <v>1.4970000000000001</v>
      </c>
      <c r="BN161"/>
      <c r="BO161" s="205"/>
      <c r="BP161" s="197"/>
      <c r="BQ161" s="5"/>
      <c r="BR161" s="205"/>
      <c r="BS161" s="197"/>
      <c r="BT161"/>
      <c r="BU161" s="197"/>
      <c r="BV161" s="197"/>
      <c r="BW161" s="218"/>
      <c r="BX161" s="8"/>
      <c r="BY161" s="197"/>
      <c r="BZ161" s="197"/>
      <c r="CA161" s="218"/>
      <c r="CB161" s="51"/>
      <c r="CC161" s="221"/>
    </row>
    <row r="162" spans="1:81" s="20" customFormat="1" ht="16" customHeight="1" x14ac:dyDescent="0.2">
      <c r="A162" s="222"/>
      <c r="B162" s="222"/>
      <c r="C162" s="222"/>
      <c r="E162" s="224"/>
      <c r="AG162" s="21" t="e">
        <f t="shared" si="62"/>
        <v>#DIV/0!</v>
      </c>
      <c r="AH162" s="22" t="e">
        <f t="shared" si="63"/>
        <v>#DIV/0!</v>
      </c>
      <c r="AI162" s="22" t="e">
        <f t="shared" si="64"/>
        <v>#DIV/0!</v>
      </c>
      <c r="AJ162" s="22" t="e">
        <f t="shared" si="65"/>
        <v>#DIV/0!</v>
      </c>
      <c r="AK162" s="22" t="e">
        <f t="shared" si="66"/>
        <v>#DIV/0!</v>
      </c>
      <c r="AM162" s="51" t="e">
        <f t="shared" si="49"/>
        <v>#DIV/0!</v>
      </c>
      <c r="AN162" s="20" t="e">
        <f t="shared" si="50"/>
        <v>#DIV/0!</v>
      </c>
      <c r="AP162" s="109" t="e">
        <f t="shared" si="67"/>
        <v>#DIV/0!</v>
      </c>
      <c r="AQ162" s="205"/>
      <c r="AR162"/>
      <c r="AS162" s="205"/>
      <c r="AT162" s="197"/>
      <c r="AU162" s="5"/>
      <c r="AV162" s="205"/>
      <c r="AW162" s="197"/>
      <c r="AX162"/>
      <c r="AY162" s="42"/>
      <c r="AZ162" s="42"/>
      <c r="BA162" s="42"/>
      <c r="BB162" s="42"/>
      <c r="BC162" s="6"/>
      <c r="BD162" s="223"/>
      <c r="BE162" s="220"/>
      <c r="BF162" s="24"/>
      <c r="BG162" s="223"/>
      <c r="BH162" s="220"/>
      <c r="BI162"/>
      <c r="BJ162" s="42"/>
      <c r="BK162" s="42"/>
      <c r="BL162" s="42"/>
      <c r="BM162" s="42"/>
      <c r="BN162"/>
      <c r="BO162" s="205"/>
      <c r="BP162" s="197"/>
      <c r="BQ162" s="5"/>
      <c r="BR162" s="205"/>
      <c r="BS162" s="197"/>
      <c r="BT162"/>
      <c r="BU162" s="197"/>
      <c r="BV162" s="197"/>
      <c r="BW162" s="218"/>
      <c r="BX162" s="8"/>
      <c r="BY162" s="197"/>
      <c r="BZ162" s="197"/>
      <c r="CA162" s="218"/>
      <c r="CB162" s="51"/>
      <c r="CC162" s="221"/>
    </row>
    <row r="163" spans="1:81" s="20" customFormat="1" ht="16" customHeight="1" x14ac:dyDescent="0.2">
      <c r="A163" s="222"/>
      <c r="B163" s="222"/>
      <c r="C163" s="222"/>
      <c r="E163" s="224"/>
      <c r="G163" s="110"/>
      <c r="K163" s="111"/>
      <c r="L163" s="110"/>
      <c r="P163" s="111"/>
      <c r="Q163" s="110"/>
      <c r="U163" s="111"/>
      <c r="V163" s="110"/>
      <c r="Z163" s="111"/>
      <c r="AA163" s="110"/>
      <c r="AE163" s="111"/>
      <c r="AG163" s="21" t="e">
        <f t="shared" si="62"/>
        <v>#DIV/0!</v>
      </c>
      <c r="AH163" s="22" t="e">
        <f t="shared" si="63"/>
        <v>#DIV/0!</v>
      </c>
      <c r="AI163" s="22" t="e">
        <f t="shared" si="64"/>
        <v>#DIV/0!</v>
      </c>
      <c r="AJ163" s="22" t="e">
        <f t="shared" si="65"/>
        <v>#DIV/0!</v>
      </c>
      <c r="AK163" s="22" t="e">
        <f t="shared" si="66"/>
        <v>#DIV/0!</v>
      </c>
      <c r="AM163" s="51" t="e">
        <f t="shared" si="49"/>
        <v>#DIV/0!</v>
      </c>
      <c r="AN163" s="20" t="e">
        <f t="shared" si="50"/>
        <v>#DIV/0!</v>
      </c>
      <c r="AP163" s="109" t="e">
        <f t="shared" si="67"/>
        <v>#DIV/0!</v>
      </c>
      <c r="AQ163" s="205"/>
      <c r="AR163"/>
      <c r="AS163" s="205"/>
      <c r="AT163" s="197"/>
      <c r="AU163" s="5"/>
      <c r="AV163" s="205"/>
      <c r="AW163" s="197"/>
      <c r="AX163"/>
      <c r="AY163" s="42"/>
      <c r="AZ163" s="42"/>
      <c r="BA163" s="42"/>
      <c r="BB163" s="42"/>
      <c r="BC163" s="6"/>
      <c r="BD163" s="223"/>
      <c r="BE163" s="220"/>
      <c r="BF163" s="24"/>
      <c r="BG163" s="223"/>
      <c r="BH163" s="220"/>
      <c r="BI163"/>
      <c r="BJ163" s="42"/>
      <c r="BK163" s="42"/>
      <c r="BL163" s="42"/>
      <c r="BM163" s="42"/>
      <c r="BN163"/>
      <c r="BO163" s="205"/>
      <c r="BP163" s="197"/>
      <c r="BQ163" s="5"/>
      <c r="BR163" s="205"/>
      <c r="BS163" s="197"/>
      <c r="BT163"/>
      <c r="BU163" s="197"/>
      <c r="BV163" s="197"/>
      <c r="BW163" s="218"/>
      <c r="BX163" s="8"/>
      <c r="BY163" s="197"/>
      <c r="BZ163" s="197"/>
      <c r="CA163" s="218"/>
      <c r="CB163" s="51"/>
      <c r="CC163" s="221"/>
    </row>
    <row r="164" spans="1:81" s="20" customFormat="1" ht="16" customHeight="1" x14ac:dyDescent="0.2">
      <c r="A164" s="222"/>
      <c r="B164" s="222"/>
      <c r="C164" s="222"/>
      <c r="E164" s="224"/>
      <c r="G164" s="110"/>
      <c r="K164" s="111"/>
      <c r="L164" s="110"/>
      <c r="P164" s="111"/>
      <c r="Q164" s="110"/>
      <c r="U164" s="111"/>
      <c r="V164" s="110"/>
      <c r="Z164" s="111"/>
      <c r="AA164" s="110"/>
      <c r="AE164" s="111"/>
      <c r="AG164" s="21" t="e">
        <f t="shared" si="62"/>
        <v>#DIV/0!</v>
      </c>
      <c r="AH164" s="22" t="e">
        <f t="shared" si="63"/>
        <v>#DIV/0!</v>
      </c>
      <c r="AI164" s="22" t="e">
        <f t="shared" si="64"/>
        <v>#DIV/0!</v>
      </c>
      <c r="AJ164" s="22" t="e">
        <f t="shared" si="65"/>
        <v>#DIV/0!</v>
      </c>
      <c r="AK164" s="22" t="e">
        <f t="shared" si="66"/>
        <v>#DIV/0!</v>
      </c>
      <c r="AM164" s="51" t="e">
        <f t="shared" si="49"/>
        <v>#DIV/0!</v>
      </c>
      <c r="AN164" s="20" t="e">
        <f t="shared" si="50"/>
        <v>#DIV/0!</v>
      </c>
      <c r="AP164" s="109" t="e">
        <f t="shared" si="67"/>
        <v>#DIV/0!</v>
      </c>
      <c r="AQ164" s="205"/>
      <c r="AR164"/>
      <c r="AS164" s="205"/>
      <c r="AT164" s="197"/>
      <c r="AU164" s="5"/>
      <c r="AV164" s="205"/>
      <c r="AW164" s="197"/>
      <c r="AX164"/>
      <c r="AY164" s="42"/>
      <c r="AZ164" s="42"/>
      <c r="BA164" s="42"/>
      <c r="BB164" s="42"/>
      <c r="BC164" s="6"/>
      <c r="BD164" s="223"/>
      <c r="BE164" s="220"/>
      <c r="BF164" s="24"/>
      <c r="BG164" s="223"/>
      <c r="BH164" s="220"/>
      <c r="BI164"/>
      <c r="BJ164" s="42"/>
      <c r="BK164" s="42"/>
      <c r="BL164" s="42"/>
      <c r="BM164" s="42"/>
      <c r="BN164"/>
      <c r="BO164" s="205"/>
      <c r="BP164" s="197"/>
      <c r="BQ164" s="5"/>
      <c r="BR164" s="205"/>
      <c r="BS164" s="197"/>
      <c r="BT164"/>
      <c r="BU164" s="197"/>
      <c r="BV164" s="197"/>
      <c r="BW164" s="218"/>
      <c r="BX164" s="8"/>
      <c r="BY164" s="197"/>
      <c r="BZ164" s="197"/>
      <c r="CA164" s="218"/>
      <c r="CB164" s="51"/>
      <c r="CC164" s="221"/>
    </row>
    <row r="165" spans="1:81" s="20" customFormat="1" ht="16" customHeight="1" x14ac:dyDescent="0.2">
      <c r="A165" s="222"/>
      <c r="B165" s="222"/>
      <c r="C165" s="222"/>
      <c r="E165" s="224"/>
      <c r="G165" s="110"/>
      <c r="K165" s="111"/>
      <c r="L165" s="110"/>
      <c r="P165" s="111"/>
      <c r="Q165" s="110"/>
      <c r="U165" s="111"/>
      <c r="V165" s="110"/>
      <c r="Z165" s="111"/>
      <c r="AA165" s="110"/>
      <c r="AE165" s="111"/>
      <c r="AG165" s="21" t="e">
        <f t="shared" si="62"/>
        <v>#DIV/0!</v>
      </c>
      <c r="AH165" s="22" t="e">
        <f t="shared" si="63"/>
        <v>#DIV/0!</v>
      </c>
      <c r="AI165" s="22" t="e">
        <f t="shared" si="64"/>
        <v>#DIV/0!</v>
      </c>
      <c r="AJ165" s="22" t="e">
        <f t="shared" si="65"/>
        <v>#DIV/0!</v>
      </c>
      <c r="AK165" s="22" t="e">
        <f t="shared" si="66"/>
        <v>#DIV/0!</v>
      </c>
      <c r="AM165" s="51" t="e">
        <f t="shared" si="49"/>
        <v>#DIV/0!</v>
      </c>
      <c r="AN165" s="20" t="e">
        <f t="shared" si="50"/>
        <v>#DIV/0!</v>
      </c>
      <c r="AP165" s="109" t="e">
        <f t="shared" si="67"/>
        <v>#DIV/0!</v>
      </c>
      <c r="AQ165" s="205"/>
      <c r="AR165"/>
      <c r="AS165" s="205"/>
      <c r="AT165" s="197"/>
      <c r="AU165" s="5"/>
      <c r="AV165" s="205"/>
      <c r="AW165" s="197"/>
      <c r="AX165"/>
      <c r="AY165" s="42"/>
      <c r="AZ165" s="42"/>
      <c r="BA165" s="42"/>
      <c r="BB165" s="42"/>
      <c r="BC165" s="6"/>
      <c r="BD165" s="223"/>
      <c r="BE165" s="220"/>
      <c r="BF165" s="24"/>
      <c r="BG165" s="223"/>
      <c r="BH165" s="220"/>
      <c r="BI165"/>
      <c r="BJ165" s="42"/>
      <c r="BK165" s="42"/>
      <c r="BL165" s="42"/>
      <c r="BM165" s="42"/>
      <c r="BN165"/>
      <c r="BO165" s="205"/>
      <c r="BP165" s="197"/>
      <c r="BQ165" s="5"/>
      <c r="BR165" s="205"/>
      <c r="BS165" s="197"/>
      <c r="BT165"/>
      <c r="BU165" s="197"/>
      <c r="BV165" s="197"/>
      <c r="BW165" s="218"/>
      <c r="BX165" s="8"/>
      <c r="BY165" s="197"/>
      <c r="BZ165" s="197"/>
      <c r="CA165" s="218"/>
      <c r="CB165" s="51"/>
      <c r="CC165" s="221"/>
    </row>
    <row r="166" spans="1:81" s="20" customFormat="1" ht="16" customHeight="1" x14ac:dyDescent="0.2">
      <c r="A166" s="222"/>
      <c r="B166" s="222"/>
      <c r="C166" s="222">
        <v>0</v>
      </c>
      <c r="E166" s="224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G166" s="21" t="e">
        <f t="shared" si="62"/>
        <v>#DIV/0!</v>
      </c>
      <c r="AH166" s="22" t="e">
        <f t="shared" si="63"/>
        <v>#DIV/0!</v>
      </c>
      <c r="AI166" s="22" t="e">
        <f t="shared" si="64"/>
        <v>#DIV/0!</v>
      </c>
      <c r="AJ166" s="22" t="e">
        <f t="shared" si="65"/>
        <v>#DIV/0!</v>
      </c>
      <c r="AK166" s="22" t="e">
        <f t="shared" si="66"/>
        <v>#DIV/0!</v>
      </c>
      <c r="AM166" s="51" t="e">
        <f t="shared" si="49"/>
        <v>#DIV/0!</v>
      </c>
      <c r="AN166" s="20" t="e">
        <f t="shared" si="50"/>
        <v>#DIV/0!</v>
      </c>
      <c r="AP166" s="109" t="e">
        <f t="shared" si="67"/>
        <v>#DIV/0!</v>
      </c>
      <c r="AQ166" s="205"/>
      <c r="AR166"/>
      <c r="AS166" s="205"/>
      <c r="AT166" s="197"/>
      <c r="AU166" s="5"/>
      <c r="AV166" s="205"/>
      <c r="AW166" s="197"/>
      <c r="AX166"/>
      <c r="AY166" s="43"/>
      <c r="AZ166" s="43"/>
      <c r="BA166" s="43"/>
      <c r="BB166" s="43"/>
      <c r="BC166" s="6"/>
      <c r="BD166" s="223"/>
      <c r="BE166" s="220"/>
      <c r="BF166" s="24"/>
      <c r="BG166" s="223"/>
      <c r="BH166" s="220"/>
      <c r="BI166"/>
      <c r="BJ166" s="43"/>
      <c r="BK166" s="43"/>
      <c r="BL166" s="43"/>
      <c r="BM166" s="43"/>
      <c r="BN166"/>
      <c r="BO166" s="205"/>
      <c r="BP166" s="197"/>
      <c r="BQ166" s="5"/>
      <c r="BR166" s="205"/>
      <c r="BS166" s="197"/>
      <c r="BT166"/>
      <c r="BU166" s="197"/>
      <c r="BV166" s="197"/>
      <c r="BW166" s="218"/>
      <c r="BX166" s="8"/>
      <c r="BY166" s="197"/>
      <c r="BZ166" s="197"/>
      <c r="CA166" s="218"/>
      <c r="CB166" s="51"/>
      <c r="CC166" s="221"/>
    </row>
    <row r="167" spans="1:81" s="20" customFormat="1" ht="16" customHeight="1" x14ac:dyDescent="0.2">
      <c r="A167" s="222"/>
      <c r="B167" s="222"/>
      <c r="C167" s="222"/>
      <c r="E167" s="224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G167" s="21" t="e">
        <f t="shared" si="62"/>
        <v>#DIV/0!</v>
      </c>
      <c r="AH167" s="22" t="e">
        <f t="shared" si="63"/>
        <v>#DIV/0!</v>
      </c>
      <c r="AI167" s="22" t="e">
        <f t="shared" si="64"/>
        <v>#DIV/0!</v>
      </c>
      <c r="AJ167" s="22" t="e">
        <f t="shared" si="65"/>
        <v>#DIV/0!</v>
      </c>
      <c r="AK167" s="22" t="e">
        <f t="shared" si="66"/>
        <v>#DIV/0!</v>
      </c>
      <c r="AM167" s="51" t="e">
        <f t="shared" si="49"/>
        <v>#DIV/0!</v>
      </c>
      <c r="AN167" s="20" t="e">
        <f t="shared" si="50"/>
        <v>#DIV/0!</v>
      </c>
      <c r="AP167" s="109" t="e">
        <f t="shared" si="67"/>
        <v>#DIV/0!</v>
      </c>
      <c r="AQ167" s="205"/>
      <c r="AR167"/>
      <c r="AS167" s="205"/>
      <c r="AT167" s="197"/>
      <c r="AU167" s="5"/>
      <c r="AV167" s="205"/>
      <c r="AW167" s="197"/>
      <c r="AX167"/>
      <c r="AY167" s="43"/>
      <c r="AZ167" s="43"/>
      <c r="BA167" s="43"/>
      <c r="BB167" s="43"/>
      <c r="BC167" s="6"/>
      <c r="BD167" s="223"/>
      <c r="BE167" s="220"/>
      <c r="BF167" s="24"/>
      <c r="BG167" s="223"/>
      <c r="BH167" s="220"/>
      <c r="BI167"/>
      <c r="BJ167" s="43"/>
      <c r="BK167" s="43"/>
      <c r="BL167" s="43"/>
      <c r="BM167" s="43"/>
      <c r="BN167"/>
      <c r="BO167" s="205"/>
      <c r="BP167" s="197"/>
      <c r="BQ167" s="5"/>
      <c r="BR167" s="205"/>
      <c r="BS167" s="197"/>
      <c r="BT167"/>
      <c r="BU167" s="197"/>
      <c r="BV167" s="197"/>
      <c r="BW167" s="218"/>
      <c r="BX167" s="8"/>
      <c r="BY167" s="197"/>
      <c r="BZ167" s="197"/>
      <c r="CA167" s="218"/>
      <c r="CB167" s="51"/>
      <c r="CC167" s="221"/>
    </row>
    <row r="168" spans="1:81" s="20" customFormat="1" ht="16" customHeight="1" x14ac:dyDescent="0.2">
      <c r="A168" s="222"/>
      <c r="B168" s="222"/>
      <c r="C168" s="222"/>
      <c r="E168" s="224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G168" s="21" t="e">
        <f t="shared" si="62"/>
        <v>#DIV/0!</v>
      </c>
      <c r="AH168" s="22" t="e">
        <f t="shared" si="63"/>
        <v>#DIV/0!</v>
      </c>
      <c r="AI168" s="22" t="e">
        <f t="shared" si="64"/>
        <v>#DIV/0!</v>
      </c>
      <c r="AJ168" s="22" t="e">
        <f t="shared" si="65"/>
        <v>#DIV/0!</v>
      </c>
      <c r="AK168" s="22" t="e">
        <f t="shared" si="66"/>
        <v>#DIV/0!</v>
      </c>
      <c r="AM168" s="51" t="e">
        <f t="shared" si="49"/>
        <v>#DIV/0!</v>
      </c>
      <c r="AN168" s="20" t="e">
        <f t="shared" si="50"/>
        <v>#DIV/0!</v>
      </c>
      <c r="AP168" s="109" t="e">
        <f t="shared" si="67"/>
        <v>#DIV/0!</v>
      </c>
      <c r="AQ168" s="205"/>
      <c r="AR168"/>
      <c r="AS168" s="205"/>
      <c r="AT168" s="197"/>
      <c r="AU168" s="5"/>
      <c r="AV168" s="205"/>
      <c r="AW168" s="197"/>
      <c r="AX168"/>
      <c r="AY168" s="43"/>
      <c r="AZ168" s="43"/>
      <c r="BA168" s="43"/>
      <c r="BB168" s="43"/>
      <c r="BC168" s="6"/>
      <c r="BD168" s="223"/>
      <c r="BE168" s="220"/>
      <c r="BF168" s="24"/>
      <c r="BG168" s="223"/>
      <c r="BH168" s="220"/>
      <c r="BI168"/>
      <c r="BJ168" s="43"/>
      <c r="BK168" s="43"/>
      <c r="BL168" s="43"/>
      <c r="BM168" s="43"/>
      <c r="BN168"/>
      <c r="BO168" s="205"/>
      <c r="BP168" s="197"/>
      <c r="BQ168" s="5"/>
      <c r="BR168" s="205"/>
      <c r="BS168" s="197"/>
      <c r="BT168"/>
      <c r="BU168" s="197"/>
      <c r="BV168" s="197"/>
      <c r="BW168" s="218"/>
      <c r="BX168" s="8"/>
      <c r="BY168" s="197"/>
      <c r="BZ168" s="197"/>
      <c r="CA168" s="218"/>
      <c r="CB168" s="51"/>
      <c r="CC168" s="221"/>
    </row>
    <row r="169" spans="1:81" s="20" customFormat="1" ht="16" customHeight="1" x14ac:dyDescent="0.2">
      <c r="A169" s="222"/>
      <c r="B169" s="222"/>
      <c r="C169" s="222"/>
      <c r="E169" s="224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G169" s="21" t="e">
        <f t="shared" si="62"/>
        <v>#DIV/0!</v>
      </c>
      <c r="AH169" s="22" t="e">
        <f t="shared" si="63"/>
        <v>#DIV/0!</v>
      </c>
      <c r="AI169" s="22" t="e">
        <f t="shared" si="64"/>
        <v>#DIV/0!</v>
      </c>
      <c r="AJ169" s="22" t="e">
        <f t="shared" si="65"/>
        <v>#DIV/0!</v>
      </c>
      <c r="AK169" s="22" t="e">
        <f t="shared" si="66"/>
        <v>#DIV/0!</v>
      </c>
      <c r="AM169" s="51" t="e">
        <f t="shared" si="49"/>
        <v>#DIV/0!</v>
      </c>
      <c r="AN169" s="20" t="e">
        <f t="shared" si="50"/>
        <v>#DIV/0!</v>
      </c>
      <c r="AP169" s="109" t="e">
        <f t="shared" si="67"/>
        <v>#DIV/0!</v>
      </c>
      <c r="AQ169" s="205"/>
      <c r="AR169"/>
      <c r="AS169" s="205"/>
      <c r="AT169" s="197"/>
      <c r="AU169" s="5"/>
      <c r="AV169" s="205"/>
      <c r="AW169" s="197"/>
      <c r="AX169"/>
      <c r="AY169" s="42"/>
      <c r="AZ169" s="42"/>
      <c r="BA169" s="42"/>
      <c r="BB169" s="42"/>
      <c r="BC169" s="6"/>
      <c r="BD169" s="223"/>
      <c r="BE169" s="220"/>
      <c r="BF169" s="24"/>
      <c r="BG169" s="223"/>
      <c r="BH169" s="220"/>
      <c r="BI169"/>
      <c r="BJ169" s="42"/>
      <c r="BK169" s="42"/>
      <c r="BL169" s="42"/>
      <c r="BM169" s="42"/>
      <c r="BN169"/>
      <c r="BO169" s="205"/>
      <c r="BP169" s="197"/>
      <c r="BQ169" s="5"/>
      <c r="BR169" s="205"/>
      <c r="BS169" s="197"/>
      <c r="BT169"/>
      <c r="BU169" s="197"/>
      <c r="BV169" s="197"/>
      <c r="BW169" s="218"/>
      <c r="BX169" s="8"/>
      <c r="BY169" s="197"/>
      <c r="BZ169" s="197"/>
      <c r="CA169" s="218"/>
      <c r="CB169" s="51"/>
      <c r="CC169" s="221"/>
    </row>
    <row r="170" spans="1:81" s="20" customFormat="1" ht="16" customHeight="1" x14ac:dyDescent="0.2">
      <c r="A170" s="222"/>
      <c r="B170" s="222"/>
      <c r="C170" s="222"/>
      <c r="E170" s="224"/>
      <c r="AG170" s="21" t="e">
        <f t="shared" si="62"/>
        <v>#DIV/0!</v>
      </c>
      <c r="AH170" s="22" t="e">
        <f t="shared" si="63"/>
        <v>#DIV/0!</v>
      </c>
      <c r="AI170" s="22" t="e">
        <f t="shared" si="64"/>
        <v>#DIV/0!</v>
      </c>
      <c r="AJ170" s="22" t="e">
        <f t="shared" si="65"/>
        <v>#DIV/0!</v>
      </c>
      <c r="AK170" s="22" t="e">
        <f t="shared" si="66"/>
        <v>#DIV/0!</v>
      </c>
      <c r="AM170" s="51" t="e">
        <f t="shared" si="49"/>
        <v>#DIV/0!</v>
      </c>
      <c r="AN170" s="20" t="e">
        <f t="shared" si="50"/>
        <v>#DIV/0!</v>
      </c>
      <c r="AP170" s="109" t="e">
        <f t="shared" si="67"/>
        <v>#DIV/0!</v>
      </c>
      <c r="AQ170" s="205"/>
      <c r="AR170"/>
      <c r="AS170" s="205"/>
      <c r="AT170" s="197"/>
      <c r="AU170" s="5"/>
      <c r="AV170" s="205"/>
      <c r="AW170" s="197"/>
      <c r="AX170"/>
      <c r="AY170" s="42"/>
      <c r="AZ170" s="42"/>
      <c r="BA170" s="42"/>
      <c r="BB170" s="42"/>
      <c r="BC170" s="6"/>
      <c r="BD170" s="223"/>
      <c r="BE170" s="220"/>
      <c r="BF170" s="24"/>
      <c r="BG170" s="223"/>
      <c r="BH170" s="220"/>
      <c r="BI170"/>
      <c r="BJ170" s="42"/>
      <c r="BK170" s="42"/>
      <c r="BL170" s="42"/>
      <c r="BM170" s="42"/>
      <c r="BN170"/>
      <c r="BO170" s="205"/>
      <c r="BP170" s="197"/>
      <c r="BQ170" s="5"/>
      <c r="BR170" s="205"/>
      <c r="BS170" s="197"/>
      <c r="BT170"/>
      <c r="BU170" s="197"/>
      <c r="BV170" s="197"/>
      <c r="BW170" s="218"/>
      <c r="BX170" s="8"/>
      <c r="BY170" s="197"/>
      <c r="BZ170" s="197"/>
      <c r="CA170" s="218"/>
      <c r="CB170" s="51"/>
      <c r="CC170" s="221"/>
    </row>
    <row r="171" spans="1:81" s="20" customFormat="1" ht="16" customHeight="1" x14ac:dyDescent="0.2">
      <c r="A171" s="222"/>
      <c r="B171" s="222"/>
      <c r="C171" s="222"/>
      <c r="E171" s="224"/>
      <c r="G171" s="110"/>
      <c r="K171" s="111"/>
      <c r="L171" s="110"/>
      <c r="P171" s="111"/>
      <c r="Q171" s="110"/>
      <c r="U171" s="111"/>
      <c r="V171" s="110"/>
      <c r="Z171" s="111"/>
      <c r="AA171" s="110"/>
      <c r="AE171" s="111"/>
      <c r="AG171" s="21" t="e">
        <f t="shared" si="62"/>
        <v>#DIV/0!</v>
      </c>
      <c r="AH171" s="22" t="e">
        <f t="shared" si="63"/>
        <v>#DIV/0!</v>
      </c>
      <c r="AI171" s="22" t="e">
        <f t="shared" si="64"/>
        <v>#DIV/0!</v>
      </c>
      <c r="AJ171" s="22" t="e">
        <f t="shared" si="65"/>
        <v>#DIV/0!</v>
      </c>
      <c r="AK171" s="22" t="e">
        <f t="shared" si="66"/>
        <v>#DIV/0!</v>
      </c>
      <c r="AM171" s="51" t="e">
        <f t="shared" si="49"/>
        <v>#DIV/0!</v>
      </c>
      <c r="AN171" s="20" t="e">
        <f t="shared" si="50"/>
        <v>#DIV/0!</v>
      </c>
      <c r="AP171" s="109" t="e">
        <f t="shared" si="67"/>
        <v>#DIV/0!</v>
      </c>
      <c r="AQ171" s="205"/>
      <c r="AR171"/>
      <c r="AS171" s="205"/>
      <c r="AT171" s="197"/>
      <c r="AU171" s="5"/>
      <c r="AV171" s="205"/>
      <c r="AW171" s="197"/>
      <c r="AX171"/>
      <c r="AY171" s="42"/>
      <c r="AZ171" s="42"/>
      <c r="BA171" s="42"/>
      <c r="BB171" s="42"/>
      <c r="BC171" s="6"/>
      <c r="BD171" s="223"/>
      <c r="BE171" s="220"/>
      <c r="BF171" s="24"/>
      <c r="BG171" s="223"/>
      <c r="BH171" s="220"/>
      <c r="BI171"/>
      <c r="BJ171" s="42"/>
      <c r="BK171" s="42"/>
      <c r="BL171" s="42"/>
      <c r="BM171" s="42"/>
      <c r="BN171"/>
      <c r="BO171" s="205"/>
      <c r="BP171" s="197"/>
      <c r="BQ171" s="5"/>
      <c r="BR171" s="205"/>
      <c r="BS171" s="197"/>
      <c r="BT171"/>
      <c r="BU171" s="197"/>
      <c r="BV171" s="197"/>
      <c r="BW171" s="218"/>
      <c r="BX171" s="8"/>
      <c r="BY171" s="197"/>
      <c r="BZ171" s="197"/>
      <c r="CA171" s="218"/>
      <c r="CB171" s="51"/>
      <c r="CC171" s="221"/>
    </row>
    <row r="172" spans="1:81" s="20" customFormat="1" ht="16" customHeight="1" x14ac:dyDescent="0.2">
      <c r="A172" s="222"/>
      <c r="B172" s="222"/>
      <c r="C172" s="222"/>
      <c r="E172" s="224"/>
      <c r="G172" s="110"/>
      <c r="K172" s="111"/>
      <c r="L172" s="110"/>
      <c r="P172" s="111"/>
      <c r="Q172" s="110"/>
      <c r="U172" s="111"/>
      <c r="V172" s="110"/>
      <c r="Z172" s="111"/>
      <c r="AA172" s="110"/>
      <c r="AE172" s="111"/>
      <c r="AG172" s="21" t="e">
        <f t="shared" si="62"/>
        <v>#DIV/0!</v>
      </c>
      <c r="AH172" s="22" t="e">
        <f t="shared" si="63"/>
        <v>#DIV/0!</v>
      </c>
      <c r="AI172" s="22" t="e">
        <f t="shared" si="64"/>
        <v>#DIV/0!</v>
      </c>
      <c r="AJ172" s="22" t="e">
        <f t="shared" si="65"/>
        <v>#DIV/0!</v>
      </c>
      <c r="AK172" s="22" t="e">
        <f t="shared" si="66"/>
        <v>#DIV/0!</v>
      </c>
      <c r="AM172" s="51" t="e">
        <f t="shared" si="49"/>
        <v>#DIV/0!</v>
      </c>
      <c r="AN172" s="20" t="e">
        <f t="shared" si="50"/>
        <v>#DIV/0!</v>
      </c>
      <c r="AP172" s="109" t="e">
        <f t="shared" si="67"/>
        <v>#DIV/0!</v>
      </c>
      <c r="AQ172" s="205"/>
      <c r="AR172"/>
      <c r="AS172" s="205"/>
      <c r="AT172" s="197"/>
      <c r="AU172" s="5"/>
      <c r="AV172" s="205"/>
      <c r="AW172" s="197"/>
      <c r="AX172"/>
      <c r="AY172" s="42"/>
      <c r="AZ172" s="42"/>
      <c r="BA172" s="42"/>
      <c r="BB172" s="42"/>
      <c r="BC172" s="6"/>
      <c r="BD172" s="223"/>
      <c r="BE172" s="220"/>
      <c r="BF172" s="24"/>
      <c r="BG172" s="223"/>
      <c r="BH172" s="220"/>
      <c r="BI172"/>
      <c r="BJ172" s="42"/>
      <c r="BK172" s="42"/>
      <c r="BL172" s="42"/>
      <c r="BM172" s="42"/>
      <c r="BN172"/>
      <c r="BO172" s="205"/>
      <c r="BP172" s="197"/>
      <c r="BQ172" s="5"/>
      <c r="BR172" s="205"/>
      <c r="BS172" s="197"/>
      <c r="BT172"/>
      <c r="BU172" s="197"/>
      <c r="BV172" s="197"/>
      <c r="BW172" s="218"/>
      <c r="BX172" s="8"/>
      <c r="BY172" s="197"/>
      <c r="BZ172" s="197"/>
      <c r="CA172" s="218"/>
      <c r="CB172" s="51"/>
      <c r="CC172" s="221"/>
    </row>
    <row r="173" spans="1:81" s="20" customFormat="1" ht="16" customHeight="1" x14ac:dyDescent="0.2">
      <c r="A173" s="222"/>
      <c r="B173" s="222"/>
      <c r="C173" s="222"/>
      <c r="E173" s="224"/>
      <c r="G173" s="110"/>
      <c r="K173" s="111"/>
      <c r="L173" s="110"/>
      <c r="P173" s="111"/>
      <c r="Q173" s="110"/>
      <c r="U173" s="111"/>
      <c r="V173" s="110"/>
      <c r="Z173" s="111"/>
      <c r="AA173" s="110"/>
      <c r="AE173" s="111"/>
      <c r="AG173" s="21" t="e">
        <f t="shared" si="62"/>
        <v>#DIV/0!</v>
      </c>
      <c r="AH173" s="22" t="e">
        <f t="shared" si="63"/>
        <v>#DIV/0!</v>
      </c>
      <c r="AI173" s="22" t="e">
        <f t="shared" si="64"/>
        <v>#DIV/0!</v>
      </c>
      <c r="AJ173" s="22" t="e">
        <f t="shared" si="65"/>
        <v>#DIV/0!</v>
      </c>
      <c r="AK173" s="22" t="e">
        <f t="shared" si="66"/>
        <v>#DIV/0!</v>
      </c>
      <c r="AM173" s="51" t="e">
        <f t="shared" si="49"/>
        <v>#DIV/0!</v>
      </c>
      <c r="AN173" s="20" t="e">
        <f t="shared" si="50"/>
        <v>#DIV/0!</v>
      </c>
      <c r="AP173" s="109" t="e">
        <f t="shared" si="67"/>
        <v>#DIV/0!</v>
      </c>
      <c r="AQ173" s="205"/>
      <c r="AR173"/>
      <c r="AS173" s="205"/>
      <c r="AT173" s="197"/>
      <c r="AU173" s="5"/>
      <c r="AV173" s="205"/>
      <c r="AW173" s="197"/>
      <c r="AX173"/>
      <c r="AY173" s="42"/>
      <c r="AZ173" s="42"/>
      <c r="BA173" s="42"/>
      <c r="BB173" s="42"/>
      <c r="BC173" s="6"/>
      <c r="BD173" s="223"/>
      <c r="BE173" s="220"/>
      <c r="BF173" s="24"/>
      <c r="BG173" s="223"/>
      <c r="BH173" s="220"/>
      <c r="BI173"/>
      <c r="BJ173" s="42"/>
      <c r="BK173" s="42"/>
      <c r="BL173" s="42"/>
      <c r="BM173" s="42"/>
      <c r="BN173"/>
      <c r="BO173" s="205"/>
      <c r="BP173" s="197"/>
      <c r="BQ173" s="5"/>
      <c r="BR173" s="205"/>
      <c r="BS173" s="197"/>
      <c r="BT173"/>
      <c r="BU173" s="197"/>
      <c r="BV173" s="197"/>
      <c r="BW173" s="218"/>
      <c r="BX173" s="8"/>
      <c r="BY173" s="197"/>
      <c r="BZ173" s="197"/>
      <c r="CA173" s="218"/>
      <c r="CB173" s="51"/>
      <c r="CC173" s="221"/>
    </row>
    <row r="174" spans="1:81" ht="16" customHeight="1" x14ac:dyDescent="0.2">
      <c r="G174"/>
      <c r="K174"/>
      <c r="L174"/>
      <c r="P174"/>
      <c r="Q174"/>
      <c r="U174"/>
      <c r="V174"/>
      <c r="Z174"/>
      <c r="AA174"/>
      <c r="AE174"/>
      <c r="AM174" s="51"/>
    </row>
    <row r="175" spans="1:81" s="20" customFormat="1" ht="16" customHeight="1" x14ac:dyDescent="0.2">
      <c r="A175" s="222">
        <v>19</v>
      </c>
      <c r="B175" s="222">
        <v>0</v>
      </c>
      <c r="C175" s="222">
        <v>1</v>
      </c>
      <c r="D175" s="20" t="s">
        <v>1053</v>
      </c>
      <c r="E175" s="224">
        <v>1366337</v>
      </c>
      <c r="G175" s="20">
        <v>213</v>
      </c>
      <c r="H175" s="20">
        <v>63</v>
      </c>
      <c r="I175" s="20">
        <v>288</v>
      </c>
      <c r="J175" s="20">
        <v>177</v>
      </c>
      <c r="K175" s="20">
        <v>187</v>
      </c>
      <c r="L175" s="20">
        <v>0.98</v>
      </c>
      <c r="M175" s="20">
        <v>0.92700000000000005</v>
      </c>
      <c r="N175" s="20">
        <v>0.98299999999999998</v>
      </c>
      <c r="O175" s="20">
        <v>0.97599999999999998</v>
      </c>
      <c r="P175" s="20">
        <v>0.97399999999999998</v>
      </c>
      <c r="Q175" s="20">
        <v>0.73599999999999999</v>
      </c>
      <c r="R175" s="20">
        <v>0.748</v>
      </c>
      <c r="S175" s="20">
        <v>0.76700000000000002</v>
      </c>
      <c r="T175" s="20">
        <v>0.746</v>
      </c>
      <c r="U175" s="20">
        <v>0.755</v>
      </c>
      <c r="V175" s="20">
        <v>0.37</v>
      </c>
      <c r="W175" s="20">
        <v>0.68899999999999995</v>
      </c>
      <c r="X175" s="20">
        <v>0.33500000000000002</v>
      </c>
      <c r="Y175" s="20">
        <v>0.40100000000000002</v>
      </c>
      <c r="Z175" s="20">
        <v>0.41399999999999998</v>
      </c>
      <c r="AA175" s="20">
        <v>1.2669999999999999</v>
      </c>
      <c r="AB175" s="20">
        <v>1.262</v>
      </c>
      <c r="AC175" s="20">
        <v>1.2330000000000001</v>
      </c>
      <c r="AD175" s="20">
        <v>1.28</v>
      </c>
      <c r="AE175" s="20">
        <v>1.27</v>
      </c>
      <c r="AG175" s="21">
        <f t="shared" ref="AG175:AG190" si="68">AVERAGE(G175:K175)</f>
        <v>185.6</v>
      </c>
      <c r="AH175" s="22">
        <f t="shared" ref="AH175:AH190" si="69">AVERAGE(L175:P175)</f>
        <v>0.96799999999999997</v>
      </c>
      <c r="AI175" s="22">
        <f t="shared" ref="AI175:AI190" si="70">AVERAGE(V175:Z175)</f>
        <v>0.44180000000000003</v>
      </c>
      <c r="AJ175" s="22">
        <f t="shared" ref="AJ175:AJ190" si="71">AVERAGE(Q175:U175)</f>
        <v>0.75039999999999996</v>
      </c>
      <c r="AK175" s="22">
        <f t="shared" ref="AK175:AK190" si="72">AVERAGE(AA175:AE175)</f>
        <v>1.2624</v>
      </c>
      <c r="AM175" s="51">
        <f t="shared" si="49"/>
        <v>0.51200000000000001</v>
      </c>
      <c r="AN175" s="20">
        <f t="shared" si="50"/>
        <v>1.7700282483621516E-2</v>
      </c>
      <c r="AP175" s="109">
        <f t="shared" ref="AP175:AP190" si="73">((AK175-AI175)*(1000/AG175))/AJ175</f>
        <v>5.8919725571649142</v>
      </c>
      <c r="AQ175" s="205" cm="1">
        <f t="array" ref="AQ175">MIN(IF(ISERROR(AP175:AP182),1E+307,AP175:AP182))</f>
        <v>0.87825927710153606</v>
      </c>
      <c r="AS175" s="205" cm="1">
        <f t="array" ref="AS175">MAX(IF(ISERROR(AJ175:AJ182),-1E+307,AJ175:AJ182))</f>
        <v>0.78079999999999994</v>
      </c>
      <c r="AT175" s="197"/>
      <c r="AU175" s="24"/>
      <c r="AV175" s="205" cm="1">
        <f t="array" ref="AV175">MIN(IF(ISERROR(AK175:AK182),1E+307,AK175:AK182))</f>
        <v>1.1739999999999999</v>
      </c>
      <c r="AW175" s="197"/>
      <c r="AY175" s="43">
        <v>0.85699999999999998</v>
      </c>
      <c r="AZ175" s="43">
        <v>1.1499999999999999</v>
      </c>
      <c r="BA175" s="43">
        <v>0.80600000000000005</v>
      </c>
      <c r="BB175" s="43">
        <v>1.4650000000000001</v>
      </c>
      <c r="BC175" s="25"/>
      <c r="BD175" s="223" cm="1">
        <f t="array" ref="BD175">INDEX(AY175:AY182, MATCH(MIN(IF(ISERROR($AK175:$AK182), 1000, $AK175:$AK182)), $AK175:$AK182, 0))</f>
        <v>0.84099999999999997</v>
      </c>
      <c r="BE175" s="220"/>
      <c r="BF175" s="24"/>
      <c r="BG175" s="223" cm="1">
        <f t="array" ref="BG175">INDEX(AZ175:AZ182, MATCH(MIN(IF(ISERROR($AK175:$AK182), 1000, $AK175:$AK182)), $AK175:$AK182, 0))</f>
        <v>1.1850000000000001</v>
      </c>
      <c r="BH175" s="220"/>
      <c r="BJ175" s="43">
        <v>0.82199999999999995</v>
      </c>
      <c r="BK175" s="43">
        <v>1.3089999999999999</v>
      </c>
      <c r="BL175" s="43">
        <v>0.77500000000000002</v>
      </c>
      <c r="BM175" s="43">
        <v>1.5629999999999999</v>
      </c>
      <c r="BO175" s="205" cm="1">
        <f t="array" ref="BO175">INDEX(BJ175:BJ182, MATCH(MIN(IF(ISERROR($AK175:$AK182), 1000, $AK175:$AK182)), $AK175:$AK182, 0))</f>
        <v>0.80500000000000005</v>
      </c>
      <c r="BP175" s="197"/>
      <c r="BQ175" s="24"/>
      <c r="BR175" s="205" cm="1">
        <f t="array" ref="BR175">INDEX(BK175:BK182, MATCH(MIN(IF(ISERROR($AK175:$AK182), 1000, $AK175:$AK182)), $AK175:$AK182, 0))</f>
        <v>1.3420000000000001</v>
      </c>
      <c r="BS175" s="197"/>
      <c r="BU175" s="197"/>
      <c r="BV175" s="197"/>
      <c r="BW175" s="218"/>
      <c r="BX175" s="51"/>
      <c r="BY175" s="197"/>
      <c r="BZ175" s="197"/>
      <c r="CA175" s="218"/>
      <c r="CB175" s="51"/>
      <c r="CC175" s="221"/>
    </row>
    <row r="176" spans="1:81" s="20" customFormat="1" ht="16" customHeight="1" x14ac:dyDescent="0.2">
      <c r="A176" s="222"/>
      <c r="B176" s="222"/>
      <c r="C176" s="222"/>
      <c r="D176" s="20" t="s">
        <v>1054</v>
      </c>
      <c r="E176" s="224"/>
      <c r="G176" s="20">
        <v>198</v>
      </c>
      <c r="H176" s="20">
        <v>304</v>
      </c>
      <c r="I176" s="20">
        <v>276</v>
      </c>
      <c r="J176" s="20">
        <v>190</v>
      </c>
      <c r="K176" s="20">
        <v>239</v>
      </c>
      <c r="L176" s="20">
        <v>0.90100000000000002</v>
      </c>
      <c r="M176" s="20">
        <v>0.93400000000000005</v>
      </c>
      <c r="N176" s="20">
        <v>0.92600000000000005</v>
      </c>
      <c r="O176" s="20">
        <v>0.89400000000000002</v>
      </c>
      <c r="P176" s="20">
        <v>0.91500000000000004</v>
      </c>
      <c r="Q176" s="20">
        <v>0.76</v>
      </c>
      <c r="R176" s="20">
        <v>0.78300000000000003</v>
      </c>
      <c r="S176" s="20">
        <v>0.78700000000000003</v>
      </c>
      <c r="T176" s="20">
        <v>0.77200000000000002</v>
      </c>
      <c r="U176" s="20">
        <v>0.78100000000000003</v>
      </c>
      <c r="V176" s="20">
        <v>0.8</v>
      </c>
      <c r="W176" s="20">
        <v>0.65800000000000003</v>
      </c>
      <c r="X176" s="20">
        <v>0.68899999999999995</v>
      </c>
      <c r="Y176" s="20">
        <v>0.82499999999999996</v>
      </c>
      <c r="Z176" s="20">
        <v>0.74</v>
      </c>
      <c r="AA176" s="20">
        <v>1.206</v>
      </c>
      <c r="AB176" s="20">
        <v>1.167</v>
      </c>
      <c r="AC176" s="20">
        <v>1.1739999999999999</v>
      </c>
      <c r="AD176" s="20">
        <v>1.1830000000000001</v>
      </c>
      <c r="AE176" s="20">
        <v>1.1779999999999999</v>
      </c>
      <c r="AG176" s="21">
        <f t="shared" si="68"/>
        <v>241.4</v>
      </c>
      <c r="AH176" s="22">
        <f t="shared" si="69"/>
        <v>0.91400000000000003</v>
      </c>
      <c r="AI176" s="22">
        <f t="shared" si="70"/>
        <v>0.74240000000000017</v>
      </c>
      <c r="AJ176" s="22">
        <f t="shared" si="71"/>
        <v>0.77660000000000007</v>
      </c>
      <c r="AK176" s="22">
        <f t="shared" si="72"/>
        <v>1.1816</v>
      </c>
      <c r="AM176" s="51">
        <f t="shared" si="49"/>
        <v>0.40499999999999992</v>
      </c>
      <c r="AN176" s="20">
        <f t="shared" si="50"/>
        <v>1.4842506526863973E-2</v>
      </c>
      <c r="AP176" s="109">
        <f t="shared" si="73"/>
        <v>2.3427593480471978</v>
      </c>
      <c r="AQ176" s="205"/>
      <c r="AS176" s="205"/>
      <c r="AT176" s="197"/>
      <c r="AU176" s="24"/>
      <c r="AV176" s="205"/>
      <c r="AW176" s="197"/>
      <c r="AY176" s="43">
        <v>0.84799999999999998</v>
      </c>
      <c r="AZ176" s="43">
        <v>1.17</v>
      </c>
      <c r="BA176" s="43">
        <v>0.79800000000000004</v>
      </c>
      <c r="BB176" s="43">
        <v>1.4650000000000001</v>
      </c>
      <c r="BC176" s="25"/>
      <c r="BD176" s="223"/>
      <c r="BE176" s="220"/>
      <c r="BF176" s="24"/>
      <c r="BG176" s="223"/>
      <c r="BH176" s="220"/>
      <c r="BJ176" s="43">
        <v>0.80900000000000005</v>
      </c>
      <c r="BK176" s="43">
        <v>1.345</v>
      </c>
      <c r="BL176" s="43">
        <v>0.78200000000000003</v>
      </c>
      <c r="BM176" s="43">
        <v>1.5289999999999999</v>
      </c>
      <c r="BO176" s="205"/>
      <c r="BP176" s="197"/>
      <c r="BQ176" s="24"/>
      <c r="BR176" s="205"/>
      <c r="BS176" s="197"/>
      <c r="BU176" s="197"/>
      <c r="BV176" s="197"/>
      <c r="BW176" s="218"/>
      <c r="BX176" s="51"/>
      <c r="BY176" s="197"/>
      <c r="BZ176" s="197"/>
      <c r="CA176" s="218"/>
      <c r="CB176" s="51"/>
      <c r="CC176" s="221"/>
    </row>
    <row r="177" spans="1:81" s="20" customFormat="1" ht="16" customHeight="1" x14ac:dyDescent="0.2">
      <c r="A177" s="222"/>
      <c r="B177" s="222"/>
      <c r="C177" s="222"/>
      <c r="D177" s="20" t="s">
        <v>1055</v>
      </c>
      <c r="E177" s="224"/>
      <c r="G177" s="20">
        <v>481</v>
      </c>
      <c r="H177" s="20">
        <v>401</v>
      </c>
      <c r="I177" s="20">
        <v>469</v>
      </c>
      <c r="J177" s="20">
        <v>376</v>
      </c>
      <c r="K177" s="20">
        <v>385</v>
      </c>
      <c r="L177" s="20">
        <v>0.91500000000000004</v>
      </c>
      <c r="M177" s="20">
        <v>0.89</v>
      </c>
      <c r="N177" s="20">
        <v>0.90900000000000003</v>
      </c>
      <c r="O177" s="20">
        <v>0.88800000000000001</v>
      </c>
      <c r="P177" s="20">
        <v>0.88900000000000001</v>
      </c>
      <c r="Q177" s="20">
        <v>0.76900000000000002</v>
      </c>
      <c r="R177" s="20">
        <v>0.78200000000000003</v>
      </c>
      <c r="S177" s="20">
        <v>0.79100000000000004</v>
      </c>
      <c r="T177" s="20">
        <v>0.78</v>
      </c>
      <c r="U177" s="20">
        <v>0.78200000000000003</v>
      </c>
      <c r="V177" s="20">
        <v>0.74299999999999999</v>
      </c>
      <c r="W177" s="20">
        <v>0.83799999999999997</v>
      </c>
      <c r="X177" s="20">
        <v>0.76200000000000001</v>
      </c>
      <c r="Y177" s="20">
        <v>0.84699999999999998</v>
      </c>
      <c r="Z177" s="20">
        <v>0.83899999999999997</v>
      </c>
      <c r="AA177" s="20">
        <v>1.18</v>
      </c>
      <c r="AB177" s="20">
        <v>1.1719999999999999</v>
      </c>
      <c r="AC177" s="20">
        <v>1.1659999999999999</v>
      </c>
      <c r="AD177" s="20">
        <v>1.2230000000000001</v>
      </c>
      <c r="AE177" s="20">
        <v>1.1739999999999999</v>
      </c>
      <c r="AG177" s="21">
        <f t="shared" si="68"/>
        <v>422.4</v>
      </c>
      <c r="AH177" s="22">
        <f t="shared" si="69"/>
        <v>0.89820000000000011</v>
      </c>
      <c r="AI177" s="22">
        <f t="shared" si="70"/>
        <v>0.80579999999999996</v>
      </c>
      <c r="AJ177" s="22">
        <f t="shared" si="71"/>
        <v>0.78079999999999994</v>
      </c>
      <c r="AK177" s="22">
        <f t="shared" si="72"/>
        <v>1.1829999999999998</v>
      </c>
      <c r="AM177" s="51">
        <f t="shared" si="49"/>
        <v>0.40219999999999989</v>
      </c>
      <c r="AN177" s="20">
        <f t="shared" si="50"/>
        <v>2.2912878474779269E-2</v>
      </c>
      <c r="AP177" s="109">
        <f t="shared" si="73"/>
        <v>1.1436890679334324</v>
      </c>
      <c r="AQ177" s="205"/>
      <c r="AS177" s="205"/>
      <c r="AT177" s="197"/>
      <c r="AU177" s="24"/>
      <c r="AV177" s="205"/>
      <c r="AW177" s="197"/>
      <c r="AY177" s="43">
        <v>0.85099999999999998</v>
      </c>
      <c r="AZ177" s="43">
        <v>1.1539999999999999</v>
      </c>
      <c r="BA177" s="43">
        <v>0.81399999999999995</v>
      </c>
      <c r="BB177" s="43">
        <v>1.405</v>
      </c>
      <c r="BC177" s="25"/>
      <c r="BD177" s="223"/>
      <c r="BE177" s="220"/>
      <c r="BF177" s="24"/>
      <c r="BG177" s="223"/>
      <c r="BH177" s="220"/>
      <c r="BJ177" s="43">
        <v>0.81399999999999995</v>
      </c>
      <c r="BK177" s="43">
        <v>1.3149999999999999</v>
      </c>
      <c r="BL177" s="43">
        <v>0.79700000000000004</v>
      </c>
      <c r="BM177" s="43">
        <v>1.4610000000000001</v>
      </c>
      <c r="BO177" s="205"/>
      <c r="BP177" s="197"/>
      <c r="BQ177" s="24"/>
      <c r="BR177" s="205"/>
      <c r="BS177" s="197"/>
      <c r="BU177" s="197"/>
      <c r="BV177" s="197"/>
      <c r="BW177" s="218"/>
      <c r="BX177" s="51"/>
      <c r="BY177" s="197"/>
      <c r="BZ177" s="197"/>
      <c r="CA177" s="218"/>
      <c r="CB177" s="51"/>
      <c r="CC177" s="221"/>
    </row>
    <row r="178" spans="1:81" s="63" customFormat="1" ht="16" customHeight="1" x14ac:dyDescent="0.2">
      <c r="A178" s="222"/>
      <c r="B178" s="222"/>
      <c r="C178" s="222"/>
      <c r="D178" s="63" t="s">
        <v>1056</v>
      </c>
      <c r="E178" s="224"/>
      <c r="G178" s="63">
        <v>498</v>
      </c>
      <c r="H178" s="63">
        <v>447</v>
      </c>
      <c r="I178" s="63">
        <v>501</v>
      </c>
      <c r="J178" s="63">
        <v>445</v>
      </c>
      <c r="K178" s="63">
        <v>472</v>
      </c>
      <c r="L178" s="63">
        <v>0.89800000000000002</v>
      </c>
      <c r="M178" s="63">
        <v>0.879</v>
      </c>
      <c r="N178" s="63">
        <v>0.89200000000000002</v>
      </c>
      <c r="O178" s="63">
        <v>0.878</v>
      </c>
      <c r="P178" s="63">
        <v>0.88400000000000001</v>
      </c>
      <c r="Q178" s="63">
        <v>0.76100000000000001</v>
      </c>
      <c r="R178" s="63">
        <v>0.78400000000000003</v>
      </c>
      <c r="S178" s="63">
        <v>0.79100000000000004</v>
      </c>
      <c r="T178" s="63">
        <v>0.78400000000000003</v>
      </c>
      <c r="U178" s="63">
        <v>0.78300000000000003</v>
      </c>
      <c r="V178" s="63">
        <v>0.81100000000000005</v>
      </c>
      <c r="W178" s="63">
        <v>0.876</v>
      </c>
      <c r="X178" s="63">
        <v>0.82699999999999996</v>
      </c>
      <c r="Y178" s="63">
        <v>0.88200000000000001</v>
      </c>
      <c r="Z178" s="63">
        <v>0.85399999999999998</v>
      </c>
      <c r="AA178" s="63">
        <v>1.22</v>
      </c>
      <c r="AB178" s="63">
        <v>1.165</v>
      </c>
      <c r="AC178" s="63">
        <v>1.147</v>
      </c>
      <c r="AD178" s="63">
        <v>1.1439999999999999</v>
      </c>
      <c r="AE178" s="63">
        <v>1.194</v>
      </c>
      <c r="AG178" s="102">
        <f t="shared" si="68"/>
        <v>472.6</v>
      </c>
      <c r="AH178" s="103">
        <f t="shared" si="69"/>
        <v>0.88619999999999999</v>
      </c>
      <c r="AI178" s="103">
        <f t="shared" si="70"/>
        <v>0.85</v>
      </c>
      <c r="AJ178" s="103">
        <f t="shared" si="71"/>
        <v>0.78059999999999996</v>
      </c>
      <c r="AK178" s="103">
        <f t="shared" si="72"/>
        <v>1.1739999999999999</v>
      </c>
      <c r="AM178" s="51">
        <f t="shared" si="49"/>
        <v>0.39339999999999997</v>
      </c>
      <c r="AN178" s="20">
        <f t="shared" si="50"/>
        <v>3.2503845926290013E-2</v>
      </c>
      <c r="AP178" s="18">
        <f t="shared" si="73"/>
        <v>0.87825927710153606</v>
      </c>
      <c r="AQ178" s="205"/>
      <c r="AS178" s="205"/>
      <c r="AT178" s="197"/>
      <c r="AU178" s="104"/>
      <c r="AV178" s="205"/>
      <c r="AW178" s="197"/>
      <c r="AY178" s="105">
        <v>0.84099999999999997</v>
      </c>
      <c r="AZ178" s="105">
        <v>1.1850000000000001</v>
      </c>
      <c r="BA178" s="105">
        <v>0.80200000000000005</v>
      </c>
      <c r="BB178" s="105">
        <v>1.4379999999999999</v>
      </c>
      <c r="BC178" s="106"/>
      <c r="BD178" s="223"/>
      <c r="BE178" s="220"/>
      <c r="BF178" s="104"/>
      <c r="BG178" s="223"/>
      <c r="BH178" s="220"/>
      <c r="BJ178" s="105">
        <v>0.80500000000000005</v>
      </c>
      <c r="BK178" s="105">
        <v>1.3420000000000001</v>
      </c>
      <c r="BL178" s="105">
        <v>0.78700000000000003</v>
      </c>
      <c r="BM178" s="105">
        <v>1.486</v>
      </c>
      <c r="BO178" s="205"/>
      <c r="BP178" s="197"/>
      <c r="BQ178" s="104"/>
      <c r="BR178" s="205"/>
      <c r="BS178" s="197"/>
      <c r="BU178" s="197"/>
      <c r="BV178" s="197"/>
      <c r="BW178" s="218"/>
      <c r="BX178" s="107"/>
      <c r="BY178" s="197"/>
      <c r="BZ178" s="197"/>
      <c r="CA178" s="218"/>
      <c r="CB178" s="107"/>
      <c r="CC178" s="221"/>
    </row>
    <row r="179" spans="1:81" s="20" customFormat="1" ht="16" customHeight="1" x14ac:dyDescent="0.2">
      <c r="A179" s="222"/>
      <c r="B179" s="222"/>
      <c r="C179" s="222"/>
      <c r="E179" s="224"/>
      <c r="AG179" s="21" t="e">
        <f t="shared" si="68"/>
        <v>#DIV/0!</v>
      </c>
      <c r="AH179" s="22" t="e">
        <f t="shared" si="69"/>
        <v>#DIV/0!</v>
      </c>
      <c r="AI179" s="22" t="e">
        <f t="shared" si="70"/>
        <v>#DIV/0!</v>
      </c>
      <c r="AJ179" s="22" t="e">
        <f t="shared" si="71"/>
        <v>#DIV/0!</v>
      </c>
      <c r="AK179" s="22" t="e">
        <f t="shared" si="72"/>
        <v>#DIV/0!</v>
      </c>
      <c r="AM179" s="51" t="e">
        <f t="shared" si="49"/>
        <v>#DIV/0!</v>
      </c>
      <c r="AN179" s="20" t="e">
        <f t="shared" si="50"/>
        <v>#DIV/0!</v>
      </c>
      <c r="AP179" s="109" t="e">
        <f t="shared" si="73"/>
        <v>#DIV/0!</v>
      </c>
      <c r="AQ179" s="205"/>
      <c r="AR179"/>
      <c r="AS179" s="205"/>
      <c r="AT179" s="197"/>
      <c r="AU179" s="5"/>
      <c r="AV179" s="205"/>
      <c r="AW179" s="197"/>
      <c r="AX179"/>
      <c r="AY179" s="42"/>
      <c r="AZ179" s="42"/>
      <c r="BA179" s="42"/>
      <c r="BB179" s="42"/>
      <c r="BC179" s="6"/>
      <c r="BD179" s="223"/>
      <c r="BE179" s="220"/>
      <c r="BF179" s="24"/>
      <c r="BG179" s="223"/>
      <c r="BH179" s="220"/>
      <c r="BI179"/>
      <c r="BJ179" s="42"/>
      <c r="BK179" s="42"/>
      <c r="BL179" s="42"/>
      <c r="BM179" s="42"/>
      <c r="BN179"/>
      <c r="BO179" s="205"/>
      <c r="BP179" s="197"/>
      <c r="BQ179" s="5"/>
      <c r="BR179" s="205"/>
      <c r="BS179" s="197"/>
      <c r="BT179"/>
      <c r="BU179" s="197"/>
      <c r="BV179" s="197"/>
      <c r="BW179" s="218"/>
      <c r="BX179" s="8"/>
      <c r="BY179" s="197"/>
      <c r="BZ179" s="197"/>
      <c r="CA179" s="218"/>
      <c r="CB179" s="51"/>
      <c r="CC179" s="221"/>
    </row>
    <row r="180" spans="1:81" s="20" customFormat="1" ht="16" customHeight="1" x14ac:dyDescent="0.2">
      <c r="A180" s="222"/>
      <c r="B180" s="222"/>
      <c r="C180" s="222"/>
      <c r="E180" s="224"/>
      <c r="G180" s="110"/>
      <c r="K180" s="111"/>
      <c r="L180" s="110"/>
      <c r="P180" s="111"/>
      <c r="Q180" s="110"/>
      <c r="U180" s="111"/>
      <c r="V180" s="110"/>
      <c r="Z180" s="111"/>
      <c r="AA180" s="110"/>
      <c r="AE180" s="111"/>
      <c r="AG180" s="21" t="e">
        <f t="shared" si="68"/>
        <v>#DIV/0!</v>
      </c>
      <c r="AH180" s="22" t="e">
        <f t="shared" si="69"/>
        <v>#DIV/0!</v>
      </c>
      <c r="AI180" s="22" t="e">
        <f t="shared" si="70"/>
        <v>#DIV/0!</v>
      </c>
      <c r="AJ180" s="22" t="e">
        <f t="shared" si="71"/>
        <v>#DIV/0!</v>
      </c>
      <c r="AK180" s="22" t="e">
        <f t="shared" si="72"/>
        <v>#DIV/0!</v>
      </c>
      <c r="AM180" s="51" t="e">
        <f t="shared" si="49"/>
        <v>#DIV/0!</v>
      </c>
      <c r="AN180" s="20" t="e">
        <f t="shared" si="50"/>
        <v>#DIV/0!</v>
      </c>
      <c r="AP180" s="109" t="e">
        <f t="shared" si="73"/>
        <v>#DIV/0!</v>
      </c>
      <c r="AQ180" s="205"/>
      <c r="AR180"/>
      <c r="AS180" s="205"/>
      <c r="AT180" s="197"/>
      <c r="AU180" s="5"/>
      <c r="AV180" s="205"/>
      <c r="AW180" s="197"/>
      <c r="AX180"/>
      <c r="AY180" s="42"/>
      <c r="AZ180" s="42"/>
      <c r="BA180" s="42"/>
      <c r="BB180" s="42"/>
      <c r="BC180" s="6"/>
      <c r="BD180" s="223"/>
      <c r="BE180" s="220"/>
      <c r="BF180" s="24"/>
      <c r="BG180" s="223"/>
      <c r="BH180" s="220"/>
      <c r="BI180"/>
      <c r="BJ180" s="42"/>
      <c r="BK180" s="42"/>
      <c r="BL180" s="42"/>
      <c r="BM180" s="42"/>
      <c r="BN180"/>
      <c r="BO180" s="205"/>
      <c r="BP180" s="197"/>
      <c r="BQ180" s="5"/>
      <c r="BR180" s="205"/>
      <c r="BS180" s="197"/>
      <c r="BT180"/>
      <c r="BU180" s="197"/>
      <c r="BV180" s="197"/>
      <c r="BW180" s="218"/>
      <c r="BX180" s="8"/>
      <c r="BY180" s="197"/>
      <c r="BZ180" s="197"/>
      <c r="CA180" s="218"/>
      <c r="CB180" s="51"/>
      <c r="CC180" s="221"/>
    </row>
    <row r="181" spans="1:81" s="20" customFormat="1" ht="16" customHeight="1" x14ac:dyDescent="0.2">
      <c r="A181" s="222"/>
      <c r="B181" s="222"/>
      <c r="C181" s="222"/>
      <c r="E181" s="224"/>
      <c r="G181" s="110"/>
      <c r="K181" s="111"/>
      <c r="L181" s="110"/>
      <c r="P181" s="111"/>
      <c r="Q181" s="110"/>
      <c r="U181" s="111"/>
      <c r="V181" s="110"/>
      <c r="Z181" s="111"/>
      <c r="AA181" s="110"/>
      <c r="AE181" s="111"/>
      <c r="AG181" s="21" t="e">
        <f t="shared" si="68"/>
        <v>#DIV/0!</v>
      </c>
      <c r="AH181" s="22" t="e">
        <f t="shared" si="69"/>
        <v>#DIV/0!</v>
      </c>
      <c r="AI181" s="22" t="e">
        <f t="shared" si="70"/>
        <v>#DIV/0!</v>
      </c>
      <c r="AJ181" s="22" t="e">
        <f t="shared" si="71"/>
        <v>#DIV/0!</v>
      </c>
      <c r="AK181" s="22" t="e">
        <f t="shared" si="72"/>
        <v>#DIV/0!</v>
      </c>
      <c r="AM181" s="51" t="e">
        <f t="shared" ref="AM181:AM292" si="74">AK181-AJ181</f>
        <v>#DIV/0!</v>
      </c>
      <c r="AN181" s="20" t="e">
        <f t="shared" ref="AN181:AN292" si="75">STDEV(AA181:AE181)</f>
        <v>#DIV/0!</v>
      </c>
      <c r="AP181" s="109" t="e">
        <f t="shared" si="73"/>
        <v>#DIV/0!</v>
      </c>
      <c r="AQ181" s="205"/>
      <c r="AR181"/>
      <c r="AS181" s="205"/>
      <c r="AT181" s="197"/>
      <c r="AU181" s="5"/>
      <c r="AV181" s="205"/>
      <c r="AW181" s="197"/>
      <c r="AX181"/>
      <c r="AY181" s="42"/>
      <c r="AZ181" s="42"/>
      <c r="BA181" s="42"/>
      <c r="BB181" s="42"/>
      <c r="BC181" s="6"/>
      <c r="BD181" s="223"/>
      <c r="BE181" s="220"/>
      <c r="BF181" s="24"/>
      <c r="BG181" s="223"/>
      <c r="BH181" s="220"/>
      <c r="BI181"/>
      <c r="BJ181" s="42"/>
      <c r="BK181" s="42"/>
      <c r="BL181" s="42"/>
      <c r="BM181" s="42"/>
      <c r="BN181"/>
      <c r="BO181" s="205"/>
      <c r="BP181" s="197"/>
      <c r="BQ181" s="5"/>
      <c r="BR181" s="205"/>
      <c r="BS181" s="197"/>
      <c r="BT181"/>
      <c r="BU181" s="197"/>
      <c r="BV181" s="197"/>
      <c r="BW181" s="218"/>
      <c r="BX181" s="8"/>
      <c r="BY181" s="197"/>
      <c r="BZ181" s="197"/>
      <c r="CA181" s="218"/>
      <c r="CB181" s="51"/>
      <c r="CC181" s="221"/>
    </row>
    <row r="182" spans="1:81" s="20" customFormat="1" ht="16" customHeight="1" x14ac:dyDescent="0.2">
      <c r="A182" s="222"/>
      <c r="B182" s="222"/>
      <c r="C182" s="222"/>
      <c r="E182" s="224"/>
      <c r="G182" s="110"/>
      <c r="K182" s="111"/>
      <c r="L182" s="110"/>
      <c r="P182" s="111"/>
      <c r="Q182" s="110"/>
      <c r="U182" s="111"/>
      <c r="V182" s="110"/>
      <c r="Z182" s="111"/>
      <c r="AA182" s="110"/>
      <c r="AE182" s="111"/>
      <c r="AG182" s="21" t="e">
        <f t="shared" si="68"/>
        <v>#DIV/0!</v>
      </c>
      <c r="AH182" s="22" t="e">
        <f t="shared" si="69"/>
        <v>#DIV/0!</v>
      </c>
      <c r="AI182" s="22" t="e">
        <f t="shared" si="70"/>
        <v>#DIV/0!</v>
      </c>
      <c r="AJ182" s="22" t="e">
        <f t="shared" si="71"/>
        <v>#DIV/0!</v>
      </c>
      <c r="AK182" s="22" t="e">
        <f t="shared" si="72"/>
        <v>#DIV/0!</v>
      </c>
      <c r="AM182" s="51" t="e">
        <f t="shared" si="74"/>
        <v>#DIV/0!</v>
      </c>
      <c r="AN182" s="20" t="e">
        <f t="shared" si="75"/>
        <v>#DIV/0!</v>
      </c>
      <c r="AP182" s="109" t="e">
        <f t="shared" si="73"/>
        <v>#DIV/0!</v>
      </c>
      <c r="AQ182" s="205"/>
      <c r="AR182"/>
      <c r="AS182" s="205"/>
      <c r="AT182" s="197"/>
      <c r="AU182" s="5"/>
      <c r="AV182" s="205"/>
      <c r="AW182" s="197"/>
      <c r="AX182"/>
      <c r="AY182" s="42"/>
      <c r="AZ182" s="42"/>
      <c r="BA182" s="42"/>
      <c r="BB182" s="42"/>
      <c r="BC182" s="6"/>
      <c r="BD182" s="223"/>
      <c r="BE182" s="220"/>
      <c r="BF182" s="24"/>
      <c r="BG182" s="223"/>
      <c r="BH182" s="220"/>
      <c r="BI182"/>
      <c r="BJ182" s="42"/>
      <c r="BK182" s="42"/>
      <c r="BL182" s="42"/>
      <c r="BM182" s="42"/>
      <c r="BN182"/>
      <c r="BO182" s="205"/>
      <c r="BP182" s="197"/>
      <c r="BQ182" s="5"/>
      <c r="BR182" s="205"/>
      <c r="BS182" s="197"/>
      <c r="BT182"/>
      <c r="BU182" s="197"/>
      <c r="BV182" s="197"/>
      <c r="BW182" s="218"/>
      <c r="BX182" s="8"/>
      <c r="BY182" s="197"/>
      <c r="BZ182" s="197"/>
      <c r="CA182" s="218"/>
      <c r="CB182" s="51"/>
      <c r="CC182" s="221"/>
    </row>
    <row r="183" spans="1:81" s="20" customFormat="1" ht="16" customHeight="1" x14ac:dyDescent="0.2">
      <c r="A183" s="222"/>
      <c r="B183" s="222"/>
      <c r="C183" s="222">
        <v>0</v>
      </c>
      <c r="E183" s="224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G183" s="21" t="e">
        <f t="shared" si="68"/>
        <v>#DIV/0!</v>
      </c>
      <c r="AH183" s="22" t="e">
        <f t="shared" si="69"/>
        <v>#DIV/0!</v>
      </c>
      <c r="AI183" s="22" t="e">
        <f t="shared" si="70"/>
        <v>#DIV/0!</v>
      </c>
      <c r="AJ183" s="22" t="e">
        <f t="shared" si="71"/>
        <v>#DIV/0!</v>
      </c>
      <c r="AK183" s="22" t="e">
        <f t="shared" si="72"/>
        <v>#DIV/0!</v>
      </c>
      <c r="AM183" s="51" t="e">
        <f t="shared" si="74"/>
        <v>#DIV/0!</v>
      </c>
      <c r="AN183" s="20" t="e">
        <f t="shared" si="75"/>
        <v>#DIV/0!</v>
      </c>
      <c r="AP183" s="109" t="e">
        <f t="shared" si="73"/>
        <v>#DIV/0!</v>
      </c>
      <c r="AQ183" s="205"/>
      <c r="AR183"/>
      <c r="AS183" s="205"/>
      <c r="AT183" s="197"/>
      <c r="AU183" s="5"/>
      <c r="AV183" s="205"/>
      <c r="AW183" s="197"/>
      <c r="AX183"/>
      <c r="AY183" s="43"/>
      <c r="AZ183" s="43"/>
      <c r="BA183" s="43"/>
      <c r="BB183" s="43"/>
      <c r="BC183" s="6"/>
      <c r="BD183" s="223"/>
      <c r="BE183" s="220"/>
      <c r="BF183" s="24"/>
      <c r="BG183" s="223"/>
      <c r="BH183" s="220"/>
      <c r="BI183"/>
      <c r="BJ183" s="43"/>
      <c r="BK183" s="43"/>
      <c r="BL183" s="43"/>
      <c r="BM183" s="43"/>
      <c r="BN183"/>
      <c r="BO183" s="205"/>
      <c r="BP183" s="197"/>
      <c r="BQ183" s="5"/>
      <c r="BR183" s="205"/>
      <c r="BS183" s="197"/>
      <c r="BT183"/>
      <c r="BU183" s="197"/>
      <c r="BV183" s="197"/>
      <c r="BW183" s="218"/>
      <c r="BX183" s="8"/>
      <c r="BY183" s="197"/>
      <c r="BZ183" s="197"/>
      <c r="CA183" s="218"/>
      <c r="CB183" s="51"/>
      <c r="CC183" s="221"/>
    </row>
    <row r="184" spans="1:81" s="20" customFormat="1" ht="16" customHeight="1" x14ac:dyDescent="0.2">
      <c r="A184" s="222"/>
      <c r="B184" s="222"/>
      <c r="C184" s="222"/>
      <c r="E184" s="22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G184" s="21" t="e">
        <f t="shared" si="68"/>
        <v>#DIV/0!</v>
      </c>
      <c r="AH184" s="22" t="e">
        <f t="shared" si="69"/>
        <v>#DIV/0!</v>
      </c>
      <c r="AI184" s="22" t="e">
        <f t="shared" si="70"/>
        <v>#DIV/0!</v>
      </c>
      <c r="AJ184" s="22" t="e">
        <f t="shared" si="71"/>
        <v>#DIV/0!</v>
      </c>
      <c r="AK184" s="22" t="e">
        <f t="shared" si="72"/>
        <v>#DIV/0!</v>
      </c>
      <c r="AM184" s="51" t="e">
        <f t="shared" si="74"/>
        <v>#DIV/0!</v>
      </c>
      <c r="AN184" s="20" t="e">
        <f t="shared" si="75"/>
        <v>#DIV/0!</v>
      </c>
      <c r="AP184" s="109" t="e">
        <f t="shared" si="73"/>
        <v>#DIV/0!</v>
      </c>
      <c r="AQ184" s="205"/>
      <c r="AR184"/>
      <c r="AS184" s="205"/>
      <c r="AT184" s="197"/>
      <c r="AU184" s="5"/>
      <c r="AV184" s="205"/>
      <c r="AW184" s="197"/>
      <c r="AX184"/>
      <c r="AY184" s="43"/>
      <c r="AZ184" s="43"/>
      <c r="BA184" s="43"/>
      <c r="BB184" s="43"/>
      <c r="BC184" s="6"/>
      <c r="BD184" s="223"/>
      <c r="BE184" s="220"/>
      <c r="BF184" s="24"/>
      <c r="BG184" s="223"/>
      <c r="BH184" s="220"/>
      <c r="BI184"/>
      <c r="BJ184" s="43"/>
      <c r="BK184" s="43"/>
      <c r="BL184" s="43"/>
      <c r="BM184" s="43"/>
      <c r="BN184"/>
      <c r="BO184" s="205"/>
      <c r="BP184" s="197"/>
      <c r="BQ184" s="5"/>
      <c r="BR184" s="205"/>
      <c r="BS184" s="197"/>
      <c r="BT184"/>
      <c r="BU184" s="197"/>
      <c r="BV184" s="197"/>
      <c r="BW184" s="218"/>
      <c r="BX184" s="8"/>
      <c r="BY184" s="197"/>
      <c r="BZ184" s="197"/>
      <c r="CA184" s="218"/>
      <c r="CB184" s="51"/>
      <c r="CC184" s="221"/>
    </row>
    <row r="185" spans="1:81" s="20" customFormat="1" ht="16" customHeight="1" x14ac:dyDescent="0.2">
      <c r="A185" s="222"/>
      <c r="B185" s="222"/>
      <c r="C185" s="222"/>
      <c r="E185" s="224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G185" s="21" t="e">
        <f t="shared" si="68"/>
        <v>#DIV/0!</v>
      </c>
      <c r="AH185" s="22" t="e">
        <f t="shared" si="69"/>
        <v>#DIV/0!</v>
      </c>
      <c r="AI185" s="22" t="e">
        <f t="shared" si="70"/>
        <v>#DIV/0!</v>
      </c>
      <c r="AJ185" s="22" t="e">
        <f t="shared" si="71"/>
        <v>#DIV/0!</v>
      </c>
      <c r="AK185" s="22" t="e">
        <f t="shared" si="72"/>
        <v>#DIV/0!</v>
      </c>
      <c r="AM185" s="51" t="e">
        <f t="shared" si="74"/>
        <v>#DIV/0!</v>
      </c>
      <c r="AN185" s="20" t="e">
        <f t="shared" si="75"/>
        <v>#DIV/0!</v>
      </c>
      <c r="AP185" s="109" t="e">
        <f t="shared" si="73"/>
        <v>#DIV/0!</v>
      </c>
      <c r="AQ185" s="205"/>
      <c r="AR185"/>
      <c r="AS185" s="205"/>
      <c r="AT185" s="197"/>
      <c r="AU185" s="5"/>
      <c r="AV185" s="205"/>
      <c r="AW185" s="197"/>
      <c r="AX185"/>
      <c r="AY185" s="43"/>
      <c r="AZ185" s="43"/>
      <c r="BA185" s="43"/>
      <c r="BB185" s="43"/>
      <c r="BC185" s="6"/>
      <c r="BD185" s="223"/>
      <c r="BE185" s="220"/>
      <c r="BF185" s="24"/>
      <c r="BG185" s="223"/>
      <c r="BH185" s="220"/>
      <c r="BI185"/>
      <c r="BJ185" s="43"/>
      <c r="BK185" s="43"/>
      <c r="BL185" s="43"/>
      <c r="BM185" s="43"/>
      <c r="BN185"/>
      <c r="BO185" s="205"/>
      <c r="BP185" s="197"/>
      <c r="BQ185" s="5"/>
      <c r="BR185" s="205"/>
      <c r="BS185" s="197"/>
      <c r="BT185"/>
      <c r="BU185" s="197"/>
      <c r="BV185" s="197"/>
      <c r="BW185" s="218"/>
      <c r="BX185" s="8"/>
      <c r="BY185" s="197"/>
      <c r="BZ185" s="197"/>
      <c r="CA185" s="218"/>
      <c r="CB185" s="51"/>
      <c r="CC185" s="221"/>
    </row>
    <row r="186" spans="1:81" s="20" customFormat="1" ht="16" customHeight="1" x14ac:dyDescent="0.2">
      <c r="A186" s="222"/>
      <c r="B186" s="222"/>
      <c r="C186" s="222"/>
      <c r="E186" s="224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G186" s="21" t="e">
        <f t="shared" si="68"/>
        <v>#DIV/0!</v>
      </c>
      <c r="AH186" s="22" t="e">
        <f t="shared" si="69"/>
        <v>#DIV/0!</v>
      </c>
      <c r="AI186" s="22" t="e">
        <f t="shared" si="70"/>
        <v>#DIV/0!</v>
      </c>
      <c r="AJ186" s="22" t="e">
        <f t="shared" si="71"/>
        <v>#DIV/0!</v>
      </c>
      <c r="AK186" s="22" t="e">
        <f t="shared" si="72"/>
        <v>#DIV/0!</v>
      </c>
      <c r="AM186" s="51" t="e">
        <f t="shared" si="74"/>
        <v>#DIV/0!</v>
      </c>
      <c r="AN186" s="20" t="e">
        <f t="shared" si="75"/>
        <v>#DIV/0!</v>
      </c>
      <c r="AP186" s="109" t="e">
        <f t="shared" si="73"/>
        <v>#DIV/0!</v>
      </c>
      <c r="AQ186" s="205"/>
      <c r="AR186"/>
      <c r="AS186" s="205"/>
      <c r="AT186" s="197"/>
      <c r="AU186" s="5"/>
      <c r="AV186" s="205"/>
      <c r="AW186" s="197"/>
      <c r="AX186"/>
      <c r="AY186" s="42"/>
      <c r="AZ186" s="42"/>
      <c r="BA186" s="42"/>
      <c r="BB186" s="42"/>
      <c r="BC186" s="6"/>
      <c r="BD186" s="223"/>
      <c r="BE186" s="220"/>
      <c r="BF186" s="24"/>
      <c r="BG186" s="223"/>
      <c r="BH186" s="220"/>
      <c r="BI186"/>
      <c r="BJ186" s="42"/>
      <c r="BK186" s="42"/>
      <c r="BL186" s="42"/>
      <c r="BM186" s="42"/>
      <c r="BN186"/>
      <c r="BO186" s="205"/>
      <c r="BP186" s="197"/>
      <c r="BQ186" s="5"/>
      <c r="BR186" s="205"/>
      <c r="BS186" s="197"/>
      <c r="BT186"/>
      <c r="BU186" s="197"/>
      <c r="BV186" s="197"/>
      <c r="BW186" s="218"/>
      <c r="BX186" s="8"/>
      <c r="BY186" s="197"/>
      <c r="BZ186" s="197"/>
      <c r="CA186" s="218"/>
      <c r="CB186" s="51"/>
      <c r="CC186" s="221"/>
    </row>
    <row r="187" spans="1:81" s="20" customFormat="1" ht="16" customHeight="1" x14ac:dyDescent="0.2">
      <c r="A187" s="222"/>
      <c r="B187" s="222"/>
      <c r="C187" s="222"/>
      <c r="E187" s="224"/>
      <c r="AG187" s="21" t="e">
        <f t="shared" si="68"/>
        <v>#DIV/0!</v>
      </c>
      <c r="AH187" s="22" t="e">
        <f t="shared" si="69"/>
        <v>#DIV/0!</v>
      </c>
      <c r="AI187" s="22" t="e">
        <f t="shared" si="70"/>
        <v>#DIV/0!</v>
      </c>
      <c r="AJ187" s="22" t="e">
        <f t="shared" si="71"/>
        <v>#DIV/0!</v>
      </c>
      <c r="AK187" s="22" t="e">
        <f t="shared" si="72"/>
        <v>#DIV/0!</v>
      </c>
      <c r="AM187" s="51" t="e">
        <f t="shared" si="74"/>
        <v>#DIV/0!</v>
      </c>
      <c r="AN187" s="20" t="e">
        <f t="shared" si="75"/>
        <v>#DIV/0!</v>
      </c>
      <c r="AP187" s="109" t="e">
        <f t="shared" si="73"/>
        <v>#DIV/0!</v>
      </c>
      <c r="AQ187" s="205"/>
      <c r="AR187"/>
      <c r="AS187" s="205"/>
      <c r="AT187" s="197"/>
      <c r="AU187" s="5"/>
      <c r="AV187" s="205"/>
      <c r="AW187" s="197"/>
      <c r="AX187"/>
      <c r="AY187" s="42"/>
      <c r="AZ187" s="42"/>
      <c r="BA187" s="42"/>
      <c r="BB187" s="42"/>
      <c r="BC187" s="6"/>
      <c r="BD187" s="223"/>
      <c r="BE187" s="220"/>
      <c r="BF187" s="24"/>
      <c r="BG187" s="223"/>
      <c r="BH187" s="220"/>
      <c r="BI187"/>
      <c r="BJ187" s="42"/>
      <c r="BK187" s="42"/>
      <c r="BL187" s="42"/>
      <c r="BM187" s="42"/>
      <c r="BN187"/>
      <c r="BO187" s="205"/>
      <c r="BP187" s="197"/>
      <c r="BQ187" s="5"/>
      <c r="BR187" s="205"/>
      <c r="BS187" s="197"/>
      <c r="BT187"/>
      <c r="BU187" s="197"/>
      <c r="BV187" s="197"/>
      <c r="BW187" s="218"/>
      <c r="BX187" s="8"/>
      <c r="BY187" s="197"/>
      <c r="BZ187" s="197"/>
      <c r="CA187" s="218"/>
      <c r="CB187" s="51"/>
      <c r="CC187" s="221"/>
    </row>
    <row r="188" spans="1:81" s="20" customFormat="1" ht="16" customHeight="1" x14ac:dyDescent="0.2">
      <c r="A188" s="222"/>
      <c r="B188" s="222"/>
      <c r="C188" s="222"/>
      <c r="E188" s="224"/>
      <c r="G188" s="110"/>
      <c r="K188" s="111"/>
      <c r="L188" s="110"/>
      <c r="P188" s="111"/>
      <c r="Q188" s="110"/>
      <c r="U188" s="111"/>
      <c r="V188" s="110"/>
      <c r="Z188" s="111"/>
      <c r="AA188" s="110"/>
      <c r="AE188" s="111"/>
      <c r="AG188" s="21" t="e">
        <f t="shared" si="68"/>
        <v>#DIV/0!</v>
      </c>
      <c r="AH188" s="22" t="e">
        <f t="shared" si="69"/>
        <v>#DIV/0!</v>
      </c>
      <c r="AI188" s="22" t="e">
        <f t="shared" si="70"/>
        <v>#DIV/0!</v>
      </c>
      <c r="AJ188" s="22" t="e">
        <f t="shared" si="71"/>
        <v>#DIV/0!</v>
      </c>
      <c r="AK188" s="22" t="e">
        <f t="shared" si="72"/>
        <v>#DIV/0!</v>
      </c>
      <c r="AM188" s="51" t="e">
        <f t="shared" si="74"/>
        <v>#DIV/0!</v>
      </c>
      <c r="AN188" s="20" t="e">
        <f t="shared" si="75"/>
        <v>#DIV/0!</v>
      </c>
      <c r="AP188" s="109" t="e">
        <f t="shared" si="73"/>
        <v>#DIV/0!</v>
      </c>
      <c r="AQ188" s="205"/>
      <c r="AR188"/>
      <c r="AS188" s="205"/>
      <c r="AT188" s="197"/>
      <c r="AU188" s="5"/>
      <c r="AV188" s="205"/>
      <c r="AW188" s="197"/>
      <c r="AX188"/>
      <c r="AY188" s="42"/>
      <c r="AZ188" s="42"/>
      <c r="BA188" s="42"/>
      <c r="BB188" s="42"/>
      <c r="BC188" s="6"/>
      <c r="BD188" s="223"/>
      <c r="BE188" s="220"/>
      <c r="BF188" s="24"/>
      <c r="BG188" s="223"/>
      <c r="BH188" s="220"/>
      <c r="BI188"/>
      <c r="BJ188" s="42"/>
      <c r="BK188" s="42"/>
      <c r="BL188" s="42"/>
      <c r="BM188" s="42"/>
      <c r="BN188"/>
      <c r="BO188" s="205"/>
      <c r="BP188" s="197"/>
      <c r="BQ188" s="5"/>
      <c r="BR188" s="205"/>
      <c r="BS188" s="197"/>
      <c r="BT188"/>
      <c r="BU188" s="197"/>
      <c r="BV188" s="197"/>
      <c r="BW188" s="218"/>
      <c r="BX188" s="8"/>
      <c r="BY188" s="197"/>
      <c r="BZ188" s="197"/>
      <c r="CA188" s="218"/>
      <c r="CB188" s="51"/>
      <c r="CC188" s="221"/>
    </row>
    <row r="189" spans="1:81" s="20" customFormat="1" ht="16" customHeight="1" x14ac:dyDescent="0.2">
      <c r="A189" s="222"/>
      <c r="B189" s="222"/>
      <c r="C189" s="222"/>
      <c r="E189" s="224"/>
      <c r="G189" s="110"/>
      <c r="K189" s="111"/>
      <c r="L189" s="110"/>
      <c r="P189" s="111"/>
      <c r="Q189" s="110"/>
      <c r="U189" s="111"/>
      <c r="V189" s="110"/>
      <c r="Z189" s="111"/>
      <c r="AA189" s="110"/>
      <c r="AE189" s="111"/>
      <c r="AG189" s="21" t="e">
        <f t="shared" si="68"/>
        <v>#DIV/0!</v>
      </c>
      <c r="AH189" s="22" t="e">
        <f t="shared" si="69"/>
        <v>#DIV/0!</v>
      </c>
      <c r="AI189" s="22" t="e">
        <f t="shared" si="70"/>
        <v>#DIV/0!</v>
      </c>
      <c r="AJ189" s="22" t="e">
        <f t="shared" si="71"/>
        <v>#DIV/0!</v>
      </c>
      <c r="AK189" s="22" t="e">
        <f t="shared" si="72"/>
        <v>#DIV/0!</v>
      </c>
      <c r="AM189" s="51" t="e">
        <f t="shared" si="74"/>
        <v>#DIV/0!</v>
      </c>
      <c r="AN189" s="20" t="e">
        <f t="shared" si="75"/>
        <v>#DIV/0!</v>
      </c>
      <c r="AP189" s="109" t="e">
        <f t="shared" si="73"/>
        <v>#DIV/0!</v>
      </c>
      <c r="AQ189" s="205"/>
      <c r="AR189"/>
      <c r="AS189" s="205"/>
      <c r="AT189" s="197"/>
      <c r="AU189" s="5"/>
      <c r="AV189" s="205"/>
      <c r="AW189" s="197"/>
      <c r="AX189"/>
      <c r="AY189" s="42"/>
      <c r="AZ189" s="42"/>
      <c r="BA189" s="42"/>
      <c r="BB189" s="42"/>
      <c r="BC189" s="6"/>
      <c r="BD189" s="223"/>
      <c r="BE189" s="220"/>
      <c r="BF189" s="24"/>
      <c r="BG189" s="223"/>
      <c r="BH189" s="220"/>
      <c r="BI189"/>
      <c r="BJ189" s="42"/>
      <c r="BK189" s="42"/>
      <c r="BL189" s="42"/>
      <c r="BM189" s="42"/>
      <c r="BN189"/>
      <c r="BO189" s="205"/>
      <c r="BP189" s="197"/>
      <c r="BQ189" s="5"/>
      <c r="BR189" s="205"/>
      <c r="BS189" s="197"/>
      <c r="BT189"/>
      <c r="BU189" s="197"/>
      <c r="BV189" s="197"/>
      <c r="BW189" s="218"/>
      <c r="BX189" s="8"/>
      <c r="BY189" s="197"/>
      <c r="BZ189" s="197"/>
      <c r="CA189" s="218"/>
      <c r="CB189" s="51"/>
      <c r="CC189" s="221"/>
    </row>
    <row r="190" spans="1:81" s="20" customFormat="1" ht="16" customHeight="1" x14ac:dyDescent="0.2">
      <c r="A190" s="222"/>
      <c r="B190" s="222"/>
      <c r="C190" s="222"/>
      <c r="E190" s="224"/>
      <c r="G190" s="110"/>
      <c r="K190" s="111"/>
      <c r="L190" s="110"/>
      <c r="P190" s="111"/>
      <c r="Q190" s="110"/>
      <c r="U190" s="111"/>
      <c r="V190" s="110"/>
      <c r="Z190" s="111"/>
      <c r="AA190" s="110"/>
      <c r="AE190" s="111"/>
      <c r="AG190" s="21" t="e">
        <f t="shared" si="68"/>
        <v>#DIV/0!</v>
      </c>
      <c r="AH190" s="22" t="e">
        <f t="shared" si="69"/>
        <v>#DIV/0!</v>
      </c>
      <c r="AI190" s="22" t="e">
        <f t="shared" si="70"/>
        <v>#DIV/0!</v>
      </c>
      <c r="AJ190" s="22" t="e">
        <f t="shared" si="71"/>
        <v>#DIV/0!</v>
      </c>
      <c r="AK190" s="22" t="e">
        <f t="shared" si="72"/>
        <v>#DIV/0!</v>
      </c>
      <c r="AM190" s="51" t="e">
        <f t="shared" si="74"/>
        <v>#DIV/0!</v>
      </c>
      <c r="AN190" s="20" t="e">
        <f t="shared" si="75"/>
        <v>#DIV/0!</v>
      </c>
      <c r="AP190" s="109" t="e">
        <f t="shared" si="73"/>
        <v>#DIV/0!</v>
      </c>
      <c r="AQ190" s="205"/>
      <c r="AR190"/>
      <c r="AS190" s="205"/>
      <c r="AT190" s="197"/>
      <c r="AU190" s="5"/>
      <c r="AV190" s="205"/>
      <c r="AW190" s="197"/>
      <c r="AX190"/>
      <c r="AY190" s="42"/>
      <c r="AZ190" s="42"/>
      <c r="BA190" s="42"/>
      <c r="BB190" s="42"/>
      <c r="BC190" s="6"/>
      <c r="BD190" s="223"/>
      <c r="BE190" s="220"/>
      <c r="BF190" s="24"/>
      <c r="BG190" s="223"/>
      <c r="BH190" s="220"/>
      <c r="BI190"/>
      <c r="BJ190" s="42"/>
      <c r="BK190" s="42"/>
      <c r="BL190" s="42"/>
      <c r="BM190" s="42"/>
      <c r="BN190"/>
      <c r="BO190" s="205"/>
      <c r="BP190" s="197"/>
      <c r="BQ190" s="5"/>
      <c r="BR190" s="205"/>
      <c r="BS190" s="197"/>
      <c r="BT190"/>
      <c r="BU190" s="197"/>
      <c r="BV190" s="197"/>
      <c r="BW190" s="218"/>
      <c r="BX190" s="8"/>
      <c r="BY190" s="197"/>
      <c r="BZ190" s="197"/>
      <c r="CA190" s="218"/>
      <c r="CB190" s="51"/>
      <c r="CC190" s="221"/>
    </row>
    <row r="191" spans="1:81" ht="16" customHeight="1" x14ac:dyDescent="0.2">
      <c r="G191"/>
      <c r="K191"/>
      <c r="L191"/>
      <c r="P191"/>
      <c r="Q191"/>
      <c r="U191"/>
      <c r="V191"/>
      <c r="Z191"/>
      <c r="AA191"/>
      <c r="AE191"/>
      <c r="AM191" s="51"/>
    </row>
    <row r="192" spans="1:81" ht="16" customHeight="1" x14ac:dyDescent="0.2">
      <c r="A192" s="217">
        <v>13</v>
      </c>
      <c r="B192" s="217">
        <v>1</v>
      </c>
      <c r="C192" s="217">
        <v>1</v>
      </c>
      <c r="D192" s="20" t="s">
        <v>404</v>
      </c>
      <c r="E192" s="225">
        <v>1644865</v>
      </c>
      <c r="G192">
        <v>80</v>
      </c>
      <c r="H192">
        <v>47</v>
      </c>
      <c r="I192">
        <v>179</v>
      </c>
      <c r="J192">
        <v>280</v>
      </c>
      <c r="K192">
        <v>627</v>
      </c>
      <c r="L192">
        <v>0.93400000000000005</v>
      </c>
      <c r="M192">
        <v>0.9</v>
      </c>
      <c r="N192">
        <v>0.96799999999999997</v>
      </c>
      <c r="O192">
        <v>0.98099999999999998</v>
      </c>
      <c r="P192">
        <v>0.99</v>
      </c>
      <c r="Q192">
        <v>0.73299999999999998</v>
      </c>
      <c r="R192">
        <v>0.75900000000000001</v>
      </c>
      <c r="S192">
        <v>0.77200000000000002</v>
      </c>
      <c r="T192">
        <v>0.75700000000000001</v>
      </c>
      <c r="U192">
        <v>0.77700000000000002</v>
      </c>
      <c r="V192">
        <v>0.65800000000000003</v>
      </c>
      <c r="W192">
        <v>0.80200000000000005</v>
      </c>
      <c r="X192">
        <v>0.45800000000000002</v>
      </c>
      <c r="Y192">
        <v>0.35599999999999998</v>
      </c>
      <c r="Z192">
        <v>0.254</v>
      </c>
      <c r="AA192">
        <v>1.325</v>
      </c>
      <c r="AB192">
        <v>1.3129999999999999</v>
      </c>
      <c r="AC192">
        <v>1.252</v>
      </c>
      <c r="AD192">
        <v>1.2310000000000001</v>
      </c>
      <c r="AE192">
        <v>1.214</v>
      </c>
      <c r="AG192" s="1">
        <f t="shared" ref="AG192:AG207" si="76">AVERAGE(G192:K192)</f>
        <v>242.6</v>
      </c>
      <c r="AH192" s="2">
        <f t="shared" ref="AH192:AH207" si="77">AVERAGE(L192:P192)</f>
        <v>0.95459999999999989</v>
      </c>
      <c r="AI192" s="2">
        <f t="shared" ref="AI192:AI207" si="78">AVERAGE(V192:Z192)</f>
        <v>0.50560000000000005</v>
      </c>
      <c r="AJ192" s="2">
        <f t="shared" ref="AJ192:AJ207" si="79">AVERAGE(Q192:U192)</f>
        <v>0.75960000000000005</v>
      </c>
      <c r="AK192" s="2">
        <f t="shared" ref="AK192:AK207" si="80">AVERAGE(AA192:AE192)</f>
        <v>1.2669999999999999</v>
      </c>
      <c r="AM192" s="51">
        <f t="shared" si="74"/>
        <v>0.50739999999999985</v>
      </c>
      <c r="AN192" s="20">
        <f t="shared" si="75"/>
        <v>4.9522722057657495E-2</v>
      </c>
      <c r="AP192" s="109">
        <f t="shared" ref="AP192:AP207" si="81">((AK192-AI192)*(1000/AG192))/AJ192</f>
        <v>4.1317793414940036</v>
      </c>
      <c r="AQ192" s="205" cm="1">
        <f t="array" ref="AQ192">MIN(IF(ISERROR(AP192:AP199),1E+307,AP192:AP199))</f>
        <v>1.0534349452093297</v>
      </c>
      <c r="AS192" s="205" cm="1">
        <f t="array" ref="AS192">MAX(IF(ISERROR(AJ192:AJ199),-1E+307,AJ192:AJ199))</f>
        <v>0.78320000000000001</v>
      </c>
      <c r="AT192" s="197"/>
      <c r="AU192" s="5"/>
      <c r="AV192" s="205" cm="1">
        <f t="array" ref="AV192">MIN(IF(ISERROR(AK192:AK199),1E+307,AK192:AK199))</f>
        <v>1.1951999999999998</v>
      </c>
      <c r="AW192" s="197"/>
      <c r="AY192" s="42">
        <v>0.84099999999999997</v>
      </c>
      <c r="AZ192" s="42">
        <v>1.2010000000000001</v>
      </c>
      <c r="BA192" s="42">
        <v>0.79</v>
      </c>
      <c r="BB192" s="42">
        <v>1.508</v>
      </c>
      <c r="BC192" s="6"/>
      <c r="BD192" s="223" cm="1">
        <f t="array" ref="BD192">INDEX(AY192:AY199, MATCH(MIN(IF(ISERROR($AK192:$AK199), 1000, $AK192:$AK199)), $AK192:$AK199, 0))</f>
        <v>0.85199999999999998</v>
      </c>
      <c r="BE192" s="220"/>
      <c r="BF192" s="24"/>
      <c r="BG192" s="223" cm="1">
        <f t="array" ref="BG192">INDEX(AZ192:AZ199, MATCH(MIN(IF(ISERROR($AK192:$AK199), 1000, $AK192:$AK199)), $AK192:$AK199, 0))</f>
        <v>1.1519999999999999</v>
      </c>
      <c r="BH192" s="220"/>
      <c r="BJ192" s="42">
        <v>0.78900000000000003</v>
      </c>
      <c r="BK192" s="42">
        <v>1.405</v>
      </c>
      <c r="BL192" s="42">
        <v>0.72599999999999998</v>
      </c>
      <c r="BM192" s="42">
        <v>1.6910000000000001</v>
      </c>
      <c r="BO192" s="205" cm="1">
        <f t="array" ref="BO192">INDEX(BJ192:BJ199, MATCH(MIN(IF(ISERROR($AK192:$AK199), 1000, $AK192:$AK199)), $AK192:$AK199, 0))</f>
        <v>0.79800000000000004</v>
      </c>
      <c r="BP192" s="197"/>
      <c r="BQ192" s="5"/>
      <c r="BR192" s="205" cm="1">
        <f t="array" ref="BR192">INDEX(BK192:BK199, MATCH(MIN(IF(ISERROR($AK192:$AK199), 1000, $AK192:$AK199)), $AK192:$AK199, 0))</f>
        <v>1.363</v>
      </c>
      <c r="BS192" s="197"/>
      <c r="BU192" s="197"/>
      <c r="BV192" s="197"/>
      <c r="BW192" s="218"/>
      <c r="BX192" s="8"/>
      <c r="BY192" s="197"/>
      <c r="BZ192" s="197"/>
      <c r="CA192" s="218"/>
      <c r="CB192" s="8"/>
      <c r="CC192" s="218"/>
    </row>
    <row r="193" spans="1:81" s="63" customFormat="1" ht="16" customHeight="1" x14ac:dyDescent="0.2">
      <c r="A193" s="217"/>
      <c r="B193" s="217"/>
      <c r="C193" s="217"/>
      <c r="D193" s="63" t="s">
        <v>405</v>
      </c>
      <c r="E193" s="225"/>
      <c r="G193" s="63">
        <v>360</v>
      </c>
      <c r="H193" s="63">
        <v>323</v>
      </c>
      <c r="I193" s="63">
        <v>166</v>
      </c>
      <c r="J193" s="63">
        <v>280</v>
      </c>
      <c r="K193" s="63">
        <v>203</v>
      </c>
      <c r="L193" s="63">
        <v>0.94599999999999995</v>
      </c>
      <c r="M193" s="63">
        <v>0.93899999999999995</v>
      </c>
      <c r="N193" s="63">
        <v>0.89400000000000002</v>
      </c>
      <c r="O193" s="63">
        <v>0.93100000000000005</v>
      </c>
      <c r="P193" s="63">
        <v>0.90700000000000003</v>
      </c>
      <c r="Q193" s="63">
        <v>0.76100000000000001</v>
      </c>
      <c r="R193" s="63">
        <v>0.78100000000000003</v>
      </c>
      <c r="S193" s="63">
        <v>0.78400000000000003</v>
      </c>
      <c r="T193" s="63">
        <v>0.78</v>
      </c>
      <c r="U193" s="63">
        <v>0.77600000000000002</v>
      </c>
      <c r="V193" s="63">
        <v>0.59499999999999997</v>
      </c>
      <c r="W193" s="63">
        <v>0.63200000000000001</v>
      </c>
      <c r="X193" s="63">
        <v>0.81899999999999995</v>
      </c>
      <c r="Y193" s="63">
        <v>0.67400000000000004</v>
      </c>
      <c r="Z193" s="63">
        <v>0.77</v>
      </c>
      <c r="AA193" s="63">
        <v>1.206</v>
      </c>
      <c r="AB193" s="63">
        <v>1.2010000000000001</v>
      </c>
      <c r="AC193" s="63">
        <v>1.1910000000000001</v>
      </c>
      <c r="AD193" s="63">
        <v>1.1659999999999999</v>
      </c>
      <c r="AE193" s="63">
        <v>1.212</v>
      </c>
      <c r="AG193" s="102">
        <f t="shared" si="76"/>
        <v>266.39999999999998</v>
      </c>
      <c r="AH193" s="103">
        <f t="shared" si="77"/>
        <v>0.9234</v>
      </c>
      <c r="AI193" s="103">
        <f t="shared" si="78"/>
        <v>0.69799999999999995</v>
      </c>
      <c r="AJ193" s="103">
        <f t="shared" si="79"/>
        <v>0.77639999999999998</v>
      </c>
      <c r="AK193" s="103">
        <f t="shared" si="80"/>
        <v>1.1951999999999998</v>
      </c>
      <c r="AM193" s="51">
        <f t="shared" si="74"/>
        <v>0.41879999999999984</v>
      </c>
      <c r="AN193" s="20">
        <f t="shared" si="75"/>
        <v>1.8047160441465596E-2</v>
      </c>
      <c r="AP193" s="18">
        <f t="shared" si="81"/>
        <v>2.4038721874888798</v>
      </c>
      <c r="AQ193" s="205"/>
      <c r="AS193" s="205"/>
      <c r="AT193" s="197"/>
      <c r="AU193" s="104"/>
      <c r="AV193" s="205"/>
      <c r="AW193" s="197"/>
      <c r="AY193" s="105">
        <v>0.85199999999999998</v>
      </c>
      <c r="AZ193" s="105">
        <v>1.1519999999999999</v>
      </c>
      <c r="BA193" s="105">
        <v>0.80500000000000005</v>
      </c>
      <c r="BB193" s="105">
        <v>1.4319999999999999</v>
      </c>
      <c r="BC193" s="106"/>
      <c r="BD193" s="223"/>
      <c r="BE193" s="220"/>
      <c r="BF193" s="104"/>
      <c r="BG193" s="223"/>
      <c r="BH193" s="220"/>
      <c r="BJ193" s="105">
        <v>0.79800000000000004</v>
      </c>
      <c r="BK193" s="105">
        <v>1.363</v>
      </c>
      <c r="BL193" s="105">
        <v>0.753</v>
      </c>
      <c r="BM193" s="105">
        <v>1.589</v>
      </c>
      <c r="BO193" s="205"/>
      <c r="BP193" s="197"/>
      <c r="BQ193" s="104"/>
      <c r="BR193" s="205"/>
      <c r="BS193" s="197"/>
      <c r="BU193" s="197"/>
      <c r="BV193" s="197"/>
      <c r="BW193" s="218"/>
      <c r="BX193" s="107"/>
      <c r="BY193" s="197"/>
      <c r="BZ193" s="197"/>
      <c r="CA193" s="218"/>
      <c r="CB193" s="107"/>
      <c r="CC193" s="218"/>
    </row>
    <row r="194" spans="1:81" s="20" customFormat="1" ht="16" customHeight="1" x14ac:dyDescent="0.2">
      <c r="A194" s="217"/>
      <c r="B194" s="217"/>
      <c r="C194" s="217"/>
      <c r="D194" s="20" t="s">
        <v>406</v>
      </c>
      <c r="E194" s="225"/>
      <c r="G194" s="20">
        <v>553</v>
      </c>
      <c r="H194" s="20">
        <v>410</v>
      </c>
      <c r="I194" s="20">
        <v>438</v>
      </c>
      <c r="J194" s="20">
        <v>495</v>
      </c>
      <c r="K194" s="20">
        <v>344</v>
      </c>
      <c r="L194" s="20">
        <v>0.93</v>
      </c>
      <c r="M194" s="20">
        <v>0.90400000000000003</v>
      </c>
      <c r="N194" s="20">
        <v>0.91100000000000003</v>
      </c>
      <c r="O194" s="20">
        <v>0.92</v>
      </c>
      <c r="P194" s="20">
        <v>0.88700000000000001</v>
      </c>
      <c r="Q194" s="20">
        <v>0.76700000000000002</v>
      </c>
      <c r="R194" s="20">
        <v>0.78700000000000003</v>
      </c>
      <c r="S194" s="20">
        <v>0.79700000000000004</v>
      </c>
      <c r="T194" s="20">
        <v>0.78200000000000003</v>
      </c>
      <c r="U194" s="20">
        <v>0.78300000000000003</v>
      </c>
      <c r="V194" s="20">
        <v>0.67800000000000005</v>
      </c>
      <c r="W194" s="20">
        <v>0.78600000000000003</v>
      </c>
      <c r="X194" s="20">
        <v>0.75700000000000001</v>
      </c>
      <c r="Y194" s="20">
        <v>0.72399999999999998</v>
      </c>
      <c r="Z194" s="20">
        <v>0.84399999999999997</v>
      </c>
      <c r="AA194" s="20">
        <v>1.2370000000000001</v>
      </c>
      <c r="AB194" s="20">
        <v>1.1659999999999999</v>
      </c>
      <c r="AC194" s="20">
        <v>1.1719999999999999</v>
      </c>
      <c r="AD194" s="20">
        <v>1.222</v>
      </c>
      <c r="AE194" s="20">
        <v>1.2330000000000001</v>
      </c>
      <c r="AG194" s="21">
        <f t="shared" si="76"/>
        <v>448</v>
      </c>
      <c r="AH194" s="22">
        <f t="shared" si="77"/>
        <v>0.91039999999999988</v>
      </c>
      <c r="AI194" s="22">
        <f t="shared" si="78"/>
        <v>0.75780000000000003</v>
      </c>
      <c r="AJ194" s="22">
        <f t="shared" si="79"/>
        <v>0.78320000000000001</v>
      </c>
      <c r="AK194" s="22">
        <f t="shared" si="80"/>
        <v>1.2060000000000002</v>
      </c>
      <c r="AM194" s="51">
        <f t="shared" si="74"/>
        <v>0.42280000000000018</v>
      </c>
      <c r="AN194" s="20">
        <f t="shared" si="75"/>
        <v>3.4285565475867613E-2</v>
      </c>
      <c r="AP194" s="109">
        <f t="shared" si="81"/>
        <v>1.2773830804027437</v>
      </c>
      <c r="AQ194" s="205"/>
      <c r="AS194" s="205"/>
      <c r="AT194" s="197"/>
      <c r="AU194" s="24"/>
      <c r="AV194" s="205"/>
      <c r="AW194" s="197"/>
      <c r="AY194" s="43">
        <v>0.84699999999999998</v>
      </c>
      <c r="AZ194" s="43">
        <v>1.1579999999999999</v>
      </c>
      <c r="BA194" s="43">
        <v>0.80600000000000005</v>
      </c>
      <c r="BB194" s="43">
        <v>1.42</v>
      </c>
      <c r="BC194" s="25"/>
      <c r="BD194" s="223"/>
      <c r="BE194" s="220"/>
      <c r="BF194" s="24"/>
      <c r="BG194" s="223"/>
      <c r="BH194" s="220"/>
      <c r="BJ194" s="43">
        <v>0.79700000000000004</v>
      </c>
      <c r="BK194" s="43">
        <v>1.3560000000000001</v>
      </c>
      <c r="BL194" s="43">
        <v>0.76200000000000001</v>
      </c>
      <c r="BM194" s="43">
        <v>1.5589999999999999</v>
      </c>
      <c r="BO194" s="205"/>
      <c r="BP194" s="197"/>
      <c r="BQ194" s="24"/>
      <c r="BR194" s="205"/>
      <c r="BS194" s="197"/>
      <c r="BU194" s="197"/>
      <c r="BV194" s="197"/>
      <c r="BW194" s="218"/>
      <c r="BX194" s="51"/>
      <c r="BY194" s="197"/>
      <c r="BZ194" s="197"/>
      <c r="CA194" s="218"/>
      <c r="CB194" s="51"/>
      <c r="CC194" s="218"/>
    </row>
    <row r="195" spans="1:81" ht="16" customHeight="1" x14ac:dyDescent="0.2">
      <c r="A195" s="217"/>
      <c r="B195" s="217"/>
      <c r="C195" s="217"/>
      <c r="D195" s="20" t="s">
        <v>407</v>
      </c>
      <c r="E195" s="225"/>
      <c r="G195">
        <v>594</v>
      </c>
      <c r="H195">
        <v>511</v>
      </c>
      <c r="I195">
        <v>498</v>
      </c>
      <c r="J195">
        <v>510</v>
      </c>
      <c r="K195">
        <v>536</v>
      </c>
      <c r="L195">
        <v>0.91900000000000004</v>
      </c>
      <c r="M195">
        <v>0.90200000000000002</v>
      </c>
      <c r="N195">
        <v>0.90200000000000002</v>
      </c>
      <c r="O195">
        <v>0.90300000000000002</v>
      </c>
      <c r="P195">
        <v>0.90400000000000003</v>
      </c>
      <c r="Q195">
        <v>0.76300000000000001</v>
      </c>
      <c r="R195">
        <v>0.78300000000000003</v>
      </c>
      <c r="S195">
        <v>0.79900000000000004</v>
      </c>
      <c r="T195">
        <v>0.78800000000000003</v>
      </c>
      <c r="U195">
        <v>0.78200000000000003</v>
      </c>
      <c r="V195">
        <v>0.72699999999999998</v>
      </c>
      <c r="W195">
        <v>0.79300000000000004</v>
      </c>
      <c r="X195">
        <v>0.79200000000000004</v>
      </c>
      <c r="Y195">
        <v>0.79200000000000004</v>
      </c>
      <c r="Z195">
        <v>0.78100000000000003</v>
      </c>
      <c r="AA195">
        <v>1.232</v>
      </c>
      <c r="AB195">
        <v>1.204</v>
      </c>
      <c r="AC195">
        <v>1.1950000000000001</v>
      </c>
      <c r="AD195">
        <v>1.1659999999999999</v>
      </c>
      <c r="AE195">
        <v>1.2729999999999999</v>
      </c>
      <c r="AG195" s="1">
        <f t="shared" si="76"/>
        <v>529.79999999999995</v>
      </c>
      <c r="AH195" s="2">
        <f t="shared" si="77"/>
        <v>0.90600000000000003</v>
      </c>
      <c r="AI195" s="2">
        <f t="shared" si="78"/>
        <v>0.77700000000000002</v>
      </c>
      <c r="AJ195" s="2">
        <f t="shared" si="79"/>
        <v>0.78300000000000003</v>
      </c>
      <c r="AK195" s="2">
        <f t="shared" si="80"/>
        <v>1.214</v>
      </c>
      <c r="AM195" s="51">
        <f t="shared" si="74"/>
        <v>0.43099999999999994</v>
      </c>
      <c r="AN195" s="20">
        <f t="shared" si="75"/>
        <v>4.0527768258318872E-2</v>
      </c>
      <c r="AP195" s="109">
        <f t="shared" si="81"/>
        <v>1.0534349452093297</v>
      </c>
      <c r="AQ195" s="205"/>
      <c r="AS195" s="205"/>
      <c r="AT195" s="197"/>
      <c r="AU195" s="5"/>
      <c r="AV195" s="205"/>
      <c r="AW195" s="197"/>
      <c r="AY195" s="42">
        <v>0.84599999999999997</v>
      </c>
      <c r="AZ195" s="42">
        <v>1.1739999999999999</v>
      </c>
      <c r="BA195" s="42">
        <v>0.80800000000000005</v>
      </c>
      <c r="BB195" s="42">
        <v>1.4319999999999999</v>
      </c>
      <c r="BC195" s="6"/>
      <c r="BD195" s="223"/>
      <c r="BE195" s="220"/>
      <c r="BF195" s="24"/>
      <c r="BG195" s="223"/>
      <c r="BH195" s="220"/>
      <c r="BJ195" s="42">
        <v>0.79300000000000004</v>
      </c>
      <c r="BK195" s="42">
        <v>1.369</v>
      </c>
      <c r="BL195" s="42">
        <v>0.76700000000000002</v>
      </c>
      <c r="BM195" s="42">
        <v>1.554</v>
      </c>
      <c r="BO195" s="205"/>
      <c r="BP195" s="197"/>
      <c r="BQ195" s="5"/>
      <c r="BR195" s="205"/>
      <c r="BS195" s="197"/>
      <c r="BU195" s="197"/>
      <c r="BV195" s="197"/>
      <c r="BW195" s="218"/>
      <c r="BX195" s="8"/>
      <c r="BY195" s="197"/>
      <c r="BZ195" s="197"/>
      <c r="CA195" s="218"/>
      <c r="CB195" s="8"/>
      <c r="CC195" s="218"/>
    </row>
    <row r="196" spans="1:81" ht="16" customHeight="1" x14ac:dyDescent="0.2">
      <c r="A196" s="217"/>
      <c r="B196" s="217"/>
      <c r="C196" s="217"/>
      <c r="D196" s="20" t="s">
        <v>408</v>
      </c>
      <c r="E196" s="225"/>
      <c r="G196"/>
      <c r="K196"/>
      <c r="L196"/>
      <c r="P196"/>
      <c r="Q196"/>
      <c r="U196"/>
      <c r="V196"/>
      <c r="Z196"/>
      <c r="AA196"/>
      <c r="AE196"/>
      <c r="AG196" s="1" t="e">
        <f t="shared" si="76"/>
        <v>#DIV/0!</v>
      </c>
      <c r="AH196" s="2" t="e">
        <f t="shared" si="77"/>
        <v>#DIV/0!</v>
      </c>
      <c r="AI196" s="2" t="e">
        <f t="shared" si="78"/>
        <v>#DIV/0!</v>
      </c>
      <c r="AJ196" s="2" t="e">
        <f t="shared" si="79"/>
        <v>#DIV/0!</v>
      </c>
      <c r="AK196" s="2" t="e">
        <f t="shared" si="80"/>
        <v>#DIV/0!</v>
      </c>
      <c r="AM196" s="51" t="e">
        <f t="shared" si="74"/>
        <v>#DIV/0!</v>
      </c>
      <c r="AN196" s="20" t="e">
        <f t="shared" si="75"/>
        <v>#DIV/0!</v>
      </c>
      <c r="AP196" s="109" t="e">
        <f t="shared" si="81"/>
        <v>#DIV/0!</v>
      </c>
      <c r="AQ196" s="205"/>
      <c r="AS196" s="205"/>
      <c r="AT196" s="197"/>
      <c r="AU196" s="5"/>
      <c r="AV196" s="205"/>
      <c r="AW196" s="197"/>
      <c r="AY196" s="42"/>
      <c r="AZ196" s="42"/>
      <c r="BA196" s="42"/>
      <c r="BB196" s="42"/>
      <c r="BC196" s="6"/>
      <c r="BD196" s="223"/>
      <c r="BE196" s="220"/>
      <c r="BF196" s="24"/>
      <c r="BG196" s="223"/>
      <c r="BH196" s="220"/>
      <c r="BJ196" s="42"/>
      <c r="BK196" s="42"/>
      <c r="BL196" s="42"/>
      <c r="BM196" s="42"/>
      <c r="BO196" s="205"/>
      <c r="BP196" s="197"/>
      <c r="BQ196" s="5"/>
      <c r="BR196" s="205"/>
      <c r="BS196" s="197"/>
      <c r="BU196" s="197"/>
      <c r="BV196" s="197"/>
      <c r="BW196" s="218"/>
      <c r="BX196" s="8"/>
      <c r="BY196" s="197"/>
      <c r="BZ196" s="197"/>
      <c r="CA196" s="218"/>
      <c r="CB196" s="8"/>
      <c r="CC196" s="218"/>
    </row>
    <row r="197" spans="1:81" ht="16" customHeight="1" x14ac:dyDescent="0.2">
      <c r="A197" s="217"/>
      <c r="B197" s="217"/>
      <c r="C197" s="217"/>
      <c r="E197" s="225"/>
      <c r="AG197" s="1" t="e">
        <f t="shared" si="76"/>
        <v>#DIV/0!</v>
      </c>
      <c r="AH197" s="2" t="e">
        <f t="shared" si="77"/>
        <v>#DIV/0!</v>
      </c>
      <c r="AI197" s="2" t="e">
        <f t="shared" si="78"/>
        <v>#DIV/0!</v>
      </c>
      <c r="AJ197" s="2" t="e">
        <f t="shared" si="79"/>
        <v>#DIV/0!</v>
      </c>
      <c r="AK197" s="2" t="e">
        <f t="shared" si="80"/>
        <v>#DIV/0!</v>
      </c>
      <c r="AM197" s="51" t="e">
        <f t="shared" si="74"/>
        <v>#DIV/0!</v>
      </c>
      <c r="AN197" s="20" t="e">
        <f t="shared" si="75"/>
        <v>#DIV/0!</v>
      </c>
      <c r="AP197" s="109" t="e">
        <f t="shared" si="81"/>
        <v>#DIV/0!</v>
      </c>
      <c r="AQ197" s="205"/>
      <c r="AS197" s="205"/>
      <c r="AT197" s="197"/>
      <c r="AU197" s="5"/>
      <c r="AV197" s="205"/>
      <c r="AW197" s="197"/>
      <c r="AY197" s="42"/>
      <c r="AZ197" s="42"/>
      <c r="BA197" s="42"/>
      <c r="BB197" s="42"/>
      <c r="BC197" s="6"/>
      <c r="BD197" s="223"/>
      <c r="BE197" s="220"/>
      <c r="BF197" s="24"/>
      <c r="BG197" s="223"/>
      <c r="BH197" s="220"/>
      <c r="BJ197" s="42"/>
      <c r="BK197" s="42"/>
      <c r="BL197" s="42"/>
      <c r="BM197" s="42"/>
      <c r="BO197" s="205"/>
      <c r="BP197" s="197"/>
      <c r="BQ197" s="5"/>
      <c r="BR197" s="205"/>
      <c r="BS197" s="197"/>
      <c r="BU197" s="197"/>
      <c r="BV197" s="197"/>
      <c r="BW197" s="218"/>
      <c r="BX197" s="8"/>
      <c r="BY197" s="197"/>
      <c r="BZ197" s="197"/>
      <c r="CA197" s="218"/>
      <c r="CB197" s="8"/>
      <c r="CC197" s="218"/>
    </row>
    <row r="198" spans="1:81" ht="16" customHeight="1" x14ac:dyDescent="0.2">
      <c r="A198" s="217"/>
      <c r="B198" s="217"/>
      <c r="C198" s="217"/>
      <c r="E198" s="225"/>
      <c r="AG198" s="1" t="e">
        <f t="shared" si="76"/>
        <v>#DIV/0!</v>
      </c>
      <c r="AH198" s="2" t="e">
        <f t="shared" si="77"/>
        <v>#DIV/0!</v>
      </c>
      <c r="AI198" s="2" t="e">
        <f t="shared" si="78"/>
        <v>#DIV/0!</v>
      </c>
      <c r="AJ198" s="2" t="e">
        <f t="shared" si="79"/>
        <v>#DIV/0!</v>
      </c>
      <c r="AK198" s="2" t="e">
        <f t="shared" si="80"/>
        <v>#DIV/0!</v>
      </c>
      <c r="AM198" s="51" t="e">
        <f t="shared" si="74"/>
        <v>#DIV/0!</v>
      </c>
      <c r="AN198" s="20" t="e">
        <f t="shared" si="75"/>
        <v>#DIV/0!</v>
      </c>
      <c r="AP198" s="109" t="e">
        <f t="shared" si="81"/>
        <v>#DIV/0!</v>
      </c>
      <c r="AQ198" s="205"/>
      <c r="AS198" s="205"/>
      <c r="AT198" s="197"/>
      <c r="AU198" s="5"/>
      <c r="AV198" s="205"/>
      <c r="AW198" s="197"/>
      <c r="AY198" s="42"/>
      <c r="AZ198" s="42"/>
      <c r="BA198" s="42"/>
      <c r="BB198" s="42"/>
      <c r="BC198" s="6"/>
      <c r="BD198" s="223"/>
      <c r="BE198" s="220"/>
      <c r="BF198" s="24"/>
      <c r="BG198" s="223"/>
      <c r="BH198" s="220"/>
      <c r="BJ198" s="42"/>
      <c r="BK198" s="42"/>
      <c r="BL198" s="42"/>
      <c r="BM198" s="42"/>
      <c r="BO198" s="205"/>
      <c r="BP198" s="197"/>
      <c r="BQ198" s="5"/>
      <c r="BR198" s="205"/>
      <c r="BS198" s="197"/>
      <c r="BU198" s="197"/>
      <c r="BV198" s="197"/>
      <c r="BW198" s="218"/>
      <c r="BX198" s="8"/>
      <c r="BY198" s="197"/>
      <c r="BZ198" s="197"/>
      <c r="CA198" s="218"/>
      <c r="CB198" s="8"/>
      <c r="CC198" s="218"/>
    </row>
    <row r="199" spans="1:81" ht="16" customHeight="1" x14ac:dyDescent="0.2">
      <c r="A199" s="217"/>
      <c r="B199" s="217"/>
      <c r="C199" s="217"/>
      <c r="E199" s="225"/>
      <c r="AG199" s="1" t="e">
        <f t="shared" si="76"/>
        <v>#DIV/0!</v>
      </c>
      <c r="AH199" s="2" t="e">
        <f t="shared" si="77"/>
        <v>#DIV/0!</v>
      </c>
      <c r="AI199" s="2" t="e">
        <f t="shared" si="78"/>
        <v>#DIV/0!</v>
      </c>
      <c r="AJ199" s="2" t="e">
        <f t="shared" si="79"/>
        <v>#DIV/0!</v>
      </c>
      <c r="AK199" s="2" t="e">
        <f t="shared" si="80"/>
        <v>#DIV/0!</v>
      </c>
      <c r="AM199" s="51" t="e">
        <f t="shared" si="74"/>
        <v>#DIV/0!</v>
      </c>
      <c r="AN199" s="20" t="e">
        <f t="shared" si="75"/>
        <v>#DIV/0!</v>
      </c>
      <c r="AP199" s="109" t="e">
        <f t="shared" si="81"/>
        <v>#DIV/0!</v>
      </c>
      <c r="AQ199" s="205"/>
      <c r="AS199" s="205"/>
      <c r="AT199" s="197"/>
      <c r="AU199" s="5"/>
      <c r="AV199" s="205"/>
      <c r="AW199" s="197"/>
      <c r="AY199" s="42"/>
      <c r="AZ199" s="42"/>
      <c r="BA199" s="42"/>
      <c r="BB199" s="42"/>
      <c r="BC199" s="6"/>
      <c r="BD199" s="223"/>
      <c r="BE199" s="220"/>
      <c r="BF199" s="24"/>
      <c r="BG199" s="223"/>
      <c r="BH199" s="220"/>
      <c r="BJ199" s="42"/>
      <c r="BK199" s="42"/>
      <c r="BL199" s="42"/>
      <c r="BM199" s="42"/>
      <c r="BO199" s="205"/>
      <c r="BP199" s="197"/>
      <c r="BQ199" s="5"/>
      <c r="BR199" s="205"/>
      <c r="BS199" s="197"/>
      <c r="BU199" s="197"/>
      <c r="BV199" s="197"/>
      <c r="BW199" s="218"/>
      <c r="BX199" s="8"/>
      <c r="BY199" s="197"/>
      <c r="BZ199" s="197"/>
      <c r="CA199" s="218"/>
      <c r="CB199" s="8"/>
      <c r="CC199" s="218"/>
    </row>
    <row r="200" spans="1:81" ht="16" customHeight="1" x14ac:dyDescent="0.2">
      <c r="A200" s="217"/>
      <c r="B200" s="217"/>
      <c r="C200" s="217">
        <v>0</v>
      </c>
      <c r="D200" s="20" t="s">
        <v>409</v>
      </c>
      <c r="E200" s="225"/>
      <c r="G200"/>
      <c r="K200"/>
      <c r="L200"/>
      <c r="P200"/>
      <c r="Q200"/>
      <c r="U200"/>
      <c r="V200"/>
      <c r="Z200"/>
      <c r="AA200"/>
      <c r="AE200"/>
      <c r="AG200" s="1" t="e">
        <f t="shared" si="76"/>
        <v>#DIV/0!</v>
      </c>
      <c r="AH200" s="2" t="e">
        <f t="shared" si="77"/>
        <v>#DIV/0!</v>
      </c>
      <c r="AI200" s="2" t="e">
        <f t="shared" si="78"/>
        <v>#DIV/0!</v>
      </c>
      <c r="AJ200" s="2" t="e">
        <f t="shared" si="79"/>
        <v>#DIV/0!</v>
      </c>
      <c r="AK200" s="2" t="e">
        <f t="shared" si="80"/>
        <v>#DIV/0!</v>
      </c>
      <c r="AM200" s="51" t="e">
        <f t="shared" si="74"/>
        <v>#DIV/0!</v>
      </c>
      <c r="AN200" s="20" t="e">
        <f t="shared" si="75"/>
        <v>#DIV/0!</v>
      </c>
      <c r="AP200" s="109" t="e">
        <f t="shared" si="81"/>
        <v>#DIV/0!</v>
      </c>
      <c r="AQ200" s="205"/>
      <c r="AS200" s="205"/>
      <c r="AT200" s="197"/>
      <c r="AU200" s="5"/>
      <c r="AV200" s="205"/>
      <c r="AW200" s="197"/>
      <c r="AY200" s="43"/>
      <c r="AZ200" s="43"/>
      <c r="BA200" s="43"/>
      <c r="BB200" s="43"/>
      <c r="BC200" s="6"/>
      <c r="BD200" s="223"/>
      <c r="BE200" s="220"/>
      <c r="BF200" s="24"/>
      <c r="BG200" s="223"/>
      <c r="BH200" s="220"/>
      <c r="BJ200" s="43"/>
      <c r="BK200" s="43"/>
      <c r="BL200" s="43"/>
      <c r="BM200" s="43"/>
      <c r="BO200" s="205"/>
      <c r="BP200" s="197"/>
      <c r="BQ200" s="5"/>
      <c r="BR200" s="205"/>
      <c r="BS200" s="197"/>
      <c r="BU200" s="197"/>
      <c r="BV200" s="197"/>
      <c r="BW200" s="218"/>
      <c r="BX200" s="8"/>
      <c r="BY200" s="197"/>
      <c r="BZ200" s="197"/>
      <c r="CA200" s="218"/>
      <c r="CB200" s="8"/>
      <c r="CC200" s="218"/>
    </row>
    <row r="201" spans="1:81" ht="16" customHeight="1" x14ac:dyDescent="0.2">
      <c r="A201" s="217"/>
      <c r="B201" s="217"/>
      <c r="C201" s="217"/>
      <c r="D201" s="20" t="s">
        <v>410</v>
      </c>
      <c r="E201" s="225"/>
      <c r="G201"/>
      <c r="K201"/>
      <c r="L201"/>
      <c r="P201"/>
      <c r="Q201"/>
      <c r="U201"/>
      <c r="V201"/>
      <c r="Z201"/>
      <c r="AA201"/>
      <c r="AE201"/>
      <c r="AG201" s="1" t="e">
        <f t="shared" si="76"/>
        <v>#DIV/0!</v>
      </c>
      <c r="AH201" s="2" t="e">
        <f t="shared" si="77"/>
        <v>#DIV/0!</v>
      </c>
      <c r="AI201" s="2" t="e">
        <f t="shared" si="78"/>
        <v>#DIV/0!</v>
      </c>
      <c r="AJ201" s="2" t="e">
        <f t="shared" si="79"/>
        <v>#DIV/0!</v>
      </c>
      <c r="AK201" s="2" t="e">
        <f t="shared" si="80"/>
        <v>#DIV/0!</v>
      </c>
      <c r="AM201" s="51" t="e">
        <f t="shared" si="74"/>
        <v>#DIV/0!</v>
      </c>
      <c r="AN201" s="20" t="e">
        <f t="shared" si="75"/>
        <v>#DIV/0!</v>
      </c>
      <c r="AP201" s="109" t="e">
        <f t="shared" si="81"/>
        <v>#DIV/0!</v>
      </c>
      <c r="AQ201" s="205"/>
      <c r="AS201" s="205"/>
      <c r="AT201" s="197"/>
      <c r="AU201" s="5"/>
      <c r="AV201" s="205"/>
      <c r="AW201" s="197"/>
      <c r="AY201" s="43"/>
      <c r="AZ201" s="43"/>
      <c r="BA201" s="43"/>
      <c r="BB201" s="43"/>
      <c r="BC201" s="6"/>
      <c r="BD201" s="223"/>
      <c r="BE201" s="220"/>
      <c r="BF201" s="24"/>
      <c r="BG201" s="223"/>
      <c r="BH201" s="220"/>
      <c r="BJ201" s="43"/>
      <c r="BK201" s="43"/>
      <c r="BL201" s="43"/>
      <c r="BM201" s="43"/>
      <c r="BO201" s="205"/>
      <c r="BP201" s="197"/>
      <c r="BQ201" s="5"/>
      <c r="BR201" s="205"/>
      <c r="BS201" s="197"/>
      <c r="BU201" s="197"/>
      <c r="BV201" s="197"/>
      <c r="BW201" s="218"/>
      <c r="BX201" s="8"/>
      <c r="BY201" s="197"/>
      <c r="BZ201" s="197"/>
      <c r="CA201" s="218"/>
      <c r="CB201" s="8"/>
      <c r="CC201" s="218"/>
    </row>
    <row r="202" spans="1:81" ht="16" customHeight="1" x14ac:dyDescent="0.2">
      <c r="A202" s="217"/>
      <c r="B202" s="217"/>
      <c r="C202" s="217"/>
      <c r="D202" s="20" t="s">
        <v>411</v>
      </c>
      <c r="E202" s="225"/>
      <c r="G202"/>
      <c r="K202"/>
      <c r="L202"/>
      <c r="P202"/>
      <c r="Q202"/>
      <c r="U202"/>
      <c r="V202"/>
      <c r="Z202"/>
      <c r="AA202"/>
      <c r="AE202"/>
      <c r="AG202" s="1" t="e">
        <f t="shared" si="76"/>
        <v>#DIV/0!</v>
      </c>
      <c r="AH202" s="2" t="e">
        <f t="shared" si="77"/>
        <v>#DIV/0!</v>
      </c>
      <c r="AI202" s="2" t="e">
        <f t="shared" si="78"/>
        <v>#DIV/0!</v>
      </c>
      <c r="AJ202" s="2" t="e">
        <f t="shared" si="79"/>
        <v>#DIV/0!</v>
      </c>
      <c r="AK202" s="2" t="e">
        <f t="shared" si="80"/>
        <v>#DIV/0!</v>
      </c>
      <c r="AM202" s="51" t="e">
        <f t="shared" si="74"/>
        <v>#DIV/0!</v>
      </c>
      <c r="AN202" s="20" t="e">
        <f t="shared" si="75"/>
        <v>#DIV/0!</v>
      </c>
      <c r="AP202" s="109" t="e">
        <f t="shared" si="81"/>
        <v>#DIV/0!</v>
      </c>
      <c r="AQ202" s="205"/>
      <c r="AS202" s="205"/>
      <c r="AT202" s="197"/>
      <c r="AU202" s="5"/>
      <c r="AV202" s="205"/>
      <c r="AW202" s="197"/>
      <c r="AY202" s="43"/>
      <c r="AZ202" s="43"/>
      <c r="BA202" s="43"/>
      <c r="BB202" s="43"/>
      <c r="BC202" s="6"/>
      <c r="BD202" s="223"/>
      <c r="BE202" s="220"/>
      <c r="BF202" s="24"/>
      <c r="BG202" s="223"/>
      <c r="BH202" s="220"/>
      <c r="BJ202" s="43"/>
      <c r="BK202" s="43"/>
      <c r="BL202" s="43"/>
      <c r="BM202" s="43"/>
      <c r="BO202" s="205"/>
      <c r="BP202" s="197"/>
      <c r="BQ202" s="5"/>
      <c r="BR202" s="205"/>
      <c r="BS202" s="197"/>
      <c r="BU202" s="197"/>
      <c r="BV202" s="197"/>
      <c r="BW202" s="218"/>
      <c r="BX202" s="8"/>
      <c r="BY202" s="197"/>
      <c r="BZ202" s="197"/>
      <c r="CA202" s="218"/>
      <c r="CB202" s="8"/>
      <c r="CC202" s="218"/>
    </row>
    <row r="203" spans="1:81" ht="16" customHeight="1" x14ac:dyDescent="0.2">
      <c r="A203" s="217"/>
      <c r="B203" s="217"/>
      <c r="C203" s="217"/>
      <c r="D203" s="20" t="s">
        <v>412</v>
      </c>
      <c r="E203" s="225"/>
      <c r="G203"/>
      <c r="K203"/>
      <c r="L203"/>
      <c r="P203"/>
      <c r="Q203"/>
      <c r="U203"/>
      <c r="V203"/>
      <c r="Z203"/>
      <c r="AA203"/>
      <c r="AE203"/>
      <c r="AG203" s="1" t="e">
        <f t="shared" si="76"/>
        <v>#DIV/0!</v>
      </c>
      <c r="AH203" s="2" t="e">
        <f t="shared" si="77"/>
        <v>#DIV/0!</v>
      </c>
      <c r="AI203" s="2" t="e">
        <f t="shared" si="78"/>
        <v>#DIV/0!</v>
      </c>
      <c r="AJ203" s="2" t="e">
        <f t="shared" si="79"/>
        <v>#DIV/0!</v>
      </c>
      <c r="AK203" s="2" t="e">
        <f t="shared" si="80"/>
        <v>#DIV/0!</v>
      </c>
      <c r="AM203" s="51" t="e">
        <f t="shared" si="74"/>
        <v>#DIV/0!</v>
      </c>
      <c r="AN203" s="20" t="e">
        <f t="shared" si="75"/>
        <v>#DIV/0!</v>
      </c>
      <c r="AP203" s="109" t="e">
        <f t="shared" si="81"/>
        <v>#DIV/0!</v>
      </c>
      <c r="AQ203" s="205"/>
      <c r="AS203" s="205"/>
      <c r="AT203" s="197"/>
      <c r="AU203" s="5"/>
      <c r="AV203" s="205"/>
      <c r="AW203" s="197"/>
      <c r="AY203" s="42"/>
      <c r="AZ203" s="42"/>
      <c r="BA203" s="42"/>
      <c r="BB203" s="42"/>
      <c r="BC203" s="6"/>
      <c r="BD203" s="223"/>
      <c r="BE203" s="220"/>
      <c r="BF203" s="24"/>
      <c r="BG203" s="223"/>
      <c r="BH203" s="220"/>
      <c r="BJ203" s="42"/>
      <c r="BK203" s="42"/>
      <c r="BL203" s="42"/>
      <c r="BM203" s="42"/>
      <c r="BO203" s="205"/>
      <c r="BP203" s="197"/>
      <c r="BQ203" s="5"/>
      <c r="BR203" s="205"/>
      <c r="BS203" s="197"/>
      <c r="BU203" s="197"/>
      <c r="BV203" s="197"/>
      <c r="BW203" s="218"/>
      <c r="BX203" s="8"/>
      <c r="BY203" s="197"/>
      <c r="BZ203" s="197"/>
      <c r="CA203" s="218"/>
      <c r="CB203" s="8"/>
      <c r="CC203" s="218"/>
    </row>
    <row r="204" spans="1:81" ht="16" customHeight="1" x14ac:dyDescent="0.2">
      <c r="A204" s="217"/>
      <c r="B204" s="217"/>
      <c r="C204" s="217"/>
      <c r="D204" s="20" t="s">
        <v>413</v>
      </c>
      <c r="E204" s="225"/>
      <c r="G204"/>
      <c r="K204"/>
      <c r="L204"/>
      <c r="P204"/>
      <c r="Q204"/>
      <c r="U204"/>
      <c r="V204"/>
      <c r="Z204"/>
      <c r="AA204"/>
      <c r="AE204"/>
      <c r="AG204" s="1" t="e">
        <f t="shared" si="76"/>
        <v>#DIV/0!</v>
      </c>
      <c r="AH204" s="2" t="e">
        <f t="shared" si="77"/>
        <v>#DIV/0!</v>
      </c>
      <c r="AI204" s="2" t="e">
        <f t="shared" si="78"/>
        <v>#DIV/0!</v>
      </c>
      <c r="AJ204" s="2" t="e">
        <f t="shared" si="79"/>
        <v>#DIV/0!</v>
      </c>
      <c r="AK204" s="2" t="e">
        <f t="shared" si="80"/>
        <v>#DIV/0!</v>
      </c>
      <c r="AM204" s="51" t="e">
        <f t="shared" si="74"/>
        <v>#DIV/0!</v>
      </c>
      <c r="AN204" s="20" t="e">
        <f t="shared" si="75"/>
        <v>#DIV/0!</v>
      </c>
      <c r="AP204" s="109" t="e">
        <f t="shared" si="81"/>
        <v>#DIV/0!</v>
      </c>
      <c r="AQ204" s="205"/>
      <c r="AS204" s="205"/>
      <c r="AT204" s="197"/>
      <c r="AU204" s="5"/>
      <c r="AV204" s="205"/>
      <c r="AW204" s="197"/>
      <c r="AY204" s="42"/>
      <c r="AZ204" s="42"/>
      <c r="BA204" s="42"/>
      <c r="BB204" s="42"/>
      <c r="BC204" s="6"/>
      <c r="BD204" s="223"/>
      <c r="BE204" s="220"/>
      <c r="BF204" s="24"/>
      <c r="BG204" s="223"/>
      <c r="BH204" s="220"/>
      <c r="BJ204" s="42"/>
      <c r="BK204" s="42"/>
      <c r="BL204" s="42"/>
      <c r="BM204" s="42"/>
      <c r="BO204" s="205"/>
      <c r="BP204" s="197"/>
      <c r="BQ204" s="5"/>
      <c r="BR204" s="205"/>
      <c r="BS204" s="197"/>
      <c r="BU204" s="197"/>
      <c r="BV204" s="197"/>
      <c r="BW204" s="218"/>
      <c r="BX204" s="8"/>
      <c r="BY204" s="197"/>
      <c r="BZ204" s="197"/>
      <c r="CA204" s="218"/>
      <c r="CB204" s="8"/>
      <c r="CC204" s="218"/>
    </row>
    <row r="205" spans="1:81" ht="16" customHeight="1" x14ac:dyDescent="0.2">
      <c r="A205" s="217"/>
      <c r="B205" s="217"/>
      <c r="C205" s="217"/>
      <c r="E205" s="225"/>
      <c r="AG205" s="1" t="e">
        <f t="shared" si="76"/>
        <v>#DIV/0!</v>
      </c>
      <c r="AH205" s="2" t="e">
        <f t="shared" si="77"/>
        <v>#DIV/0!</v>
      </c>
      <c r="AI205" s="2" t="e">
        <f t="shared" si="78"/>
        <v>#DIV/0!</v>
      </c>
      <c r="AJ205" s="2" t="e">
        <f t="shared" si="79"/>
        <v>#DIV/0!</v>
      </c>
      <c r="AK205" s="2" t="e">
        <f t="shared" si="80"/>
        <v>#DIV/0!</v>
      </c>
      <c r="AM205" s="51" t="e">
        <f t="shared" si="74"/>
        <v>#DIV/0!</v>
      </c>
      <c r="AN205" s="20" t="e">
        <f t="shared" si="75"/>
        <v>#DIV/0!</v>
      </c>
      <c r="AP205" s="109" t="e">
        <f t="shared" si="81"/>
        <v>#DIV/0!</v>
      </c>
      <c r="AQ205" s="205"/>
      <c r="AS205" s="205"/>
      <c r="AT205" s="197"/>
      <c r="AU205" s="5"/>
      <c r="AV205" s="205"/>
      <c r="AW205" s="197"/>
      <c r="AY205" s="42"/>
      <c r="AZ205" s="42"/>
      <c r="BA205" s="42"/>
      <c r="BB205" s="42"/>
      <c r="BC205" s="6"/>
      <c r="BD205" s="223"/>
      <c r="BE205" s="220"/>
      <c r="BF205" s="24"/>
      <c r="BG205" s="223"/>
      <c r="BH205" s="220"/>
      <c r="BJ205" s="42"/>
      <c r="BK205" s="42"/>
      <c r="BL205" s="42"/>
      <c r="BM205" s="42"/>
      <c r="BO205" s="205"/>
      <c r="BP205" s="197"/>
      <c r="BQ205" s="5"/>
      <c r="BR205" s="205"/>
      <c r="BS205" s="197"/>
      <c r="BU205" s="197"/>
      <c r="BV205" s="197"/>
      <c r="BW205" s="218"/>
      <c r="BX205" s="8"/>
      <c r="BY205" s="197"/>
      <c r="BZ205" s="197"/>
      <c r="CA205" s="218"/>
      <c r="CB205" s="8"/>
      <c r="CC205" s="218"/>
    </row>
    <row r="206" spans="1:81" ht="16" customHeight="1" x14ac:dyDescent="0.2">
      <c r="A206" s="217"/>
      <c r="B206" s="217"/>
      <c r="C206" s="217"/>
      <c r="E206" s="225"/>
      <c r="AG206" s="1" t="e">
        <f t="shared" si="76"/>
        <v>#DIV/0!</v>
      </c>
      <c r="AH206" s="2" t="e">
        <f t="shared" si="77"/>
        <v>#DIV/0!</v>
      </c>
      <c r="AI206" s="2" t="e">
        <f t="shared" si="78"/>
        <v>#DIV/0!</v>
      </c>
      <c r="AJ206" s="2" t="e">
        <f t="shared" si="79"/>
        <v>#DIV/0!</v>
      </c>
      <c r="AK206" s="2" t="e">
        <f t="shared" si="80"/>
        <v>#DIV/0!</v>
      </c>
      <c r="AM206" s="51" t="e">
        <f t="shared" si="74"/>
        <v>#DIV/0!</v>
      </c>
      <c r="AN206" s="20" t="e">
        <f t="shared" si="75"/>
        <v>#DIV/0!</v>
      </c>
      <c r="AP206" s="109" t="e">
        <f t="shared" si="81"/>
        <v>#DIV/0!</v>
      </c>
      <c r="AQ206" s="205"/>
      <c r="AS206" s="205"/>
      <c r="AT206" s="197"/>
      <c r="AU206" s="5"/>
      <c r="AV206" s="205"/>
      <c r="AW206" s="197"/>
      <c r="AY206" s="42"/>
      <c r="AZ206" s="42"/>
      <c r="BA206" s="42"/>
      <c r="BB206" s="42"/>
      <c r="BC206" s="6"/>
      <c r="BD206" s="223"/>
      <c r="BE206" s="220"/>
      <c r="BF206" s="24"/>
      <c r="BG206" s="223"/>
      <c r="BH206" s="220"/>
      <c r="BJ206" s="42"/>
      <c r="BK206" s="42"/>
      <c r="BL206" s="42"/>
      <c r="BM206" s="42"/>
      <c r="BO206" s="205"/>
      <c r="BP206" s="197"/>
      <c r="BQ206" s="5"/>
      <c r="BR206" s="205"/>
      <c r="BS206" s="197"/>
      <c r="BU206" s="197"/>
      <c r="BV206" s="197"/>
      <c r="BW206" s="218"/>
      <c r="BX206" s="8"/>
      <c r="BY206" s="197"/>
      <c r="BZ206" s="197"/>
      <c r="CA206" s="218"/>
      <c r="CB206" s="8"/>
      <c r="CC206" s="218"/>
    </row>
    <row r="207" spans="1:81" ht="16" customHeight="1" x14ac:dyDescent="0.2">
      <c r="A207" s="217"/>
      <c r="B207" s="217"/>
      <c r="C207" s="217"/>
      <c r="E207" s="225"/>
      <c r="AG207" s="1" t="e">
        <f t="shared" si="76"/>
        <v>#DIV/0!</v>
      </c>
      <c r="AH207" s="2" t="e">
        <f t="shared" si="77"/>
        <v>#DIV/0!</v>
      </c>
      <c r="AI207" s="2" t="e">
        <f t="shared" si="78"/>
        <v>#DIV/0!</v>
      </c>
      <c r="AJ207" s="2" t="e">
        <f t="shared" si="79"/>
        <v>#DIV/0!</v>
      </c>
      <c r="AK207" s="2" t="e">
        <f t="shared" si="80"/>
        <v>#DIV/0!</v>
      </c>
      <c r="AM207" s="51" t="e">
        <f t="shared" si="74"/>
        <v>#DIV/0!</v>
      </c>
      <c r="AN207" s="20" t="e">
        <f t="shared" si="75"/>
        <v>#DIV/0!</v>
      </c>
      <c r="AP207" s="109" t="e">
        <f t="shared" si="81"/>
        <v>#DIV/0!</v>
      </c>
      <c r="AQ207" s="205"/>
      <c r="AS207" s="205"/>
      <c r="AT207" s="197"/>
      <c r="AU207" s="5"/>
      <c r="AV207" s="205"/>
      <c r="AW207" s="197"/>
      <c r="AY207" s="42"/>
      <c r="AZ207" s="42"/>
      <c r="BA207" s="42"/>
      <c r="BB207" s="42"/>
      <c r="BC207" s="6"/>
      <c r="BD207" s="223"/>
      <c r="BE207" s="220"/>
      <c r="BF207" s="24"/>
      <c r="BG207" s="223"/>
      <c r="BH207" s="220"/>
      <c r="BJ207" s="42"/>
      <c r="BK207" s="42"/>
      <c r="BL207" s="42"/>
      <c r="BM207" s="42"/>
      <c r="BO207" s="205"/>
      <c r="BP207" s="197"/>
      <c r="BQ207" s="5"/>
      <c r="BR207" s="205"/>
      <c r="BS207" s="197"/>
      <c r="BU207" s="197"/>
      <c r="BV207" s="197"/>
      <c r="BW207" s="218"/>
      <c r="BX207" s="8"/>
      <c r="BY207" s="197"/>
      <c r="BZ207" s="197"/>
      <c r="CA207" s="218"/>
      <c r="CB207" s="8"/>
      <c r="CC207" s="218"/>
    </row>
    <row r="208" spans="1:81" ht="16" customHeight="1" thickBot="1" x14ac:dyDescent="0.25">
      <c r="AM208" s="51"/>
    </row>
    <row r="209" spans="1:81" s="124" customFormat="1" ht="16" customHeight="1" x14ac:dyDescent="0.2">
      <c r="A209" s="285">
        <v>18</v>
      </c>
      <c r="B209" s="288">
        <v>0</v>
      </c>
      <c r="C209" s="288">
        <v>1</v>
      </c>
      <c r="D209" s="124" t="s">
        <v>1059</v>
      </c>
      <c r="E209" s="282">
        <v>753601</v>
      </c>
      <c r="G209">
        <v>295</v>
      </c>
      <c r="H209">
        <v>170</v>
      </c>
      <c r="I209">
        <v>169</v>
      </c>
      <c r="J209">
        <v>93</v>
      </c>
      <c r="K209">
        <v>197</v>
      </c>
      <c r="L209">
        <v>0.91200000000000003</v>
      </c>
      <c r="M209">
        <v>0.85299999999999998</v>
      </c>
      <c r="N209">
        <v>0.85299999999999998</v>
      </c>
      <c r="O209">
        <v>0.80100000000000005</v>
      </c>
      <c r="P209">
        <v>0.872</v>
      </c>
      <c r="Q209">
        <v>0.68899999999999995</v>
      </c>
      <c r="R209">
        <v>0.70199999999999996</v>
      </c>
      <c r="S209">
        <v>0.71199999999999997</v>
      </c>
      <c r="T209">
        <v>0.69399999999999995</v>
      </c>
      <c r="U209">
        <v>0.71499999999999997</v>
      </c>
      <c r="V209">
        <v>0.75900000000000001</v>
      </c>
      <c r="W209">
        <v>0.95799999999999996</v>
      </c>
      <c r="X209">
        <v>0.95599999999999996</v>
      </c>
      <c r="Y209">
        <v>1.103</v>
      </c>
      <c r="Z209">
        <v>0.89600000000000002</v>
      </c>
      <c r="AA209">
        <v>1.4159999999999999</v>
      </c>
      <c r="AB209">
        <v>1.3420000000000001</v>
      </c>
      <c r="AC209">
        <v>1.325</v>
      </c>
      <c r="AD209">
        <v>1.327</v>
      </c>
      <c r="AE209">
        <v>1.3620000000000001</v>
      </c>
      <c r="AG209" s="126">
        <f t="shared" ref="AG209:AG224" si="82">AVERAGE(G209:K209)</f>
        <v>184.8</v>
      </c>
      <c r="AH209" s="127">
        <f t="shared" ref="AH209:AH224" si="83">AVERAGE(L209:P209)</f>
        <v>0.85820000000000007</v>
      </c>
      <c r="AI209" s="127">
        <f t="shared" ref="AI209:AI224" si="84">AVERAGE(V209:Z209)</f>
        <v>0.9343999999999999</v>
      </c>
      <c r="AJ209" s="127">
        <f t="shared" ref="AJ209:AJ224" si="85">AVERAGE(Q209:U209)</f>
        <v>0.70239999999999991</v>
      </c>
      <c r="AK209" s="127">
        <f t="shared" ref="AK209:AK224" si="86">AVERAGE(AA209:AE209)</f>
        <v>1.3544</v>
      </c>
      <c r="AM209" s="132">
        <f t="shared" ref="AM209:AM224" si="87">AK209-AJ209</f>
        <v>0.65200000000000014</v>
      </c>
      <c r="AN209" s="124">
        <f t="shared" ref="AN209:AN224" si="88">STDEV(AA209:AE209)</f>
        <v>3.7487331193351153E-2</v>
      </c>
      <c r="AP209" s="128">
        <f t="shared" ref="AP209:AP224" si="89">((AK209-AI209)*(1000/AG209))/AJ209</f>
        <v>3.2356595568440683</v>
      </c>
      <c r="AQ209" s="275" cm="1">
        <f t="array" ref="AQ209">MIN(IF(ISERROR(AP209:AP216),1E+307,AP209:AP216))</f>
        <v>0.17662208169949825</v>
      </c>
      <c r="AS209" s="275" cm="1">
        <f t="array" ref="AS209">MAX(IF(ISERROR(AJ209:AJ216),-1E+307,AJ209:AJ216))</f>
        <v>0.72660000000000002</v>
      </c>
      <c r="AT209" s="271"/>
      <c r="AU209" s="129"/>
      <c r="AV209" s="275" cm="1">
        <f t="array" ref="AV209">MIN(IF(ISERROR(AK209:AK216),1E+307,AK209:AK216))</f>
        <v>1.2724</v>
      </c>
      <c r="AW209" s="271"/>
      <c r="AY209" s="130">
        <v>0.84299999999999997</v>
      </c>
      <c r="AZ209" s="130">
        <v>1.216</v>
      </c>
      <c r="BA209" s="130">
        <v>0.81899999999999995</v>
      </c>
      <c r="BB209" s="130">
        <v>1.4390000000000001</v>
      </c>
      <c r="BC209" s="131"/>
      <c r="BD209" s="275" cm="1">
        <f t="array" ref="BD209">INDEX(AY209:AY216, MATCH(MIN(IF(ISERROR($AK209:$AK216), 1000, $AK209:$AK216)), $AK209:$AK216, 0))</f>
        <v>0.84299999999999997</v>
      </c>
      <c r="BE209" s="271"/>
      <c r="BF209" s="129"/>
      <c r="BG209" s="275" cm="1">
        <f t="array" ref="BG209">INDEX(AZ209:AZ216, MATCH(MIN(IF(ISERROR($AK209:$AK216), 1000, $AK209:$AK216)), $AK209:$AK216, 0))</f>
        <v>1.2210000000000001</v>
      </c>
      <c r="BH209" s="271"/>
      <c r="BJ209" s="130">
        <v>0.80800000000000005</v>
      </c>
      <c r="BK209" s="130">
        <v>1.369</v>
      </c>
      <c r="BL209" s="130">
        <v>0.78600000000000003</v>
      </c>
      <c r="BM209" s="130">
        <v>1.5409999999999999</v>
      </c>
      <c r="BO209" s="275" cm="1">
        <f t="array" ref="BO209">INDEX(BJ209:BJ216, MATCH(MIN(IF(ISERROR($AK209:$AK216), 1000, $AK209:$AK216)), $AK209:$AK216, 0))</f>
        <v>0.81599999999999995</v>
      </c>
      <c r="BP209" s="271"/>
      <c r="BQ209" s="129"/>
      <c r="BR209" s="275" cm="1">
        <f t="array" ref="BR209">INDEX(BK209:BK216, MATCH(MIN(IF(ISERROR($AK209:$AK216), 1000, $AK209:$AK216)), $AK209:$AK216, 0))</f>
        <v>1.3520000000000001</v>
      </c>
      <c r="BS209" s="271"/>
      <c r="BU209" s="271"/>
      <c r="BV209" s="271"/>
      <c r="BW209" s="290"/>
      <c r="BX209" s="132"/>
      <c r="BY209" s="271"/>
      <c r="BZ209" s="271"/>
      <c r="CA209" s="290"/>
      <c r="CB209" s="132"/>
      <c r="CC209" s="290"/>
    </row>
    <row r="210" spans="1:81" s="63" customFormat="1" ht="16" customHeight="1" x14ac:dyDescent="0.2">
      <c r="A210" s="286"/>
      <c r="B210" s="222"/>
      <c r="C210" s="222"/>
      <c r="D210" s="162" t="s">
        <v>1060</v>
      </c>
      <c r="E210" s="224"/>
      <c r="G210" s="63">
        <v>463</v>
      </c>
      <c r="H210" s="63">
        <v>257</v>
      </c>
      <c r="I210" s="63">
        <v>356</v>
      </c>
      <c r="J210" s="63">
        <v>381</v>
      </c>
      <c r="K210" s="63">
        <v>455</v>
      </c>
      <c r="L210" s="63">
        <v>0.84399999999999997</v>
      </c>
      <c r="M210" s="63">
        <v>0.77600000000000002</v>
      </c>
      <c r="N210" s="63">
        <v>0.81299999999999994</v>
      </c>
      <c r="O210" s="63">
        <v>0.82199999999999995</v>
      </c>
      <c r="P210" s="63">
        <v>0.83899999999999997</v>
      </c>
      <c r="Q210" s="63">
        <v>0.72099999999999997</v>
      </c>
      <c r="R210" s="63">
        <v>0.72199999999999998</v>
      </c>
      <c r="S210" s="63">
        <v>0.73699999999999999</v>
      </c>
      <c r="T210" s="63">
        <v>0.71899999999999997</v>
      </c>
      <c r="U210" s="63">
        <v>0.73399999999999999</v>
      </c>
      <c r="V210" s="63">
        <v>0.98899999999999999</v>
      </c>
      <c r="W210" s="63">
        <v>1.159</v>
      </c>
      <c r="X210" s="63">
        <v>1.0669999999999999</v>
      </c>
      <c r="Y210" s="63">
        <v>1.048</v>
      </c>
      <c r="Z210" s="63">
        <v>0.997</v>
      </c>
      <c r="AA210" s="63">
        <v>1.27</v>
      </c>
      <c r="AB210" s="63">
        <v>1.274</v>
      </c>
      <c r="AC210" s="63">
        <v>1.2769999999999999</v>
      </c>
      <c r="AD210" s="63">
        <v>1.2709999999999999</v>
      </c>
      <c r="AE210" s="63">
        <v>1.27</v>
      </c>
      <c r="AG210" s="102">
        <f t="shared" si="82"/>
        <v>382.4</v>
      </c>
      <c r="AH210" s="103">
        <f t="shared" si="83"/>
        <v>0.81879999999999986</v>
      </c>
      <c r="AI210" s="103">
        <f t="shared" si="84"/>
        <v>1.052</v>
      </c>
      <c r="AJ210" s="103">
        <f t="shared" si="85"/>
        <v>0.72660000000000002</v>
      </c>
      <c r="AK210" s="103">
        <f t="shared" si="86"/>
        <v>1.2724</v>
      </c>
      <c r="AM210" s="107">
        <f t="shared" si="87"/>
        <v>0.54579999999999995</v>
      </c>
      <c r="AN210" s="63">
        <f t="shared" si="88"/>
        <v>3.0495901363953547E-3</v>
      </c>
      <c r="AP210" s="18">
        <f t="shared" si="89"/>
        <v>0.79322850624275132</v>
      </c>
      <c r="AQ210" s="223"/>
      <c r="AS210" s="223"/>
      <c r="AT210" s="220"/>
      <c r="AU210" s="104"/>
      <c r="AV210" s="223"/>
      <c r="AW210" s="220"/>
      <c r="AY210" s="105">
        <v>0.84299999999999997</v>
      </c>
      <c r="AZ210" s="105">
        <v>1.2210000000000001</v>
      </c>
      <c r="BA210" s="105">
        <v>0.81200000000000006</v>
      </c>
      <c r="BB210" s="105">
        <v>1.452</v>
      </c>
      <c r="BC210" s="106"/>
      <c r="BD210" s="223"/>
      <c r="BE210" s="220"/>
      <c r="BF210" s="104"/>
      <c r="BG210" s="223"/>
      <c r="BH210" s="220"/>
      <c r="BJ210" s="105">
        <v>0.81599999999999995</v>
      </c>
      <c r="BK210" s="105">
        <v>1.3520000000000001</v>
      </c>
      <c r="BL210" s="105">
        <v>0.78800000000000003</v>
      </c>
      <c r="BM210" s="105">
        <v>1.534</v>
      </c>
      <c r="BO210" s="223"/>
      <c r="BP210" s="220"/>
      <c r="BQ210" s="104"/>
      <c r="BR210" s="223"/>
      <c r="BS210" s="220"/>
      <c r="BU210" s="220"/>
      <c r="BV210" s="220"/>
      <c r="BW210" s="221"/>
      <c r="BX210" s="107"/>
      <c r="BY210" s="220"/>
      <c r="BZ210" s="220"/>
      <c r="CA210" s="221"/>
      <c r="CB210" s="107"/>
      <c r="CC210" s="221"/>
    </row>
    <row r="211" spans="1:81" s="20" customFormat="1" ht="16" customHeight="1" x14ac:dyDescent="0.2">
      <c r="A211" s="286"/>
      <c r="B211" s="222"/>
      <c r="C211" s="222"/>
      <c r="D211" s="20" t="s">
        <v>1061</v>
      </c>
      <c r="E211" s="224"/>
      <c r="G211">
        <v>772</v>
      </c>
      <c r="H211">
        <v>589</v>
      </c>
      <c r="I211">
        <v>630</v>
      </c>
      <c r="J211">
        <v>555</v>
      </c>
      <c r="K211">
        <v>714</v>
      </c>
      <c r="L211">
        <v>0.79800000000000004</v>
      </c>
      <c r="M211">
        <v>0.76700000000000002</v>
      </c>
      <c r="N211">
        <v>0.77600000000000002</v>
      </c>
      <c r="O211">
        <v>0.76300000000000001</v>
      </c>
      <c r="P211">
        <v>0.79100000000000004</v>
      </c>
      <c r="Q211">
        <v>0.71699999999999997</v>
      </c>
      <c r="R211">
        <v>0.72099999999999997</v>
      </c>
      <c r="S211">
        <v>0.73199999999999998</v>
      </c>
      <c r="T211">
        <v>0.71899999999999997</v>
      </c>
      <c r="U211">
        <v>0.73199999999999998</v>
      </c>
      <c r="V211">
        <v>1.1100000000000001</v>
      </c>
      <c r="W211">
        <v>1.179</v>
      </c>
      <c r="X211">
        <v>1.155</v>
      </c>
      <c r="Y211">
        <v>1.19</v>
      </c>
      <c r="Z211">
        <v>1.1200000000000001</v>
      </c>
      <c r="AA211">
        <v>1.278</v>
      </c>
      <c r="AB211">
        <v>1.2789999999999999</v>
      </c>
      <c r="AC211">
        <v>1.2689999999999999</v>
      </c>
      <c r="AD211">
        <v>1.274</v>
      </c>
      <c r="AE211">
        <v>1.2789999999999999</v>
      </c>
      <c r="AG211" s="21">
        <f t="shared" si="82"/>
        <v>652</v>
      </c>
      <c r="AH211" s="22">
        <f t="shared" si="83"/>
        <v>0.77900000000000003</v>
      </c>
      <c r="AI211" s="22">
        <f t="shared" si="84"/>
        <v>1.1508</v>
      </c>
      <c r="AJ211" s="22">
        <f t="shared" si="85"/>
        <v>0.72419999999999995</v>
      </c>
      <c r="AK211" s="22">
        <f t="shared" si="86"/>
        <v>1.2757999999999998</v>
      </c>
      <c r="AM211" s="51">
        <f t="shared" si="87"/>
        <v>0.55159999999999987</v>
      </c>
      <c r="AN211" s="20">
        <f t="shared" si="88"/>
        <v>4.3243496620879373E-3</v>
      </c>
      <c r="AP211" s="109">
        <f t="shared" si="89"/>
        <v>0.26473044933863937</v>
      </c>
      <c r="AQ211" s="223"/>
      <c r="AS211" s="223"/>
      <c r="AT211" s="220"/>
      <c r="AU211" s="24"/>
      <c r="AV211" s="223"/>
      <c r="AW211" s="220"/>
      <c r="AY211" s="43">
        <v>0.82799999999999996</v>
      </c>
      <c r="AZ211" s="43">
        <v>1.2909999999999999</v>
      </c>
      <c r="BA211" s="43">
        <v>0.80300000000000005</v>
      </c>
      <c r="BB211" s="43">
        <v>1.5229999999999999</v>
      </c>
      <c r="BC211" s="25"/>
      <c r="BD211" s="223"/>
      <c r="BE211" s="220"/>
      <c r="BF211" s="24"/>
      <c r="BG211" s="223"/>
      <c r="BH211" s="220"/>
      <c r="BJ211" s="43">
        <v>0.79500000000000004</v>
      </c>
      <c r="BK211" s="43">
        <v>1.423</v>
      </c>
      <c r="BL211" s="43">
        <v>0.77700000000000002</v>
      </c>
      <c r="BM211" s="43">
        <v>1.5940000000000001</v>
      </c>
      <c r="BO211" s="223"/>
      <c r="BP211" s="220"/>
      <c r="BQ211" s="24"/>
      <c r="BR211" s="223"/>
      <c r="BS211" s="220"/>
      <c r="BU211" s="220"/>
      <c r="BV211" s="220"/>
      <c r="BW211" s="221"/>
      <c r="BX211" s="51"/>
      <c r="BY211" s="220"/>
      <c r="BZ211" s="220"/>
      <c r="CA211" s="221"/>
      <c r="CB211" s="51"/>
      <c r="CC211" s="221"/>
    </row>
    <row r="212" spans="1:81" s="20" customFormat="1" ht="16" customHeight="1" x14ac:dyDescent="0.2">
      <c r="A212" s="286"/>
      <c r="B212" s="222"/>
      <c r="C212" s="222"/>
      <c r="D212" s="20" t="s">
        <v>1062</v>
      </c>
      <c r="E212" s="224"/>
      <c r="G212">
        <v>937</v>
      </c>
      <c r="H212">
        <v>1031</v>
      </c>
      <c r="I212">
        <v>893</v>
      </c>
      <c r="J212">
        <v>654</v>
      </c>
      <c r="K212">
        <v>765</v>
      </c>
      <c r="L212">
        <v>0.78900000000000003</v>
      </c>
      <c r="M212">
        <v>0.79</v>
      </c>
      <c r="N212">
        <v>0.77800000000000002</v>
      </c>
      <c r="O212">
        <v>0.73899999999999999</v>
      </c>
      <c r="P212">
        <v>0.76400000000000001</v>
      </c>
      <c r="Q212">
        <v>0.72</v>
      </c>
      <c r="R212">
        <v>0.72699999999999998</v>
      </c>
      <c r="S212">
        <v>0.73299999999999998</v>
      </c>
      <c r="T212">
        <v>0.71499999999999997</v>
      </c>
      <c r="U212">
        <v>0.72299999999999998</v>
      </c>
      <c r="V212">
        <v>1.1319999999999999</v>
      </c>
      <c r="W212">
        <v>1.125</v>
      </c>
      <c r="X212">
        <v>1.1499999999999999</v>
      </c>
      <c r="Y212">
        <v>1.24</v>
      </c>
      <c r="Z212">
        <v>1.181</v>
      </c>
      <c r="AA212">
        <v>1.256</v>
      </c>
      <c r="AB212">
        <v>1.2709999999999999</v>
      </c>
      <c r="AC212">
        <v>1.2749999999999999</v>
      </c>
      <c r="AD212">
        <v>1.2749999999999999</v>
      </c>
      <c r="AE212">
        <v>1.298</v>
      </c>
      <c r="AG212" s="21">
        <f t="shared" si="82"/>
        <v>856</v>
      </c>
      <c r="AH212" s="22">
        <f t="shared" si="83"/>
        <v>0.77200000000000002</v>
      </c>
      <c r="AI212" s="22">
        <f t="shared" si="84"/>
        <v>1.1656</v>
      </c>
      <c r="AJ212" s="22">
        <f t="shared" si="85"/>
        <v>0.72360000000000002</v>
      </c>
      <c r="AK212" s="22">
        <f t="shared" si="86"/>
        <v>1.2749999999999999</v>
      </c>
      <c r="AM212" s="51">
        <f t="shared" si="87"/>
        <v>0.55139999999999989</v>
      </c>
      <c r="AN212" s="20">
        <f t="shared" si="88"/>
        <v>1.5049916943292432E-2</v>
      </c>
      <c r="AP212" s="109">
        <f t="shared" si="89"/>
        <v>0.17662208169949825</v>
      </c>
      <c r="AQ212" s="223"/>
      <c r="AS212" s="223"/>
      <c r="AT212" s="220"/>
      <c r="AU212" s="24"/>
      <c r="AV212" s="223"/>
      <c r="AW212" s="220"/>
      <c r="AY212" s="43">
        <v>0.82</v>
      </c>
      <c r="AZ212" s="43">
        <v>1.3009999999999999</v>
      </c>
      <c r="BA212" s="43">
        <v>0.79600000000000004</v>
      </c>
      <c r="BB212" s="43">
        <v>1.54</v>
      </c>
      <c r="BC212" s="25"/>
      <c r="BD212" s="223"/>
      <c r="BE212" s="220"/>
      <c r="BF212" s="24"/>
      <c r="BG212" s="223"/>
      <c r="BH212" s="220"/>
      <c r="BJ212" s="43">
        <v>0.79800000000000004</v>
      </c>
      <c r="BK212" s="43">
        <v>1.413</v>
      </c>
      <c r="BL212" s="43">
        <v>0.77800000000000002</v>
      </c>
      <c r="BM212" s="43">
        <v>1.5880000000000001</v>
      </c>
      <c r="BO212" s="223"/>
      <c r="BP212" s="220"/>
      <c r="BQ212" s="24"/>
      <c r="BR212" s="223"/>
      <c r="BS212" s="220"/>
      <c r="BU212" s="220"/>
      <c r="BV212" s="220"/>
      <c r="BW212" s="221"/>
      <c r="BX212" s="51"/>
      <c r="BY212" s="220"/>
      <c r="BZ212" s="220"/>
      <c r="CA212" s="221"/>
      <c r="CB212" s="51"/>
      <c r="CC212" s="221"/>
    </row>
    <row r="213" spans="1:81" s="20" customFormat="1" ht="16" customHeight="1" x14ac:dyDescent="0.2">
      <c r="A213" s="286"/>
      <c r="B213" s="222"/>
      <c r="C213" s="222"/>
      <c r="E213" s="224"/>
      <c r="AG213" s="21" t="e">
        <f t="shared" si="82"/>
        <v>#DIV/0!</v>
      </c>
      <c r="AH213" s="22" t="e">
        <f t="shared" si="83"/>
        <v>#DIV/0!</v>
      </c>
      <c r="AI213" s="22" t="e">
        <f t="shared" si="84"/>
        <v>#DIV/0!</v>
      </c>
      <c r="AJ213" s="22" t="e">
        <f t="shared" si="85"/>
        <v>#DIV/0!</v>
      </c>
      <c r="AK213" s="22" t="e">
        <f t="shared" si="86"/>
        <v>#DIV/0!</v>
      </c>
      <c r="AM213" s="51" t="e">
        <f t="shared" si="87"/>
        <v>#DIV/0!</v>
      </c>
      <c r="AN213" s="20" t="e">
        <f t="shared" si="88"/>
        <v>#DIV/0!</v>
      </c>
      <c r="AP213" s="109" t="e">
        <f t="shared" si="89"/>
        <v>#DIV/0!</v>
      </c>
      <c r="AQ213" s="223"/>
      <c r="AS213" s="223"/>
      <c r="AT213" s="220"/>
      <c r="AU213" s="24"/>
      <c r="AV213" s="223"/>
      <c r="AW213" s="220"/>
      <c r="AY213" s="43"/>
      <c r="AZ213" s="43"/>
      <c r="BA213" s="43"/>
      <c r="BB213" s="43"/>
      <c r="BC213" s="25"/>
      <c r="BD213" s="223"/>
      <c r="BE213" s="220"/>
      <c r="BF213" s="24"/>
      <c r="BG213" s="223"/>
      <c r="BH213" s="220"/>
      <c r="BJ213" s="43"/>
      <c r="BK213" s="43"/>
      <c r="BL213" s="43"/>
      <c r="BM213" s="43"/>
      <c r="BO213" s="223"/>
      <c r="BP213" s="220"/>
      <c r="BQ213" s="24"/>
      <c r="BR213" s="223"/>
      <c r="BS213" s="220"/>
      <c r="BU213" s="220"/>
      <c r="BV213" s="220"/>
      <c r="BW213" s="221"/>
      <c r="BX213" s="51"/>
      <c r="BY213" s="220"/>
      <c r="BZ213" s="220"/>
      <c r="CA213" s="221"/>
      <c r="CB213" s="51"/>
      <c r="CC213" s="221"/>
    </row>
    <row r="214" spans="1:81" s="20" customFormat="1" ht="16" customHeight="1" x14ac:dyDescent="0.2">
      <c r="A214" s="286"/>
      <c r="B214" s="222"/>
      <c r="C214" s="222"/>
      <c r="E214" s="224"/>
      <c r="G214" s="110"/>
      <c r="K214" s="111"/>
      <c r="L214" s="110"/>
      <c r="P214" s="111"/>
      <c r="Q214" s="110"/>
      <c r="U214" s="111"/>
      <c r="V214" s="110"/>
      <c r="Z214" s="111"/>
      <c r="AA214" s="110"/>
      <c r="AE214" s="111"/>
      <c r="AG214" s="21" t="e">
        <f t="shared" si="82"/>
        <v>#DIV/0!</v>
      </c>
      <c r="AH214" s="22" t="e">
        <f t="shared" si="83"/>
        <v>#DIV/0!</v>
      </c>
      <c r="AI214" s="22" t="e">
        <f t="shared" si="84"/>
        <v>#DIV/0!</v>
      </c>
      <c r="AJ214" s="22" t="e">
        <f t="shared" si="85"/>
        <v>#DIV/0!</v>
      </c>
      <c r="AK214" s="22" t="e">
        <f t="shared" si="86"/>
        <v>#DIV/0!</v>
      </c>
      <c r="AM214" s="51" t="e">
        <f t="shared" si="87"/>
        <v>#DIV/0!</v>
      </c>
      <c r="AN214" s="20" t="e">
        <f t="shared" si="88"/>
        <v>#DIV/0!</v>
      </c>
      <c r="AP214" s="109" t="e">
        <f t="shared" si="89"/>
        <v>#DIV/0!</v>
      </c>
      <c r="AQ214" s="223"/>
      <c r="AS214" s="223"/>
      <c r="AT214" s="220"/>
      <c r="AU214" s="24"/>
      <c r="AV214" s="223"/>
      <c r="AW214" s="220"/>
      <c r="AY214" s="43"/>
      <c r="AZ214" s="43"/>
      <c r="BA214" s="43"/>
      <c r="BB214" s="43"/>
      <c r="BC214" s="25"/>
      <c r="BD214" s="223"/>
      <c r="BE214" s="220"/>
      <c r="BF214" s="24"/>
      <c r="BG214" s="223"/>
      <c r="BH214" s="220"/>
      <c r="BJ214" s="43"/>
      <c r="BK214" s="43"/>
      <c r="BL214" s="43"/>
      <c r="BM214" s="43"/>
      <c r="BO214" s="223"/>
      <c r="BP214" s="220"/>
      <c r="BQ214" s="24"/>
      <c r="BR214" s="223"/>
      <c r="BS214" s="220"/>
      <c r="BU214" s="220"/>
      <c r="BV214" s="220"/>
      <c r="BW214" s="221"/>
      <c r="BX214" s="51"/>
      <c r="BY214" s="220"/>
      <c r="BZ214" s="220"/>
      <c r="CA214" s="221"/>
      <c r="CB214" s="51"/>
      <c r="CC214" s="221"/>
    </row>
    <row r="215" spans="1:81" s="20" customFormat="1" ht="16" customHeight="1" x14ac:dyDescent="0.2">
      <c r="A215" s="286"/>
      <c r="B215" s="222"/>
      <c r="C215" s="222"/>
      <c r="E215" s="224"/>
      <c r="G215" s="110"/>
      <c r="K215" s="111"/>
      <c r="L215" s="110"/>
      <c r="P215" s="111"/>
      <c r="Q215" s="110"/>
      <c r="U215" s="111"/>
      <c r="V215" s="110"/>
      <c r="Z215" s="111"/>
      <c r="AA215" s="110"/>
      <c r="AE215" s="111"/>
      <c r="AG215" s="21" t="e">
        <f t="shared" si="82"/>
        <v>#DIV/0!</v>
      </c>
      <c r="AH215" s="22" t="e">
        <f t="shared" si="83"/>
        <v>#DIV/0!</v>
      </c>
      <c r="AI215" s="22" t="e">
        <f t="shared" si="84"/>
        <v>#DIV/0!</v>
      </c>
      <c r="AJ215" s="22" t="e">
        <f t="shared" si="85"/>
        <v>#DIV/0!</v>
      </c>
      <c r="AK215" s="22" t="e">
        <f t="shared" si="86"/>
        <v>#DIV/0!</v>
      </c>
      <c r="AM215" s="51" t="e">
        <f t="shared" si="87"/>
        <v>#DIV/0!</v>
      </c>
      <c r="AN215" s="20" t="e">
        <f t="shared" si="88"/>
        <v>#DIV/0!</v>
      </c>
      <c r="AP215" s="109" t="e">
        <f t="shared" si="89"/>
        <v>#DIV/0!</v>
      </c>
      <c r="AQ215" s="223"/>
      <c r="AS215" s="223"/>
      <c r="AT215" s="220"/>
      <c r="AU215" s="24"/>
      <c r="AV215" s="223"/>
      <c r="AW215" s="220"/>
      <c r="AY215" s="43"/>
      <c r="AZ215" s="43"/>
      <c r="BA215" s="43"/>
      <c r="BB215" s="43"/>
      <c r="BC215" s="25"/>
      <c r="BD215" s="223"/>
      <c r="BE215" s="220"/>
      <c r="BF215" s="24"/>
      <c r="BG215" s="223"/>
      <c r="BH215" s="220"/>
      <c r="BJ215" s="43"/>
      <c r="BK215" s="43"/>
      <c r="BL215" s="43"/>
      <c r="BM215" s="43"/>
      <c r="BO215" s="223"/>
      <c r="BP215" s="220"/>
      <c r="BQ215" s="24"/>
      <c r="BR215" s="223"/>
      <c r="BS215" s="220"/>
      <c r="BU215" s="220"/>
      <c r="BV215" s="220"/>
      <c r="BW215" s="221"/>
      <c r="BX215" s="51"/>
      <c r="BY215" s="220"/>
      <c r="BZ215" s="220"/>
      <c r="CA215" s="221"/>
      <c r="CB215" s="51"/>
      <c r="CC215" s="221"/>
    </row>
    <row r="216" spans="1:81" s="20" customFormat="1" ht="16" customHeight="1" x14ac:dyDescent="0.2">
      <c r="A216" s="286"/>
      <c r="B216" s="222"/>
      <c r="C216" s="222"/>
      <c r="E216" s="224"/>
      <c r="G216" s="110"/>
      <c r="K216" s="111"/>
      <c r="L216" s="110"/>
      <c r="P216" s="111"/>
      <c r="Q216" s="110"/>
      <c r="U216" s="111"/>
      <c r="V216" s="110"/>
      <c r="Z216" s="111"/>
      <c r="AA216" s="110"/>
      <c r="AE216" s="111"/>
      <c r="AG216" s="21" t="e">
        <f t="shared" si="82"/>
        <v>#DIV/0!</v>
      </c>
      <c r="AH216" s="22" t="e">
        <f t="shared" si="83"/>
        <v>#DIV/0!</v>
      </c>
      <c r="AI216" s="22" t="e">
        <f t="shared" si="84"/>
        <v>#DIV/0!</v>
      </c>
      <c r="AJ216" s="22" t="e">
        <f t="shared" si="85"/>
        <v>#DIV/0!</v>
      </c>
      <c r="AK216" s="22" t="e">
        <f t="shared" si="86"/>
        <v>#DIV/0!</v>
      </c>
      <c r="AM216" s="51" t="e">
        <f t="shared" si="87"/>
        <v>#DIV/0!</v>
      </c>
      <c r="AN216" s="20" t="e">
        <f t="shared" si="88"/>
        <v>#DIV/0!</v>
      </c>
      <c r="AP216" s="109" t="e">
        <f t="shared" si="89"/>
        <v>#DIV/0!</v>
      </c>
      <c r="AQ216" s="223"/>
      <c r="AS216" s="223"/>
      <c r="AT216" s="220"/>
      <c r="AU216" s="24"/>
      <c r="AV216" s="223"/>
      <c r="AW216" s="220"/>
      <c r="AY216" s="43"/>
      <c r="AZ216" s="43"/>
      <c r="BA216" s="43"/>
      <c r="BB216" s="43"/>
      <c r="BC216" s="25"/>
      <c r="BD216" s="223"/>
      <c r="BE216" s="220"/>
      <c r="BF216" s="24"/>
      <c r="BG216" s="223"/>
      <c r="BH216" s="220"/>
      <c r="BJ216" s="43"/>
      <c r="BK216" s="43"/>
      <c r="BL216" s="43"/>
      <c r="BM216" s="43"/>
      <c r="BO216" s="223"/>
      <c r="BP216" s="220"/>
      <c r="BQ216" s="24"/>
      <c r="BR216" s="223"/>
      <c r="BS216" s="220"/>
      <c r="BU216" s="220"/>
      <c r="BV216" s="220"/>
      <c r="BW216" s="221"/>
      <c r="BX216" s="51"/>
      <c r="BY216" s="220"/>
      <c r="BZ216" s="220"/>
      <c r="CA216" s="221"/>
      <c r="CB216" s="51"/>
      <c r="CC216" s="221"/>
    </row>
    <row r="217" spans="1:81" s="20" customFormat="1" ht="16" customHeight="1" x14ac:dyDescent="0.2">
      <c r="A217" s="286"/>
      <c r="B217" s="222"/>
      <c r="C217" s="222">
        <v>0</v>
      </c>
      <c r="E217" s="224"/>
      <c r="AG217" s="21" t="e">
        <f t="shared" si="82"/>
        <v>#DIV/0!</v>
      </c>
      <c r="AH217" s="22" t="e">
        <f t="shared" si="83"/>
        <v>#DIV/0!</v>
      </c>
      <c r="AI217" s="22" t="e">
        <f t="shared" si="84"/>
        <v>#DIV/0!</v>
      </c>
      <c r="AJ217" s="22" t="e">
        <f t="shared" si="85"/>
        <v>#DIV/0!</v>
      </c>
      <c r="AK217" s="22" t="e">
        <f t="shared" si="86"/>
        <v>#DIV/0!</v>
      </c>
      <c r="AM217" s="51" t="e">
        <f t="shared" si="87"/>
        <v>#DIV/0!</v>
      </c>
      <c r="AN217" s="20" t="e">
        <f t="shared" si="88"/>
        <v>#DIV/0!</v>
      </c>
      <c r="AP217" s="109" t="e">
        <f t="shared" si="89"/>
        <v>#DIV/0!</v>
      </c>
      <c r="AQ217" s="223" cm="1">
        <f t="array" ref="AQ217">MIN(IF(ISERROR(AP217:AP224),1E+307,AP217:AP224))</f>
        <v>9.9999999999999999E+306</v>
      </c>
      <c r="AS217" s="223"/>
      <c r="AT217" s="220"/>
      <c r="AU217" s="24"/>
      <c r="AV217" s="223"/>
      <c r="AW217" s="220"/>
      <c r="AY217" s="43"/>
      <c r="AZ217" s="43"/>
      <c r="BA217" s="43"/>
      <c r="BB217" s="43"/>
      <c r="BC217" s="25"/>
      <c r="BD217" s="223"/>
      <c r="BE217" s="220"/>
      <c r="BF217" s="24"/>
      <c r="BG217" s="223"/>
      <c r="BH217" s="220"/>
      <c r="BJ217" s="43"/>
      <c r="BK217" s="43"/>
      <c r="BL217" s="43"/>
      <c r="BM217" s="43"/>
      <c r="BO217" s="223"/>
      <c r="BP217" s="220"/>
      <c r="BQ217" s="24"/>
      <c r="BR217" s="223"/>
      <c r="BS217" s="220"/>
      <c r="BU217" s="220"/>
      <c r="BV217" s="220"/>
      <c r="BW217" s="221"/>
      <c r="BX217" s="51"/>
      <c r="BY217" s="220"/>
      <c r="BZ217" s="220"/>
      <c r="CA217" s="221"/>
      <c r="CB217" s="51"/>
      <c r="CC217" s="221"/>
    </row>
    <row r="218" spans="1:81" s="20" customFormat="1" ht="16" customHeight="1" x14ac:dyDescent="0.2">
      <c r="A218" s="286"/>
      <c r="B218" s="222"/>
      <c r="C218" s="222"/>
      <c r="E218" s="224"/>
      <c r="AG218" s="21" t="e">
        <f t="shared" si="82"/>
        <v>#DIV/0!</v>
      </c>
      <c r="AH218" s="22" t="e">
        <f t="shared" si="83"/>
        <v>#DIV/0!</v>
      </c>
      <c r="AI218" s="22" t="e">
        <f t="shared" si="84"/>
        <v>#DIV/0!</v>
      </c>
      <c r="AJ218" s="22" t="e">
        <f t="shared" si="85"/>
        <v>#DIV/0!</v>
      </c>
      <c r="AK218" s="22" t="e">
        <f t="shared" si="86"/>
        <v>#DIV/0!</v>
      </c>
      <c r="AM218" s="51" t="e">
        <f t="shared" si="87"/>
        <v>#DIV/0!</v>
      </c>
      <c r="AN218" s="20" t="e">
        <f t="shared" si="88"/>
        <v>#DIV/0!</v>
      </c>
      <c r="AP218" s="109" t="e">
        <f t="shared" si="89"/>
        <v>#DIV/0!</v>
      </c>
      <c r="AQ218" s="223"/>
      <c r="AS218" s="223"/>
      <c r="AT218" s="220"/>
      <c r="AU218" s="24"/>
      <c r="AV218" s="223"/>
      <c r="AW218" s="220"/>
      <c r="AY218" s="43"/>
      <c r="AZ218" s="43"/>
      <c r="BA218" s="43"/>
      <c r="BB218" s="43"/>
      <c r="BC218" s="25"/>
      <c r="BD218" s="223"/>
      <c r="BE218" s="220"/>
      <c r="BF218" s="24"/>
      <c r="BG218" s="223"/>
      <c r="BH218" s="220"/>
      <c r="BJ218" s="43"/>
      <c r="BK218" s="43"/>
      <c r="BL218" s="43"/>
      <c r="BM218" s="43"/>
      <c r="BO218" s="223"/>
      <c r="BP218" s="220"/>
      <c r="BQ218" s="24"/>
      <c r="BR218" s="223"/>
      <c r="BS218" s="220"/>
      <c r="BU218" s="220"/>
      <c r="BV218" s="220"/>
      <c r="BW218" s="221"/>
      <c r="BX218" s="51"/>
      <c r="BY218" s="220"/>
      <c r="BZ218" s="220"/>
      <c r="CA218" s="221"/>
      <c r="CB218" s="51"/>
      <c r="CC218" s="221"/>
    </row>
    <row r="219" spans="1:81" s="20" customFormat="1" ht="16" customHeight="1" x14ac:dyDescent="0.2">
      <c r="A219" s="286"/>
      <c r="B219" s="222"/>
      <c r="C219" s="222"/>
      <c r="E219" s="224"/>
      <c r="AG219" s="21" t="e">
        <f t="shared" si="82"/>
        <v>#DIV/0!</v>
      </c>
      <c r="AH219" s="22" t="e">
        <f t="shared" si="83"/>
        <v>#DIV/0!</v>
      </c>
      <c r="AI219" s="22" t="e">
        <f t="shared" si="84"/>
        <v>#DIV/0!</v>
      </c>
      <c r="AJ219" s="22" t="e">
        <f t="shared" si="85"/>
        <v>#DIV/0!</v>
      </c>
      <c r="AK219" s="22" t="e">
        <f t="shared" si="86"/>
        <v>#DIV/0!</v>
      </c>
      <c r="AM219" s="51" t="e">
        <f t="shared" si="87"/>
        <v>#DIV/0!</v>
      </c>
      <c r="AN219" s="20" t="e">
        <f t="shared" si="88"/>
        <v>#DIV/0!</v>
      </c>
      <c r="AP219" s="109" t="e">
        <f t="shared" si="89"/>
        <v>#DIV/0!</v>
      </c>
      <c r="AQ219" s="223"/>
      <c r="AS219" s="223"/>
      <c r="AT219" s="220"/>
      <c r="AU219" s="24"/>
      <c r="AV219" s="223"/>
      <c r="AW219" s="220"/>
      <c r="AY219" s="43"/>
      <c r="AZ219" s="43"/>
      <c r="BA219" s="43"/>
      <c r="BB219" s="43"/>
      <c r="BC219" s="25"/>
      <c r="BD219" s="223"/>
      <c r="BE219" s="220"/>
      <c r="BF219" s="24"/>
      <c r="BG219" s="223"/>
      <c r="BH219" s="220"/>
      <c r="BJ219" s="43"/>
      <c r="BK219" s="43"/>
      <c r="BL219" s="43"/>
      <c r="BM219" s="43"/>
      <c r="BO219" s="223"/>
      <c r="BP219" s="220"/>
      <c r="BQ219" s="24"/>
      <c r="BR219" s="223"/>
      <c r="BS219" s="220"/>
      <c r="BU219" s="220"/>
      <c r="BV219" s="220"/>
      <c r="BW219" s="221"/>
      <c r="BX219" s="51"/>
      <c r="BY219" s="220"/>
      <c r="BZ219" s="220"/>
      <c r="CA219" s="221"/>
      <c r="CB219" s="51"/>
      <c r="CC219" s="221"/>
    </row>
    <row r="220" spans="1:81" s="20" customFormat="1" ht="16" customHeight="1" x14ac:dyDescent="0.2">
      <c r="A220" s="286"/>
      <c r="B220" s="222"/>
      <c r="C220" s="222"/>
      <c r="E220" s="224"/>
      <c r="AG220" s="21" t="e">
        <f t="shared" si="82"/>
        <v>#DIV/0!</v>
      </c>
      <c r="AH220" s="22" t="e">
        <f t="shared" si="83"/>
        <v>#DIV/0!</v>
      </c>
      <c r="AI220" s="22" t="e">
        <f t="shared" si="84"/>
        <v>#DIV/0!</v>
      </c>
      <c r="AJ220" s="22" t="e">
        <f t="shared" si="85"/>
        <v>#DIV/0!</v>
      </c>
      <c r="AK220" s="22" t="e">
        <f t="shared" si="86"/>
        <v>#DIV/0!</v>
      </c>
      <c r="AM220" s="51" t="e">
        <f t="shared" si="87"/>
        <v>#DIV/0!</v>
      </c>
      <c r="AN220" s="20" t="e">
        <f t="shared" si="88"/>
        <v>#DIV/0!</v>
      </c>
      <c r="AP220" s="109" t="e">
        <f t="shared" si="89"/>
        <v>#DIV/0!</v>
      </c>
      <c r="AQ220" s="223"/>
      <c r="AS220" s="223"/>
      <c r="AT220" s="220"/>
      <c r="AU220" s="24"/>
      <c r="AV220" s="223"/>
      <c r="AW220" s="220"/>
      <c r="AY220" s="43"/>
      <c r="AZ220" s="43"/>
      <c r="BA220" s="43"/>
      <c r="BB220" s="43"/>
      <c r="BC220" s="25"/>
      <c r="BD220" s="223"/>
      <c r="BE220" s="220"/>
      <c r="BF220" s="24"/>
      <c r="BG220" s="223"/>
      <c r="BH220" s="220"/>
      <c r="BJ220" s="43"/>
      <c r="BK220" s="43"/>
      <c r="BL220" s="43"/>
      <c r="BM220" s="43"/>
      <c r="BO220" s="223"/>
      <c r="BP220" s="220"/>
      <c r="BQ220" s="24"/>
      <c r="BR220" s="223"/>
      <c r="BS220" s="220"/>
      <c r="BU220" s="220"/>
      <c r="BV220" s="220"/>
      <c r="BW220" s="221"/>
      <c r="BX220" s="51"/>
      <c r="BY220" s="220"/>
      <c r="BZ220" s="220"/>
      <c r="CA220" s="221"/>
      <c r="CB220" s="51"/>
      <c r="CC220" s="221"/>
    </row>
    <row r="221" spans="1:81" s="20" customFormat="1" ht="16" customHeight="1" x14ac:dyDescent="0.2">
      <c r="A221" s="286"/>
      <c r="B221" s="222"/>
      <c r="C221" s="222"/>
      <c r="E221" s="224"/>
      <c r="AG221" s="21" t="e">
        <f t="shared" si="82"/>
        <v>#DIV/0!</v>
      </c>
      <c r="AH221" s="22" t="e">
        <f t="shared" si="83"/>
        <v>#DIV/0!</v>
      </c>
      <c r="AI221" s="22" t="e">
        <f t="shared" si="84"/>
        <v>#DIV/0!</v>
      </c>
      <c r="AJ221" s="22" t="e">
        <f t="shared" si="85"/>
        <v>#DIV/0!</v>
      </c>
      <c r="AK221" s="22" t="e">
        <f t="shared" si="86"/>
        <v>#DIV/0!</v>
      </c>
      <c r="AM221" s="51" t="e">
        <f t="shared" si="87"/>
        <v>#DIV/0!</v>
      </c>
      <c r="AN221" s="20" t="e">
        <f t="shared" si="88"/>
        <v>#DIV/0!</v>
      </c>
      <c r="AP221" s="109" t="e">
        <f t="shared" si="89"/>
        <v>#DIV/0!</v>
      </c>
      <c r="AQ221" s="223"/>
      <c r="AS221" s="223"/>
      <c r="AT221" s="220"/>
      <c r="AU221" s="24"/>
      <c r="AV221" s="223"/>
      <c r="AW221" s="220"/>
      <c r="AY221" s="43"/>
      <c r="AZ221" s="43"/>
      <c r="BA221" s="43"/>
      <c r="BB221" s="43"/>
      <c r="BC221" s="25"/>
      <c r="BD221" s="223"/>
      <c r="BE221" s="220"/>
      <c r="BF221" s="24"/>
      <c r="BG221" s="223"/>
      <c r="BH221" s="220"/>
      <c r="BJ221" s="43"/>
      <c r="BK221" s="43"/>
      <c r="BL221" s="43"/>
      <c r="BM221" s="43"/>
      <c r="BO221" s="223"/>
      <c r="BP221" s="220"/>
      <c r="BQ221" s="24"/>
      <c r="BR221" s="223"/>
      <c r="BS221" s="220"/>
      <c r="BU221" s="220"/>
      <c r="BV221" s="220"/>
      <c r="BW221" s="221"/>
      <c r="BX221" s="51"/>
      <c r="BY221" s="220"/>
      <c r="BZ221" s="220"/>
      <c r="CA221" s="221"/>
      <c r="CB221" s="51"/>
      <c r="CC221" s="221"/>
    </row>
    <row r="222" spans="1:81" s="20" customFormat="1" ht="16" customHeight="1" x14ac:dyDescent="0.2">
      <c r="A222" s="286"/>
      <c r="B222" s="222"/>
      <c r="C222" s="222"/>
      <c r="E222" s="224"/>
      <c r="G222" s="110"/>
      <c r="K222" s="111"/>
      <c r="L222" s="110"/>
      <c r="P222" s="111"/>
      <c r="Q222" s="110"/>
      <c r="U222" s="111"/>
      <c r="V222" s="110"/>
      <c r="Z222" s="111"/>
      <c r="AA222" s="110"/>
      <c r="AE222" s="111"/>
      <c r="AG222" s="21" t="e">
        <f t="shared" si="82"/>
        <v>#DIV/0!</v>
      </c>
      <c r="AH222" s="22" t="e">
        <f t="shared" si="83"/>
        <v>#DIV/0!</v>
      </c>
      <c r="AI222" s="22" t="e">
        <f t="shared" si="84"/>
        <v>#DIV/0!</v>
      </c>
      <c r="AJ222" s="22" t="e">
        <f t="shared" si="85"/>
        <v>#DIV/0!</v>
      </c>
      <c r="AK222" s="22" t="e">
        <f t="shared" si="86"/>
        <v>#DIV/0!</v>
      </c>
      <c r="AM222" s="51" t="e">
        <f t="shared" si="87"/>
        <v>#DIV/0!</v>
      </c>
      <c r="AN222" s="20" t="e">
        <f t="shared" si="88"/>
        <v>#DIV/0!</v>
      </c>
      <c r="AP222" s="109" t="e">
        <f t="shared" si="89"/>
        <v>#DIV/0!</v>
      </c>
      <c r="AQ222" s="223"/>
      <c r="AS222" s="223"/>
      <c r="AT222" s="220"/>
      <c r="AU222" s="24"/>
      <c r="AV222" s="223"/>
      <c r="AW222" s="220"/>
      <c r="AY222" s="43"/>
      <c r="AZ222" s="43"/>
      <c r="BA222" s="43"/>
      <c r="BB222" s="43"/>
      <c r="BC222" s="25"/>
      <c r="BD222" s="223"/>
      <c r="BE222" s="220"/>
      <c r="BF222" s="24"/>
      <c r="BG222" s="223"/>
      <c r="BH222" s="220"/>
      <c r="BJ222" s="43"/>
      <c r="BK222" s="43"/>
      <c r="BL222" s="43"/>
      <c r="BM222" s="43"/>
      <c r="BO222" s="223"/>
      <c r="BP222" s="220"/>
      <c r="BQ222" s="24"/>
      <c r="BR222" s="223"/>
      <c r="BS222" s="220"/>
      <c r="BU222" s="220"/>
      <c r="BV222" s="220"/>
      <c r="BW222" s="221"/>
      <c r="BX222" s="51"/>
      <c r="BY222" s="220"/>
      <c r="BZ222" s="220"/>
      <c r="CA222" s="221"/>
      <c r="CB222" s="51"/>
      <c r="CC222" s="221"/>
    </row>
    <row r="223" spans="1:81" s="20" customFormat="1" ht="16" customHeight="1" x14ac:dyDescent="0.2">
      <c r="A223" s="286"/>
      <c r="B223" s="222"/>
      <c r="C223" s="222"/>
      <c r="E223" s="224"/>
      <c r="G223" s="110"/>
      <c r="K223" s="111"/>
      <c r="L223" s="110"/>
      <c r="P223" s="111"/>
      <c r="Q223" s="110"/>
      <c r="U223" s="111"/>
      <c r="V223" s="110"/>
      <c r="Z223" s="111"/>
      <c r="AA223" s="110"/>
      <c r="AE223" s="111"/>
      <c r="AG223" s="21" t="e">
        <f t="shared" si="82"/>
        <v>#DIV/0!</v>
      </c>
      <c r="AH223" s="22" t="e">
        <f t="shared" si="83"/>
        <v>#DIV/0!</v>
      </c>
      <c r="AI223" s="22" t="e">
        <f t="shared" si="84"/>
        <v>#DIV/0!</v>
      </c>
      <c r="AJ223" s="22" t="e">
        <f t="shared" si="85"/>
        <v>#DIV/0!</v>
      </c>
      <c r="AK223" s="22" t="e">
        <f t="shared" si="86"/>
        <v>#DIV/0!</v>
      </c>
      <c r="AM223" s="51" t="e">
        <f t="shared" si="87"/>
        <v>#DIV/0!</v>
      </c>
      <c r="AN223" s="20" t="e">
        <f t="shared" si="88"/>
        <v>#DIV/0!</v>
      </c>
      <c r="AP223" s="109" t="e">
        <f t="shared" si="89"/>
        <v>#DIV/0!</v>
      </c>
      <c r="AQ223" s="223"/>
      <c r="AS223" s="223"/>
      <c r="AT223" s="220"/>
      <c r="AU223" s="24"/>
      <c r="AV223" s="223"/>
      <c r="AW223" s="220"/>
      <c r="AY223" s="43"/>
      <c r="AZ223" s="43"/>
      <c r="BA223" s="43"/>
      <c r="BB223" s="43"/>
      <c r="BC223" s="25"/>
      <c r="BD223" s="223"/>
      <c r="BE223" s="220"/>
      <c r="BF223" s="24"/>
      <c r="BG223" s="223"/>
      <c r="BH223" s="220"/>
      <c r="BJ223" s="43"/>
      <c r="BK223" s="43"/>
      <c r="BL223" s="43"/>
      <c r="BM223" s="43"/>
      <c r="BO223" s="223"/>
      <c r="BP223" s="220"/>
      <c r="BQ223" s="24"/>
      <c r="BR223" s="223"/>
      <c r="BS223" s="220"/>
      <c r="BU223" s="220"/>
      <c r="BV223" s="220"/>
      <c r="BW223" s="221"/>
      <c r="BX223" s="51"/>
      <c r="BY223" s="220"/>
      <c r="BZ223" s="220"/>
      <c r="CA223" s="221"/>
      <c r="CB223" s="51"/>
      <c r="CC223" s="221"/>
    </row>
    <row r="224" spans="1:81" s="133" customFormat="1" ht="16" customHeight="1" thickBot="1" x14ac:dyDescent="0.25">
      <c r="A224" s="287"/>
      <c r="B224" s="289"/>
      <c r="C224" s="289"/>
      <c r="E224" s="283"/>
      <c r="G224" s="134"/>
      <c r="K224" s="135"/>
      <c r="L224" s="134"/>
      <c r="P224" s="135"/>
      <c r="Q224" s="134"/>
      <c r="U224" s="135"/>
      <c r="V224" s="134"/>
      <c r="Z224" s="135"/>
      <c r="AA224" s="134"/>
      <c r="AE224" s="135"/>
      <c r="AG224" s="136" t="e">
        <f t="shared" si="82"/>
        <v>#DIV/0!</v>
      </c>
      <c r="AH224" s="137" t="e">
        <f t="shared" si="83"/>
        <v>#DIV/0!</v>
      </c>
      <c r="AI224" s="137" t="e">
        <f t="shared" si="84"/>
        <v>#DIV/0!</v>
      </c>
      <c r="AJ224" s="137" t="e">
        <f t="shared" si="85"/>
        <v>#DIV/0!</v>
      </c>
      <c r="AK224" s="137" t="e">
        <f t="shared" si="86"/>
        <v>#DIV/0!</v>
      </c>
      <c r="AM224" s="142" t="e">
        <f t="shared" si="87"/>
        <v>#DIV/0!</v>
      </c>
      <c r="AN224" s="133" t="e">
        <f t="shared" si="88"/>
        <v>#DIV/0!</v>
      </c>
      <c r="AP224" s="138" t="e">
        <f t="shared" si="89"/>
        <v>#DIV/0!</v>
      </c>
      <c r="AQ224" s="276"/>
      <c r="AS224" s="276"/>
      <c r="AT224" s="272"/>
      <c r="AU224" s="139"/>
      <c r="AV224" s="276"/>
      <c r="AW224" s="272"/>
      <c r="AY224" s="140"/>
      <c r="AZ224" s="140"/>
      <c r="BA224" s="140"/>
      <c r="BB224" s="140"/>
      <c r="BC224" s="141"/>
      <c r="BD224" s="276"/>
      <c r="BE224" s="272"/>
      <c r="BF224" s="139"/>
      <c r="BG224" s="276"/>
      <c r="BH224" s="272"/>
      <c r="BJ224" s="140"/>
      <c r="BK224" s="140"/>
      <c r="BL224" s="140"/>
      <c r="BM224" s="140"/>
      <c r="BO224" s="276"/>
      <c r="BP224" s="272"/>
      <c r="BQ224" s="139"/>
      <c r="BR224" s="276"/>
      <c r="BS224" s="272"/>
      <c r="BU224" s="272"/>
      <c r="BV224" s="272"/>
      <c r="BW224" s="291"/>
      <c r="BX224" s="142"/>
      <c r="BY224" s="272"/>
      <c r="BZ224" s="272"/>
      <c r="CA224" s="291"/>
      <c r="CB224" s="142"/>
      <c r="CC224" s="291"/>
    </row>
    <row r="225" spans="1:81" s="20" customFormat="1" ht="16" customHeight="1" thickBot="1" x14ac:dyDescent="0.25">
      <c r="A225" s="122"/>
      <c r="B225" s="122"/>
      <c r="C225" s="122"/>
      <c r="E225" s="56"/>
      <c r="AG225" s="21"/>
      <c r="AH225" s="22"/>
      <c r="AI225" s="22"/>
      <c r="AJ225" s="22"/>
      <c r="AK225" s="22"/>
      <c r="AM225" s="51"/>
      <c r="AP225" s="109"/>
      <c r="AQ225" s="158"/>
      <c r="AS225" s="158"/>
      <c r="AT225" s="159"/>
      <c r="AU225" s="24"/>
      <c r="AV225" s="158"/>
      <c r="AW225" s="159"/>
      <c r="AY225" s="43"/>
      <c r="AZ225" s="43"/>
      <c r="BA225" s="43"/>
      <c r="BB225" s="43"/>
      <c r="BC225" s="25"/>
      <c r="BD225" s="158"/>
      <c r="BE225" s="159"/>
      <c r="BF225" s="24"/>
      <c r="BG225" s="158"/>
      <c r="BH225" s="159"/>
      <c r="BJ225" s="43"/>
      <c r="BK225" s="43"/>
      <c r="BL225" s="43"/>
      <c r="BM225" s="43"/>
      <c r="BO225" s="158"/>
      <c r="BP225" s="159"/>
      <c r="BQ225" s="24"/>
      <c r="BR225" s="158"/>
      <c r="BS225" s="159"/>
      <c r="BU225" s="159"/>
      <c r="BV225" s="159"/>
      <c r="BW225" s="160"/>
      <c r="BX225" s="51"/>
      <c r="BY225" s="159"/>
      <c r="BZ225" s="159"/>
      <c r="CA225" s="160"/>
      <c r="CB225" s="51"/>
      <c r="CC225" s="160"/>
    </row>
    <row r="226" spans="1:81" s="124" customFormat="1" ht="16" customHeight="1" x14ac:dyDescent="0.2">
      <c r="A226" s="285">
        <v>18</v>
      </c>
      <c r="B226" s="288">
        <v>0</v>
      </c>
      <c r="C226" s="288">
        <v>1</v>
      </c>
      <c r="D226" s="124" t="s">
        <v>763</v>
      </c>
      <c r="E226" s="282">
        <v>753601</v>
      </c>
      <c r="G226" s="125">
        <v>115</v>
      </c>
      <c r="H226" s="125">
        <v>87</v>
      </c>
      <c r="I226" s="125">
        <v>142</v>
      </c>
      <c r="J226" s="125">
        <v>82</v>
      </c>
      <c r="K226" s="125">
        <v>81</v>
      </c>
      <c r="L226" s="125">
        <v>0.83199999999999996</v>
      </c>
      <c r="M226" s="125">
        <v>0.80900000000000005</v>
      </c>
      <c r="N226" s="125">
        <v>0.86</v>
      </c>
      <c r="O226" s="125">
        <v>0.80100000000000005</v>
      </c>
      <c r="P226" s="125">
        <v>0.80300000000000005</v>
      </c>
      <c r="Q226" s="125">
        <v>0.69099999999999995</v>
      </c>
      <c r="R226" s="125">
        <v>0.71399999999999997</v>
      </c>
      <c r="S226" s="125">
        <v>0.71099999999999997</v>
      </c>
      <c r="T226" s="125">
        <v>0.69799999999999995</v>
      </c>
      <c r="U226" s="125">
        <v>0.71499999999999997</v>
      </c>
      <c r="V226" s="125">
        <v>1.0229999999999999</v>
      </c>
      <c r="W226" s="125">
        <v>1.081</v>
      </c>
      <c r="X226" s="125">
        <v>0.93700000000000006</v>
      </c>
      <c r="Y226" s="125">
        <v>1.1040000000000001</v>
      </c>
      <c r="Z226" s="125">
        <v>1.091</v>
      </c>
      <c r="AA226" s="125">
        <v>1.323</v>
      </c>
      <c r="AB226" s="125">
        <v>1.319</v>
      </c>
      <c r="AC226" s="125">
        <v>1.3160000000000001</v>
      </c>
      <c r="AD226" s="125">
        <v>1.3169999999999999</v>
      </c>
      <c r="AE226" s="125">
        <v>1.3109999999999999</v>
      </c>
      <c r="AG226" s="126">
        <f t="shared" ref="AG226:AG241" si="90">AVERAGE(G226:K226)</f>
        <v>101.4</v>
      </c>
      <c r="AH226" s="127">
        <f t="shared" ref="AH226:AH241" si="91">AVERAGE(L226:P226)</f>
        <v>0.82100000000000006</v>
      </c>
      <c r="AI226" s="127">
        <f t="shared" ref="AI226:AI241" si="92">AVERAGE(V226:Z226)</f>
        <v>1.0472000000000001</v>
      </c>
      <c r="AJ226" s="127">
        <f t="shared" ref="AJ226:AJ241" si="93">AVERAGE(Q226:U226)</f>
        <v>0.70579999999999987</v>
      </c>
      <c r="AK226" s="127">
        <f t="shared" ref="AK226:AK241" si="94">AVERAGE(AA226:AE226)</f>
        <v>1.3172000000000001</v>
      </c>
      <c r="AM226" s="132">
        <f t="shared" ref="AM226:AM241" si="95">AK226-AJ226</f>
        <v>0.61140000000000028</v>
      </c>
      <c r="AN226" s="124">
        <f t="shared" ref="AN226:AN241" si="96">STDEV(AA226:AE226)</f>
        <v>4.3817804600413245E-3</v>
      </c>
      <c r="AP226" s="128">
        <f t="shared" ref="AP226:AP241" si="97">((AK226-AI226)*(1000/AG226))/AJ226</f>
        <v>3.772629489219502</v>
      </c>
      <c r="AQ226" s="275" cm="1">
        <f t="array" ref="AQ226">MIN(IF(ISERROR(AP226:AP233),1E+307,AP226:AP233))</f>
        <v>0.65969107905230639</v>
      </c>
      <c r="AS226" s="275" cm="1">
        <f t="array" ref="AS226">MAX(IF(ISERROR(AJ226:AJ233),-1E+307,AJ226:AJ233))</f>
        <v>0.73499999999999999</v>
      </c>
      <c r="AT226" s="271"/>
      <c r="AU226" s="129"/>
      <c r="AV226" s="275" cm="1">
        <f t="array" ref="AV226">MIN(IF(ISERROR(AK226:AK233),1E+307,AK226:AK233))</f>
        <v>1.2719999999999998</v>
      </c>
      <c r="AW226" s="271"/>
      <c r="AY226" s="130">
        <v>0.83899999999999997</v>
      </c>
      <c r="AZ226" s="130">
        <v>1.2509999999999999</v>
      </c>
      <c r="BA226" s="130">
        <v>0.83299999999999996</v>
      </c>
      <c r="BB226" s="130">
        <v>1.431</v>
      </c>
      <c r="BC226" s="131"/>
      <c r="BD226" s="275" cm="1">
        <f t="array" ref="BD226">INDEX(AY226:AY233, MATCH(MIN(IF(ISERROR($AK226:$AK233), 1000, $AK226:$AK233)), $AK226:$AK233, 0))</f>
        <v>0.83799999999999997</v>
      </c>
      <c r="BE226" s="271"/>
      <c r="BF226" s="129"/>
      <c r="BG226" s="275" cm="1">
        <f t="array" ref="BG226">INDEX(AZ226:AZ233, MATCH(MIN(IF(ISERROR($AK226:$AK233), 1000, $AK226:$AK233)), $AK226:$AK233, 0))</f>
        <v>1.2070000000000001</v>
      </c>
      <c r="BH226" s="271"/>
      <c r="BJ226" s="130">
        <v>0.79800000000000004</v>
      </c>
      <c r="BK226" s="130">
        <v>1.417</v>
      </c>
      <c r="BL226" s="130">
        <v>0.80100000000000005</v>
      </c>
      <c r="BM226" s="130">
        <v>1.538</v>
      </c>
      <c r="BO226" s="275" cm="1">
        <f t="array" ref="BO226">INDEX(BJ226:BJ233, MATCH(MIN(IF(ISERROR($AK226:$AK233), 1000, $AK226:$AK233)), $AK226:$AK233, 0))</f>
        <v>0.80100000000000005</v>
      </c>
      <c r="BP226" s="271"/>
      <c r="BQ226" s="129"/>
      <c r="BR226" s="275" cm="1">
        <f t="array" ref="BR226">INDEX(BK226:BK233, MATCH(MIN(IF(ISERROR($AK226:$AK233), 1000, $AK226:$AK233)), $AK226:$AK233, 0))</f>
        <v>1.359</v>
      </c>
      <c r="BS226" s="271"/>
      <c r="BU226" s="271"/>
      <c r="BV226" s="271"/>
      <c r="BW226" s="290"/>
      <c r="BX226" s="132"/>
      <c r="BY226" s="271"/>
      <c r="BZ226" s="271"/>
      <c r="CA226" s="290"/>
      <c r="CB226" s="132"/>
      <c r="CC226" s="290"/>
    </row>
    <row r="227" spans="1:81" s="63" customFormat="1" ht="16" customHeight="1" x14ac:dyDescent="0.2">
      <c r="A227" s="286"/>
      <c r="B227" s="222"/>
      <c r="C227" s="222"/>
      <c r="D227" s="162" t="s">
        <v>764</v>
      </c>
      <c r="E227" s="224"/>
      <c r="G227" s="63">
        <v>378</v>
      </c>
      <c r="H227" s="63">
        <v>367</v>
      </c>
      <c r="I227" s="63">
        <v>320</v>
      </c>
      <c r="J227" s="63">
        <v>369</v>
      </c>
      <c r="K227" s="63">
        <v>322</v>
      </c>
      <c r="L227" s="63">
        <v>0.86599999999999999</v>
      </c>
      <c r="M227" s="63">
        <v>0.86499999999999999</v>
      </c>
      <c r="N227" s="63">
        <v>0.84399999999999997</v>
      </c>
      <c r="O227" s="63">
        <v>0.871</v>
      </c>
      <c r="P227" s="63">
        <v>0.84599999999999997</v>
      </c>
      <c r="Q227" s="63">
        <v>0.72599999999999998</v>
      </c>
      <c r="R227" s="63">
        <v>0.73599999999999999</v>
      </c>
      <c r="S227" s="63">
        <v>0.74099999999999999</v>
      </c>
      <c r="T227" s="63">
        <v>0.73</v>
      </c>
      <c r="U227" s="63">
        <v>0.74199999999999999</v>
      </c>
      <c r="V227" s="63">
        <v>0.92200000000000004</v>
      </c>
      <c r="W227" s="63">
        <v>0.92200000000000004</v>
      </c>
      <c r="X227" s="63">
        <v>0.98199999999999998</v>
      </c>
      <c r="Y227" s="63">
        <v>0.90500000000000003</v>
      </c>
      <c r="Z227" s="63">
        <v>0.97599999999999998</v>
      </c>
      <c r="AA227" s="63">
        <v>1.2689999999999999</v>
      </c>
      <c r="AB227" s="63">
        <v>1.3149999999999999</v>
      </c>
      <c r="AC227" s="63">
        <v>1.252</v>
      </c>
      <c r="AD227" s="63">
        <v>1.26</v>
      </c>
      <c r="AE227" s="63">
        <v>1.264</v>
      </c>
      <c r="AG227" s="102">
        <f t="shared" si="90"/>
        <v>351.2</v>
      </c>
      <c r="AH227" s="103">
        <f t="shared" si="91"/>
        <v>0.85839999999999994</v>
      </c>
      <c r="AI227" s="103">
        <f t="shared" si="92"/>
        <v>0.94140000000000001</v>
      </c>
      <c r="AJ227" s="103">
        <f t="shared" si="93"/>
        <v>0.73499999999999999</v>
      </c>
      <c r="AK227" s="103">
        <f t="shared" si="94"/>
        <v>1.2719999999999998</v>
      </c>
      <c r="AM227" s="51">
        <f t="shared" si="95"/>
        <v>0.53699999999999981</v>
      </c>
      <c r="AN227" s="20">
        <f t="shared" si="96"/>
        <v>2.4829418035870247E-2</v>
      </c>
      <c r="AP227" s="18">
        <f t="shared" si="97"/>
        <v>1.2807400864673879</v>
      </c>
      <c r="AQ227" s="223"/>
      <c r="AS227" s="223"/>
      <c r="AT227" s="220"/>
      <c r="AU227" s="104"/>
      <c r="AV227" s="223"/>
      <c r="AW227" s="220"/>
      <c r="AY227" s="105">
        <v>0.83799999999999997</v>
      </c>
      <c r="AZ227" s="105">
        <v>1.2070000000000001</v>
      </c>
      <c r="BA227" s="105">
        <v>0.79400000000000004</v>
      </c>
      <c r="BB227" s="105">
        <v>1.4810000000000001</v>
      </c>
      <c r="BC227" s="106"/>
      <c r="BD227" s="223"/>
      <c r="BE227" s="220"/>
      <c r="BF227" s="104"/>
      <c r="BG227" s="223"/>
      <c r="BH227" s="220"/>
      <c r="BJ227" s="105">
        <v>0.80100000000000005</v>
      </c>
      <c r="BK227" s="105">
        <v>1.359</v>
      </c>
      <c r="BL227" s="105">
        <v>0.77400000000000002</v>
      </c>
      <c r="BM227" s="105">
        <v>1.5409999999999999</v>
      </c>
      <c r="BO227" s="223"/>
      <c r="BP227" s="220"/>
      <c r="BQ227" s="104"/>
      <c r="BR227" s="223"/>
      <c r="BS227" s="220"/>
      <c r="BU227" s="220"/>
      <c r="BV227" s="220"/>
      <c r="BW227" s="221"/>
      <c r="BX227" s="107"/>
      <c r="BY227" s="220"/>
      <c r="BZ227" s="220"/>
      <c r="CA227" s="221"/>
      <c r="CB227" s="107"/>
      <c r="CC227" s="221"/>
    </row>
    <row r="228" spans="1:81" s="20" customFormat="1" ht="16" customHeight="1" x14ac:dyDescent="0.2">
      <c r="A228" s="286"/>
      <c r="B228" s="222"/>
      <c r="C228" s="222"/>
      <c r="D228" s="20" t="s">
        <v>765</v>
      </c>
      <c r="E228" s="224"/>
      <c r="G228">
        <v>417</v>
      </c>
      <c r="H228">
        <v>540</v>
      </c>
      <c r="I228">
        <v>488</v>
      </c>
      <c r="J228">
        <v>553</v>
      </c>
      <c r="K228">
        <v>471</v>
      </c>
      <c r="L228">
        <v>0.80900000000000005</v>
      </c>
      <c r="M228">
        <v>0.85399999999999998</v>
      </c>
      <c r="N228">
        <v>0.83699999999999997</v>
      </c>
      <c r="O228">
        <v>0.86199999999999999</v>
      </c>
      <c r="P228">
        <v>0.82599999999999996</v>
      </c>
      <c r="Q228">
        <v>0.71299999999999997</v>
      </c>
      <c r="R228">
        <v>0.72799999999999998</v>
      </c>
      <c r="S228">
        <v>0.74099999999999999</v>
      </c>
      <c r="T228">
        <v>0.72699999999999998</v>
      </c>
      <c r="U228">
        <v>0.73799999999999999</v>
      </c>
      <c r="V228">
        <v>1.0840000000000001</v>
      </c>
      <c r="W228">
        <v>0.95499999999999996</v>
      </c>
      <c r="X228">
        <v>1.002</v>
      </c>
      <c r="Y228">
        <v>0.93500000000000005</v>
      </c>
      <c r="Z228">
        <v>1.032</v>
      </c>
      <c r="AA228">
        <v>1.2929999999999999</v>
      </c>
      <c r="AB228">
        <v>1.37</v>
      </c>
      <c r="AC228">
        <v>1.3169999999999999</v>
      </c>
      <c r="AD228">
        <v>1.276</v>
      </c>
      <c r="AE228">
        <v>1.274</v>
      </c>
      <c r="AG228" s="21">
        <f t="shared" si="90"/>
        <v>493.8</v>
      </c>
      <c r="AH228" s="22">
        <f t="shared" si="91"/>
        <v>0.8375999999999999</v>
      </c>
      <c r="AI228" s="22">
        <f t="shared" si="92"/>
        <v>1.0016000000000003</v>
      </c>
      <c r="AJ228" s="22">
        <f t="shared" si="93"/>
        <v>0.72939999999999994</v>
      </c>
      <c r="AK228" s="22">
        <f t="shared" si="94"/>
        <v>1.306</v>
      </c>
      <c r="AM228" s="51">
        <f t="shared" si="95"/>
        <v>0.57660000000000011</v>
      </c>
      <c r="AN228" s="20">
        <f t="shared" si="96"/>
        <v>3.9717754216471036E-2</v>
      </c>
      <c r="AP228" s="109">
        <f t="shared" si="97"/>
        <v>0.84513833892890367</v>
      </c>
      <c r="AQ228" s="223"/>
      <c r="AS228" s="223"/>
      <c r="AT228" s="220"/>
      <c r="AU228" s="24"/>
      <c r="AV228" s="223"/>
      <c r="AW228" s="220"/>
      <c r="AY228" s="43">
        <v>0.81899999999999995</v>
      </c>
      <c r="AZ228" s="43">
        <v>1.264</v>
      </c>
      <c r="BA228" s="43">
        <v>0.78900000000000003</v>
      </c>
      <c r="BB228" s="43">
        <v>1.5049999999999999</v>
      </c>
      <c r="BC228" s="25"/>
      <c r="BD228" s="223"/>
      <c r="BE228" s="220"/>
      <c r="BF228" s="24"/>
      <c r="BG228" s="223"/>
      <c r="BH228" s="220"/>
      <c r="BJ228" s="43">
        <v>0.78</v>
      </c>
      <c r="BK228" s="43">
        <v>1.4059999999999999</v>
      </c>
      <c r="BL228" s="43">
        <v>0.77</v>
      </c>
      <c r="BM228" s="43">
        <v>1.5580000000000001</v>
      </c>
      <c r="BO228" s="223"/>
      <c r="BP228" s="220"/>
      <c r="BQ228" s="24"/>
      <c r="BR228" s="223"/>
      <c r="BS228" s="220"/>
      <c r="BU228" s="220"/>
      <c r="BV228" s="220"/>
      <c r="BW228" s="221"/>
      <c r="BX228" s="51"/>
      <c r="BY228" s="220"/>
      <c r="BZ228" s="220"/>
      <c r="CA228" s="221"/>
      <c r="CB228" s="51"/>
      <c r="CC228" s="221"/>
    </row>
    <row r="229" spans="1:81" s="20" customFormat="1" ht="16" customHeight="1" x14ac:dyDescent="0.2">
      <c r="A229" s="286"/>
      <c r="B229" s="222"/>
      <c r="C229" s="222"/>
      <c r="D229" s="20" t="s">
        <v>766</v>
      </c>
      <c r="E229" s="224"/>
      <c r="G229">
        <v>610</v>
      </c>
      <c r="H229">
        <v>553</v>
      </c>
      <c r="I229">
        <v>556</v>
      </c>
      <c r="J229">
        <v>523</v>
      </c>
      <c r="K229">
        <v>555</v>
      </c>
      <c r="L229">
        <v>0.85799999999999998</v>
      </c>
      <c r="M229">
        <v>0.82599999999999996</v>
      </c>
      <c r="N229">
        <v>0.82699999999999996</v>
      </c>
      <c r="O229">
        <v>0.81</v>
      </c>
      <c r="P229">
        <v>0.83299999999999996</v>
      </c>
      <c r="Q229">
        <v>0.70899999999999996</v>
      </c>
      <c r="R229">
        <v>0.72</v>
      </c>
      <c r="S229">
        <v>0.73399999999999999</v>
      </c>
      <c r="T229">
        <v>0.72599999999999998</v>
      </c>
      <c r="U229">
        <v>0.73399999999999999</v>
      </c>
      <c r="V229">
        <v>0.94699999999999995</v>
      </c>
      <c r="W229">
        <v>1.0349999999999999</v>
      </c>
      <c r="X229">
        <v>1.0289999999999999</v>
      </c>
      <c r="Y229">
        <v>1.079</v>
      </c>
      <c r="Z229">
        <v>1.0109999999999999</v>
      </c>
      <c r="AA229">
        <v>1.31</v>
      </c>
      <c r="AB229">
        <v>1.2909999999999999</v>
      </c>
      <c r="AC229">
        <v>1.2989999999999999</v>
      </c>
      <c r="AD229">
        <v>1.2649999999999999</v>
      </c>
      <c r="AE229">
        <v>1.2729999999999999</v>
      </c>
      <c r="AG229" s="21">
        <f t="shared" si="90"/>
        <v>559.4</v>
      </c>
      <c r="AH229" s="22">
        <f t="shared" si="91"/>
        <v>0.83079999999999998</v>
      </c>
      <c r="AI229" s="22">
        <f t="shared" si="92"/>
        <v>1.0202</v>
      </c>
      <c r="AJ229" s="22">
        <f t="shared" si="93"/>
        <v>0.72459999999999991</v>
      </c>
      <c r="AK229" s="22">
        <f t="shared" si="94"/>
        <v>1.2875999999999999</v>
      </c>
      <c r="AM229" s="51">
        <f t="shared" si="95"/>
        <v>0.56299999999999994</v>
      </c>
      <c r="AN229" s="20">
        <f t="shared" si="96"/>
        <v>1.8487833837418647E-2</v>
      </c>
      <c r="AP229" s="109">
        <f t="shared" si="97"/>
        <v>0.65969107905230639</v>
      </c>
      <c r="AQ229" s="223"/>
      <c r="AS229" s="223"/>
      <c r="AT229" s="220"/>
      <c r="AU229" s="24"/>
      <c r="AV229" s="223"/>
      <c r="AW229" s="220"/>
      <c r="AY229" s="43">
        <v>0.81799999999999995</v>
      </c>
      <c r="AZ229" s="43">
        <v>1.264</v>
      </c>
      <c r="BA229" s="43">
        <v>0.79200000000000004</v>
      </c>
      <c r="BB229" s="43">
        <v>1.5029999999999999</v>
      </c>
      <c r="BC229" s="25"/>
      <c r="BD229" s="223"/>
      <c r="BE229" s="220"/>
      <c r="BF229" s="24"/>
      <c r="BG229" s="223"/>
      <c r="BH229" s="220"/>
      <c r="BJ229" s="43">
        <v>0.77400000000000002</v>
      </c>
      <c r="BK229" s="43">
        <v>1.4239999999999999</v>
      </c>
      <c r="BL229" s="43">
        <v>0.76</v>
      </c>
      <c r="BM229" s="43">
        <v>1.581</v>
      </c>
      <c r="BO229" s="223"/>
      <c r="BP229" s="220"/>
      <c r="BQ229" s="24"/>
      <c r="BR229" s="223"/>
      <c r="BS229" s="220"/>
      <c r="BU229" s="220"/>
      <c r="BV229" s="220"/>
      <c r="BW229" s="221"/>
      <c r="BX229" s="51"/>
      <c r="BY229" s="220"/>
      <c r="BZ229" s="220"/>
      <c r="CA229" s="221"/>
      <c r="CB229" s="51"/>
      <c r="CC229" s="221"/>
    </row>
    <row r="230" spans="1:81" s="20" customFormat="1" ht="16" customHeight="1" x14ac:dyDescent="0.2">
      <c r="A230" s="286"/>
      <c r="B230" s="222"/>
      <c r="C230" s="222"/>
      <c r="E230" s="224"/>
      <c r="AG230" s="21" t="e">
        <f t="shared" si="90"/>
        <v>#DIV/0!</v>
      </c>
      <c r="AH230" s="22" t="e">
        <f t="shared" si="91"/>
        <v>#DIV/0!</v>
      </c>
      <c r="AI230" s="22" t="e">
        <f t="shared" si="92"/>
        <v>#DIV/0!</v>
      </c>
      <c r="AJ230" s="22" t="e">
        <f t="shared" si="93"/>
        <v>#DIV/0!</v>
      </c>
      <c r="AK230" s="22" t="e">
        <f t="shared" si="94"/>
        <v>#DIV/0!</v>
      </c>
      <c r="AM230" s="51" t="e">
        <f t="shared" si="95"/>
        <v>#DIV/0!</v>
      </c>
      <c r="AN230" s="20" t="e">
        <f t="shared" si="96"/>
        <v>#DIV/0!</v>
      </c>
      <c r="AP230" s="109" t="e">
        <f t="shared" si="97"/>
        <v>#DIV/0!</v>
      </c>
      <c r="AQ230" s="223"/>
      <c r="AS230" s="223"/>
      <c r="AT230" s="220"/>
      <c r="AU230" s="24"/>
      <c r="AV230" s="223"/>
      <c r="AW230" s="220"/>
      <c r="AY230" s="43"/>
      <c r="AZ230" s="43"/>
      <c r="BA230" s="43"/>
      <c r="BB230" s="43"/>
      <c r="BC230" s="25"/>
      <c r="BD230" s="223"/>
      <c r="BE230" s="220"/>
      <c r="BF230" s="24"/>
      <c r="BG230" s="223"/>
      <c r="BH230" s="220"/>
      <c r="BJ230" s="43"/>
      <c r="BK230" s="43"/>
      <c r="BL230" s="43"/>
      <c r="BM230" s="43"/>
      <c r="BO230" s="223"/>
      <c r="BP230" s="220"/>
      <c r="BQ230" s="24"/>
      <c r="BR230" s="223"/>
      <c r="BS230" s="220"/>
      <c r="BU230" s="220"/>
      <c r="BV230" s="220"/>
      <c r="BW230" s="221"/>
      <c r="BX230" s="51"/>
      <c r="BY230" s="220"/>
      <c r="BZ230" s="220"/>
      <c r="CA230" s="221"/>
      <c r="CB230" s="51"/>
      <c r="CC230" s="221"/>
    </row>
    <row r="231" spans="1:81" s="20" customFormat="1" ht="16" customHeight="1" x14ac:dyDescent="0.2">
      <c r="A231" s="286"/>
      <c r="B231" s="222"/>
      <c r="C231" s="222"/>
      <c r="E231" s="224"/>
      <c r="G231" s="110"/>
      <c r="K231" s="111"/>
      <c r="L231" s="110"/>
      <c r="P231" s="111"/>
      <c r="Q231" s="110"/>
      <c r="U231" s="111"/>
      <c r="V231" s="110"/>
      <c r="Z231" s="111"/>
      <c r="AA231" s="110"/>
      <c r="AE231" s="111"/>
      <c r="AG231" s="21" t="e">
        <f t="shared" si="90"/>
        <v>#DIV/0!</v>
      </c>
      <c r="AH231" s="22" t="e">
        <f t="shared" si="91"/>
        <v>#DIV/0!</v>
      </c>
      <c r="AI231" s="22" t="e">
        <f t="shared" si="92"/>
        <v>#DIV/0!</v>
      </c>
      <c r="AJ231" s="22" t="e">
        <f t="shared" si="93"/>
        <v>#DIV/0!</v>
      </c>
      <c r="AK231" s="22" t="e">
        <f t="shared" si="94"/>
        <v>#DIV/0!</v>
      </c>
      <c r="AM231" s="51" t="e">
        <f t="shared" si="95"/>
        <v>#DIV/0!</v>
      </c>
      <c r="AN231" s="20" t="e">
        <f t="shared" si="96"/>
        <v>#DIV/0!</v>
      </c>
      <c r="AP231" s="109" t="e">
        <f t="shared" si="97"/>
        <v>#DIV/0!</v>
      </c>
      <c r="AQ231" s="223"/>
      <c r="AS231" s="223"/>
      <c r="AT231" s="220"/>
      <c r="AU231" s="24"/>
      <c r="AV231" s="223"/>
      <c r="AW231" s="220"/>
      <c r="AY231" s="43"/>
      <c r="AZ231" s="43"/>
      <c r="BA231" s="43"/>
      <c r="BB231" s="43"/>
      <c r="BC231" s="25"/>
      <c r="BD231" s="223"/>
      <c r="BE231" s="220"/>
      <c r="BF231" s="24"/>
      <c r="BG231" s="223"/>
      <c r="BH231" s="220"/>
      <c r="BJ231" s="43"/>
      <c r="BK231" s="43"/>
      <c r="BL231" s="43"/>
      <c r="BM231" s="43"/>
      <c r="BO231" s="223"/>
      <c r="BP231" s="220"/>
      <c r="BQ231" s="24"/>
      <c r="BR231" s="223"/>
      <c r="BS231" s="220"/>
      <c r="BU231" s="220"/>
      <c r="BV231" s="220"/>
      <c r="BW231" s="221"/>
      <c r="BX231" s="51"/>
      <c r="BY231" s="220"/>
      <c r="BZ231" s="220"/>
      <c r="CA231" s="221"/>
      <c r="CB231" s="51"/>
      <c r="CC231" s="221"/>
    </row>
    <row r="232" spans="1:81" s="20" customFormat="1" ht="16" customHeight="1" x14ac:dyDescent="0.2">
      <c r="A232" s="286"/>
      <c r="B232" s="222"/>
      <c r="C232" s="222"/>
      <c r="E232" s="224"/>
      <c r="G232" s="110"/>
      <c r="K232" s="111"/>
      <c r="L232" s="110"/>
      <c r="P232" s="111"/>
      <c r="Q232" s="110"/>
      <c r="U232" s="111"/>
      <c r="V232" s="110"/>
      <c r="Z232" s="111"/>
      <c r="AA232" s="110"/>
      <c r="AE232" s="111"/>
      <c r="AG232" s="21" t="e">
        <f t="shared" si="90"/>
        <v>#DIV/0!</v>
      </c>
      <c r="AH232" s="22" t="e">
        <f t="shared" si="91"/>
        <v>#DIV/0!</v>
      </c>
      <c r="AI232" s="22" t="e">
        <f t="shared" si="92"/>
        <v>#DIV/0!</v>
      </c>
      <c r="AJ232" s="22" t="e">
        <f t="shared" si="93"/>
        <v>#DIV/0!</v>
      </c>
      <c r="AK232" s="22" t="e">
        <f t="shared" si="94"/>
        <v>#DIV/0!</v>
      </c>
      <c r="AM232" s="51" t="e">
        <f t="shared" si="95"/>
        <v>#DIV/0!</v>
      </c>
      <c r="AN232" s="20" t="e">
        <f t="shared" si="96"/>
        <v>#DIV/0!</v>
      </c>
      <c r="AP232" s="109" t="e">
        <f t="shared" si="97"/>
        <v>#DIV/0!</v>
      </c>
      <c r="AQ232" s="223"/>
      <c r="AS232" s="223"/>
      <c r="AT232" s="220"/>
      <c r="AU232" s="24"/>
      <c r="AV232" s="223"/>
      <c r="AW232" s="220"/>
      <c r="AY232" s="43"/>
      <c r="AZ232" s="43"/>
      <c r="BA232" s="43"/>
      <c r="BB232" s="43"/>
      <c r="BC232" s="25"/>
      <c r="BD232" s="223"/>
      <c r="BE232" s="220"/>
      <c r="BF232" s="24"/>
      <c r="BG232" s="223"/>
      <c r="BH232" s="220"/>
      <c r="BJ232" s="43"/>
      <c r="BK232" s="43"/>
      <c r="BL232" s="43"/>
      <c r="BM232" s="43"/>
      <c r="BO232" s="223"/>
      <c r="BP232" s="220"/>
      <c r="BQ232" s="24"/>
      <c r="BR232" s="223"/>
      <c r="BS232" s="220"/>
      <c r="BU232" s="220"/>
      <c r="BV232" s="220"/>
      <c r="BW232" s="221"/>
      <c r="BX232" s="51"/>
      <c r="BY232" s="220"/>
      <c r="BZ232" s="220"/>
      <c r="CA232" s="221"/>
      <c r="CB232" s="51"/>
      <c r="CC232" s="221"/>
    </row>
    <row r="233" spans="1:81" s="20" customFormat="1" ht="16" customHeight="1" x14ac:dyDescent="0.2">
      <c r="A233" s="286"/>
      <c r="B233" s="222"/>
      <c r="C233" s="222"/>
      <c r="E233" s="224"/>
      <c r="G233" s="110"/>
      <c r="K233" s="111"/>
      <c r="L233" s="110"/>
      <c r="P233" s="111"/>
      <c r="Q233" s="110"/>
      <c r="U233" s="111"/>
      <c r="V233" s="110"/>
      <c r="Z233" s="111"/>
      <c r="AA233" s="110"/>
      <c r="AE233" s="111"/>
      <c r="AG233" s="21" t="e">
        <f t="shared" si="90"/>
        <v>#DIV/0!</v>
      </c>
      <c r="AH233" s="22" t="e">
        <f t="shared" si="91"/>
        <v>#DIV/0!</v>
      </c>
      <c r="AI233" s="22" t="e">
        <f t="shared" si="92"/>
        <v>#DIV/0!</v>
      </c>
      <c r="AJ233" s="22" t="e">
        <f t="shared" si="93"/>
        <v>#DIV/0!</v>
      </c>
      <c r="AK233" s="22" t="e">
        <f t="shared" si="94"/>
        <v>#DIV/0!</v>
      </c>
      <c r="AM233" s="51" t="e">
        <f t="shared" si="95"/>
        <v>#DIV/0!</v>
      </c>
      <c r="AN233" s="20" t="e">
        <f t="shared" si="96"/>
        <v>#DIV/0!</v>
      </c>
      <c r="AP233" s="109" t="e">
        <f t="shared" si="97"/>
        <v>#DIV/0!</v>
      </c>
      <c r="AQ233" s="223"/>
      <c r="AS233" s="223"/>
      <c r="AT233" s="220"/>
      <c r="AU233" s="24"/>
      <c r="AV233" s="223"/>
      <c r="AW233" s="220"/>
      <c r="AY233" s="43"/>
      <c r="AZ233" s="43"/>
      <c r="BA233" s="43"/>
      <c r="BB233" s="43"/>
      <c r="BC233" s="25"/>
      <c r="BD233" s="223"/>
      <c r="BE233" s="220"/>
      <c r="BF233" s="24"/>
      <c r="BG233" s="223"/>
      <c r="BH233" s="220"/>
      <c r="BJ233" s="43"/>
      <c r="BK233" s="43"/>
      <c r="BL233" s="43"/>
      <c r="BM233" s="43"/>
      <c r="BO233" s="223"/>
      <c r="BP233" s="220"/>
      <c r="BQ233" s="24"/>
      <c r="BR233" s="223"/>
      <c r="BS233" s="220"/>
      <c r="BU233" s="220"/>
      <c r="BV233" s="220"/>
      <c r="BW233" s="221"/>
      <c r="BX233" s="51"/>
      <c r="BY233" s="220"/>
      <c r="BZ233" s="220"/>
      <c r="CA233" s="221"/>
      <c r="CB233" s="51"/>
      <c r="CC233" s="221"/>
    </row>
    <row r="234" spans="1:81" s="20" customFormat="1" ht="16" customHeight="1" x14ac:dyDescent="0.2">
      <c r="A234" s="286"/>
      <c r="B234" s="222"/>
      <c r="C234" s="222">
        <v>0</v>
      </c>
      <c r="E234" s="224"/>
      <c r="AG234" s="21" t="e">
        <f t="shared" si="90"/>
        <v>#DIV/0!</v>
      </c>
      <c r="AH234" s="22" t="e">
        <f t="shared" si="91"/>
        <v>#DIV/0!</v>
      </c>
      <c r="AI234" s="22" t="e">
        <f t="shared" si="92"/>
        <v>#DIV/0!</v>
      </c>
      <c r="AJ234" s="22" t="e">
        <f t="shared" si="93"/>
        <v>#DIV/0!</v>
      </c>
      <c r="AK234" s="22" t="e">
        <f t="shared" si="94"/>
        <v>#DIV/0!</v>
      </c>
      <c r="AM234" s="51" t="e">
        <f t="shared" si="95"/>
        <v>#DIV/0!</v>
      </c>
      <c r="AN234" s="20" t="e">
        <f t="shared" si="96"/>
        <v>#DIV/0!</v>
      </c>
      <c r="AP234" s="109" t="e">
        <f t="shared" si="97"/>
        <v>#DIV/0!</v>
      </c>
      <c r="AQ234" s="223" cm="1">
        <f t="array" ref="AQ234">MIN(IF(ISERROR(AP234:AP241),1E+307,AP234:AP241))</f>
        <v>9.9999999999999999E+306</v>
      </c>
      <c r="AS234" s="223"/>
      <c r="AT234" s="220"/>
      <c r="AU234" s="24"/>
      <c r="AV234" s="223"/>
      <c r="AW234" s="220"/>
      <c r="AY234" s="43"/>
      <c r="AZ234" s="43"/>
      <c r="BA234" s="43"/>
      <c r="BB234" s="43"/>
      <c r="BC234" s="25"/>
      <c r="BD234" s="223"/>
      <c r="BE234" s="220"/>
      <c r="BF234" s="24"/>
      <c r="BG234" s="223"/>
      <c r="BH234" s="220"/>
      <c r="BJ234" s="43"/>
      <c r="BK234" s="43"/>
      <c r="BL234" s="43"/>
      <c r="BM234" s="43"/>
      <c r="BO234" s="223"/>
      <c r="BP234" s="220"/>
      <c r="BQ234" s="24"/>
      <c r="BR234" s="223"/>
      <c r="BS234" s="220"/>
      <c r="BU234" s="220"/>
      <c r="BV234" s="220"/>
      <c r="BW234" s="221"/>
      <c r="BX234" s="51"/>
      <c r="BY234" s="220"/>
      <c r="BZ234" s="220"/>
      <c r="CA234" s="221"/>
      <c r="CB234" s="51"/>
      <c r="CC234" s="221"/>
    </row>
    <row r="235" spans="1:81" s="20" customFormat="1" ht="16" customHeight="1" x14ac:dyDescent="0.2">
      <c r="A235" s="286"/>
      <c r="B235" s="222"/>
      <c r="C235" s="222"/>
      <c r="E235" s="224"/>
      <c r="AG235" s="21" t="e">
        <f t="shared" si="90"/>
        <v>#DIV/0!</v>
      </c>
      <c r="AH235" s="22" t="e">
        <f t="shared" si="91"/>
        <v>#DIV/0!</v>
      </c>
      <c r="AI235" s="22" t="e">
        <f t="shared" si="92"/>
        <v>#DIV/0!</v>
      </c>
      <c r="AJ235" s="22" t="e">
        <f t="shared" si="93"/>
        <v>#DIV/0!</v>
      </c>
      <c r="AK235" s="22" t="e">
        <f t="shared" si="94"/>
        <v>#DIV/0!</v>
      </c>
      <c r="AM235" s="51" t="e">
        <f t="shared" si="95"/>
        <v>#DIV/0!</v>
      </c>
      <c r="AN235" s="20" t="e">
        <f t="shared" si="96"/>
        <v>#DIV/0!</v>
      </c>
      <c r="AP235" s="109" t="e">
        <f t="shared" si="97"/>
        <v>#DIV/0!</v>
      </c>
      <c r="AQ235" s="223"/>
      <c r="AS235" s="223"/>
      <c r="AT235" s="220"/>
      <c r="AU235" s="24"/>
      <c r="AV235" s="223"/>
      <c r="AW235" s="220"/>
      <c r="AY235" s="43"/>
      <c r="AZ235" s="43"/>
      <c r="BA235" s="43"/>
      <c r="BB235" s="43"/>
      <c r="BC235" s="25"/>
      <c r="BD235" s="223"/>
      <c r="BE235" s="220"/>
      <c r="BF235" s="24"/>
      <c r="BG235" s="223"/>
      <c r="BH235" s="220"/>
      <c r="BJ235" s="43"/>
      <c r="BK235" s="43"/>
      <c r="BL235" s="43"/>
      <c r="BM235" s="43"/>
      <c r="BO235" s="223"/>
      <c r="BP235" s="220"/>
      <c r="BQ235" s="24"/>
      <c r="BR235" s="223"/>
      <c r="BS235" s="220"/>
      <c r="BU235" s="220"/>
      <c r="BV235" s="220"/>
      <c r="BW235" s="221"/>
      <c r="BX235" s="51"/>
      <c r="BY235" s="220"/>
      <c r="BZ235" s="220"/>
      <c r="CA235" s="221"/>
      <c r="CB235" s="51"/>
      <c r="CC235" s="221"/>
    </row>
    <row r="236" spans="1:81" s="20" customFormat="1" ht="16" customHeight="1" x14ac:dyDescent="0.2">
      <c r="A236" s="286"/>
      <c r="B236" s="222"/>
      <c r="C236" s="222"/>
      <c r="E236" s="224"/>
      <c r="AG236" s="21" t="e">
        <f t="shared" si="90"/>
        <v>#DIV/0!</v>
      </c>
      <c r="AH236" s="22" t="e">
        <f t="shared" si="91"/>
        <v>#DIV/0!</v>
      </c>
      <c r="AI236" s="22" t="e">
        <f t="shared" si="92"/>
        <v>#DIV/0!</v>
      </c>
      <c r="AJ236" s="22" t="e">
        <f t="shared" si="93"/>
        <v>#DIV/0!</v>
      </c>
      <c r="AK236" s="22" t="e">
        <f t="shared" si="94"/>
        <v>#DIV/0!</v>
      </c>
      <c r="AM236" s="51" t="e">
        <f t="shared" si="95"/>
        <v>#DIV/0!</v>
      </c>
      <c r="AN236" s="20" t="e">
        <f t="shared" si="96"/>
        <v>#DIV/0!</v>
      </c>
      <c r="AP236" s="109" t="e">
        <f t="shared" si="97"/>
        <v>#DIV/0!</v>
      </c>
      <c r="AQ236" s="223"/>
      <c r="AS236" s="223"/>
      <c r="AT236" s="220"/>
      <c r="AU236" s="24"/>
      <c r="AV236" s="223"/>
      <c r="AW236" s="220"/>
      <c r="AY236" s="43"/>
      <c r="AZ236" s="43"/>
      <c r="BA236" s="43"/>
      <c r="BB236" s="43"/>
      <c r="BC236" s="25"/>
      <c r="BD236" s="223"/>
      <c r="BE236" s="220"/>
      <c r="BF236" s="24"/>
      <c r="BG236" s="223"/>
      <c r="BH236" s="220"/>
      <c r="BJ236" s="43"/>
      <c r="BK236" s="43"/>
      <c r="BL236" s="43"/>
      <c r="BM236" s="43"/>
      <c r="BO236" s="223"/>
      <c r="BP236" s="220"/>
      <c r="BQ236" s="24"/>
      <c r="BR236" s="223"/>
      <c r="BS236" s="220"/>
      <c r="BU236" s="220"/>
      <c r="BV236" s="220"/>
      <c r="BW236" s="221"/>
      <c r="BX236" s="51"/>
      <c r="BY236" s="220"/>
      <c r="BZ236" s="220"/>
      <c r="CA236" s="221"/>
      <c r="CB236" s="51"/>
      <c r="CC236" s="221"/>
    </row>
    <row r="237" spans="1:81" s="20" customFormat="1" ht="16" customHeight="1" x14ac:dyDescent="0.2">
      <c r="A237" s="286"/>
      <c r="B237" s="222"/>
      <c r="C237" s="222"/>
      <c r="E237" s="224"/>
      <c r="AG237" s="21" t="e">
        <f t="shared" si="90"/>
        <v>#DIV/0!</v>
      </c>
      <c r="AH237" s="22" t="e">
        <f t="shared" si="91"/>
        <v>#DIV/0!</v>
      </c>
      <c r="AI237" s="22" t="e">
        <f t="shared" si="92"/>
        <v>#DIV/0!</v>
      </c>
      <c r="AJ237" s="22" t="e">
        <f t="shared" si="93"/>
        <v>#DIV/0!</v>
      </c>
      <c r="AK237" s="22" t="e">
        <f t="shared" si="94"/>
        <v>#DIV/0!</v>
      </c>
      <c r="AM237" s="51" t="e">
        <f t="shared" si="95"/>
        <v>#DIV/0!</v>
      </c>
      <c r="AN237" s="20" t="e">
        <f t="shared" si="96"/>
        <v>#DIV/0!</v>
      </c>
      <c r="AP237" s="109" t="e">
        <f t="shared" si="97"/>
        <v>#DIV/0!</v>
      </c>
      <c r="AQ237" s="223"/>
      <c r="AS237" s="223"/>
      <c r="AT237" s="220"/>
      <c r="AU237" s="24"/>
      <c r="AV237" s="223"/>
      <c r="AW237" s="220"/>
      <c r="AY237" s="43"/>
      <c r="AZ237" s="43"/>
      <c r="BA237" s="43"/>
      <c r="BB237" s="43"/>
      <c r="BC237" s="25"/>
      <c r="BD237" s="223"/>
      <c r="BE237" s="220"/>
      <c r="BF237" s="24"/>
      <c r="BG237" s="223"/>
      <c r="BH237" s="220"/>
      <c r="BJ237" s="43"/>
      <c r="BK237" s="43"/>
      <c r="BL237" s="43"/>
      <c r="BM237" s="43"/>
      <c r="BO237" s="223"/>
      <c r="BP237" s="220"/>
      <c r="BQ237" s="24"/>
      <c r="BR237" s="223"/>
      <c r="BS237" s="220"/>
      <c r="BU237" s="220"/>
      <c r="BV237" s="220"/>
      <c r="BW237" s="221"/>
      <c r="BX237" s="51"/>
      <c r="BY237" s="220"/>
      <c r="BZ237" s="220"/>
      <c r="CA237" s="221"/>
      <c r="CB237" s="51"/>
      <c r="CC237" s="221"/>
    </row>
    <row r="238" spans="1:81" s="20" customFormat="1" ht="16" customHeight="1" x14ac:dyDescent="0.2">
      <c r="A238" s="286"/>
      <c r="B238" s="222"/>
      <c r="C238" s="222"/>
      <c r="E238" s="224"/>
      <c r="AG238" s="21" t="e">
        <f t="shared" si="90"/>
        <v>#DIV/0!</v>
      </c>
      <c r="AH238" s="22" t="e">
        <f t="shared" si="91"/>
        <v>#DIV/0!</v>
      </c>
      <c r="AI238" s="22" t="e">
        <f t="shared" si="92"/>
        <v>#DIV/0!</v>
      </c>
      <c r="AJ238" s="22" t="e">
        <f t="shared" si="93"/>
        <v>#DIV/0!</v>
      </c>
      <c r="AK238" s="22" t="e">
        <f t="shared" si="94"/>
        <v>#DIV/0!</v>
      </c>
      <c r="AM238" s="51" t="e">
        <f t="shared" si="95"/>
        <v>#DIV/0!</v>
      </c>
      <c r="AN238" s="20" t="e">
        <f t="shared" si="96"/>
        <v>#DIV/0!</v>
      </c>
      <c r="AP238" s="109" t="e">
        <f t="shared" si="97"/>
        <v>#DIV/0!</v>
      </c>
      <c r="AQ238" s="223"/>
      <c r="AS238" s="223"/>
      <c r="AT238" s="220"/>
      <c r="AU238" s="24"/>
      <c r="AV238" s="223"/>
      <c r="AW238" s="220"/>
      <c r="AY238" s="43"/>
      <c r="AZ238" s="43"/>
      <c r="BA238" s="43"/>
      <c r="BB238" s="43"/>
      <c r="BC238" s="25"/>
      <c r="BD238" s="223"/>
      <c r="BE238" s="220"/>
      <c r="BF238" s="24"/>
      <c r="BG238" s="223"/>
      <c r="BH238" s="220"/>
      <c r="BJ238" s="43"/>
      <c r="BK238" s="43"/>
      <c r="BL238" s="43"/>
      <c r="BM238" s="43"/>
      <c r="BO238" s="223"/>
      <c r="BP238" s="220"/>
      <c r="BQ238" s="24"/>
      <c r="BR238" s="223"/>
      <c r="BS238" s="220"/>
      <c r="BU238" s="220"/>
      <c r="BV238" s="220"/>
      <c r="BW238" s="221"/>
      <c r="BX238" s="51"/>
      <c r="BY238" s="220"/>
      <c r="BZ238" s="220"/>
      <c r="CA238" s="221"/>
      <c r="CB238" s="51"/>
      <c r="CC238" s="221"/>
    </row>
    <row r="239" spans="1:81" s="20" customFormat="1" ht="16" customHeight="1" x14ac:dyDescent="0.2">
      <c r="A239" s="286"/>
      <c r="B239" s="222"/>
      <c r="C239" s="222"/>
      <c r="E239" s="224"/>
      <c r="G239" s="110"/>
      <c r="K239" s="111"/>
      <c r="L239" s="110"/>
      <c r="P239" s="111"/>
      <c r="Q239" s="110"/>
      <c r="U239" s="111"/>
      <c r="V239" s="110"/>
      <c r="Z239" s="111"/>
      <c r="AA239" s="110"/>
      <c r="AE239" s="111"/>
      <c r="AG239" s="21" t="e">
        <f t="shared" si="90"/>
        <v>#DIV/0!</v>
      </c>
      <c r="AH239" s="22" t="e">
        <f t="shared" si="91"/>
        <v>#DIV/0!</v>
      </c>
      <c r="AI239" s="22" t="e">
        <f t="shared" si="92"/>
        <v>#DIV/0!</v>
      </c>
      <c r="AJ239" s="22" t="e">
        <f t="shared" si="93"/>
        <v>#DIV/0!</v>
      </c>
      <c r="AK239" s="22" t="e">
        <f t="shared" si="94"/>
        <v>#DIV/0!</v>
      </c>
      <c r="AM239" s="51" t="e">
        <f t="shared" si="95"/>
        <v>#DIV/0!</v>
      </c>
      <c r="AN239" s="20" t="e">
        <f t="shared" si="96"/>
        <v>#DIV/0!</v>
      </c>
      <c r="AP239" s="109" t="e">
        <f t="shared" si="97"/>
        <v>#DIV/0!</v>
      </c>
      <c r="AQ239" s="223"/>
      <c r="AS239" s="223"/>
      <c r="AT239" s="220"/>
      <c r="AU239" s="24"/>
      <c r="AV239" s="223"/>
      <c r="AW239" s="220"/>
      <c r="AY239" s="43"/>
      <c r="AZ239" s="43"/>
      <c r="BA239" s="43"/>
      <c r="BB239" s="43"/>
      <c r="BC239" s="25"/>
      <c r="BD239" s="223"/>
      <c r="BE239" s="220"/>
      <c r="BF239" s="24"/>
      <c r="BG239" s="223"/>
      <c r="BH239" s="220"/>
      <c r="BJ239" s="43"/>
      <c r="BK239" s="43"/>
      <c r="BL239" s="43"/>
      <c r="BM239" s="43"/>
      <c r="BO239" s="223"/>
      <c r="BP239" s="220"/>
      <c r="BQ239" s="24"/>
      <c r="BR239" s="223"/>
      <c r="BS239" s="220"/>
      <c r="BU239" s="220"/>
      <c r="BV239" s="220"/>
      <c r="BW239" s="221"/>
      <c r="BX239" s="51"/>
      <c r="BY239" s="220"/>
      <c r="BZ239" s="220"/>
      <c r="CA239" s="221"/>
      <c r="CB239" s="51"/>
      <c r="CC239" s="221"/>
    </row>
    <row r="240" spans="1:81" s="20" customFormat="1" ht="16" customHeight="1" x14ac:dyDescent="0.2">
      <c r="A240" s="286"/>
      <c r="B240" s="222"/>
      <c r="C240" s="222"/>
      <c r="E240" s="224"/>
      <c r="G240" s="110"/>
      <c r="K240" s="111"/>
      <c r="L240" s="110"/>
      <c r="P240" s="111"/>
      <c r="Q240" s="110"/>
      <c r="U240" s="111"/>
      <c r="V240" s="110"/>
      <c r="Z240" s="111"/>
      <c r="AA240" s="110"/>
      <c r="AE240" s="111"/>
      <c r="AG240" s="21" t="e">
        <f t="shared" si="90"/>
        <v>#DIV/0!</v>
      </c>
      <c r="AH240" s="22" t="e">
        <f t="shared" si="91"/>
        <v>#DIV/0!</v>
      </c>
      <c r="AI240" s="22" t="e">
        <f t="shared" si="92"/>
        <v>#DIV/0!</v>
      </c>
      <c r="AJ240" s="22" t="e">
        <f t="shared" si="93"/>
        <v>#DIV/0!</v>
      </c>
      <c r="AK240" s="22" t="e">
        <f t="shared" si="94"/>
        <v>#DIV/0!</v>
      </c>
      <c r="AM240" s="51" t="e">
        <f t="shared" si="95"/>
        <v>#DIV/0!</v>
      </c>
      <c r="AN240" s="20" t="e">
        <f t="shared" si="96"/>
        <v>#DIV/0!</v>
      </c>
      <c r="AP240" s="109" t="e">
        <f t="shared" si="97"/>
        <v>#DIV/0!</v>
      </c>
      <c r="AQ240" s="223"/>
      <c r="AS240" s="223"/>
      <c r="AT240" s="220"/>
      <c r="AU240" s="24"/>
      <c r="AV240" s="223"/>
      <c r="AW240" s="220"/>
      <c r="AY240" s="43"/>
      <c r="AZ240" s="43"/>
      <c r="BA240" s="43"/>
      <c r="BB240" s="43"/>
      <c r="BC240" s="25"/>
      <c r="BD240" s="223"/>
      <c r="BE240" s="220"/>
      <c r="BF240" s="24"/>
      <c r="BG240" s="223"/>
      <c r="BH240" s="220"/>
      <c r="BJ240" s="43"/>
      <c r="BK240" s="43"/>
      <c r="BL240" s="43"/>
      <c r="BM240" s="43"/>
      <c r="BO240" s="223"/>
      <c r="BP240" s="220"/>
      <c r="BQ240" s="24"/>
      <c r="BR240" s="223"/>
      <c r="BS240" s="220"/>
      <c r="BU240" s="220"/>
      <c r="BV240" s="220"/>
      <c r="BW240" s="221"/>
      <c r="BX240" s="51"/>
      <c r="BY240" s="220"/>
      <c r="BZ240" s="220"/>
      <c r="CA240" s="221"/>
      <c r="CB240" s="51"/>
      <c r="CC240" s="221"/>
    </row>
    <row r="241" spans="1:81" s="133" customFormat="1" ht="16" customHeight="1" thickBot="1" x14ac:dyDescent="0.25">
      <c r="A241" s="287"/>
      <c r="B241" s="289"/>
      <c r="C241" s="289"/>
      <c r="E241" s="283"/>
      <c r="G241" s="134"/>
      <c r="K241" s="135"/>
      <c r="L241" s="134"/>
      <c r="P241" s="135"/>
      <c r="Q241" s="134"/>
      <c r="U241" s="135"/>
      <c r="V241" s="134"/>
      <c r="Z241" s="135"/>
      <c r="AA241" s="134"/>
      <c r="AE241" s="135"/>
      <c r="AG241" s="136" t="e">
        <f t="shared" si="90"/>
        <v>#DIV/0!</v>
      </c>
      <c r="AH241" s="137" t="e">
        <f t="shared" si="91"/>
        <v>#DIV/0!</v>
      </c>
      <c r="AI241" s="137" t="e">
        <f t="shared" si="92"/>
        <v>#DIV/0!</v>
      </c>
      <c r="AJ241" s="137" t="e">
        <f t="shared" si="93"/>
        <v>#DIV/0!</v>
      </c>
      <c r="AK241" s="137" t="e">
        <f t="shared" si="94"/>
        <v>#DIV/0!</v>
      </c>
      <c r="AM241" s="142" t="e">
        <f t="shared" si="95"/>
        <v>#DIV/0!</v>
      </c>
      <c r="AN241" s="133" t="e">
        <f t="shared" si="96"/>
        <v>#DIV/0!</v>
      </c>
      <c r="AP241" s="138" t="e">
        <f t="shared" si="97"/>
        <v>#DIV/0!</v>
      </c>
      <c r="AQ241" s="276"/>
      <c r="AS241" s="276"/>
      <c r="AT241" s="272"/>
      <c r="AU241" s="139"/>
      <c r="AV241" s="276"/>
      <c r="AW241" s="272"/>
      <c r="AY241" s="140"/>
      <c r="AZ241" s="140"/>
      <c r="BA241" s="140"/>
      <c r="BB241" s="140"/>
      <c r="BC241" s="141"/>
      <c r="BD241" s="276"/>
      <c r="BE241" s="272"/>
      <c r="BF241" s="139"/>
      <c r="BG241" s="276"/>
      <c r="BH241" s="272"/>
      <c r="BJ241" s="140"/>
      <c r="BK241" s="140"/>
      <c r="BL241" s="140"/>
      <c r="BM241" s="140"/>
      <c r="BO241" s="276"/>
      <c r="BP241" s="272"/>
      <c r="BQ241" s="139"/>
      <c r="BR241" s="276"/>
      <c r="BS241" s="272"/>
      <c r="BU241" s="272"/>
      <c r="BV241" s="272"/>
      <c r="BW241" s="291"/>
      <c r="BX241" s="142"/>
      <c r="BY241" s="272"/>
      <c r="BZ241" s="272"/>
      <c r="CA241" s="291"/>
      <c r="CB241" s="142"/>
      <c r="CC241" s="291"/>
    </row>
    <row r="242" spans="1:81" s="20" customFormat="1" ht="16" customHeight="1" thickBot="1" x14ac:dyDescent="0.25">
      <c r="A242" s="122"/>
      <c r="B242" s="122"/>
      <c r="C242" s="122"/>
      <c r="E242" s="56"/>
      <c r="AG242" s="21"/>
      <c r="AH242" s="22"/>
      <c r="AI242" s="22"/>
      <c r="AJ242" s="22"/>
      <c r="AK242" s="22"/>
      <c r="AM242" s="51"/>
      <c r="AP242" s="109"/>
      <c r="AQ242" s="23"/>
      <c r="AS242" s="23"/>
      <c r="AT242" s="24"/>
      <c r="AU242" s="24"/>
      <c r="AV242" s="23"/>
      <c r="AW242" s="24"/>
      <c r="AY242" s="43"/>
      <c r="AZ242" s="43"/>
      <c r="BA242" s="43"/>
      <c r="BB242" s="43"/>
      <c r="BC242" s="25"/>
      <c r="BD242" s="23"/>
      <c r="BE242" s="24"/>
      <c r="BF242" s="24"/>
      <c r="BG242" s="23"/>
      <c r="BH242" s="24"/>
      <c r="BJ242" s="43"/>
      <c r="BK242" s="43"/>
      <c r="BL242" s="43"/>
      <c r="BM242" s="43"/>
      <c r="BO242" s="23"/>
      <c r="BP242" s="24"/>
      <c r="BQ242" s="24"/>
      <c r="BR242" s="23"/>
      <c r="BS242" s="24"/>
      <c r="BU242" s="24"/>
      <c r="BV242" s="24"/>
      <c r="BW242" s="23"/>
      <c r="BX242" s="51"/>
      <c r="BY242" s="24"/>
      <c r="BZ242" s="24"/>
      <c r="CA242" s="23"/>
      <c r="CB242" s="51"/>
      <c r="CC242" s="23"/>
    </row>
    <row r="243" spans="1:81" s="124" customFormat="1" ht="16" customHeight="1" x14ac:dyDescent="0.2">
      <c r="A243" s="285">
        <v>18</v>
      </c>
      <c r="B243" s="288">
        <v>1</v>
      </c>
      <c r="C243" s="288">
        <v>1</v>
      </c>
      <c r="D243" s="124" t="s">
        <v>1063</v>
      </c>
      <c r="E243" s="282">
        <v>835521</v>
      </c>
      <c r="G243">
        <v>158</v>
      </c>
      <c r="H243">
        <v>91</v>
      </c>
      <c r="I243">
        <v>649</v>
      </c>
      <c r="J243">
        <v>128</v>
      </c>
      <c r="K243">
        <v>81</v>
      </c>
      <c r="L243">
        <v>0.93300000000000005</v>
      </c>
      <c r="M243">
        <v>0.88900000000000001</v>
      </c>
      <c r="N243">
        <v>0.98399999999999999</v>
      </c>
      <c r="O243">
        <v>0.91100000000000003</v>
      </c>
      <c r="P243">
        <v>0.878</v>
      </c>
      <c r="Q243">
        <v>0.73</v>
      </c>
      <c r="R243">
        <v>0.74199999999999999</v>
      </c>
      <c r="S243">
        <v>0.76700000000000002</v>
      </c>
      <c r="T243">
        <v>0.749</v>
      </c>
      <c r="U243">
        <v>0.74199999999999999</v>
      </c>
      <c r="V243">
        <v>0.66500000000000004</v>
      </c>
      <c r="W243">
        <v>0.84199999999999997</v>
      </c>
      <c r="X243">
        <v>0.32500000000000001</v>
      </c>
      <c r="Y243">
        <v>0.75900000000000001</v>
      </c>
      <c r="Z243">
        <v>0.875</v>
      </c>
      <c r="AA243">
        <v>1.2689999999999999</v>
      </c>
      <c r="AB243">
        <v>1.2629999999999999</v>
      </c>
      <c r="AC243">
        <v>1.2669999999999999</v>
      </c>
      <c r="AD243">
        <v>1.2629999999999999</v>
      </c>
      <c r="AE243">
        <v>1.2789999999999999</v>
      </c>
      <c r="AG243" s="126">
        <f t="shared" ref="AG243:AG258" si="98">AVERAGE(G243:K243)</f>
        <v>221.4</v>
      </c>
      <c r="AH243" s="127">
        <f t="shared" ref="AH243:AH258" si="99">AVERAGE(L243:P243)</f>
        <v>0.91899999999999993</v>
      </c>
      <c r="AI243" s="127">
        <f t="shared" ref="AI243:AI258" si="100">AVERAGE(V243:Z243)</f>
        <v>0.69320000000000004</v>
      </c>
      <c r="AJ243" s="127">
        <f t="shared" ref="AJ243:AJ258" si="101">AVERAGE(Q243:U243)</f>
        <v>0.746</v>
      </c>
      <c r="AK243" s="127">
        <f t="shared" ref="AK243:AK258" si="102">AVERAGE(AA243:AE243)</f>
        <v>1.2681999999999998</v>
      </c>
      <c r="AM243" s="132">
        <f t="shared" ref="AM243:AM258" si="103">AK243-AJ243</f>
        <v>0.52219999999999978</v>
      </c>
      <c r="AN243" s="124">
        <f t="shared" ref="AN243:AN258" si="104">STDEV(AA243:AE243)</f>
        <v>6.5726706900619989E-3</v>
      </c>
      <c r="AP243" s="128">
        <f t="shared" ref="AP243:AP258" si="105">((AK243-AI243)*(1000/AG243))/AJ243</f>
        <v>3.4813797646466171</v>
      </c>
      <c r="AQ243" s="275" cm="1">
        <f t="array" ref="AQ243">MIN(IF(ISERROR(AP243:AP250),1E+307,AP243:AP250))</f>
        <v>0.59383960843732697</v>
      </c>
      <c r="AS243" s="275" cm="1">
        <f t="array" ref="AS243">MAX(IF(ISERROR(AJ243:AJ250),-1E+307,AJ243:AJ250))</f>
        <v>0.7782</v>
      </c>
      <c r="AT243" s="271"/>
      <c r="AU243" s="129"/>
      <c r="AV243" s="275" cm="1">
        <f t="array" ref="AV243">MIN(IF(ISERROR(AK243:AK250),1E+307,AK243:AK250))</f>
        <v>1.1760000000000002</v>
      </c>
      <c r="AW243" s="271"/>
      <c r="AY243" s="130">
        <v>0.82199999999999995</v>
      </c>
      <c r="AZ243" s="130">
        <v>1.2410000000000001</v>
      </c>
      <c r="BA243" s="130">
        <v>0.77500000000000002</v>
      </c>
      <c r="BB243" s="130">
        <v>1.5069999999999999</v>
      </c>
      <c r="BC243" s="131"/>
      <c r="BD243" s="275" cm="1">
        <f t="array" ref="BD243">INDEX(AY243:AY250, MATCH(MIN(IF(ISERROR($AK243:$AK250), 1000, $AK243:$AK250)), $AK243:$AK250, 0))</f>
        <v>0.83799999999999997</v>
      </c>
      <c r="BE243" s="271"/>
      <c r="BF243" s="129"/>
      <c r="BG243" s="275" cm="1">
        <f t="array" ref="BG243">INDEX(AZ243:AZ250, MATCH(MIN(IF(ISERROR($AK243:$AK250), 1000, $AK243:$AK250)), $AK243:$AK250, 0))</f>
        <v>1.1919999999999999</v>
      </c>
      <c r="BH243" s="271"/>
      <c r="BJ243" s="130">
        <v>0.78500000000000003</v>
      </c>
      <c r="BK243" s="130">
        <v>1.3979999999999999</v>
      </c>
      <c r="BL243" s="130">
        <v>0.748</v>
      </c>
      <c r="BM243" s="130">
        <v>1.6</v>
      </c>
      <c r="BO243" s="275" cm="1">
        <f t="array" ref="BO243">INDEX(BJ243:BJ250, MATCH(MIN(IF(ISERROR($AK243:$AK250), 1000, $AK243:$AK250)), $AK243:$AK250, 0))</f>
        <v>0.78600000000000003</v>
      </c>
      <c r="BP243" s="271"/>
      <c r="BQ243" s="129"/>
      <c r="BR243" s="275" cm="1">
        <f t="array" ref="BR243">INDEX(BK243:BK250, MATCH(MIN(IF(ISERROR($AK243:$AK250), 1000, $AK243:$AK250)), $AK243:$AK250, 0))</f>
        <v>1.393</v>
      </c>
      <c r="BS243" s="271"/>
      <c r="BU243" s="271"/>
      <c r="BV243" s="271"/>
      <c r="BW243" s="290"/>
      <c r="BX243" s="132"/>
      <c r="BY243" s="271"/>
      <c r="BZ243" s="271"/>
      <c r="CA243" s="290"/>
      <c r="CB243" s="132"/>
      <c r="CC243" s="290"/>
    </row>
    <row r="244" spans="1:81" s="20" customFormat="1" ht="16" customHeight="1" x14ac:dyDescent="0.2">
      <c r="A244" s="286"/>
      <c r="B244" s="222"/>
      <c r="C244" s="222"/>
      <c r="D244" s="20" t="s">
        <v>1064</v>
      </c>
      <c r="E244" s="224"/>
      <c r="G244">
        <v>306</v>
      </c>
      <c r="H244">
        <v>327</v>
      </c>
      <c r="I244">
        <v>404</v>
      </c>
      <c r="J244">
        <v>301</v>
      </c>
      <c r="K244">
        <v>505</v>
      </c>
      <c r="L244">
        <v>0.90600000000000003</v>
      </c>
      <c r="M244">
        <v>0.90900000000000003</v>
      </c>
      <c r="N244">
        <v>0.92700000000000005</v>
      </c>
      <c r="O244">
        <v>0.90300000000000002</v>
      </c>
      <c r="P244">
        <v>0.94</v>
      </c>
      <c r="Q244">
        <v>0.76300000000000001</v>
      </c>
      <c r="R244">
        <v>0.77600000000000002</v>
      </c>
      <c r="S244">
        <v>0.78500000000000003</v>
      </c>
      <c r="T244">
        <v>0.77700000000000002</v>
      </c>
      <c r="U244">
        <v>0.77600000000000002</v>
      </c>
      <c r="V244">
        <v>0.78100000000000003</v>
      </c>
      <c r="W244">
        <v>0.76700000000000002</v>
      </c>
      <c r="X244">
        <v>0.68799999999999994</v>
      </c>
      <c r="Y244">
        <v>0.79100000000000004</v>
      </c>
      <c r="Z244">
        <v>0.622</v>
      </c>
      <c r="AA244">
        <v>1.1870000000000001</v>
      </c>
      <c r="AB244">
        <v>1.1850000000000001</v>
      </c>
      <c r="AC244">
        <v>1.1919999999999999</v>
      </c>
      <c r="AD244">
        <v>1.1990000000000001</v>
      </c>
      <c r="AE244">
        <v>1.1990000000000001</v>
      </c>
      <c r="AG244" s="21">
        <f t="shared" si="98"/>
        <v>368.6</v>
      </c>
      <c r="AH244" s="22">
        <f t="shared" si="99"/>
        <v>0.91700000000000004</v>
      </c>
      <c r="AI244" s="22">
        <f t="shared" si="100"/>
        <v>0.72979999999999989</v>
      </c>
      <c r="AJ244" s="22">
        <f t="shared" si="101"/>
        <v>0.77540000000000009</v>
      </c>
      <c r="AK244" s="22">
        <f t="shared" si="102"/>
        <v>1.1923999999999999</v>
      </c>
      <c r="AM244" s="51">
        <f t="shared" si="103"/>
        <v>0.41699999999999982</v>
      </c>
      <c r="AN244" s="20">
        <f t="shared" si="104"/>
        <v>6.5421708935184588E-3</v>
      </c>
      <c r="AP244" s="109">
        <f t="shared" si="105"/>
        <v>1.6185439654061242</v>
      </c>
      <c r="AQ244" s="223"/>
      <c r="AS244" s="223"/>
      <c r="AT244" s="220"/>
      <c r="AU244" s="24"/>
      <c r="AV244" s="223"/>
      <c r="AW244" s="220"/>
      <c r="AY244" s="43">
        <v>0.84</v>
      </c>
      <c r="AZ244" s="43">
        <v>1.1839999999999999</v>
      </c>
      <c r="BA244" s="43">
        <v>0.78800000000000003</v>
      </c>
      <c r="BB244" s="43">
        <v>1.4730000000000001</v>
      </c>
      <c r="BC244" s="25"/>
      <c r="BD244" s="223"/>
      <c r="BE244" s="220"/>
      <c r="BF244" s="24"/>
      <c r="BG244" s="223"/>
      <c r="BH244" s="220"/>
      <c r="BJ244" s="43">
        <v>0.79300000000000004</v>
      </c>
      <c r="BK244" s="43">
        <v>1.3759999999999999</v>
      </c>
      <c r="BL244" s="43">
        <v>0.74</v>
      </c>
      <c r="BM244" s="43">
        <v>1.617</v>
      </c>
      <c r="BO244" s="223"/>
      <c r="BP244" s="220"/>
      <c r="BQ244" s="24"/>
      <c r="BR244" s="223"/>
      <c r="BS244" s="220"/>
      <c r="BU244" s="220"/>
      <c r="BV244" s="220"/>
      <c r="BW244" s="221"/>
      <c r="BX244" s="51"/>
      <c r="BY244" s="220"/>
      <c r="BZ244" s="220"/>
      <c r="CA244" s="221"/>
      <c r="CB244" s="51"/>
      <c r="CC244" s="221"/>
    </row>
    <row r="245" spans="1:81" s="20" customFormat="1" ht="16" customHeight="1" x14ac:dyDescent="0.2">
      <c r="A245" s="286"/>
      <c r="B245" s="222"/>
      <c r="C245" s="222"/>
      <c r="D245" s="20" t="s">
        <v>1065</v>
      </c>
      <c r="E245" s="224"/>
      <c r="G245">
        <v>549</v>
      </c>
      <c r="H245">
        <v>556</v>
      </c>
      <c r="I245">
        <v>559</v>
      </c>
      <c r="J245">
        <v>547</v>
      </c>
      <c r="K245">
        <v>472</v>
      </c>
      <c r="L245">
        <v>0.89900000000000002</v>
      </c>
      <c r="M245">
        <v>0.9</v>
      </c>
      <c r="N245">
        <v>0.90100000000000002</v>
      </c>
      <c r="O245">
        <v>0.89800000000000002</v>
      </c>
      <c r="P245">
        <v>0.88100000000000001</v>
      </c>
      <c r="Q245">
        <v>0.75900000000000001</v>
      </c>
      <c r="R245">
        <v>0.78200000000000003</v>
      </c>
      <c r="S245">
        <v>0.78800000000000003</v>
      </c>
      <c r="T245">
        <v>0.78300000000000003</v>
      </c>
      <c r="U245">
        <v>0.77600000000000002</v>
      </c>
      <c r="V245">
        <v>0.80900000000000005</v>
      </c>
      <c r="W245">
        <v>0.80200000000000005</v>
      </c>
      <c r="X245">
        <v>0.79600000000000004</v>
      </c>
      <c r="Y245">
        <v>0.81200000000000006</v>
      </c>
      <c r="Z245">
        <v>0.86499999999999999</v>
      </c>
      <c r="AA245">
        <v>1.2250000000000001</v>
      </c>
      <c r="AB245">
        <v>1.23</v>
      </c>
      <c r="AC245">
        <v>1.169</v>
      </c>
      <c r="AD245">
        <v>1.175</v>
      </c>
      <c r="AE245">
        <v>1.2410000000000001</v>
      </c>
      <c r="AG245" s="21">
        <f t="shared" si="98"/>
        <v>536.6</v>
      </c>
      <c r="AH245" s="22">
        <f t="shared" si="99"/>
        <v>0.89580000000000004</v>
      </c>
      <c r="AI245" s="22">
        <f t="shared" si="100"/>
        <v>0.81680000000000008</v>
      </c>
      <c r="AJ245" s="22">
        <f t="shared" si="101"/>
        <v>0.77759999999999996</v>
      </c>
      <c r="AK245" s="22">
        <f t="shared" si="102"/>
        <v>1.2080000000000002</v>
      </c>
      <c r="AM245" s="51">
        <f t="shared" si="103"/>
        <v>0.43040000000000023</v>
      </c>
      <c r="AN245" s="20">
        <f t="shared" si="104"/>
        <v>3.343650699460099E-2</v>
      </c>
      <c r="AP245" s="109">
        <f t="shared" si="105"/>
        <v>0.93754457650593848</v>
      </c>
      <c r="AQ245" s="223"/>
      <c r="AS245" s="223"/>
      <c r="AT245" s="220"/>
      <c r="AU245" s="24"/>
      <c r="AV245" s="223"/>
      <c r="AW245" s="220"/>
      <c r="AY245" s="43">
        <v>0.84599999999999997</v>
      </c>
      <c r="AZ245" s="43">
        <v>1.159</v>
      </c>
      <c r="BA245" s="43">
        <v>0.80900000000000005</v>
      </c>
      <c r="BB245" s="43">
        <v>1.407</v>
      </c>
      <c r="BC245" s="25"/>
      <c r="BD245" s="223"/>
      <c r="BE245" s="220"/>
      <c r="BF245" s="24"/>
      <c r="BG245" s="223"/>
      <c r="BH245" s="220"/>
      <c r="BJ245" s="43">
        <v>0.79300000000000004</v>
      </c>
      <c r="BK245" s="43">
        <v>1.365</v>
      </c>
      <c r="BL245" s="43">
        <v>0.76400000000000001</v>
      </c>
      <c r="BM245" s="43">
        <v>1.554</v>
      </c>
      <c r="BO245" s="223"/>
      <c r="BP245" s="220"/>
      <c r="BQ245" s="24"/>
      <c r="BR245" s="223"/>
      <c r="BS245" s="220"/>
      <c r="BU245" s="220"/>
      <c r="BV245" s="220"/>
      <c r="BW245" s="221"/>
      <c r="BX245" s="51"/>
      <c r="BY245" s="220"/>
      <c r="BZ245" s="220"/>
      <c r="CA245" s="221"/>
      <c r="CB245" s="51"/>
      <c r="CC245" s="221"/>
    </row>
    <row r="246" spans="1:81" s="63" customFormat="1" ht="16" customHeight="1" x14ac:dyDescent="0.2">
      <c r="A246" s="286"/>
      <c r="B246" s="222"/>
      <c r="C246" s="222"/>
      <c r="D246" s="162" t="s">
        <v>1066</v>
      </c>
      <c r="E246" s="224"/>
      <c r="G246" s="63">
        <v>616</v>
      </c>
      <c r="H246" s="63">
        <v>629</v>
      </c>
      <c r="I246" s="63">
        <v>509</v>
      </c>
      <c r="J246" s="63">
        <v>544</v>
      </c>
      <c r="K246" s="63">
        <v>582</v>
      </c>
      <c r="L246" s="63">
        <v>0.89200000000000002</v>
      </c>
      <c r="M246" s="63">
        <v>0.89500000000000002</v>
      </c>
      <c r="N246" s="63">
        <v>0.86299999999999999</v>
      </c>
      <c r="O246" s="63">
        <v>0.873</v>
      </c>
      <c r="P246" s="63">
        <v>0.88300000000000001</v>
      </c>
      <c r="Q246" s="63">
        <v>0.76100000000000001</v>
      </c>
      <c r="R246" s="63">
        <v>0.78400000000000003</v>
      </c>
      <c r="S246" s="63">
        <v>0.78700000000000003</v>
      </c>
      <c r="T246" s="63">
        <v>0.78500000000000003</v>
      </c>
      <c r="U246" s="63">
        <v>0.77400000000000002</v>
      </c>
      <c r="V246" s="63">
        <v>0.83399999999999996</v>
      </c>
      <c r="W246" s="63">
        <v>0.81899999999999995</v>
      </c>
      <c r="X246" s="63">
        <v>0.92400000000000004</v>
      </c>
      <c r="Y246" s="63">
        <v>0.89700000000000002</v>
      </c>
      <c r="Z246" s="63">
        <v>0.86099999999999999</v>
      </c>
      <c r="AA246" s="63">
        <v>1.2010000000000001</v>
      </c>
      <c r="AB246" s="63">
        <v>1.167</v>
      </c>
      <c r="AC246" s="63">
        <v>1.1599999999999999</v>
      </c>
      <c r="AD246" s="63">
        <v>1.139</v>
      </c>
      <c r="AE246" s="63">
        <v>1.2130000000000001</v>
      </c>
      <c r="AG246" s="102">
        <f t="shared" si="98"/>
        <v>576</v>
      </c>
      <c r="AH246" s="103">
        <f t="shared" si="99"/>
        <v>0.88119999999999998</v>
      </c>
      <c r="AI246" s="103">
        <f t="shared" si="100"/>
        <v>0.86699999999999999</v>
      </c>
      <c r="AJ246" s="103">
        <f t="shared" si="101"/>
        <v>0.7782</v>
      </c>
      <c r="AK246" s="103">
        <f t="shared" si="102"/>
        <v>1.1760000000000002</v>
      </c>
      <c r="AM246" s="107">
        <f t="shared" si="103"/>
        <v>0.39780000000000015</v>
      </c>
      <c r="AN246" s="63">
        <f t="shared" si="104"/>
        <v>3.0413812651491141E-2</v>
      </c>
      <c r="AP246" s="18">
        <f t="shared" si="105"/>
        <v>0.68935791998629348</v>
      </c>
      <c r="AQ246" s="223"/>
      <c r="AS246" s="223"/>
      <c r="AT246" s="220"/>
      <c r="AU246" s="104"/>
      <c r="AV246" s="223"/>
      <c r="AW246" s="220"/>
      <c r="AY246" s="105">
        <v>0.83799999999999997</v>
      </c>
      <c r="AZ246" s="105">
        <v>1.1919999999999999</v>
      </c>
      <c r="BA246" s="105">
        <v>0.80300000000000005</v>
      </c>
      <c r="BB246" s="105">
        <v>1.4350000000000001</v>
      </c>
      <c r="BC246" s="106"/>
      <c r="BD246" s="223"/>
      <c r="BE246" s="220"/>
      <c r="BF246" s="104"/>
      <c r="BG246" s="223"/>
      <c r="BH246" s="220"/>
      <c r="BJ246" s="105">
        <v>0.78600000000000003</v>
      </c>
      <c r="BK246" s="105">
        <v>1.393</v>
      </c>
      <c r="BL246" s="105">
        <v>0.76400000000000001</v>
      </c>
      <c r="BM246" s="105">
        <v>1.5660000000000001</v>
      </c>
      <c r="BO246" s="223"/>
      <c r="BP246" s="220"/>
      <c r="BQ246" s="104"/>
      <c r="BR246" s="223"/>
      <c r="BS246" s="220"/>
      <c r="BU246" s="220"/>
      <c r="BV246" s="220"/>
      <c r="BW246" s="221"/>
      <c r="BX246" s="107"/>
      <c r="BY246" s="220"/>
      <c r="BZ246" s="220"/>
      <c r="CA246" s="221"/>
      <c r="CB246" s="107"/>
      <c r="CC246" s="221"/>
    </row>
    <row r="247" spans="1:81" s="20" customFormat="1" ht="16" customHeight="1" x14ac:dyDescent="0.2">
      <c r="A247" s="286"/>
      <c r="B247" s="222"/>
      <c r="C247" s="222"/>
      <c r="D247" s="20" t="s">
        <v>1079</v>
      </c>
      <c r="E247" s="224"/>
      <c r="G247">
        <v>629</v>
      </c>
      <c r="H247">
        <v>570</v>
      </c>
      <c r="I247">
        <v>655</v>
      </c>
      <c r="J247">
        <v>579</v>
      </c>
      <c r="K247">
        <v>603</v>
      </c>
      <c r="L247">
        <v>0.872</v>
      </c>
      <c r="M247">
        <v>0.85799999999999998</v>
      </c>
      <c r="N247">
        <v>0.877</v>
      </c>
      <c r="O247">
        <v>0.86</v>
      </c>
      <c r="P247">
        <v>0.86699999999999999</v>
      </c>
      <c r="Q247">
        <v>0.77800000000000002</v>
      </c>
      <c r="R247">
        <v>0.77100000000000002</v>
      </c>
      <c r="S247">
        <v>0.78400000000000003</v>
      </c>
      <c r="T247">
        <v>0.77200000000000002</v>
      </c>
      <c r="U247">
        <v>0.76100000000000001</v>
      </c>
      <c r="V247">
        <v>0.9</v>
      </c>
      <c r="W247">
        <v>0.94099999999999995</v>
      </c>
      <c r="X247">
        <v>0.88300000000000001</v>
      </c>
      <c r="Y247">
        <v>0.93899999999999995</v>
      </c>
      <c r="Z247">
        <v>0.91600000000000004</v>
      </c>
      <c r="AA247">
        <v>1.1679999999999999</v>
      </c>
      <c r="AB247">
        <v>1.198</v>
      </c>
      <c r="AC247">
        <v>1.1679999999999999</v>
      </c>
      <c r="AD247">
        <v>1.1950000000000001</v>
      </c>
      <c r="AE247">
        <v>1.244</v>
      </c>
      <c r="AG247" s="21">
        <f t="shared" si="98"/>
        <v>607.20000000000005</v>
      </c>
      <c r="AH247" s="22">
        <f t="shared" si="99"/>
        <v>0.8667999999999999</v>
      </c>
      <c r="AI247" s="22">
        <f t="shared" si="100"/>
        <v>0.91580000000000017</v>
      </c>
      <c r="AJ247" s="22">
        <f t="shared" si="101"/>
        <v>0.77320000000000011</v>
      </c>
      <c r="AK247" s="22">
        <f t="shared" si="102"/>
        <v>1.1945999999999999</v>
      </c>
      <c r="AM247" s="51">
        <f t="shared" si="103"/>
        <v>0.42139999999999977</v>
      </c>
      <c r="AN247" s="20">
        <f t="shared" si="104"/>
        <v>3.1093407661432055E-2</v>
      </c>
      <c r="AP247" s="109">
        <f t="shared" si="105"/>
        <v>0.59383960843732697</v>
      </c>
      <c r="AQ247" s="223"/>
      <c r="AS247" s="223"/>
      <c r="AT247" s="220"/>
      <c r="AU247" s="24"/>
      <c r="AV247" s="223"/>
      <c r="AW247" s="220"/>
      <c r="AY247" s="43">
        <v>0.83599999999999997</v>
      </c>
      <c r="AZ247" s="43">
        <v>1.1950000000000001</v>
      </c>
      <c r="BA247" s="43">
        <v>0.80900000000000005</v>
      </c>
      <c r="BB247" s="43">
        <v>1.417</v>
      </c>
      <c r="BC247" s="25"/>
      <c r="BD247" s="223"/>
      <c r="BE247" s="220"/>
      <c r="BF247" s="24"/>
      <c r="BG247" s="223"/>
      <c r="BH247" s="220"/>
      <c r="BJ247" s="43">
        <v>0.78800000000000003</v>
      </c>
      <c r="BK247" s="43">
        <v>1.383</v>
      </c>
      <c r="BL247" s="43">
        <v>0.78100000000000003</v>
      </c>
      <c r="BM247" s="43">
        <v>1.5249999999999999</v>
      </c>
      <c r="BO247" s="223"/>
      <c r="BP247" s="220"/>
      <c r="BQ247" s="24"/>
      <c r="BR247" s="223"/>
      <c r="BS247" s="220"/>
      <c r="BU247" s="220"/>
      <c r="BV247" s="220"/>
      <c r="BW247" s="221"/>
      <c r="BX247" s="51"/>
      <c r="BY247" s="220"/>
      <c r="BZ247" s="220"/>
      <c r="CA247" s="221"/>
      <c r="CB247" s="51"/>
      <c r="CC247" s="221"/>
    </row>
    <row r="248" spans="1:81" s="20" customFormat="1" ht="16" customHeight="1" x14ac:dyDescent="0.2">
      <c r="A248" s="286"/>
      <c r="B248" s="222"/>
      <c r="C248" s="222"/>
      <c r="E248" s="224"/>
      <c r="G248" s="110"/>
      <c r="K248" s="111"/>
      <c r="L248" s="110"/>
      <c r="P248" s="111"/>
      <c r="Q248" s="110"/>
      <c r="U248" s="111"/>
      <c r="V248" s="110"/>
      <c r="Z248" s="111"/>
      <c r="AA248" s="110"/>
      <c r="AE248" s="111"/>
      <c r="AG248" s="21" t="e">
        <f t="shared" si="98"/>
        <v>#DIV/0!</v>
      </c>
      <c r="AH248" s="22" t="e">
        <f t="shared" si="99"/>
        <v>#DIV/0!</v>
      </c>
      <c r="AI248" s="22" t="e">
        <f t="shared" si="100"/>
        <v>#DIV/0!</v>
      </c>
      <c r="AJ248" s="22" t="e">
        <f t="shared" si="101"/>
        <v>#DIV/0!</v>
      </c>
      <c r="AK248" s="22" t="e">
        <f t="shared" si="102"/>
        <v>#DIV/0!</v>
      </c>
      <c r="AM248" s="51" t="e">
        <f t="shared" si="103"/>
        <v>#DIV/0!</v>
      </c>
      <c r="AN248" s="20" t="e">
        <f t="shared" si="104"/>
        <v>#DIV/0!</v>
      </c>
      <c r="AP248" s="109" t="e">
        <f t="shared" si="105"/>
        <v>#DIV/0!</v>
      </c>
      <c r="AQ248" s="223"/>
      <c r="AS248" s="223"/>
      <c r="AT248" s="220"/>
      <c r="AU248" s="24"/>
      <c r="AV248" s="223"/>
      <c r="AW248" s="220"/>
      <c r="AY248" s="43"/>
      <c r="AZ248" s="43"/>
      <c r="BA248" s="43"/>
      <c r="BB248" s="43"/>
      <c r="BC248" s="25"/>
      <c r="BD248" s="223"/>
      <c r="BE248" s="220"/>
      <c r="BF248" s="24"/>
      <c r="BG248" s="223"/>
      <c r="BH248" s="220"/>
      <c r="BJ248" s="43"/>
      <c r="BK248" s="43"/>
      <c r="BL248" s="43"/>
      <c r="BM248" s="43"/>
      <c r="BO248" s="223"/>
      <c r="BP248" s="220"/>
      <c r="BQ248" s="24"/>
      <c r="BR248" s="223"/>
      <c r="BS248" s="220"/>
      <c r="BU248" s="220"/>
      <c r="BV248" s="220"/>
      <c r="BW248" s="221"/>
      <c r="BX248" s="51"/>
      <c r="BY248" s="220"/>
      <c r="BZ248" s="220"/>
      <c r="CA248" s="221"/>
      <c r="CB248" s="51"/>
      <c r="CC248" s="221"/>
    </row>
    <row r="249" spans="1:81" s="20" customFormat="1" ht="16" customHeight="1" x14ac:dyDescent="0.2">
      <c r="A249" s="286"/>
      <c r="B249" s="222"/>
      <c r="C249" s="222"/>
      <c r="E249" s="224"/>
      <c r="G249" s="110"/>
      <c r="K249" s="111"/>
      <c r="L249" s="110"/>
      <c r="P249" s="111"/>
      <c r="Q249" s="110"/>
      <c r="U249" s="111"/>
      <c r="V249" s="110"/>
      <c r="Z249" s="111"/>
      <c r="AA249" s="110"/>
      <c r="AE249" s="111"/>
      <c r="AG249" s="21" t="e">
        <f t="shared" si="98"/>
        <v>#DIV/0!</v>
      </c>
      <c r="AH249" s="22" t="e">
        <f t="shared" si="99"/>
        <v>#DIV/0!</v>
      </c>
      <c r="AI249" s="22" t="e">
        <f t="shared" si="100"/>
        <v>#DIV/0!</v>
      </c>
      <c r="AJ249" s="22" t="e">
        <f t="shared" si="101"/>
        <v>#DIV/0!</v>
      </c>
      <c r="AK249" s="22" t="e">
        <f t="shared" si="102"/>
        <v>#DIV/0!</v>
      </c>
      <c r="AM249" s="51" t="e">
        <f t="shared" si="103"/>
        <v>#DIV/0!</v>
      </c>
      <c r="AN249" s="20" t="e">
        <f t="shared" si="104"/>
        <v>#DIV/0!</v>
      </c>
      <c r="AP249" s="109" t="e">
        <f t="shared" si="105"/>
        <v>#DIV/0!</v>
      </c>
      <c r="AQ249" s="223"/>
      <c r="AS249" s="223"/>
      <c r="AT249" s="220"/>
      <c r="AU249" s="24"/>
      <c r="AV249" s="223"/>
      <c r="AW249" s="220"/>
      <c r="AY249" s="43"/>
      <c r="AZ249" s="43"/>
      <c r="BA249" s="43"/>
      <c r="BB249" s="43"/>
      <c r="BC249" s="25"/>
      <c r="BD249" s="223"/>
      <c r="BE249" s="220"/>
      <c r="BF249" s="24"/>
      <c r="BG249" s="223"/>
      <c r="BH249" s="220"/>
      <c r="BJ249" s="43"/>
      <c r="BK249" s="43"/>
      <c r="BL249" s="43"/>
      <c r="BM249" s="43"/>
      <c r="BO249" s="223"/>
      <c r="BP249" s="220"/>
      <c r="BQ249" s="24"/>
      <c r="BR249" s="223"/>
      <c r="BS249" s="220"/>
      <c r="BU249" s="220"/>
      <c r="BV249" s="220"/>
      <c r="BW249" s="221"/>
      <c r="BX249" s="51"/>
      <c r="BY249" s="220"/>
      <c r="BZ249" s="220"/>
      <c r="CA249" s="221"/>
      <c r="CB249" s="51"/>
      <c r="CC249" s="221"/>
    </row>
    <row r="250" spans="1:81" s="20" customFormat="1" ht="16" customHeight="1" x14ac:dyDescent="0.2">
      <c r="A250" s="286"/>
      <c r="B250" s="222"/>
      <c r="C250" s="222"/>
      <c r="E250" s="224"/>
      <c r="G250" s="110"/>
      <c r="K250" s="111"/>
      <c r="L250" s="110"/>
      <c r="P250" s="111"/>
      <c r="Q250" s="110"/>
      <c r="U250" s="111"/>
      <c r="V250" s="110"/>
      <c r="Z250" s="111"/>
      <c r="AA250" s="110"/>
      <c r="AE250" s="111"/>
      <c r="AG250" s="21" t="e">
        <f t="shared" si="98"/>
        <v>#DIV/0!</v>
      </c>
      <c r="AH250" s="22" t="e">
        <f t="shared" si="99"/>
        <v>#DIV/0!</v>
      </c>
      <c r="AI250" s="22" t="e">
        <f t="shared" si="100"/>
        <v>#DIV/0!</v>
      </c>
      <c r="AJ250" s="22" t="e">
        <f t="shared" si="101"/>
        <v>#DIV/0!</v>
      </c>
      <c r="AK250" s="22" t="e">
        <f t="shared" si="102"/>
        <v>#DIV/0!</v>
      </c>
      <c r="AM250" s="51" t="e">
        <f t="shared" si="103"/>
        <v>#DIV/0!</v>
      </c>
      <c r="AN250" s="20" t="e">
        <f t="shared" si="104"/>
        <v>#DIV/0!</v>
      </c>
      <c r="AP250" s="109" t="e">
        <f t="shared" si="105"/>
        <v>#DIV/0!</v>
      </c>
      <c r="AQ250" s="223"/>
      <c r="AS250" s="223"/>
      <c r="AT250" s="220"/>
      <c r="AU250" s="24"/>
      <c r="AV250" s="223"/>
      <c r="AW250" s="220"/>
      <c r="AY250" s="43"/>
      <c r="AZ250" s="43"/>
      <c r="BA250" s="43"/>
      <c r="BB250" s="43"/>
      <c r="BC250" s="25"/>
      <c r="BD250" s="223"/>
      <c r="BE250" s="220"/>
      <c r="BF250" s="24"/>
      <c r="BG250" s="223"/>
      <c r="BH250" s="220"/>
      <c r="BJ250" s="43"/>
      <c r="BK250" s="43"/>
      <c r="BL250" s="43"/>
      <c r="BM250" s="43"/>
      <c r="BO250" s="223"/>
      <c r="BP250" s="220"/>
      <c r="BQ250" s="24"/>
      <c r="BR250" s="223"/>
      <c r="BS250" s="220"/>
      <c r="BU250" s="220"/>
      <c r="BV250" s="220"/>
      <c r="BW250" s="221"/>
      <c r="BX250" s="51"/>
      <c r="BY250" s="220"/>
      <c r="BZ250" s="220"/>
      <c r="CA250" s="221"/>
      <c r="CB250" s="51"/>
      <c r="CC250" s="221"/>
    </row>
    <row r="251" spans="1:81" s="20" customFormat="1" ht="16" customHeight="1" x14ac:dyDescent="0.2">
      <c r="A251" s="286"/>
      <c r="B251" s="222"/>
      <c r="C251" s="222">
        <v>0</v>
      </c>
      <c r="E251" s="224"/>
      <c r="AG251" s="21" t="e">
        <f t="shared" si="98"/>
        <v>#DIV/0!</v>
      </c>
      <c r="AH251" s="22" t="e">
        <f t="shared" si="99"/>
        <v>#DIV/0!</v>
      </c>
      <c r="AI251" s="22" t="e">
        <f t="shared" si="100"/>
        <v>#DIV/0!</v>
      </c>
      <c r="AJ251" s="22" t="e">
        <f t="shared" si="101"/>
        <v>#DIV/0!</v>
      </c>
      <c r="AK251" s="22" t="e">
        <f t="shared" si="102"/>
        <v>#DIV/0!</v>
      </c>
      <c r="AM251" s="51" t="e">
        <f t="shared" si="103"/>
        <v>#DIV/0!</v>
      </c>
      <c r="AN251" s="20" t="e">
        <f t="shared" si="104"/>
        <v>#DIV/0!</v>
      </c>
      <c r="AP251" s="109" t="e">
        <f t="shared" si="105"/>
        <v>#DIV/0!</v>
      </c>
      <c r="AQ251" s="223" cm="1">
        <f t="array" ref="AQ251">MIN(IF(ISERROR(AP251:AP258),1E+307,AP251:AP258))</f>
        <v>9.9999999999999999E+306</v>
      </c>
      <c r="AS251" s="223"/>
      <c r="AT251" s="220"/>
      <c r="AU251" s="24"/>
      <c r="AV251" s="223"/>
      <c r="AW251" s="220"/>
      <c r="AY251" s="43"/>
      <c r="AZ251" s="43"/>
      <c r="BA251" s="43"/>
      <c r="BB251" s="43"/>
      <c r="BC251" s="25"/>
      <c r="BD251" s="223"/>
      <c r="BE251" s="220"/>
      <c r="BF251" s="24"/>
      <c r="BG251" s="223"/>
      <c r="BH251" s="220"/>
      <c r="BJ251" s="43"/>
      <c r="BK251" s="43"/>
      <c r="BL251" s="43"/>
      <c r="BM251" s="43"/>
      <c r="BO251" s="223"/>
      <c r="BP251" s="220"/>
      <c r="BQ251" s="24"/>
      <c r="BR251" s="223"/>
      <c r="BS251" s="220"/>
      <c r="BU251" s="220"/>
      <c r="BV251" s="220"/>
      <c r="BW251" s="221"/>
      <c r="BX251" s="51"/>
      <c r="BY251" s="220"/>
      <c r="BZ251" s="220"/>
      <c r="CA251" s="221"/>
      <c r="CB251" s="51"/>
      <c r="CC251" s="221"/>
    </row>
    <row r="252" spans="1:81" s="20" customFormat="1" ht="16" customHeight="1" x14ac:dyDescent="0.2">
      <c r="A252" s="286"/>
      <c r="B252" s="222"/>
      <c r="C252" s="222"/>
      <c r="E252" s="224"/>
      <c r="AG252" s="21" t="e">
        <f t="shared" si="98"/>
        <v>#DIV/0!</v>
      </c>
      <c r="AH252" s="22" t="e">
        <f t="shared" si="99"/>
        <v>#DIV/0!</v>
      </c>
      <c r="AI252" s="22" t="e">
        <f t="shared" si="100"/>
        <v>#DIV/0!</v>
      </c>
      <c r="AJ252" s="22" t="e">
        <f t="shared" si="101"/>
        <v>#DIV/0!</v>
      </c>
      <c r="AK252" s="22" t="e">
        <f t="shared" si="102"/>
        <v>#DIV/0!</v>
      </c>
      <c r="AM252" s="51" t="e">
        <f t="shared" si="103"/>
        <v>#DIV/0!</v>
      </c>
      <c r="AN252" s="20" t="e">
        <f t="shared" si="104"/>
        <v>#DIV/0!</v>
      </c>
      <c r="AP252" s="109" t="e">
        <f t="shared" si="105"/>
        <v>#DIV/0!</v>
      </c>
      <c r="AQ252" s="223"/>
      <c r="AS252" s="223"/>
      <c r="AT252" s="220"/>
      <c r="AU252" s="24"/>
      <c r="AV252" s="223"/>
      <c r="AW252" s="220"/>
      <c r="AY252" s="43"/>
      <c r="AZ252" s="43"/>
      <c r="BA252" s="43"/>
      <c r="BB252" s="43"/>
      <c r="BC252" s="25"/>
      <c r="BD252" s="223"/>
      <c r="BE252" s="220"/>
      <c r="BF252" s="24"/>
      <c r="BG252" s="223"/>
      <c r="BH252" s="220"/>
      <c r="BJ252" s="43"/>
      <c r="BK252" s="43"/>
      <c r="BL252" s="43"/>
      <c r="BM252" s="43"/>
      <c r="BO252" s="223"/>
      <c r="BP252" s="220"/>
      <c r="BQ252" s="24"/>
      <c r="BR252" s="223"/>
      <c r="BS252" s="220"/>
      <c r="BU252" s="220"/>
      <c r="BV252" s="220"/>
      <c r="BW252" s="221"/>
      <c r="BX252" s="51"/>
      <c r="BY252" s="220"/>
      <c r="BZ252" s="220"/>
      <c r="CA252" s="221"/>
      <c r="CB252" s="51"/>
      <c r="CC252" s="221"/>
    </row>
    <row r="253" spans="1:81" s="20" customFormat="1" ht="16" customHeight="1" x14ac:dyDescent="0.2">
      <c r="A253" s="286"/>
      <c r="B253" s="222"/>
      <c r="C253" s="222"/>
      <c r="E253" s="224"/>
      <c r="AG253" s="21" t="e">
        <f t="shared" si="98"/>
        <v>#DIV/0!</v>
      </c>
      <c r="AH253" s="22" t="e">
        <f t="shared" si="99"/>
        <v>#DIV/0!</v>
      </c>
      <c r="AI253" s="22" t="e">
        <f t="shared" si="100"/>
        <v>#DIV/0!</v>
      </c>
      <c r="AJ253" s="22" t="e">
        <f t="shared" si="101"/>
        <v>#DIV/0!</v>
      </c>
      <c r="AK253" s="22" t="e">
        <f t="shared" si="102"/>
        <v>#DIV/0!</v>
      </c>
      <c r="AM253" s="51" t="e">
        <f t="shared" si="103"/>
        <v>#DIV/0!</v>
      </c>
      <c r="AN253" s="20" t="e">
        <f t="shared" si="104"/>
        <v>#DIV/0!</v>
      </c>
      <c r="AP253" s="109" t="e">
        <f t="shared" si="105"/>
        <v>#DIV/0!</v>
      </c>
      <c r="AQ253" s="223"/>
      <c r="AS253" s="223"/>
      <c r="AT253" s="220"/>
      <c r="AU253" s="24"/>
      <c r="AV253" s="223"/>
      <c r="AW253" s="220"/>
      <c r="AY253" s="43"/>
      <c r="AZ253" s="43"/>
      <c r="BA253" s="43"/>
      <c r="BB253" s="43"/>
      <c r="BC253" s="25"/>
      <c r="BD253" s="223"/>
      <c r="BE253" s="220"/>
      <c r="BF253" s="24"/>
      <c r="BG253" s="223"/>
      <c r="BH253" s="220"/>
      <c r="BJ253" s="43"/>
      <c r="BK253" s="43"/>
      <c r="BL253" s="43"/>
      <c r="BM253" s="43"/>
      <c r="BO253" s="223"/>
      <c r="BP253" s="220"/>
      <c r="BQ253" s="24"/>
      <c r="BR253" s="223"/>
      <c r="BS253" s="220"/>
      <c r="BU253" s="220"/>
      <c r="BV253" s="220"/>
      <c r="BW253" s="221"/>
      <c r="BX253" s="51"/>
      <c r="BY253" s="220"/>
      <c r="BZ253" s="220"/>
      <c r="CA253" s="221"/>
      <c r="CB253" s="51"/>
      <c r="CC253" s="221"/>
    </row>
    <row r="254" spans="1:81" s="20" customFormat="1" ht="16" customHeight="1" x14ac:dyDescent="0.2">
      <c r="A254" s="286"/>
      <c r="B254" s="222"/>
      <c r="C254" s="222"/>
      <c r="E254" s="224"/>
      <c r="AG254" s="21" t="e">
        <f t="shared" si="98"/>
        <v>#DIV/0!</v>
      </c>
      <c r="AH254" s="22" t="e">
        <f t="shared" si="99"/>
        <v>#DIV/0!</v>
      </c>
      <c r="AI254" s="22" t="e">
        <f t="shared" si="100"/>
        <v>#DIV/0!</v>
      </c>
      <c r="AJ254" s="22" t="e">
        <f t="shared" si="101"/>
        <v>#DIV/0!</v>
      </c>
      <c r="AK254" s="22" t="e">
        <f t="shared" si="102"/>
        <v>#DIV/0!</v>
      </c>
      <c r="AM254" s="51" t="e">
        <f t="shared" si="103"/>
        <v>#DIV/0!</v>
      </c>
      <c r="AN254" s="20" t="e">
        <f t="shared" si="104"/>
        <v>#DIV/0!</v>
      </c>
      <c r="AP254" s="109" t="e">
        <f t="shared" si="105"/>
        <v>#DIV/0!</v>
      </c>
      <c r="AQ254" s="223"/>
      <c r="AS254" s="223"/>
      <c r="AT254" s="220"/>
      <c r="AU254" s="24"/>
      <c r="AV254" s="223"/>
      <c r="AW254" s="220"/>
      <c r="AY254" s="43"/>
      <c r="AZ254" s="43"/>
      <c r="BA254" s="43"/>
      <c r="BB254" s="43"/>
      <c r="BC254" s="25"/>
      <c r="BD254" s="223"/>
      <c r="BE254" s="220"/>
      <c r="BF254" s="24"/>
      <c r="BG254" s="223"/>
      <c r="BH254" s="220"/>
      <c r="BJ254" s="43"/>
      <c r="BK254" s="43"/>
      <c r="BL254" s="43"/>
      <c r="BM254" s="43"/>
      <c r="BO254" s="223"/>
      <c r="BP254" s="220"/>
      <c r="BQ254" s="24"/>
      <c r="BR254" s="223"/>
      <c r="BS254" s="220"/>
      <c r="BU254" s="220"/>
      <c r="BV254" s="220"/>
      <c r="BW254" s="221"/>
      <c r="BX254" s="51"/>
      <c r="BY254" s="220"/>
      <c r="BZ254" s="220"/>
      <c r="CA254" s="221"/>
      <c r="CB254" s="51"/>
      <c r="CC254" s="221"/>
    </row>
    <row r="255" spans="1:81" s="20" customFormat="1" ht="16" customHeight="1" x14ac:dyDescent="0.2">
      <c r="A255" s="286"/>
      <c r="B255" s="222"/>
      <c r="C255" s="222"/>
      <c r="E255" s="224"/>
      <c r="AG255" s="21" t="e">
        <f t="shared" si="98"/>
        <v>#DIV/0!</v>
      </c>
      <c r="AH255" s="22" t="e">
        <f t="shared" si="99"/>
        <v>#DIV/0!</v>
      </c>
      <c r="AI255" s="22" t="e">
        <f t="shared" si="100"/>
        <v>#DIV/0!</v>
      </c>
      <c r="AJ255" s="22" t="e">
        <f t="shared" si="101"/>
        <v>#DIV/0!</v>
      </c>
      <c r="AK255" s="22" t="e">
        <f t="shared" si="102"/>
        <v>#DIV/0!</v>
      </c>
      <c r="AM255" s="51" t="e">
        <f t="shared" si="103"/>
        <v>#DIV/0!</v>
      </c>
      <c r="AN255" s="20" t="e">
        <f t="shared" si="104"/>
        <v>#DIV/0!</v>
      </c>
      <c r="AP255" s="109" t="e">
        <f t="shared" si="105"/>
        <v>#DIV/0!</v>
      </c>
      <c r="AQ255" s="223"/>
      <c r="AS255" s="223"/>
      <c r="AT255" s="220"/>
      <c r="AU255" s="24"/>
      <c r="AV255" s="223"/>
      <c r="AW255" s="220"/>
      <c r="AY255" s="43"/>
      <c r="AZ255" s="43"/>
      <c r="BA255" s="43"/>
      <c r="BB255" s="43"/>
      <c r="BC255" s="25"/>
      <c r="BD255" s="223"/>
      <c r="BE255" s="220"/>
      <c r="BF255" s="24"/>
      <c r="BG255" s="223"/>
      <c r="BH255" s="220"/>
      <c r="BJ255" s="43"/>
      <c r="BK255" s="43"/>
      <c r="BL255" s="43"/>
      <c r="BM255" s="43"/>
      <c r="BO255" s="223"/>
      <c r="BP255" s="220"/>
      <c r="BQ255" s="24"/>
      <c r="BR255" s="223"/>
      <c r="BS255" s="220"/>
      <c r="BU255" s="220"/>
      <c r="BV255" s="220"/>
      <c r="BW255" s="221"/>
      <c r="BX255" s="51"/>
      <c r="BY255" s="220"/>
      <c r="BZ255" s="220"/>
      <c r="CA255" s="221"/>
      <c r="CB255" s="51"/>
      <c r="CC255" s="221"/>
    </row>
    <row r="256" spans="1:81" s="20" customFormat="1" ht="16" customHeight="1" x14ac:dyDescent="0.2">
      <c r="A256" s="286"/>
      <c r="B256" s="222"/>
      <c r="C256" s="222"/>
      <c r="E256" s="224"/>
      <c r="G256" s="110"/>
      <c r="K256" s="111"/>
      <c r="L256" s="110"/>
      <c r="P256" s="111"/>
      <c r="Q256" s="110"/>
      <c r="U256" s="111"/>
      <c r="V256" s="110"/>
      <c r="Z256" s="111"/>
      <c r="AA256" s="110"/>
      <c r="AE256" s="111"/>
      <c r="AG256" s="21" t="e">
        <f t="shared" si="98"/>
        <v>#DIV/0!</v>
      </c>
      <c r="AH256" s="22" t="e">
        <f t="shared" si="99"/>
        <v>#DIV/0!</v>
      </c>
      <c r="AI256" s="22" t="e">
        <f t="shared" si="100"/>
        <v>#DIV/0!</v>
      </c>
      <c r="AJ256" s="22" t="e">
        <f t="shared" si="101"/>
        <v>#DIV/0!</v>
      </c>
      <c r="AK256" s="22" t="e">
        <f t="shared" si="102"/>
        <v>#DIV/0!</v>
      </c>
      <c r="AM256" s="51" t="e">
        <f t="shared" si="103"/>
        <v>#DIV/0!</v>
      </c>
      <c r="AN256" s="20" t="e">
        <f t="shared" si="104"/>
        <v>#DIV/0!</v>
      </c>
      <c r="AP256" s="109" t="e">
        <f t="shared" si="105"/>
        <v>#DIV/0!</v>
      </c>
      <c r="AQ256" s="223"/>
      <c r="AS256" s="223"/>
      <c r="AT256" s="220"/>
      <c r="AU256" s="24"/>
      <c r="AV256" s="223"/>
      <c r="AW256" s="220"/>
      <c r="AY256" s="43"/>
      <c r="AZ256" s="43"/>
      <c r="BA256" s="43"/>
      <c r="BB256" s="43"/>
      <c r="BC256" s="25"/>
      <c r="BD256" s="223"/>
      <c r="BE256" s="220"/>
      <c r="BF256" s="24"/>
      <c r="BG256" s="223"/>
      <c r="BH256" s="220"/>
      <c r="BJ256" s="43"/>
      <c r="BK256" s="43"/>
      <c r="BL256" s="43"/>
      <c r="BM256" s="43"/>
      <c r="BO256" s="223"/>
      <c r="BP256" s="220"/>
      <c r="BQ256" s="24"/>
      <c r="BR256" s="223"/>
      <c r="BS256" s="220"/>
      <c r="BU256" s="220"/>
      <c r="BV256" s="220"/>
      <c r="BW256" s="221"/>
      <c r="BX256" s="51"/>
      <c r="BY256" s="220"/>
      <c r="BZ256" s="220"/>
      <c r="CA256" s="221"/>
      <c r="CB256" s="51"/>
      <c r="CC256" s="221"/>
    </row>
    <row r="257" spans="1:81" s="20" customFormat="1" ht="16" customHeight="1" x14ac:dyDescent="0.2">
      <c r="A257" s="286"/>
      <c r="B257" s="222"/>
      <c r="C257" s="222"/>
      <c r="E257" s="224"/>
      <c r="G257" s="110"/>
      <c r="K257" s="111"/>
      <c r="L257" s="110"/>
      <c r="P257" s="111"/>
      <c r="Q257" s="110"/>
      <c r="U257" s="111"/>
      <c r="V257" s="110"/>
      <c r="Z257" s="111"/>
      <c r="AA257" s="110"/>
      <c r="AE257" s="111"/>
      <c r="AG257" s="21" t="e">
        <f t="shared" si="98"/>
        <v>#DIV/0!</v>
      </c>
      <c r="AH257" s="22" t="e">
        <f t="shared" si="99"/>
        <v>#DIV/0!</v>
      </c>
      <c r="AI257" s="22" t="e">
        <f t="shared" si="100"/>
        <v>#DIV/0!</v>
      </c>
      <c r="AJ257" s="22" t="e">
        <f t="shared" si="101"/>
        <v>#DIV/0!</v>
      </c>
      <c r="AK257" s="22" t="e">
        <f t="shared" si="102"/>
        <v>#DIV/0!</v>
      </c>
      <c r="AM257" s="51" t="e">
        <f t="shared" si="103"/>
        <v>#DIV/0!</v>
      </c>
      <c r="AN257" s="20" t="e">
        <f t="shared" si="104"/>
        <v>#DIV/0!</v>
      </c>
      <c r="AP257" s="109" t="e">
        <f t="shared" si="105"/>
        <v>#DIV/0!</v>
      </c>
      <c r="AQ257" s="223"/>
      <c r="AS257" s="223"/>
      <c r="AT257" s="220"/>
      <c r="AU257" s="24"/>
      <c r="AV257" s="223"/>
      <c r="AW257" s="220"/>
      <c r="AY257" s="43"/>
      <c r="AZ257" s="43"/>
      <c r="BA257" s="43"/>
      <c r="BB257" s="43"/>
      <c r="BC257" s="25"/>
      <c r="BD257" s="223"/>
      <c r="BE257" s="220"/>
      <c r="BF257" s="24"/>
      <c r="BG257" s="223"/>
      <c r="BH257" s="220"/>
      <c r="BJ257" s="43"/>
      <c r="BK257" s="43"/>
      <c r="BL257" s="43"/>
      <c r="BM257" s="43"/>
      <c r="BO257" s="223"/>
      <c r="BP257" s="220"/>
      <c r="BQ257" s="24"/>
      <c r="BR257" s="223"/>
      <c r="BS257" s="220"/>
      <c r="BU257" s="220"/>
      <c r="BV257" s="220"/>
      <c r="BW257" s="221"/>
      <c r="BX257" s="51"/>
      <c r="BY257" s="220"/>
      <c r="BZ257" s="220"/>
      <c r="CA257" s="221"/>
      <c r="CB257" s="51"/>
      <c r="CC257" s="221"/>
    </row>
    <row r="258" spans="1:81" s="133" customFormat="1" ht="16" customHeight="1" thickBot="1" x14ac:dyDescent="0.25">
      <c r="A258" s="287"/>
      <c r="B258" s="289"/>
      <c r="C258" s="289"/>
      <c r="E258" s="283"/>
      <c r="G258" s="134"/>
      <c r="K258" s="135"/>
      <c r="L258" s="134"/>
      <c r="P258" s="135"/>
      <c r="Q258" s="134"/>
      <c r="U258" s="135"/>
      <c r="V258" s="134"/>
      <c r="Z258" s="135"/>
      <c r="AA258" s="134"/>
      <c r="AE258" s="135"/>
      <c r="AG258" s="136" t="e">
        <f t="shared" si="98"/>
        <v>#DIV/0!</v>
      </c>
      <c r="AH258" s="137" t="e">
        <f t="shared" si="99"/>
        <v>#DIV/0!</v>
      </c>
      <c r="AI258" s="137" t="e">
        <f t="shared" si="100"/>
        <v>#DIV/0!</v>
      </c>
      <c r="AJ258" s="137" t="e">
        <f t="shared" si="101"/>
        <v>#DIV/0!</v>
      </c>
      <c r="AK258" s="137" t="e">
        <f t="shared" si="102"/>
        <v>#DIV/0!</v>
      </c>
      <c r="AM258" s="142" t="e">
        <f t="shared" si="103"/>
        <v>#DIV/0!</v>
      </c>
      <c r="AN258" s="133" t="e">
        <f t="shared" si="104"/>
        <v>#DIV/0!</v>
      </c>
      <c r="AP258" s="138" t="e">
        <f t="shared" si="105"/>
        <v>#DIV/0!</v>
      </c>
      <c r="AQ258" s="276"/>
      <c r="AS258" s="276"/>
      <c r="AT258" s="272"/>
      <c r="AU258" s="139"/>
      <c r="AV258" s="276"/>
      <c r="AW258" s="272"/>
      <c r="AY258" s="140"/>
      <c r="AZ258" s="140"/>
      <c r="BA258" s="140"/>
      <c r="BB258" s="140"/>
      <c r="BC258" s="141"/>
      <c r="BD258" s="276"/>
      <c r="BE258" s="272"/>
      <c r="BF258" s="139"/>
      <c r="BG258" s="276"/>
      <c r="BH258" s="272"/>
      <c r="BJ258" s="140"/>
      <c r="BK258" s="140"/>
      <c r="BL258" s="140"/>
      <c r="BM258" s="140"/>
      <c r="BO258" s="276"/>
      <c r="BP258" s="272"/>
      <c r="BQ258" s="139"/>
      <c r="BR258" s="276"/>
      <c r="BS258" s="272"/>
      <c r="BU258" s="272"/>
      <c r="BV258" s="272"/>
      <c r="BW258" s="291"/>
      <c r="BX258" s="142"/>
      <c r="BY258" s="272"/>
      <c r="BZ258" s="272"/>
      <c r="CA258" s="291"/>
      <c r="CB258" s="142"/>
      <c r="CC258" s="291"/>
    </row>
    <row r="259" spans="1:81" s="20" customFormat="1" ht="16" customHeight="1" thickBot="1" x14ac:dyDescent="0.25">
      <c r="A259" s="122"/>
      <c r="B259" s="122"/>
      <c r="C259" s="122"/>
      <c r="E259" s="56"/>
      <c r="AG259" s="21"/>
      <c r="AH259" s="22"/>
      <c r="AI259" s="22"/>
      <c r="AJ259" s="22"/>
      <c r="AK259" s="22"/>
      <c r="AM259" s="51"/>
      <c r="AP259" s="109"/>
      <c r="AQ259" s="23"/>
      <c r="AS259" s="23"/>
      <c r="AT259" s="24"/>
      <c r="AU259" s="24"/>
      <c r="AV259" s="23"/>
      <c r="AW259" s="24"/>
      <c r="AY259" s="43"/>
      <c r="AZ259" s="43"/>
      <c r="BA259" s="43"/>
      <c r="BB259" s="43"/>
      <c r="BC259" s="25"/>
      <c r="BD259" s="23"/>
      <c r="BE259" s="24"/>
      <c r="BF259" s="24"/>
      <c r="BG259" s="23"/>
      <c r="BH259" s="24"/>
      <c r="BJ259" s="43"/>
      <c r="BK259" s="43"/>
      <c r="BL259" s="43"/>
      <c r="BM259" s="43"/>
      <c r="BO259" s="23"/>
      <c r="BP259" s="24"/>
      <c r="BQ259" s="24"/>
      <c r="BR259" s="23"/>
      <c r="BS259" s="24"/>
      <c r="BU259" s="24"/>
      <c r="BV259" s="24"/>
      <c r="BW259" s="23"/>
      <c r="BX259" s="51"/>
      <c r="BY259" s="24"/>
      <c r="BZ259" s="24"/>
      <c r="CA259" s="23"/>
      <c r="CB259" s="51"/>
      <c r="CC259" s="23"/>
    </row>
    <row r="260" spans="1:81" s="124" customFormat="1" ht="16" customHeight="1" x14ac:dyDescent="0.2">
      <c r="A260" s="285">
        <v>18</v>
      </c>
      <c r="B260" s="288">
        <v>1</v>
      </c>
      <c r="C260" s="288">
        <v>1</v>
      </c>
      <c r="D260" s="124" t="s">
        <v>1067</v>
      </c>
      <c r="E260" s="282">
        <v>950209</v>
      </c>
      <c r="G260">
        <v>60</v>
      </c>
      <c r="H260">
        <v>71</v>
      </c>
      <c r="I260">
        <v>78</v>
      </c>
      <c r="J260">
        <v>51</v>
      </c>
      <c r="K260">
        <v>53</v>
      </c>
      <c r="L260">
        <v>0.88200000000000001</v>
      </c>
      <c r="M260">
        <v>0.88900000000000001</v>
      </c>
      <c r="N260">
        <v>0.90300000000000002</v>
      </c>
      <c r="O260">
        <v>0.86199999999999999</v>
      </c>
      <c r="P260">
        <v>0.86299999999999999</v>
      </c>
      <c r="Q260">
        <v>0.72099999999999997</v>
      </c>
      <c r="R260">
        <v>0.749</v>
      </c>
      <c r="S260">
        <v>0.75</v>
      </c>
      <c r="T260">
        <v>0.746</v>
      </c>
      <c r="U260">
        <v>0.753</v>
      </c>
      <c r="V260">
        <v>0.86899999999999999</v>
      </c>
      <c r="W260">
        <v>0.84</v>
      </c>
      <c r="X260">
        <v>0.78700000000000003</v>
      </c>
      <c r="Y260">
        <v>0.93400000000000005</v>
      </c>
      <c r="Z260">
        <v>0.92600000000000005</v>
      </c>
      <c r="AA260">
        <v>1.3129999999999999</v>
      </c>
      <c r="AB260">
        <v>1.33</v>
      </c>
      <c r="AC260">
        <v>1.38</v>
      </c>
      <c r="AD260">
        <v>1.238</v>
      </c>
      <c r="AE260">
        <v>1.236</v>
      </c>
      <c r="AG260" s="126">
        <f t="shared" ref="AG260:AG275" si="106">AVERAGE(G260:K260)</f>
        <v>62.6</v>
      </c>
      <c r="AH260" s="127">
        <f t="shared" ref="AH260:AH275" si="107">AVERAGE(L260:P260)</f>
        <v>0.87980000000000003</v>
      </c>
      <c r="AI260" s="127">
        <f t="shared" ref="AI260:AI275" si="108">AVERAGE(V260:Z260)</f>
        <v>0.87119999999999997</v>
      </c>
      <c r="AJ260" s="127">
        <f t="shared" ref="AJ260:AJ275" si="109">AVERAGE(Q260:U260)</f>
        <v>0.74380000000000002</v>
      </c>
      <c r="AK260" s="127">
        <f t="shared" ref="AK260:AK275" si="110">AVERAGE(AA260:AE260)</f>
        <v>1.2993999999999999</v>
      </c>
      <c r="AM260" s="132">
        <f t="shared" ref="AM260:AM275" si="111">AK260-AJ260</f>
        <v>0.55559999999999987</v>
      </c>
      <c r="AN260" s="124">
        <f t="shared" ref="AN260:AN275" si="112">STDEV(AA260:AE260)</f>
        <v>6.206287134833513E-2</v>
      </c>
      <c r="AP260" s="128">
        <f t="shared" ref="AP260:AP275" si="113">((AK260-AI260)*(1000/AG260))/AJ260</f>
        <v>9.1963640643376063</v>
      </c>
      <c r="AQ260" s="275" cm="1">
        <f t="array" ref="AQ260">MIN(IF(ISERROR(AP260:AP267),1E+307,AP260:AP267))</f>
        <v>0.94404902564203164</v>
      </c>
      <c r="AS260" s="275" cm="1">
        <f t="array" ref="AS260">MAX(IF(ISERROR(AJ260:AJ267),-1E+307,AJ260:AJ267))</f>
        <v>0.7722</v>
      </c>
      <c r="AT260" s="271"/>
      <c r="AU260" s="129"/>
      <c r="AV260" s="275" cm="1">
        <f t="array" ref="AV260">MIN(IF(ISERROR(AK260:AK267),1E+307,AK260:AK267))</f>
        <v>1.1883999999999999</v>
      </c>
      <c r="AW260" s="271"/>
      <c r="AY260" s="130">
        <v>0.83499999999999996</v>
      </c>
      <c r="AZ260" s="130">
        <v>1.226</v>
      </c>
      <c r="BA260" s="130">
        <v>0.78</v>
      </c>
      <c r="BB260" s="130">
        <v>1.5229999999999999</v>
      </c>
      <c r="BC260" s="131"/>
      <c r="BD260" s="275" cm="1">
        <f t="array" ref="BD260">INDEX(AY260:AY267, MATCH(MIN(IF(ISERROR($AK260:$AK267), 1000, $AK260:$AK267)), $AK260:$AK267, 0))</f>
        <v>0.83499999999999996</v>
      </c>
      <c r="BE260" s="271"/>
      <c r="BF260" s="129"/>
      <c r="BG260" s="275" cm="1">
        <f t="array" ref="BG260">INDEX(AZ260:AZ267, MATCH(MIN(IF(ISERROR($AK260:$AK267), 1000, $AK260:$AK267)), $AK260:$AK267, 0))</f>
        <v>1.242</v>
      </c>
      <c r="BH260" s="271"/>
      <c r="BJ260" s="130">
        <v>0.78600000000000003</v>
      </c>
      <c r="BK260" s="130">
        <v>1.417</v>
      </c>
      <c r="BL260" s="130">
        <v>0.753</v>
      </c>
      <c r="BM260" s="130">
        <v>1.61</v>
      </c>
      <c r="BO260" s="275" cm="1">
        <f t="array" ref="BO260">INDEX(BJ260:BJ267, MATCH(MIN(IF(ISERROR($AK260:$AK267), 1000, $AK260:$AK267)), $AK260:$AK267, 0))</f>
        <v>0.79400000000000004</v>
      </c>
      <c r="BP260" s="271"/>
      <c r="BQ260" s="129"/>
      <c r="BR260" s="275" cm="1">
        <f t="array" ref="BR260">INDEX(BK260:BK267, MATCH(MIN(IF(ISERROR($AK260:$AK267), 1000, $AK260:$AK267)), $AK260:$AK267, 0))</f>
        <v>1.4119999999999999</v>
      </c>
      <c r="BS260" s="271"/>
      <c r="BU260" s="271"/>
      <c r="BV260" s="271"/>
      <c r="BW260" s="290"/>
      <c r="BX260" s="132"/>
      <c r="BY260" s="271"/>
      <c r="BZ260" s="271"/>
      <c r="CA260" s="290"/>
      <c r="CB260" s="132"/>
      <c r="CC260" s="290"/>
    </row>
    <row r="261" spans="1:81" s="20" customFormat="1" ht="16" customHeight="1" x14ac:dyDescent="0.2">
      <c r="A261" s="286"/>
      <c r="B261" s="222"/>
      <c r="C261" s="222"/>
      <c r="D261" s="20" t="s">
        <v>1068</v>
      </c>
      <c r="E261" s="224"/>
      <c r="G261">
        <v>230</v>
      </c>
      <c r="H261">
        <v>145</v>
      </c>
      <c r="I261">
        <v>181</v>
      </c>
      <c r="J261">
        <v>174</v>
      </c>
      <c r="K261">
        <v>195</v>
      </c>
      <c r="L261">
        <v>0.90500000000000003</v>
      </c>
      <c r="M261">
        <v>0.85499999999999998</v>
      </c>
      <c r="N261">
        <v>0.874</v>
      </c>
      <c r="O261">
        <v>0.872</v>
      </c>
      <c r="P261">
        <v>0.88400000000000001</v>
      </c>
      <c r="Q261">
        <v>0.751</v>
      </c>
      <c r="R261">
        <v>0.76700000000000002</v>
      </c>
      <c r="S261">
        <v>0.77900000000000003</v>
      </c>
      <c r="T261">
        <v>0.76800000000000002</v>
      </c>
      <c r="U261">
        <v>0.77100000000000002</v>
      </c>
      <c r="V261">
        <v>0.78600000000000003</v>
      </c>
      <c r="W261">
        <v>0.95199999999999996</v>
      </c>
      <c r="X261">
        <v>0.88900000000000001</v>
      </c>
      <c r="Y261">
        <v>0.90200000000000002</v>
      </c>
      <c r="Z261">
        <v>0.85599999999999998</v>
      </c>
      <c r="AA261">
        <v>1.244</v>
      </c>
      <c r="AB261">
        <v>1.2270000000000001</v>
      </c>
      <c r="AC261">
        <v>1.175</v>
      </c>
      <c r="AD261">
        <v>1.1719999999999999</v>
      </c>
      <c r="AE261">
        <v>1.2110000000000001</v>
      </c>
      <c r="AG261" s="21">
        <f t="shared" si="106"/>
        <v>185</v>
      </c>
      <c r="AH261" s="22">
        <f t="shared" si="107"/>
        <v>0.87799999999999989</v>
      </c>
      <c r="AI261" s="22">
        <f t="shared" si="108"/>
        <v>0.877</v>
      </c>
      <c r="AJ261" s="22">
        <f t="shared" si="109"/>
        <v>0.7672000000000001</v>
      </c>
      <c r="AK261" s="22">
        <f t="shared" si="110"/>
        <v>1.2058</v>
      </c>
      <c r="AM261" s="51">
        <f t="shared" si="111"/>
        <v>0.43859999999999988</v>
      </c>
      <c r="AN261" s="20">
        <f t="shared" si="112"/>
        <v>3.1728536051951743E-2</v>
      </c>
      <c r="AP261" s="109">
        <f t="shared" si="113"/>
        <v>2.316602316602316</v>
      </c>
      <c r="AQ261" s="223"/>
      <c r="AS261" s="223"/>
      <c r="AT261" s="220"/>
      <c r="AU261" s="24"/>
      <c r="AV261" s="223"/>
      <c r="AW261" s="220"/>
      <c r="AY261" s="43">
        <v>0.83099999999999996</v>
      </c>
      <c r="AZ261" s="43">
        <v>1.2230000000000001</v>
      </c>
      <c r="BA261" s="43">
        <v>0.77300000000000002</v>
      </c>
      <c r="BB261" s="43">
        <v>1.528</v>
      </c>
      <c r="BC261" s="25"/>
      <c r="BD261" s="223"/>
      <c r="BE261" s="220"/>
      <c r="BF261" s="24"/>
      <c r="BG261" s="223"/>
      <c r="BH261" s="220"/>
      <c r="BJ261" s="43">
        <v>0.8</v>
      </c>
      <c r="BK261" s="43">
        <v>1.3660000000000001</v>
      </c>
      <c r="BL261" s="43">
        <v>0.77300000000000002</v>
      </c>
      <c r="BM261" s="43">
        <v>1.5449999999999999</v>
      </c>
      <c r="BO261" s="223"/>
      <c r="BP261" s="220"/>
      <c r="BQ261" s="24"/>
      <c r="BR261" s="223"/>
      <c r="BS261" s="220"/>
      <c r="BU261" s="220"/>
      <c r="BV261" s="220"/>
      <c r="BW261" s="221"/>
      <c r="BX261" s="51"/>
      <c r="BY261" s="220"/>
      <c r="BZ261" s="220"/>
      <c r="CA261" s="221"/>
      <c r="CB261" s="51"/>
      <c r="CC261" s="221"/>
    </row>
    <row r="262" spans="1:81" s="63" customFormat="1" ht="16" customHeight="1" x14ac:dyDescent="0.2">
      <c r="A262" s="286"/>
      <c r="B262" s="222"/>
      <c r="C262" s="222"/>
      <c r="D262" s="162" t="s">
        <v>1069</v>
      </c>
      <c r="E262" s="224"/>
      <c r="G262" s="63">
        <v>365</v>
      </c>
      <c r="H262" s="63">
        <v>354</v>
      </c>
      <c r="I262" s="63">
        <v>382</v>
      </c>
      <c r="J262" s="63">
        <v>329</v>
      </c>
      <c r="K262" s="63">
        <v>329</v>
      </c>
      <c r="L262" s="63">
        <v>0.88500000000000001</v>
      </c>
      <c r="M262" s="63">
        <v>0.878</v>
      </c>
      <c r="N262" s="63">
        <v>0.88400000000000001</v>
      </c>
      <c r="O262" s="63">
        <v>0.872</v>
      </c>
      <c r="P262" s="63">
        <v>0.871</v>
      </c>
      <c r="Q262" s="63">
        <v>0.75600000000000001</v>
      </c>
      <c r="R262" s="63">
        <v>0.76900000000000002</v>
      </c>
      <c r="S262" s="63">
        <v>0.78200000000000003</v>
      </c>
      <c r="T262" s="63">
        <v>0.77700000000000002</v>
      </c>
      <c r="U262" s="63">
        <v>0.77</v>
      </c>
      <c r="V262" s="63">
        <v>0.85799999999999998</v>
      </c>
      <c r="W262" s="63">
        <v>0.878</v>
      </c>
      <c r="X262" s="63">
        <v>0.85699999999999998</v>
      </c>
      <c r="Y262" s="63">
        <v>0.90200000000000002</v>
      </c>
      <c r="Z262" s="63">
        <v>0.90100000000000002</v>
      </c>
      <c r="AA262" s="63">
        <v>1.1919999999999999</v>
      </c>
      <c r="AB262" s="63">
        <v>1.206</v>
      </c>
      <c r="AC262" s="63">
        <v>1.18</v>
      </c>
      <c r="AD262" s="63">
        <v>1.175</v>
      </c>
      <c r="AE262" s="63">
        <v>1.1890000000000001</v>
      </c>
      <c r="AG262" s="102">
        <f t="shared" si="106"/>
        <v>351.8</v>
      </c>
      <c r="AH262" s="103">
        <f t="shared" si="107"/>
        <v>0.87799999999999989</v>
      </c>
      <c r="AI262" s="103">
        <f t="shared" si="108"/>
        <v>0.87919999999999998</v>
      </c>
      <c r="AJ262" s="103">
        <f t="shared" si="109"/>
        <v>0.77080000000000004</v>
      </c>
      <c r="AK262" s="103">
        <f t="shared" si="110"/>
        <v>1.1883999999999999</v>
      </c>
      <c r="AM262" s="107">
        <f t="shared" si="111"/>
        <v>0.41759999999999986</v>
      </c>
      <c r="AN262" s="63">
        <f t="shared" si="112"/>
        <v>1.1970797801316315E-2</v>
      </c>
      <c r="AP262" s="18">
        <f t="shared" si="113"/>
        <v>1.1402548919590048</v>
      </c>
      <c r="AQ262" s="223"/>
      <c r="AS262" s="223"/>
      <c r="AT262" s="220"/>
      <c r="AU262" s="104"/>
      <c r="AV262" s="223"/>
      <c r="AW262" s="220"/>
      <c r="AY262" s="105">
        <v>0.83499999999999996</v>
      </c>
      <c r="AZ262" s="105">
        <v>1.242</v>
      </c>
      <c r="BA262" s="105">
        <v>0.78800000000000003</v>
      </c>
      <c r="BB262" s="105">
        <v>1.5149999999999999</v>
      </c>
      <c r="BC262" s="106"/>
      <c r="BD262" s="223"/>
      <c r="BE262" s="220"/>
      <c r="BF262" s="104"/>
      <c r="BG262" s="223"/>
      <c r="BH262" s="220"/>
      <c r="BJ262" s="105">
        <v>0.79400000000000004</v>
      </c>
      <c r="BK262" s="105">
        <v>1.4119999999999999</v>
      </c>
      <c r="BL262" s="105">
        <v>0.76900000000000002</v>
      </c>
      <c r="BM262" s="105">
        <v>1.5760000000000001</v>
      </c>
      <c r="BO262" s="223"/>
      <c r="BP262" s="220"/>
      <c r="BQ262" s="104"/>
      <c r="BR262" s="223"/>
      <c r="BS262" s="220"/>
      <c r="BU262" s="220"/>
      <c r="BV262" s="220"/>
      <c r="BW262" s="221"/>
      <c r="BX262" s="107"/>
      <c r="BY262" s="220"/>
      <c r="BZ262" s="220"/>
      <c r="CA262" s="221"/>
      <c r="CB262" s="107"/>
      <c r="CC262" s="221"/>
    </row>
    <row r="263" spans="1:81" s="20" customFormat="1" ht="16" customHeight="1" x14ac:dyDescent="0.2">
      <c r="A263" s="286"/>
      <c r="B263" s="222"/>
      <c r="C263" s="222"/>
      <c r="D263" s="20" t="s">
        <v>1070</v>
      </c>
      <c r="E263" s="224"/>
      <c r="G263">
        <v>425</v>
      </c>
      <c r="H263">
        <v>354</v>
      </c>
      <c r="I263">
        <v>368</v>
      </c>
      <c r="J263">
        <v>483</v>
      </c>
      <c r="K263">
        <v>429</v>
      </c>
      <c r="L263">
        <v>0.878</v>
      </c>
      <c r="M263">
        <v>0.85299999999999998</v>
      </c>
      <c r="N263">
        <v>0.86</v>
      </c>
      <c r="O263">
        <v>0.89500000000000002</v>
      </c>
      <c r="P263">
        <v>0.878</v>
      </c>
      <c r="Q263">
        <v>0.75600000000000001</v>
      </c>
      <c r="R263">
        <v>0.77500000000000002</v>
      </c>
      <c r="S263">
        <v>0.78300000000000003</v>
      </c>
      <c r="T263">
        <v>0.77300000000000002</v>
      </c>
      <c r="U263">
        <v>0.77400000000000002</v>
      </c>
      <c r="V263">
        <v>0.88200000000000001</v>
      </c>
      <c r="W263">
        <v>0.95899999999999996</v>
      </c>
      <c r="X263">
        <v>0.93400000000000005</v>
      </c>
      <c r="Y263">
        <v>0.82099999999999995</v>
      </c>
      <c r="Z263">
        <v>0.875</v>
      </c>
      <c r="AA263">
        <v>1.2090000000000001</v>
      </c>
      <c r="AB263">
        <v>1.1779999999999999</v>
      </c>
      <c r="AC263">
        <v>1.1599999999999999</v>
      </c>
      <c r="AD263">
        <v>1.2070000000000001</v>
      </c>
      <c r="AE263">
        <v>1.218</v>
      </c>
      <c r="AG263" s="21">
        <f t="shared" si="106"/>
        <v>411.8</v>
      </c>
      <c r="AH263" s="22">
        <f t="shared" si="107"/>
        <v>0.87280000000000002</v>
      </c>
      <c r="AI263" s="22">
        <f t="shared" si="108"/>
        <v>0.89419999999999999</v>
      </c>
      <c r="AJ263" s="22">
        <f t="shared" si="109"/>
        <v>0.7722</v>
      </c>
      <c r="AK263" s="22">
        <f t="shared" si="110"/>
        <v>1.1943999999999999</v>
      </c>
      <c r="AM263" s="51">
        <f t="shared" si="111"/>
        <v>0.42219999999999991</v>
      </c>
      <c r="AN263" s="20">
        <f t="shared" si="112"/>
        <v>2.4398770460824507E-2</v>
      </c>
      <c r="AP263" s="109">
        <f t="shared" si="113"/>
        <v>0.94404902564203164</v>
      </c>
      <c r="AQ263" s="223"/>
      <c r="AS263" s="223"/>
      <c r="AT263" s="220"/>
      <c r="AU263" s="24"/>
      <c r="AV263" s="223"/>
      <c r="AW263" s="220"/>
      <c r="AY263" s="43">
        <v>0.83499999999999996</v>
      </c>
      <c r="AZ263" s="43">
        <v>1.2090000000000001</v>
      </c>
      <c r="BA263" s="43">
        <v>0.78900000000000003</v>
      </c>
      <c r="BB263" s="43">
        <v>1.4790000000000001</v>
      </c>
      <c r="BC263" s="25"/>
      <c r="BD263" s="223"/>
      <c r="BE263" s="220"/>
      <c r="BF263" s="24"/>
      <c r="BG263" s="223"/>
      <c r="BH263" s="220"/>
      <c r="BJ263" s="43">
        <v>0.79400000000000004</v>
      </c>
      <c r="BK263" s="43">
        <v>1.379</v>
      </c>
      <c r="BL263" s="43">
        <v>0.77</v>
      </c>
      <c r="BM263" s="43">
        <v>1.5429999999999999</v>
      </c>
      <c r="BO263" s="223"/>
      <c r="BP263" s="220"/>
      <c r="BQ263" s="24"/>
      <c r="BR263" s="223"/>
      <c r="BS263" s="220"/>
      <c r="BU263" s="220"/>
      <c r="BV263" s="220"/>
      <c r="BW263" s="221"/>
      <c r="BX263" s="51"/>
      <c r="BY263" s="220"/>
      <c r="BZ263" s="220"/>
      <c r="CA263" s="221"/>
      <c r="CB263" s="51"/>
      <c r="CC263" s="221"/>
    </row>
    <row r="264" spans="1:81" s="20" customFormat="1" ht="16" customHeight="1" x14ac:dyDescent="0.2">
      <c r="A264" s="286"/>
      <c r="B264" s="222"/>
      <c r="C264" s="222"/>
      <c r="E264" s="224"/>
      <c r="AG264" s="21" t="e">
        <f t="shared" si="106"/>
        <v>#DIV/0!</v>
      </c>
      <c r="AH264" s="22" t="e">
        <f t="shared" si="107"/>
        <v>#DIV/0!</v>
      </c>
      <c r="AI264" s="22" t="e">
        <f t="shared" si="108"/>
        <v>#DIV/0!</v>
      </c>
      <c r="AJ264" s="22" t="e">
        <f t="shared" si="109"/>
        <v>#DIV/0!</v>
      </c>
      <c r="AK264" s="22" t="e">
        <f t="shared" si="110"/>
        <v>#DIV/0!</v>
      </c>
      <c r="AM264" s="51" t="e">
        <f t="shared" si="111"/>
        <v>#DIV/0!</v>
      </c>
      <c r="AN264" s="20" t="e">
        <f t="shared" si="112"/>
        <v>#DIV/0!</v>
      </c>
      <c r="AP264" s="109" t="e">
        <f t="shared" si="113"/>
        <v>#DIV/0!</v>
      </c>
      <c r="AQ264" s="223"/>
      <c r="AS264" s="223"/>
      <c r="AT264" s="220"/>
      <c r="AU264" s="24"/>
      <c r="AV264" s="223"/>
      <c r="AW264" s="220"/>
      <c r="AY264" s="43"/>
      <c r="AZ264" s="43"/>
      <c r="BA264" s="43"/>
      <c r="BB264" s="43"/>
      <c r="BC264" s="25"/>
      <c r="BD264" s="223"/>
      <c r="BE264" s="220"/>
      <c r="BF264" s="24"/>
      <c r="BG264" s="223"/>
      <c r="BH264" s="220"/>
      <c r="BJ264" s="43"/>
      <c r="BK264" s="43"/>
      <c r="BL264" s="43"/>
      <c r="BM264" s="43"/>
      <c r="BO264" s="223"/>
      <c r="BP264" s="220"/>
      <c r="BQ264" s="24"/>
      <c r="BR264" s="223"/>
      <c r="BS264" s="220"/>
      <c r="BU264" s="220"/>
      <c r="BV264" s="220"/>
      <c r="BW264" s="221"/>
      <c r="BX264" s="51"/>
      <c r="BY264" s="220"/>
      <c r="BZ264" s="220"/>
      <c r="CA264" s="221"/>
      <c r="CB264" s="51"/>
      <c r="CC264" s="221"/>
    </row>
    <row r="265" spans="1:81" s="20" customFormat="1" ht="16" customHeight="1" x14ac:dyDescent="0.2">
      <c r="A265" s="286"/>
      <c r="B265" s="222"/>
      <c r="C265" s="222"/>
      <c r="E265" s="224"/>
      <c r="G265" s="110"/>
      <c r="K265" s="111"/>
      <c r="L265" s="110"/>
      <c r="P265" s="111"/>
      <c r="Q265" s="110"/>
      <c r="U265" s="111"/>
      <c r="V265" s="110"/>
      <c r="Z265" s="111"/>
      <c r="AA265" s="110"/>
      <c r="AE265" s="111"/>
      <c r="AG265" s="21" t="e">
        <f t="shared" si="106"/>
        <v>#DIV/0!</v>
      </c>
      <c r="AH265" s="22" t="e">
        <f t="shared" si="107"/>
        <v>#DIV/0!</v>
      </c>
      <c r="AI265" s="22" t="e">
        <f t="shared" si="108"/>
        <v>#DIV/0!</v>
      </c>
      <c r="AJ265" s="22" t="e">
        <f t="shared" si="109"/>
        <v>#DIV/0!</v>
      </c>
      <c r="AK265" s="22" t="e">
        <f t="shared" si="110"/>
        <v>#DIV/0!</v>
      </c>
      <c r="AM265" s="51" t="e">
        <f t="shared" si="111"/>
        <v>#DIV/0!</v>
      </c>
      <c r="AN265" s="20" t="e">
        <f t="shared" si="112"/>
        <v>#DIV/0!</v>
      </c>
      <c r="AP265" s="109" t="e">
        <f t="shared" si="113"/>
        <v>#DIV/0!</v>
      </c>
      <c r="AQ265" s="223"/>
      <c r="AS265" s="223"/>
      <c r="AT265" s="220"/>
      <c r="AU265" s="24"/>
      <c r="AV265" s="223"/>
      <c r="AW265" s="220"/>
      <c r="AY265" s="43"/>
      <c r="AZ265" s="43"/>
      <c r="BA265" s="43"/>
      <c r="BB265" s="43"/>
      <c r="BC265" s="25"/>
      <c r="BD265" s="223"/>
      <c r="BE265" s="220"/>
      <c r="BF265" s="24"/>
      <c r="BG265" s="223"/>
      <c r="BH265" s="220"/>
      <c r="BJ265" s="43"/>
      <c r="BK265" s="43"/>
      <c r="BL265" s="43"/>
      <c r="BM265" s="43"/>
      <c r="BO265" s="223"/>
      <c r="BP265" s="220"/>
      <c r="BQ265" s="24"/>
      <c r="BR265" s="223"/>
      <c r="BS265" s="220"/>
      <c r="BU265" s="220"/>
      <c r="BV265" s="220"/>
      <c r="BW265" s="221"/>
      <c r="BX265" s="51"/>
      <c r="BY265" s="220"/>
      <c r="BZ265" s="220"/>
      <c r="CA265" s="221"/>
      <c r="CB265" s="51"/>
      <c r="CC265" s="221"/>
    </row>
    <row r="266" spans="1:81" s="20" customFormat="1" ht="16" customHeight="1" x14ac:dyDescent="0.2">
      <c r="A266" s="286"/>
      <c r="B266" s="222"/>
      <c r="C266" s="222"/>
      <c r="E266" s="224"/>
      <c r="G266" s="110"/>
      <c r="K266" s="111"/>
      <c r="L266" s="110"/>
      <c r="P266" s="111"/>
      <c r="Q266" s="110"/>
      <c r="U266" s="111"/>
      <c r="V266" s="110"/>
      <c r="Z266" s="111"/>
      <c r="AA266" s="110"/>
      <c r="AE266" s="111"/>
      <c r="AG266" s="21" t="e">
        <f t="shared" si="106"/>
        <v>#DIV/0!</v>
      </c>
      <c r="AH266" s="22" t="e">
        <f t="shared" si="107"/>
        <v>#DIV/0!</v>
      </c>
      <c r="AI266" s="22" t="e">
        <f t="shared" si="108"/>
        <v>#DIV/0!</v>
      </c>
      <c r="AJ266" s="22" t="e">
        <f t="shared" si="109"/>
        <v>#DIV/0!</v>
      </c>
      <c r="AK266" s="22" t="e">
        <f t="shared" si="110"/>
        <v>#DIV/0!</v>
      </c>
      <c r="AM266" s="51" t="e">
        <f t="shared" si="111"/>
        <v>#DIV/0!</v>
      </c>
      <c r="AN266" s="20" t="e">
        <f t="shared" si="112"/>
        <v>#DIV/0!</v>
      </c>
      <c r="AP266" s="109" t="e">
        <f t="shared" si="113"/>
        <v>#DIV/0!</v>
      </c>
      <c r="AQ266" s="223"/>
      <c r="AS266" s="223"/>
      <c r="AT266" s="220"/>
      <c r="AU266" s="24"/>
      <c r="AV266" s="223"/>
      <c r="AW266" s="220"/>
      <c r="AY266" s="43"/>
      <c r="AZ266" s="43"/>
      <c r="BA266" s="43"/>
      <c r="BB266" s="43"/>
      <c r="BC266" s="25"/>
      <c r="BD266" s="223"/>
      <c r="BE266" s="220"/>
      <c r="BF266" s="24"/>
      <c r="BG266" s="223"/>
      <c r="BH266" s="220"/>
      <c r="BJ266" s="43"/>
      <c r="BK266" s="43"/>
      <c r="BL266" s="43"/>
      <c r="BM266" s="43"/>
      <c r="BO266" s="223"/>
      <c r="BP266" s="220"/>
      <c r="BQ266" s="24"/>
      <c r="BR266" s="223"/>
      <c r="BS266" s="220"/>
      <c r="BU266" s="220"/>
      <c r="BV266" s="220"/>
      <c r="BW266" s="221"/>
      <c r="BX266" s="51"/>
      <c r="BY266" s="220"/>
      <c r="BZ266" s="220"/>
      <c r="CA266" s="221"/>
      <c r="CB266" s="51"/>
      <c r="CC266" s="221"/>
    </row>
    <row r="267" spans="1:81" s="20" customFormat="1" ht="16" customHeight="1" x14ac:dyDescent="0.2">
      <c r="A267" s="286"/>
      <c r="B267" s="222"/>
      <c r="C267" s="222"/>
      <c r="E267" s="224"/>
      <c r="G267" s="110"/>
      <c r="K267" s="111"/>
      <c r="L267" s="110"/>
      <c r="P267" s="111"/>
      <c r="Q267" s="110"/>
      <c r="U267" s="111"/>
      <c r="V267" s="110"/>
      <c r="Z267" s="111"/>
      <c r="AA267" s="110"/>
      <c r="AE267" s="111"/>
      <c r="AG267" s="21" t="e">
        <f t="shared" si="106"/>
        <v>#DIV/0!</v>
      </c>
      <c r="AH267" s="22" t="e">
        <f t="shared" si="107"/>
        <v>#DIV/0!</v>
      </c>
      <c r="AI267" s="22" t="e">
        <f t="shared" si="108"/>
        <v>#DIV/0!</v>
      </c>
      <c r="AJ267" s="22" t="e">
        <f t="shared" si="109"/>
        <v>#DIV/0!</v>
      </c>
      <c r="AK267" s="22" t="e">
        <f t="shared" si="110"/>
        <v>#DIV/0!</v>
      </c>
      <c r="AM267" s="51" t="e">
        <f t="shared" si="111"/>
        <v>#DIV/0!</v>
      </c>
      <c r="AN267" s="20" t="e">
        <f t="shared" si="112"/>
        <v>#DIV/0!</v>
      </c>
      <c r="AP267" s="109" t="e">
        <f t="shared" si="113"/>
        <v>#DIV/0!</v>
      </c>
      <c r="AQ267" s="223"/>
      <c r="AS267" s="223"/>
      <c r="AT267" s="220"/>
      <c r="AU267" s="24"/>
      <c r="AV267" s="223"/>
      <c r="AW267" s="220"/>
      <c r="AY267" s="43"/>
      <c r="AZ267" s="43"/>
      <c r="BA267" s="43"/>
      <c r="BB267" s="43"/>
      <c r="BC267" s="25"/>
      <c r="BD267" s="223"/>
      <c r="BE267" s="220"/>
      <c r="BF267" s="24"/>
      <c r="BG267" s="223"/>
      <c r="BH267" s="220"/>
      <c r="BJ267" s="43"/>
      <c r="BK267" s="43"/>
      <c r="BL267" s="43"/>
      <c r="BM267" s="43"/>
      <c r="BO267" s="223"/>
      <c r="BP267" s="220"/>
      <c r="BQ267" s="24"/>
      <c r="BR267" s="223"/>
      <c r="BS267" s="220"/>
      <c r="BU267" s="220"/>
      <c r="BV267" s="220"/>
      <c r="BW267" s="221"/>
      <c r="BX267" s="51"/>
      <c r="BY267" s="220"/>
      <c r="BZ267" s="220"/>
      <c r="CA267" s="221"/>
      <c r="CB267" s="51"/>
      <c r="CC267" s="221"/>
    </row>
    <row r="268" spans="1:81" s="20" customFormat="1" ht="16" customHeight="1" x14ac:dyDescent="0.2">
      <c r="A268" s="286"/>
      <c r="B268" s="222"/>
      <c r="C268" s="222">
        <v>0</v>
      </c>
      <c r="E268" s="224"/>
      <c r="AG268" s="21" t="e">
        <f t="shared" si="106"/>
        <v>#DIV/0!</v>
      </c>
      <c r="AH268" s="22" t="e">
        <f t="shared" si="107"/>
        <v>#DIV/0!</v>
      </c>
      <c r="AI268" s="22" t="e">
        <f t="shared" si="108"/>
        <v>#DIV/0!</v>
      </c>
      <c r="AJ268" s="22" t="e">
        <f t="shared" si="109"/>
        <v>#DIV/0!</v>
      </c>
      <c r="AK268" s="22" t="e">
        <f t="shared" si="110"/>
        <v>#DIV/0!</v>
      </c>
      <c r="AM268" s="51" t="e">
        <f t="shared" si="111"/>
        <v>#DIV/0!</v>
      </c>
      <c r="AN268" s="20" t="e">
        <f t="shared" si="112"/>
        <v>#DIV/0!</v>
      </c>
      <c r="AP268" s="109" t="e">
        <f t="shared" si="113"/>
        <v>#DIV/0!</v>
      </c>
      <c r="AQ268" s="223" cm="1">
        <f t="array" ref="AQ268">MIN(IF(ISERROR(AP268:AP275),1E+307,AP268:AP275))</f>
        <v>9.9999999999999999E+306</v>
      </c>
      <c r="AS268" s="223"/>
      <c r="AT268" s="220"/>
      <c r="AU268" s="24"/>
      <c r="AV268" s="223"/>
      <c r="AW268" s="220"/>
      <c r="AY268" s="43"/>
      <c r="AZ268" s="43"/>
      <c r="BA268" s="43"/>
      <c r="BB268" s="43"/>
      <c r="BC268" s="25"/>
      <c r="BD268" s="223"/>
      <c r="BE268" s="220"/>
      <c r="BF268" s="24"/>
      <c r="BG268" s="223"/>
      <c r="BH268" s="220"/>
      <c r="BJ268" s="43"/>
      <c r="BK268" s="43"/>
      <c r="BL268" s="43"/>
      <c r="BM268" s="43"/>
      <c r="BO268" s="223"/>
      <c r="BP268" s="220"/>
      <c r="BQ268" s="24"/>
      <c r="BR268" s="223"/>
      <c r="BS268" s="220"/>
      <c r="BU268" s="220"/>
      <c r="BV268" s="220"/>
      <c r="BW268" s="221"/>
      <c r="BX268" s="51"/>
      <c r="BY268" s="220"/>
      <c r="BZ268" s="220"/>
      <c r="CA268" s="221"/>
      <c r="CB268" s="51"/>
      <c r="CC268" s="221"/>
    </row>
    <row r="269" spans="1:81" s="20" customFormat="1" ht="16" customHeight="1" x14ac:dyDescent="0.2">
      <c r="A269" s="286"/>
      <c r="B269" s="222"/>
      <c r="C269" s="222"/>
      <c r="E269" s="224"/>
      <c r="AG269" s="21" t="e">
        <f t="shared" si="106"/>
        <v>#DIV/0!</v>
      </c>
      <c r="AH269" s="22" t="e">
        <f t="shared" si="107"/>
        <v>#DIV/0!</v>
      </c>
      <c r="AI269" s="22" t="e">
        <f t="shared" si="108"/>
        <v>#DIV/0!</v>
      </c>
      <c r="AJ269" s="22" t="e">
        <f t="shared" si="109"/>
        <v>#DIV/0!</v>
      </c>
      <c r="AK269" s="22" t="e">
        <f t="shared" si="110"/>
        <v>#DIV/0!</v>
      </c>
      <c r="AM269" s="51" t="e">
        <f t="shared" si="111"/>
        <v>#DIV/0!</v>
      </c>
      <c r="AN269" s="20" t="e">
        <f t="shared" si="112"/>
        <v>#DIV/0!</v>
      </c>
      <c r="AP269" s="109" t="e">
        <f t="shared" si="113"/>
        <v>#DIV/0!</v>
      </c>
      <c r="AQ269" s="223"/>
      <c r="AS269" s="223"/>
      <c r="AT269" s="220"/>
      <c r="AU269" s="24"/>
      <c r="AV269" s="223"/>
      <c r="AW269" s="220"/>
      <c r="AY269" s="43"/>
      <c r="AZ269" s="43"/>
      <c r="BA269" s="43"/>
      <c r="BB269" s="43"/>
      <c r="BC269" s="25"/>
      <c r="BD269" s="223"/>
      <c r="BE269" s="220"/>
      <c r="BF269" s="24"/>
      <c r="BG269" s="223"/>
      <c r="BH269" s="220"/>
      <c r="BJ269" s="43"/>
      <c r="BK269" s="43"/>
      <c r="BL269" s="43"/>
      <c r="BM269" s="43"/>
      <c r="BO269" s="223"/>
      <c r="BP269" s="220"/>
      <c r="BQ269" s="24"/>
      <c r="BR269" s="223"/>
      <c r="BS269" s="220"/>
      <c r="BU269" s="220"/>
      <c r="BV269" s="220"/>
      <c r="BW269" s="221"/>
      <c r="BX269" s="51"/>
      <c r="BY269" s="220"/>
      <c r="BZ269" s="220"/>
      <c r="CA269" s="221"/>
      <c r="CB269" s="51"/>
      <c r="CC269" s="221"/>
    </row>
    <row r="270" spans="1:81" s="20" customFormat="1" ht="16" customHeight="1" x14ac:dyDescent="0.2">
      <c r="A270" s="286"/>
      <c r="B270" s="222"/>
      <c r="C270" s="222"/>
      <c r="E270" s="224"/>
      <c r="AG270" s="21" t="e">
        <f t="shared" si="106"/>
        <v>#DIV/0!</v>
      </c>
      <c r="AH270" s="22" t="e">
        <f t="shared" si="107"/>
        <v>#DIV/0!</v>
      </c>
      <c r="AI270" s="22" t="e">
        <f t="shared" si="108"/>
        <v>#DIV/0!</v>
      </c>
      <c r="AJ270" s="22" t="e">
        <f t="shared" si="109"/>
        <v>#DIV/0!</v>
      </c>
      <c r="AK270" s="22" t="e">
        <f t="shared" si="110"/>
        <v>#DIV/0!</v>
      </c>
      <c r="AM270" s="51" t="e">
        <f t="shared" si="111"/>
        <v>#DIV/0!</v>
      </c>
      <c r="AN270" s="20" t="e">
        <f t="shared" si="112"/>
        <v>#DIV/0!</v>
      </c>
      <c r="AP270" s="109" t="e">
        <f t="shared" si="113"/>
        <v>#DIV/0!</v>
      </c>
      <c r="AQ270" s="223"/>
      <c r="AS270" s="223"/>
      <c r="AT270" s="220"/>
      <c r="AU270" s="24"/>
      <c r="AV270" s="223"/>
      <c r="AW270" s="220"/>
      <c r="AY270" s="43"/>
      <c r="AZ270" s="43"/>
      <c r="BA270" s="43"/>
      <c r="BB270" s="43"/>
      <c r="BC270" s="25"/>
      <c r="BD270" s="223"/>
      <c r="BE270" s="220"/>
      <c r="BF270" s="24"/>
      <c r="BG270" s="223"/>
      <c r="BH270" s="220"/>
      <c r="BJ270" s="43"/>
      <c r="BK270" s="43"/>
      <c r="BL270" s="43"/>
      <c r="BM270" s="43"/>
      <c r="BO270" s="223"/>
      <c r="BP270" s="220"/>
      <c r="BQ270" s="24"/>
      <c r="BR270" s="223"/>
      <c r="BS270" s="220"/>
      <c r="BU270" s="220"/>
      <c r="BV270" s="220"/>
      <c r="BW270" s="221"/>
      <c r="BX270" s="51"/>
      <c r="BY270" s="220"/>
      <c r="BZ270" s="220"/>
      <c r="CA270" s="221"/>
      <c r="CB270" s="51"/>
      <c r="CC270" s="221"/>
    </row>
    <row r="271" spans="1:81" s="20" customFormat="1" ht="16" customHeight="1" x14ac:dyDescent="0.2">
      <c r="A271" s="286"/>
      <c r="B271" s="222"/>
      <c r="C271" s="222"/>
      <c r="E271" s="224"/>
      <c r="AG271" s="21" t="e">
        <f t="shared" si="106"/>
        <v>#DIV/0!</v>
      </c>
      <c r="AH271" s="22" t="e">
        <f t="shared" si="107"/>
        <v>#DIV/0!</v>
      </c>
      <c r="AI271" s="22" t="e">
        <f t="shared" si="108"/>
        <v>#DIV/0!</v>
      </c>
      <c r="AJ271" s="22" t="e">
        <f t="shared" si="109"/>
        <v>#DIV/0!</v>
      </c>
      <c r="AK271" s="22" t="e">
        <f t="shared" si="110"/>
        <v>#DIV/0!</v>
      </c>
      <c r="AM271" s="51" t="e">
        <f t="shared" si="111"/>
        <v>#DIV/0!</v>
      </c>
      <c r="AN271" s="20" t="e">
        <f t="shared" si="112"/>
        <v>#DIV/0!</v>
      </c>
      <c r="AP271" s="109" t="e">
        <f t="shared" si="113"/>
        <v>#DIV/0!</v>
      </c>
      <c r="AQ271" s="223"/>
      <c r="AS271" s="223"/>
      <c r="AT271" s="220"/>
      <c r="AU271" s="24"/>
      <c r="AV271" s="223"/>
      <c r="AW271" s="220"/>
      <c r="AY271" s="43"/>
      <c r="AZ271" s="43"/>
      <c r="BA271" s="43"/>
      <c r="BB271" s="43"/>
      <c r="BC271" s="25"/>
      <c r="BD271" s="223"/>
      <c r="BE271" s="220"/>
      <c r="BF271" s="24"/>
      <c r="BG271" s="223"/>
      <c r="BH271" s="220"/>
      <c r="BJ271" s="43"/>
      <c r="BK271" s="43"/>
      <c r="BL271" s="43"/>
      <c r="BM271" s="43"/>
      <c r="BO271" s="223"/>
      <c r="BP271" s="220"/>
      <c r="BQ271" s="24"/>
      <c r="BR271" s="223"/>
      <c r="BS271" s="220"/>
      <c r="BU271" s="220"/>
      <c r="BV271" s="220"/>
      <c r="BW271" s="221"/>
      <c r="BX271" s="51"/>
      <c r="BY271" s="220"/>
      <c r="BZ271" s="220"/>
      <c r="CA271" s="221"/>
      <c r="CB271" s="51"/>
      <c r="CC271" s="221"/>
    </row>
    <row r="272" spans="1:81" s="20" customFormat="1" ht="16" customHeight="1" x14ac:dyDescent="0.2">
      <c r="A272" s="286"/>
      <c r="B272" s="222"/>
      <c r="C272" s="222"/>
      <c r="E272" s="224"/>
      <c r="AG272" s="21" t="e">
        <f t="shared" si="106"/>
        <v>#DIV/0!</v>
      </c>
      <c r="AH272" s="22" t="e">
        <f t="shared" si="107"/>
        <v>#DIV/0!</v>
      </c>
      <c r="AI272" s="22" t="e">
        <f t="shared" si="108"/>
        <v>#DIV/0!</v>
      </c>
      <c r="AJ272" s="22" t="e">
        <f t="shared" si="109"/>
        <v>#DIV/0!</v>
      </c>
      <c r="AK272" s="22" t="e">
        <f t="shared" si="110"/>
        <v>#DIV/0!</v>
      </c>
      <c r="AM272" s="51" t="e">
        <f t="shared" si="111"/>
        <v>#DIV/0!</v>
      </c>
      <c r="AN272" s="20" t="e">
        <f t="shared" si="112"/>
        <v>#DIV/0!</v>
      </c>
      <c r="AP272" s="109" t="e">
        <f t="shared" si="113"/>
        <v>#DIV/0!</v>
      </c>
      <c r="AQ272" s="223"/>
      <c r="AS272" s="223"/>
      <c r="AT272" s="220"/>
      <c r="AU272" s="24"/>
      <c r="AV272" s="223"/>
      <c r="AW272" s="220"/>
      <c r="AY272" s="43"/>
      <c r="AZ272" s="43"/>
      <c r="BA272" s="43"/>
      <c r="BB272" s="43"/>
      <c r="BC272" s="25"/>
      <c r="BD272" s="223"/>
      <c r="BE272" s="220"/>
      <c r="BF272" s="24"/>
      <c r="BG272" s="223"/>
      <c r="BH272" s="220"/>
      <c r="BJ272" s="43"/>
      <c r="BK272" s="43"/>
      <c r="BL272" s="43"/>
      <c r="BM272" s="43"/>
      <c r="BO272" s="223"/>
      <c r="BP272" s="220"/>
      <c r="BQ272" s="24"/>
      <c r="BR272" s="223"/>
      <c r="BS272" s="220"/>
      <c r="BU272" s="220"/>
      <c r="BV272" s="220"/>
      <c r="BW272" s="221"/>
      <c r="BX272" s="51"/>
      <c r="BY272" s="220"/>
      <c r="BZ272" s="220"/>
      <c r="CA272" s="221"/>
      <c r="CB272" s="51"/>
      <c r="CC272" s="221"/>
    </row>
    <row r="273" spans="1:81" s="20" customFormat="1" ht="16" customHeight="1" x14ac:dyDescent="0.2">
      <c r="A273" s="286"/>
      <c r="B273" s="222"/>
      <c r="C273" s="222"/>
      <c r="E273" s="224"/>
      <c r="G273" s="110"/>
      <c r="K273" s="111"/>
      <c r="L273" s="110"/>
      <c r="P273" s="111"/>
      <c r="Q273" s="110"/>
      <c r="U273" s="111"/>
      <c r="V273" s="110"/>
      <c r="Z273" s="111"/>
      <c r="AA273" s="110"/>
      <c r="AE273" s="111"/>
      <c r="AG273" s="21" t="e">
        <f t="shared" si="106"/>
        <v>#DIV/0!</v>
      </c>
      <c r="AH273" s="22" t="e">
        <f t="shared" si="107"/>
        <v>#DIV/0!</v>
      </c>
      <c r="AI273" s="22" t="e">
        <f t="shared" si="108"/>
        <v>#DIV/0!</v>
      </c>
      <c r="AJ273" s="22" t="e">
        <f t="shared" si="109"/>
        <v>#DIV/0!</v>
      </c>
      <c r="AK273" s="22" t="e">
        <f t="shared" si="110"/>
        <v>#DIV/0!</v>
      </c>
      <c r="AM273" s="51" t="e">
        <f t="shared" si="111"/>
        <v>#DIV/0!</v>
      </c>
      <c r="AN273" s="20" t="e">
        <f t="shared" si="112"/>
        <v>#DIV/0!</v>
      </c>
      <c r="AP273" s="109" t="e">
        <f t="shared" si="113"/>
        <v>#DIV/0!</v>
      </c>
      <c r="AQ273" s="223"/>
      <c r="AS273" s="223"/>
      <c r="AT273" s="220"/>
      <c r="AU273" s="24"/>
      <c r="AV273" s="223"/>
      <c r="AW273" s="220"/>
      <c r="AY273" s="43"/>
      <c r="AZ273" s="43"/>
      <c r="BA273" s="43"/>
      <c r="BB273" s="43"/>
      <c r="BC273" s="25"/>
      <c r="BD273" s="223"/>
      <c r="BE273" s="220"/>
      <c r="BF273" s="24"/>
      <c r="BG273" s="223"/>
      <c r="BH273" s="220"/>
      <c r="BJ273" s="43"/>
      <c r="BK273" s="43"/>
      <c r="BL273" s="43"/>
      <c r="BM273" s="43"/>
      <c r="BO273" s="223"/>
      <c r="BP273" s="220"/>
      <c r="BQ273" s="24"/>
      <c r="BR273" s="223"/>
      <c r="BS273" s="220"/>
      <c r="BU273" s="220"/>
      <c r="BV273" s="220"/>
      <c r="BW273" s="221"/>
      <c r="BX273" s="51"/>
      <c r="BY273" s="220"/>
      <c r="BZ273" s="220"/>
      <c r="CA273" s="221"/>
      <c r="CB273" s="51"/>
      <c r="CC273" s="221"/>
    </row>
    <row r="274" spans="1:81" s="20" customFormat="1" ht="16" customHeight="1" x14ac:dyDescent="0.2">
      <c r="A274" s="286"/>
      <c r="B274" s="222"/>
      <c r="C274" s="222"/>
      <c r="E274" s="224"/>
      <c r="G274" s="110"/>
      <c r="K274" s="111"/>
      <c r="L274" s="110"/>
      <c r="P274" s="111"/>
      <c r="Q274" s="110"/>
      <c r="U274" s="111"/>
      <c r="V274" s="110"/>
      <c r="Z274" s="111"/>
      <c r="AA274" s="110"/>
      <c r="AE274" s="111"/>
      <c r="AG274" s="21" t="e">
        <f t="shared" si="106"/>
        <v>#DIV/0!</v>
      </c>
      <c r="AH274" s="22" t="e">
        <f t="shared" si="107"/>
        <v>#DIV/0!</v>
      </c>
      <c r="AI274" s="22" t="e">
        <f t="shared" si="108"/>
        <v>#DIV/0!</v>
      </c>
      <c r="AJ274" s="22" t="e">
        <f t="shared" si="109"/>
        <v>#DIV/0!</v>
      </c>
      <c r="AK274" s="22" t="e">
        <f t="shared" si="110"/>
        <v>#DIV/0!</v>
      </c>
      <c r="AM274" s="51" t="e">
        <f t="shared" si="111"/>
        <v>#DIV/0!</v>
      </c>
      <c r="AN274" s="20" t="e">
        <f t="shared" si="112"/>
        <v>#DIV/0!</v>
      </c>
      <c r="AP274" s="109" t="e">
        <f t="shared" si="113"/>
        <v>#DIV/0!</v>
      </c>
      <c r="AQ274" s="223"/>
      <c r="AS274" s="223"/>
      <c r="AT274" s="220"/>
      <c r="AU274" s="24"/>
      <c r="AV274" s="223"/>
      <c r="AW274" s="220"/>
      <c r="AY274" s="43"/>
      <c r="AZ274" s="43"/>
      <c r="BA274" s="43"/>
      <c r="BB274" s="43"/>
      <c r="BC274" s="25"/>
      <c r="BD274" s="223"/>
      <c r="BE274" s="220"/>
      <c r="BF274" s="24"/>
      <c r="BG274" s="223"/>
      <c r="BH274" s="220"/>
      <c r="BJ274" s="43"/>
      <c r="BK274" s="43"/>
      <c r="BL274" s="43"/>
      <c r="BM274" s="43"/>
      <c r="BO274" s="223"/>
      <c r="BP274" s="220"/>
      <c r="BQ274" s="24"/>
      <c r="BR274" s="223"/>
      <c r="BS274" s="220"/>
      <c r="BU274" s="220"/>
      <c r="BV274" s="220"/>
      <c r="BW274" s="221"/>
      <c r="BX274" s="51"/>
      <c r="BY274" s="220"/>
      <c r="BZ274" s="220"/>
      <c r="CA274" s="221"/>
      <c r="CB274" s="51"/>
      <c r="CC274" s="221"/>
    </row>
    <row r="275" spans="1:81" s="133" customFormat="1" ht="16" customHeight="1" thickBot="1" x14ac:dyDescent="0.25">
      <c r="A275" s="287"/>
      <c r="B275" s="289"/>
      <c r="C275" s="289"/>
      <c r="E275" s="283"/>
      <c r="G275" s="134"/>
      <c r="K275" s="135"/>
      <c r="L275" s="134"/>
      <c r="P275" s="135"/>
      <c r="Q275" s="134"/>
      <c r="U275" s="135"/>
      <c r="V275" s="134"/>
      <c r="Z275" s="135"/>
      <c r="AA275" s="134"/>
      <c r="AE275" s="135"/>
      <c r="AG275" s="136" t="e">
        <f t="shared" si="106"/>
        <v>#DIV/0!</v>
      </c>
      <c r="AH275" s="137" t="e">
        <f t="shared" si="107"/>
        <v>#DIV/0!</v>
      </c>
      <c r="AI275" s="137" t="e">
        <f t="shared" si="108"/>
        <v>#DIV/0!</v>
      </c>
      <c r="AJ275" s="137" t="e">
        <f t="shared" si="109"/>
        <v>#DIV/0!</v>
      </c>
      <c r="AK275" s="137" t="e">
        <f t="shared" si="110"/>
        <v>#DIV/0!</v>
      </c>
      <c r="AM275" s="142" t="e">
        <f t="shared" si="111"/>
        <v>#DIV/0!</v>
      </c>
      <c r="AN275" s="133" t="e">
        <f t="shared" si="112"/>
        <v>#DIV/0!</v>
      </c>
      <c r="AP275" s="138" t="e">
        <f t="shared" si="113"/>
        <v>#DIV/0!</v>
      </c>
      <c r="AQ275" s="276"/>
      <c r="AS275" s="276"/>
      <c r="AT275" s="272"/>
      <c r="AU275" s="139"/>
      <c r="AV275" s="276"/>
      <c r="AW275" s="272"/>
      <c r="AY275" s="140"/>
      <c r="AZ275" s="140"/>
      <c r="BA275" s="140"/>
      <c r="BB275" s="140"/>
      <c r="BC275" s="141"/>
      <c r="BD275" s="276"/>
      <c r="BE275" s="272"/>
      <c r="BF275" s="139"/>
      <c r="BG275" s="276"/>
      <c r="BH275" s="272"/>
      <c r="BJ275" s="140"/>
      <c r="BK275" s="140"/>
      <c r="BL275" s="140"/>
      <c r="BM275" s="140"/>
      <c r="BO275" s="276"/>
      <c r="BP275" s="272"/>
      <c r="BQ275" s="139"/>
      <c r="BR275" s="276"/>
      <c r="BS275" s="272"/>
      <c r="BU275" s="272"/>
      <c r="BV275" s="272"/>
      <c r="BW275" s="291"/>
      <c r="BX275" s="142"/>
      <c r="BY275" s="272"/>
      <c r="BZ275" s="272"/>
      <c r="CA275" s="291"/>
      <c r="CB275" s="142"/>
      <c r="CC275" s="291"/>
    </row>
    <row r="276" spans="1:81" ht="16" customHeight="1" thickBot="1" x14ac:dyDescent="0.25">
      <c r="G276"/>
      <c r="K276"/>
      <c r="L276"/>
      <c r="P276"/>
      <c r="Q276"/>
      <c r="U276"/>
      <c r="V276"/>
      <c r="Z276"/>
      <c r="AA276"/>
      <c r="AE276"/>
      <c r="AM276" s="51"/>
    </row>
    <row r="277" spans="1:81" s="125" customFormat="1" ht="16" customHeight="1" x14ac:dyDescent="0.2">
      <c r="A277" s="277">
        <v>18</v>
      </c>
      <c r="B277" s="280">
        <v>1</v>
      </c>
      <c r="C277" s="280">
        <v>1</v>
      </c>
      <c r="D277" s="124" t="s">
        <v>755</v>
      </c>
      <c r="E277" s="282">
        <v>1032129</v>
      </c>
      <c r="G277" s="125">
        <v>60</v>
      </c>
      <c r="H277" s="125">
        <v>141</v>
      </c>
      <c r="I277" s="125">
        <v>174</v>
      </c>
      <c r="J277" s="125">
        <v>186</v>
      </c>
      <c r="K277" s="125">
        <v>243</v>
      </c>
      <c r="L277" s="125">
        <v>0.879</v>
      </c>
      <c r="M277" s="125">
        <v>0.93799999999999994</v>
      </c>
      <c r="N277" s="125">
        <v>0.94899999999999995</v>
      </c>
      <c r="O277" s="125">
        <v>0.95399999999999996</v>
      </c>
      <c r="P277" s="125">
        <v>0.96499999999999997</v>
      </c>
      <c r="Q277" s="125">
        <v>0.73299999999999998</v>
      </c>
      <c r="R277" s="125">
        <v>0.752</v>
      </c>
      <c r="S277" s="125">
        <v>0.76300000000000001</v>
      </c>
      <c r="T277" s="125">
        <v>0.755</v>
      </c>
      <c r="U277" s="125">
        <v>0.75</v>
      </c>
      <c r="V277" s="125">
        <v>0.878</v>
      </c>
      <c r="W277" s="125">
        <v>0.63500000000000001</v>
      </c>
      <c r="X277" s="125">
        <v>0.57499999999999996</v>
      </c>
      <c r="Y277" s="125">
        <v>0.55500000000000005</v>
      </c>
      <c r="Z277" s="125">
        <v>0.48199999999999998</v>
      </c>
      <c r="AA277" s="125">
        <v>1.3069999999999999</v>
      </c>
      <c r="AB277" s="125">
        <v>1.2749999999999999</v>
      </c>
      <c r="AC277" s="125">
        <v>1.276</v>
      </c>
      <c r="AD277" s="125">
        <v>1.2629999999999999</v>
      </c>
      <c r="AE277" s="125">
        <v>1.2889999999999999</v>
      </c>
      <c r="AG277" s="143">
        <f t="shared" ref="AG277:AG292" si="114">AVERAGE(G277:K277)</f>
        <v>160.80000000000001</v>
      </c>
      <c r="AH277" s="144">
        <f t="shared" ref="AH277:AH292" si="115">AVERAGE(L277:P277)</f>
        <v>0.93699999999999994</v>
      </c>
      <c r="AI277" s="144">
        <f t="shared" ref="AI277:AI292" si="116">AVERAGE(V277:Z277)</f>
        <v>0.625</v>
      </c>
      <c r="AJ277" s="144">
        <f t="shared" ref="AJ277:AJ292" si="117">AVERAGE(Q277:U277)</f>
        <v>0.75059999999999993</v>
      </c>
      <c r="AK277" s="144">
        <f t="shared" ref="AK277:AK292" si="118">AVERAGE(AA277:AE277)</f>
        <v>1.2819999999999998</v>
      </c>
      <c r="AM277" s="132">
        <f t="shared" si="74"/>
        <v>0.53139999999999987</v>
      </c>
      <c r="AN277" s="124">
        <f t="shared" si="75"/>
        <v>1.6733200530681516E-2</v>
      </c>
      <c r="AP277" s="128">
        <f t="shared" ref="AP277:AP292" si="119">((AK277-AI277)*(1000/AG277))/AJ277</f>
        <v>5.4434064688547661</v>
      </c>
      <c r="AQ277" s="273" cm="1">
        <f t="array" ref="AQ277">MIN(IF(ISERROR(AP277:AP284),1E+307,AP277:AP284))</f>
        <v>0.86149873667548604</v>
      </c>
      <c r="AS277" s="273" cm="1">
        <f t="array" ref="AS277">MAX(IF(ISERROR(AJ277:AJ284),-1E+307,AJ277:AJ284))</f>
        <v>0.77799999999999991</v>
      </c>
      <c r="AT277" s="267"/>
      <c r="AU277" s="145"/>
      <c r="AV277" s="273" cm="1">
        <f t="array" ref="AV277">MIN(IF(ISERROR(AK277:AK284),1E+307,AK277:AK284))</f>
        <v>1.1720000000000002</v>
      </c>
      <c r="AW277" s="267"/>
      <c r="AY277" s="146">
        <v>0.84</v>
      </c>
      <c r="AZ277" s="146">
        <v>1.1990000000000001</v>
      </c>
      <c r="BA277" s="146">
        <v>0.79100000000000004</v>
      </c>
      <c r="BB277" s="146">
        <v>1.4990000000000001</v>
      </c>
      <c r="BC277" s="147"/>
      <c r="BD277" s="275" cm="1">
        <f t="array" ref="BD277">INDEX(AY277:AY284, MATCH(MIN(IF(ISERROR($AK277:$AK284), 1000, $AK277:$AK284)), $AK277:$AK284, 0))</f>
        <v>0.82599999999999996</v>
      </c>
      <c r="BE277" s="271"/>
      <c r="BF277" s="129"/>
      <c r="BG277" s="275" cm="1">
        <f t="array" ref="BG277">INDEX(AZ277:AZ284, MATCH(MIN(IF(ISERROR($AK277:$AK284), 1000, $AK277:$AK284)), $AK277:$AK284, 0))</f>
        <v>1.2370000000000001</v>
      </c>
      <c r="BH277" s="271"/>
      <c r="BJ277" s="146">
        <v>0.78600000000000003</v>
      </c>
      <c r="BK277" s="146">
        <v>1.3979999999999999</v>
      </c>
      <c r="BL277" s="146">
        <v>0.749</v>
      </c>
      <c r="BM277" s="146">
        <v>1.61</v>
      </c>
      <c r="BO277" s="273" cm="1">
        <f t="array" ref="BO277">INDEX(BJ277:BJ284, MATCH(MIN(IF(ISERROR($AK277:$AK284), 1000, $AK277:$AK284)), $AK277:$AK284, 0))</f>
        <v>0.78400000000000003</v>
      </c>
      <c r="BP277" s="267"/>
      <c r="BQ277" s="145"/>
      <c r="BR277" s="273" cm="1">
        <f t="array" ref="BR277">INDEX(BK277:BK284, MATCH(MIN(IF(ISERROR($AK277:$AK284), 1000, $AK277:$AK284)), $AK277:$AK284, 0))</f>
        <v>1.407</v>
      </c>
      <c r="BS277" s="267"/>
      <c r="BU277" s="267"/>
      <c r="BV277" s="267"/>
      <c r="BW277" s="269"/>
      <c r="BX277" s="148"/>
      <c r="BY277" s="267"/>
      <c r="BZ277" s="267"/>
      <c r="CA277" s="269"/>
      <c r="CB277" s="148"/>
      <c r="CC277" s="269"/>
    </row>
    <row r="278" spans="1:81" ht="16" customHeight="1" x14ac:dyDescent="0.2">
      <c r="A278" s="278"/>
      <c r="B278" s="217"/>
      <c r="C278" s="217"/>
      <c r="D278" s="20" t="s">
        <v>756</v>
      </c>
      <c r="E278" s="224"/>
      <c r="G278">
        <v>195</v>
      </c>
      <c r="H278">
        <v>248</v>
      </c>
      <c r="I278">
        <v>301</v>
      </c>
      <c r="J278">
        <v>328</v>
      </c>
      <c r="K278">
        <v>161</v>
      </c>
      <c r="L278">
        <v>0.89500000000000002</v>
      </c>
      <c r="M278">
        <v>0.91100000000000003</v>
      </c>
      <c r="N278">
        <v>0.92500000000000004</v>
      </c>
      <c r="O278">
        <v>0.93200000000000005</v>
      </c>
      <c r="P278">
        <v>0.875</v>
      </c>
      <c r="Q278">
        <v>0.754</v>
      </c>
      <c r="R278">
        <v>0.77600000000000002</v>
      </c>
      <c r="S278">
        <v>0.78100000000000003</v>
      </c>
      <c r="T278">
        <v>0.77300000000000002</v>
      </c>
      <c r="U278">
        <v>0.76500000000000001</v>
      </c>
      <c r="V278">
        <v>0.82099999999999995</v>
      </c>
      <c r="W278">
        <v>0.75600000000000001</v>
      </c>
      <c r="X278">
        <v>0.69699999999999995</v>
      </c>
      <c r="Y278">
        <v>0.66600000000000004</v>
      </c>
      <c r="Z278">
        <v>0.88500000000000001</v>
      </c>
      <c r="AA278">
        <v>1.2170000000000001</v>
      </c>
      <c r="AB278">
        <v>1.212</v>
      </c>
      <c r="AC278">
        <v>1.171</v>
      </c>
      <c r="AD278">
        <v>1.198</v>
      </c>
      <c r="AE278">
        <v>1.224</v>
      </c>
      <c r="AG278" s="1">
        <f t="shared" si="114"/>
        <v>246.6</v>
      </c>
      <c r="AH278" s="2">
        <f t="shared" si="115"/>
        <v>0.90760000000000007</v>
      </c>
      <c r="AI278" s="2">
        <f t="shared" si="116"/>
        <v>0.76500000000000001</v>
      </c>
      <c r="AJ278" s="2">
        <f t="shared" si="117"/>
        <v>0.76980000000000004</v>
      </c>
      <c r="AK278" s="2">
        <f t="shared" si="118"/>
        <v>1.2044000000000001</v>
      </c>
      <c r="AM278" s="51">
        <f t="shared" si="74"/>
        <v>0.4346000000000001</v>
      </c>
      <c r="AN278" s="20">
        <f t="shared" si="75"/>
        <v>2.0959484726490764E-2</v>
      </c>
      <c r="AP278" s="109">
        <f t="shared" si="119"/>
        <v>2.3146699504005319</v>
      </c>
      <c r="AQ278" s="205"/>
      <c r="AR278" s="63"/>
      <c r="AS278" s="205"/>
      <c r="AT278" s="197"/>
      <c r="AU278" s="104"/>
      <c r="AV278" s="205"/>
      <c r="AW278" s="197"/>
      <c r="AY278" s="42">
        <v>0.84</v>
      </c>
      <c r="AZ278" s="42">
        <v>1.1910000000000001</v>
      </c>
      <c r="BA278" s="42">
        <v>0.79900000000000004</v>
      </c>
      <c r="BB278" s="42">
        <v>1.4570000000000001</v>
      </c>
      <c r="BC278" s="6"/>
      <c r="BD278" s="223"/>
      <c r="BE278" s="220"/>
      <c r="BF278" s="24"/>
      <c r="BG278" s="223"/>
      <c r="BH278" s="220"/>
      <c r="BJ278" s="42">
        <v>0.79400000000000004</v>
      </c>
      <c r="BK278" s="42">
        <v>1.3779999999999999</v>
      </c>
      <c r="BL278" s="42">
        <v>0.77200000000000002</v>
      </c>
      <c r="BM278" s="42">
        <v>1.5429999999999999</v>
      </c>
      <c r="BO278" s="205"/>
      <c r="BP278" s="197"/>
      <c r="BQ278" s="104"/>
      <c r="BR278" s="205"/>
      <c r="BS278" s="197"/>
      <c r="BT278" s="63"/>
      <c r="BU278" s="197"/>
      <c r="BV278" s="197"/>
      <c r="BW278" s="218"/>
      <c r="BX278" s="107"/>
      <c r="BY278" s="197"/>
      <c r="BZ278" s="197"/>
      <c r="CA278" s="218"/>
      <c r="CB278" s="107"/>
      <c r="CC278" s="218"/>
    </row>
    <row r="279" spans="1:81" s="63" customFormat="1" ht="16" customHeight="1" x14ac:dyDescent="0.2">
      <c r="A279" s="278"/>
      <c r="B279" s="217"/>
      <c r="C279" s="217"/>
      <c r="D279" s="162" t="s">
        <v>757</v>
      </c>
      <c r="E279" s="224"/>
      <c r="G279" s="63">
        <v>339</v>
      </c>
      <c r="H279" s="63">
        <v>328</v>
      </c>
      <c r="I279" s="63">
        <v>383</v>
      </c>
      <c r="J279" s="63">
        <v>230</v>
      </c>
      <c r="K279" s="63">
        <v>335</v>
      </c>
      <c r="L279" s="63">
        <v>0.88400000000000001</v>
      </c>
      <c r="M279" s="63">
        <v>0.88200000000000001</v>
      </c>
      <c r="N279" s="63">
        <v>0.89600000000000002</v>
      </c>
      <c r="O279" s="63">
        <v>0.85</v>
      </c>
      <c r="P279" s="63">
        <v>0.88300000000000001</v>
      </c>
      <c r="Q279" s="63">
        <v>0.76300000000000001</v>
      </c>
      <c r="R279" s="63">
        <v>0.77900000000000003</v>
      </c>
      <c r="S279" s="63">
        <v>0.79400000000000004</v>
      </c>
      <c r="T279" s="63">
        <v>0.77700000000000002</v>
      </c>
      <c r="U279" s="63">
        <v>0.77600000000000002</v>
      </c>
      <c r="V279" s="63">
        <v>0.86099999999999999</v>
      </c>
      <c r="W279" s="63">
        <v>0.86599999999999999</v>
      </c>
      <c r="X279" s="63">
        <v>0.81399999999999995</v>
      </c>
      <c r="Y279" s="63">
        <v>0.96899999999999997</v>
      </c>
      <c r="Z279" s="63">
        <v>0.86</v>
      </c>
      <c r="AA279" s="63">
        <v>1.198</v>
      </c>
      <c r="AB279" s="63">
        <v>1.167</v>
      </c>
      <c r="AC279" s="63">
        <v>1.143</v>
      </c>
      <c r="AD279" s="63">
        <v>1.1679999999999999</v>
      </c>
      <c r="AE279" s="63">
        <v>1.1839999999999999</v>
      </c>
      <c r="AG279" s="102">
        <f t="shared" si="114"/>
        <v>323</v>
      </c>
      <c r="AH279" s="103">
        <f t="shared" si="115"/>
        <v>0.87899999999999989</v>
      </c>
      <c r="AI279" s="103">
        <f t="shared" si="116"/>
        <v>0.874</v>
      </c>
      <c r="AJ279" s="103">
        <f t="shared" si="117"/>
        <v>0.77780000000000005</v>
      </c>
      <c r="AK279" s="103">
        <f t="shared" si="118"/>
        <v>1.1720000000000002</v>
      </c>
      <c r="AM279" s="51">
        <f t="shared" si="74"/>
        <v>0.39420000000000011</v>
      </c>
      <c r="AN279" s="20">
        <f t="shared" si="75"/>
        <v>2.0627651344736243E-2</v>
      </c>
      <c r="AP279" s="18">
        <f t="shared" si="119"/>
        <v>1.1861669056248996</v>
      </c>
      <c r="AQ279" s="205"/>
      <c r="AS279" s="205"/>
      <c r="AT279" s="197"/>
      <c r="AU279" s="104"/>
      <c r="AV279" s="205"/>
      <c r="AW279" s="197"/>
      <c r="AY279" s="105">
        <v>0.82599999999999996</v>
      </c>
      <c r="AZ279" s="105">
        <v>1.2370000000000001</v>
      </c>
      <c r="BA279" s="105">
        <v>0.78800000000000003</v>
      </c>
      <c r="BB279" s="105">
        <v>1.4870000000000001</v>
      </c>
      <c r="BC279" s="106"/>
      <c r="BD279" s="223"/>
      <c r="BE279" s="220"/>
      <c r="BF279" s="104"/>
      <c r="BG279" s="223"/>
      <c r="BH279" s="220"/>
      <c r="BJ279" s="105">
        <v>0.78400000000000003</v>
      </c>
      <c r="BK279" s="105">
        <v>1.407</v>
      </c>
      <c r="BL279" s="105">
        <v>0.754</v>
      </c>
      <c r="BM279" s="105">
        <v>1.581</v>
      </c>
      <c r="BO279" s="205"/>
      <c r="BP279" s="197"/>
      <c r="BQ279" s="104"/>
      <c r="BR279" s="205"/>
      <c r="BS279" s="197"/>
      <c r="BU279" s="197"/>
      <c r="BV279" s="197"/>
      <c r="BW279" s="218"/>
      <c r="BX279" s="107"/>
      <c r="BY279" s="197"/>
      <c r="BZ279" s="197"/>
      <c r="CA279" s="218"/>
      <c r="CB279" s="107"/>
      <c r="CC279" s="218"/>
    </row>
    <row r="280" spans="1:81" ht="16" customHeight="1" x14ac:dyDescent="0.2">
      <c r="A280" s="278"/>
      <c r="B280" s="217"/>
      <c r="C280" s="217"/>
      <c r="D280" s="20" t="s">
        <v>758</v>
      </c>
      <c r="E280" s="224"/>
      <c r="G280">
        <v>471</v>
      </c>
      <c r="H280">
        <v>462</v>
      </c>
      <c r="I280">
        <v>431</v>
      </c>
      <c r="J280">
        <v>394</v>
      </c>
      <c r="K280">
        <v>547</v>
      </c>
      <c r="L280">
        <v>0.9</v>
      </c>
      <c r="M280">
        <v>0.89600000000000002</v>
      </c>
      <c r="N280">
        <v>0.88500000000000001</v>
      </c>
      <c r="O280">
        <v>0.88</v>
      </c>
      <c r="P280">
        <v>0.90900000000000003</v>
      </c>
      <c r="Q280">
        <v>0.76</v>
      </c>
      <c r="R280">
        <v>0.77800000000000002</v>
      </c>
      <c r="S280">
        <v>0.79400000000000004</v>
      </c>
      <c r="T280">
        <v>0.77900000000000003</v>
      </c>
      <c r="U280">
        <v>0.77900000000000003</v>
      </c>
      <c r="V280">
        <v>0.80300000000000005</v>
      </c>
      <c r="W280">
        <v>0.81599999999999995</v>
      </c>
      <c r="X280">
        <v>0.85099999999999998</v>
      </c>
      <c r="Y280">
        <v>0.876</v>
      </c>
      <c r="Z280">
        <v>0.76200000000000001</v>
      </c>
      <c r="AA280">
        <v>1.244</v>
      </c>
      <c r="AB280">
        <v>1.171</v>
      </c>
      <c r="AC280">
        <v>1.1619999999999999</v>
      </c>
      <c r="AD280">
        <v>1.1970000000000001</v>
      </c>
      <c r="AE280">
        <v>1.228</v>
      </c>
      <c r="AG280" s="1">
        <f t="shared" si="114"/>
        <v>461</v>
      </c>
      <c r="AH280" s="2">
        <f t="shared" si="115"/>
        <v>0.89399999999999991</v>
      </c>
      <c r="AI280" s="2">
        <f t="shared" si="116"/>
        <v>0.82159999999999989</v>
      </c>
      <c r="AJ280" s="2">
        <f t="shared" si="117"/>
        <v>0.77799999999999991</v>
      </c>
      <c r="AK280" s="2">
        <f t="shared" si="118"/>
        <v>1.2003999999999999</v>
      </c>
      <c r="AM280" s="51">
        <f t="shared" si="74"/>
        <v>0.4224</v>
      </c>
      <c r="AN280" s="20">
        <f t="shared" si="75"/>
        <v>3.5401977345905417E-2</v>
      </c>
      <c r="AP280" s="109">
        <f t="shared" si="119"/>
        <v>1.0561593495753618</v>
      </c>
      <c r="AQ280" s="205"/>
      <c r="AS280" s="205"/>
      <c r="AT280" s="197"/>
      <c r="AU280" s="5"/>
      <c r="AV280" s="205"/>
      <c r="AW280" s="197"/>
      <c r="AY280" s="42">
        <v>0.83699999999999997</v>
      </c>
      <c r="AZ280" s="42">
        <v>1.196</v>
      </c>
      <c r="BA280" s="42">
        <v>0.79900000000000004</v>
      </c>
      <c r="BB280" s="42">
        <v>1.444</v>
      </c>
      <c r="BC280" s="6"/>
      <c r="BD280" s="223"/>
      <c r="BE280" s="220"/>
      <c r="BF280" s="24"/>
      <c r="BG280" s="223"/>
      <c r="BH280" s="220"/>
      <c r="BJ280" s="42">
        <v>0.79300000000000004</v>
      </c>
      <c r="BK280" s="42">
        <v>1.3720000000000001</v>
      </c>
      <c r="BL280" s="42">
        <v>0.76900000000000002</v>
      </c>
      <c r="BM280" s="42">
        <v>1.544</v>
      </c>
      <c r="BO280" s="205"/>
      <c r="BP280" s="197"/>
      <c r="BQ280" s="5"/>
      <c r="BR280" s="205"/>
      <c r="BS280" s="197"/>
      <c r="BU280" s="197"/>
      <c r="BV280" s="197"/>
      <c r="BW280" s="218"/>
      <c r="BX280" s="8"/>
      <c r="BY280" s="197"/>
      <c r="BZ280" s="197"/>
      <c r="CA280" s="218"/>
      <c r="CB280" s="8"/>
      <c r="CC280" s="218"/>
    </row>
    <row r="281" spans="1:81" ht="16" customHeight="1" x14ac:dyDescent="0.2">
      <c r="A281" s="278"/>
      <c r="B281" s="217"/>
      <c r="C281" s="217"/>
      <c r="D281" s="20" t="s">
        <v>1034</v>
      </c>
      <c r="E281" s="224"/>
      <c r="G281">
        <v>558</v>
      </c>
      <c r="H281">
        <v>432</v>
      </c>
      <c r="I281">
        <v>486</v>
      </c>
      <c r="J281">
        <v>596</v>
      </c>
      <c r="K281">
        <v>416</v>
      </c>
      <c r="L281">
        <v>0.9</v>
      </c>
      <c r="M281">
        <v>0.871</v>
      </c>
      <c r="N281">
        <v>0.88100000000000001</v>
      </c>
      <c r="O281">
        <v>0.90400000000000003</v>
      </c>
      <c r="P281">
        <v>0.86899999999999999</v>
      </c>
      <c r="Q281">
        <v>0.76500000000000001</v>
      </c>
      <c r="R281">
        <v>0.77400000000000002</v>
      </c>
      <c r="S281">
        <v>0.78900000000000003</v>
      </c>
      <c r="T281">
        <v>0.78</v>
      </c>
      <c r="U281">
        <v>0.77600000000000002</v>
      </c>
      <c r="V281">
        <v>0.80400000000000005</v>
      </c>
      <c r="W281">
        <v>0.90300000000000002</v>
      </c>
      <c r="X281">
        <v>0.86699999999999999</v>
      </c>
      <c r="Y281">
        <v>0.78600000000000003</v>
      </c>
      <c r="Z281">
        <v>0.90500000000000003</v>
      </c>
      <c r="AA281">
        <v>1.22</v>
      </c>
      <c r="AB281">
        <v>1.179</v>
      </c>
      <c r="AC281">
        <v>1.169</v>
      </c>
      <c r="AD281">
        <v>1.1719999999999999</v>
      </c>
      <c r="AE281">
        <v>1.19</v>
      </c>
      <c r="AG281" s="1">
        <f t="shared" si="114"/>
        <v>497.6</v>
      </c>
      <c r="AH281" s="2">
        <f t="shared" si="115"/>
        <v>0.88500000000000001</v>
      </c>
      <c r="AI281" s="2">
        <f t="shared" si="116"/>
        <v>0.85299999999999998</v>
      </c>
      <c r="AJ281" s="2">
        <f t="shared" si="117"/>
        <v>0.77680000000000005</v>
      </c>
      <c r="AK281" s="2">
        <f t="shared" si="118"/>
        <v>1.1859999999999999</v>
      </c>
      <c r="AM281" s="51">
        <f t="shared" si="74"/>
        <v>0.4091999999999999</v>
      </c>
      <c r="AN281" s="20">
        <f t="shared" si="75"/>
        <v>2.0651876428063369E-2</v>
      </c>
      <c r="AP281" s="109">
        <f t="shared" si="119"/>
        <v>0.86149873667548604</v>
      </c>
      <c r="AQ281" s="205"/>
      <c r="AS281" s="205"/>
      <c r="AT281" s="197"/>
      <c r="AU281" s="5"/>
      <c r="AV281" s="205"/>
      <c r="AW281" s="197"/>
      <c r="AY281" s="42">
        <v>0.84</v>
      </c>
      <c r="AZ281" s="42">
        <v>1.1819999999999999</v>
      </c>
      <c r="BA281" s="42">
        <v>0.80800000000000005</v>
      </c>
      <c r="BB281" s="42">
        <v>1.415</v>
      </c>
      <c r="BC281" s="6"/>
      <c r="BD281" s="223"/>
      <c r="BE281" s="220"/>
      <c r="BF281" s="24"/>
      <c r="BG281" s="223"/>
      <c r="BH281" s="220"/>
      <c r="BJ281" s="42">
        <v>0.79300000000000004</v>
      </c>
      <c r="BK281" s="42">
        <v>1.3720000000000001</v>
      </c>
      <c r="BL281" s="42">
        <v>0.77600000000000002</v>
      </c>
      <c r="BM281" s="42">
        <v>1.514</v>
      </c>
      <c r="BO281" s="205"/>
      <c r="BP281" s="197"/>
      <c r="BQ281" s="5"/>
      <c r="BR281" s="205"/>
      <c r="BS281" s="197"/>
      <c r="BU281" s="197"/>
      <c r="BV281" s="197"/>
      <c r="BW281" s="218"/>
      <c r="BX281" s="8"/>
      <c r="BY281" s="197"/>
      <c r="BZ281" s="197"/>
      <c r="CA281" s="218"/>
      <c r="CB281" s="8"/>
      <c r="CC281" s="218"/>
    </row>
    <row r="282" spans="1:81" ht="16" customHeight="1" x14ac:dyDescent="0.2">
      <c r="A282" s="278"/>
      <c r="B282" s="217"/>
      <c r="C282" s="217"/>
      <c r="E282" s="224"/>
      <c r="AG282" s="1" t="e">
        <f t="shared" si="114"/>
        <v>#DIV/0!</v>
      </c>
      <c r="AH282" s="2" t="e">
        <f t="shared" si="115"/>
        <v>#DIV/0!</v>
      </c>
      <c r="AI282" s="2" t="e">
        <f t="shared" si="116"/>
        <v>#DIV/0!</v>
      </c>
      <c r="AJ282" s="2" t="e">
        <f t="shared" si="117"/>
        <v>#DIV/0!</v>
      </c>
      <c r="AK282" s="2" t="e">
        <f t="shared" si="118"/>
        <v>#DIV/0!</v>
      </c>
      <c r="AM282" s="51" t="e">
        <f t="shared" si="74"/>
        <v>#DIV/0!</v>
      </c>
      <c r="AN282" s="20" t="e">
        <f t="shared" si="75"/>
        <v>#DIV/0!</v>
      </c>
      <c r="AP282" s="109" t="e">
        <f t="shared" si="119"/>
        <v>#DIV/0!</v>
      </c>
      <c r="AQ282" s="205"/>
      <c r="AS282" s="205"/>
      <c r="AT282" s="197"/>
      <c r="AU282" s="5"/>
      <c r="AV282" s="205"/>
      <c r="AW282" s="197"/>
      <c r="AY282" s="42"/>
      <c r="AZ282" s="42"/>
      <c r="BA282" s="42"/>
      <c r="BB282" s="42"/>
      <c r="BC282" s="6"/>
      <c r="BD282" s="223"/>
      <c r="BE282" s="220"/>
      <c r="BF282" s="24"/>
      <c r="BG282" s="223"/>
      <c r="BH282" s="220"/>
      <c r="BJ282" s="42"/>
      <c r="BK282" s="42"/>
      <c r="BL282" s="42"/>
      <c r="BM282" s="42"/>
      <c r="BO282" s="205"/>
      <c r="BP282" s="197"/>
      <c r="BQ282" s="5"/>
      <c r="BR282" s="205"/>
      <c r="BS282" s="197"/>
      <c r="BU282" s="197"/>
      <c r="BV282" s="197"/>
      <c r="BW282" s="218"/>
      <c r="BX282" s="8"/>
      <c r="BY282" s="197"/>
      <c r="BZ282" s="197"/>
      <c r="CA282" s="218"/>
      <c r="CB282" s="8"/>
      <c r="CC282" s="218"/>
    </row>
    <row r="283" spans="1:81" ht="16" customHeight="1" x14ac:dyDescent="0.2">
      <c r="A283" s="278"/>
      <c r="B283" s="217"/>
      <c r="C283" s="217"/>
      <c r="E283" s="224"/>
      <c r="AG283" s="1" t="e">
        <f t="shared" si="114"/>
        <v>#DIV/0!</v>
      </c>
      <c r="AH283" s="2" t="e">
        <f t="shared" si="115"/>
        <v>#DIV/0!</v>
      </c>
      <c r="AI283" s="2" t="e">
        <f t="shared" si="116"/>
        <v>#DIV/0!</v>
      </c>
      <c r="AJ283" s="2" t="e">
        <f t="shared" si="117"/>
        <v>#DIV/0!</v>
      </c>
      <c r="AK283" s="2" t="e">
        <f t="shared" si="118"/>
        <v>#DIV/0!</v>
      </c>
      <c r="AM283" s="51" t="e">
        <f t="shared" si="74"/>
        <v>#DIV/0!</v>
      </c>
      <c r="AN283" s="20" t="e">
        <f t="shared" si="75"/>
        <v>#DIV/0!</v>
      </c>
      <c r="AP283" s="109" t="e">
        <f t="shared" si="119"/>
        <v>#DIV/0!</v>
      </c>
      <c r="AQ283" s="205"/>
      <c r="AS283" s="205"/>
      <c r="AT283" s="197"/>
      <c r="AU283" s="5"/>
      <c r="AV283" s="205"/>
      <c r="AW283" s="197"/>
      <c r="AY283" s="42"/>
      <c r="AZ283" s="42"/>
      <c r="BA283" s="42"/>
      <c r="BB283" s="42"/>
      <c r="BC283" s="6"/>
      <c r="BD283" s="223"/>
      <c r="BE283" s="220"/>
      <c r="BF283" s="24"/>
      <c r="BG283" s="223"/>
      <c r="BH283" s="220"/>
      <c r="BJ283" s="42"/>
      <c r="BK283" s="42"/>
      <c r="BL283" s="42"/>
      <c r="BM283" s="42"/>
      <c r="BO283" s="205"/>
      <c r="BP283" s="197"/>
      <c r="BQ283" s="5"/>
      <c r="BR283" s="205"/>
      <c r="BS283" s="197"/>
      <c r="BU283" s="197"/>
      <c r="BV283" s="197"/>
      <c r="BW283" s="218"/>
      <c r="BX283" s="8"/>
      <c r="BY283" s="197"/>
      <c r="BZ283" s="197"/>
      <c r="CA283" s="218"/>
      <c r="CB283" s="8"/>
      <c r="CC283" s="218"/>
    </row>
    <row r="284" spans="1:81" ht="16" customHeight="1" x14ac:dyDescent="0.2">
      <c r="A284" s="278"/>
      <c r="B284" s="217"/>
      <c r="C284" s="217"/>
      <c r="E284" s="224"/>
      <c r="AG284" s="1" t="e">
        <f t="shared" si="114"/>
        <v>#DIV/0!</v>
      </c>
      <c r="AH284" s="2" t="e">
        <f t="shared" si="115"/>
        <v>#DIV/0!</v>
      </c>
      <c r="AI284" s="2" t="e">
        <f t="shared" si="116"/>
        <v>#DIV/0!</v>
      </c>
      <c r="AJ284" s="2" t="e">
        <f t="shared" si="117"/>
        <v>#DIV/0!</v>
      </c>
      <c r="AK284" s="2" t="e">
        <f t="shared" si="118"/>
        <v>#DIV/0!</v>
      </c>
      <c r="AM284" s="51" t="e">
        <f t="shared" si="74"/>
        <v>#DIV/0!</v>
      </c>
      <c r="AN284" s="20" t="e">
        <f t="shared" si="75"/>
        <v>#DIV/0!</v>
      </c>
      <c r="AP284" s="109" t="e">
        <f t="shared" si="119"/>
        <v>#DIV/0!</v>
      </c>
      <c r="AQ284" s="205"/>
      <c r="AS284" s="205"/>
      <c r="AT284" s="197"/>
      <c r="AU284" s="5"/>
      <c r="AV284" s="205"/>
      <c r="AW284" s="197"/>
      <c r="AY284" s="42"/>
      <c r="AZ284" s="42"/>
      <c r="BA284" s="42"/>
      <c r="BB284" s="42"/>
      <c r="BC284" s="6"/>
      <c r="BD284" s="223"/>
      <c r="BE284" s="220"/>
      <c r="BF284" s="24"/>
      <c r="BG284" s="223"/>
      <c r="BH284" s="220"/>
      <c r="BJ284" s="42"/>
      <c r="BK284" s="42"/>
      <c r="BL284" s="42"/>
      <c r="BM284" s="42"/>
      <c r="BO284" s="205"/>
      <c r="BP284" s="197"/>
      <c r="BQ284" s="5"/>
      <c r="BR284" s="205"/>
      <c r="BS284" s="197"/>
      <c r="BU284" s="197"/>
      <c r="BV284" s="197"/>
      <c r="BW284" s="218"/>
      <c r="BX284" s="8"/>
      <c r="BY284" s="197"/>
      <c r="BZ284" s="197"/>
      <c r="CA284" s="218"/>
      <c r="CB284" s="8"/>
      <c r="CC284" s="218"/>
    </row>
    <row r="285" spans="1:81" ht="16" customHeight="1" x14ac:dyDescent="0.2">
      <c r="A285" s="278"/>
      <c r="B285" s="217"/>
      <c r="C285" s="217">
        <v>0</v>
      </c>
      <c r="D285" s="161" t="s">
        <v>759</v>
      </c>
      <c r="E285" s="224"/>
      <c r="G285">
        <v>151</v>
      </c>
      <c r="H285">
        <v>153</v>
      </c>
      <c r="I285">
        <v>149</v>
      </c>
      <c r="J285">
        <v>105</v>
      </c>
      <c r="K285">
        <v>171</v>
      </c>
      <c r="L285">
        <v>0.77</v>
      </c>
      <c r="M285">
        <v>0.77100000000000002</v>
      </c>
      <c r="N285">
        <v>0.77100000000000002</v>
      </c>
      <c r="O285">
        <v>0.72499999999999998</v>
      </c>
      <c r="P285">
        <v>0.79</v>
      </c>
      <c r="Q285">
        <v>0.63900000000000001</v>
      </c>
      <c r="R285">
        <v>0.63700000000000001</v>
      </c>
      <c r="S285">
        <v>0.65900000000000003</v>
      </c>
      <c r="T285">
        <v>0.64600000000000002</v>
      </c>
      <c r="U285">
        <v>0.66700000000000004</v>
      </c>
      <c r="V285">
        <v>1.1779999999999999</v>
      </c>
      <c r="W285">
        <v>1.169</v>
      </c>
      <c r="X285">
        <v>1.1679999999999999</v>
      </c>
      <c r="Y285">
        <v>1.268</v>
      </c>
      <c r="Z285">
        <v>1.123</v>
      </c>
      <c r="AA285">
        <v>1.4219999999999999</v>
      </c>
      <c r="AB285">
        <v>1.421</v>
      </c>
      <c r="AC285">
        <v>1.45</v>
      </c>
      <c r="AD285">
        <v>1.4450000000000001</v>
      </c>
      <c r="AE285">
        <v>1.4079999999999999</v>
      </c>
      <c r="AG285" s="1">
        <f t="shared" si="114"/>
        <v>145.80000000000001</v>
      </c>
      <c r="AH285" s="2">
        <f t="shared" si="115"/>
        <v>0.76539999999999997</v>
      </c>
      <c r="AI285" s="2">
        <f t="shared" si="116"/>
        <v>1.1812</v>
      </c>
      <c r="AJ285" s="2">
        <f t="shared" si="117"/>
        <v>0.64960000000000007</v>
      </c>
      <c r="AK285" s="2">
        <f t="shared" si="118"/>
        <v>1.4292000000000002</v>
      </c>
      <c r="AM285" s="51">
        <f t="shared" si="74"/>
        <v>0.77960000000000018</v>
      </c>
      <c r="AN285" s="20">
        <f t="shared" si="75"/>
        <v>1.7683325479106043E-2</v>
      </c>
      <c r="AP285" s="109">
        <f t="shared" si="119"/>
        <v>2.618473244271458</v>
      </c>
      <c r="AQ285" s="205" cm="1">
        <f t="array" ref="AQ285">MIN(IF(ISERROR(AP285:AP292),1E+307,AP285:AP292))</f>
        <v>0.86224789575371441</v>
      </c>
      <c r="AS285" s="205"/>
      <c r="AT285" s="197"/>
      <c r="AU285" s="5"/>
      <c r="AV285" s="205"/>
      <c r="AW285" s="197"/>
      <c r="AY285" s="43">
        <v>0.76100000000000001</v>
      </c>
      <c r="AZ285" s="43">
        <v>1.43</v>
      </c>
      <c r="BA285" s="43">
        <v>0.78300000000000003</v>
      </c>
      <c r="BB285" s="43">
        <v>1.5660000000000001</v>
      </c>
      <c r="BC285" s="6"/>
      <c r="BD285" s="223"/>
      <c r="BE285" s="220"/>
      <c r="BF285" s="24"/>
      <c r="BG285" s="223"/>
      <c r="BH285" s="220"/>
      <c r="BJ285" s="43">
        <v>0.71599999999999997</v>
      </c>
      <c r="BK285" s="43">
        <v>1.5760000000000001</v>
      </c>
      <c r="BL285" s="43">
        <v>0.747</v>
      </c>
      <c r="BM285" s="43">
        <v>1.641</v>
      </c>
      <c r="BO285" s="205"/>
      <c r="BP285" s="197"/>
      <c r="BQ285" s="5"/>
      <c r="BR285" s="205"/>
      <c r="BS285" s="197"/>
      <c r="BU285" s="197"/>
      <c r="BV285" s="197"/>
      <c r="BW285" s="218"/>
      <c r="BX285" s="8"/>
      <c r="BY285" s="197"/>
      <c r="BZ285" s="197"/>
      <c r="CA285" s="218"/>
      <c r="CB285" s="8"/>
      <c r="CC285" s="218"/>
    </row>
    <row r="286" spans="1:81" s="63" customFormat="1" ht="16" customHeight="1" x14ac:dyDescent="0.2">
      <c r="A286" s="278"/>
      <c r="B286" s="217"/>
      <c r="C286" s="217"/>
      <c r="D286" s="162" t="s">
        <v>760</v>
      </c>
      <c r="E286" s="224"/>
      <c r="G286" s="63">
        <v>266</v>
      </c>
      <c r="H286" s="63">
        <v>288</v>
      </c>
      <c r="I286" s="63">
        <v>240</v>
      </c>
      <c r="J286" s="63">
        <v>278</v>
      </c>
      <c r="K286" s="63">
        <v>255</v>
      </c>
      <c r="L286" s="63">
        <v>0.77600000000000002</v>
      </c>
      <c r="M286" s="63">
        <v>0.78</v>
      </c>
      <c r="N286" s="63">
        <v>0.753</v>
      </c>
      <c r="O286" s="63">
        <v>0.78100000000000003</v>
      </c>
      <c r="P286" s="63">
        <v>0.76400000000000001</v>
      </c>
      <c r="Q286" s="63">
        <v>0.64900000000000002</v>
      </c>
      <c r="R286" s="63">
        <v>0.66400000000000003</v>
      </c>
      <c r="S286" s="63">
        <v>0.67100000000000004</v>
      </c>
      <c r="T286" s="63">
        <v>0.66600000000000004</v>
      </c>
      <c r="U286" s="63">
        <v>0.66500000000000004</v>
      </c>
      <c r="V286" s="63">
        <v>1.1639999999999999</v>
      </c>
      <c r="W286" s="63">
        <v>1.149</v>
      </c>
      <c r="X286" s="63">
        <v>1.2050000000000001</v>
      </c>
      <c r="Y286" s="63">
        <v>1.1499999999999999</v>
      </c>
      <c r="Z286" s="63">
        <v>1.181</v>
      </c>
      <c r="AA286" s="63">
        <v>1.41</v>
      </c>
      <c r="AB286" s="63">
        <v>1.417</v>
      </c>
      <c r="AC286" s="63">
        <v>1.3839999999999999</v>
      </c>
      <c r="AD286" s="63">
        <v>1.3939999999999999</v>
      </c>
      <c r="AE286" s="63">
        <v>1.42</v>
      </c>
      <c r="AG286" s="102">
        <f t="shared" si="114"/>
        <v>265.39999999999998</v>
      </c>
      <c r="AH286" s="103">
        <f t="shared" si="115"/>
        <v>0.77080000000000004</v>
      </c>
      <c r="AI286" s="103">
        <f t="shared" si="116"/>
        <v>1.1698</v>
      </c>
      <c r="AJ286" s="103">
        <f t="shared" si="117"/>
        <v>0.66300000000000003</v>
      </c>
      <c r="AK286" s="103">
        <f t="shared" si="118"/>
        <v>1.405</v>
      </c>
      <c r="AM286" s="107">
        <f t="shared" si="74"/>
        <v>0.74199999999999999</v>
      </c>
      <c r="AN286" s="63">
        <f t="shared" si="75"/>
        <v>1.5459624833740342E-2</v>
      </c>
      <c r="AP286" s="18">
        <f t="shared" si="119"/>
        <v>1.3366659051308198</v>
      </c>
      <c r="AQ286" s="205"/>
      <c r="AS286" s="205"/>
      <c r="AT286" s="197"/>
      <c r="AU286" s="104"/>
      <c r="AV286" s="205"/>
      <c r="AW286" s="197"/>
      <c r="AY286" s="105">
        <v>0.76600000000000001</v>
      </c>
      <c r="AZ286" s="105">
        <v>1.407</v>
      </c>
      <c r="BA286" s="105">
        <v>0.76500000000000001</v>
      </c>
      <c r="BB286" s="105">
        <v>1.573</v>
      </c>
      <c r="BC286" s="106"/>
      <c r="BD286" s="223"/>
      <c r="BE286" s="220"/>
      <c r="BF286" s="104"/>
      <c r="BG286" s="223"/>
      <c r="BH286" s="220"/>
      <c r="BJ286" s="105">
        <v>0.71699999999999997</v>
      </c>
      <c r="BK286" s="105">
        <v>1.5609999999999999</v>
      </c>
      <c r="BL286" s="105">
        <v>0.74199999999999999</v>
      </c>
      <c r="BM286" s="105">
        <v>1.631</v>
      </c>
      <c r="BO286" s="205"/>
      <c r="BP286" s="197"/>
      <c r="BQ286" s="104"/>
      <c r="BR286" s="205"/>
      <c r="BS286" s="197"/>
      <c r="BU286" s="197"/>
      <c r="BV286" s="197"/>
      <c r="BW286" s="218"/>
      <c r="BX286" s="107"/>
      <c r="BY286" s="197"/>
      <c r="BZ286" s="197"/>
      <c r="CA286" s="218"/>
      <c r="CB286" s="107"/>
      <c r="CC286" s="218"/>
    </row>
    <row r="287" spans="1:81" ht="16" customHeight="1" x14ac:dyDescent="0.2">
      <c r="A287" s="278"/>
      <c r="B287" s="217"/>
      <c r="C287" s="217"/>
      <c r="D287" s="161" t="s">
        <v>761</v>
      </c>
      <c r="E287" s="224"/>
      <c r="G287">
        <v>284</v>
      </c>
      <c r="H287">
        <v>285</v>
      </c>
      <c r="I287">
        <v>318</v>
      </c>
      <c r="J287">
        <v>339</v>
      </c>
      <c r="K287">
        <v>257</v>
      </c>
      <c r="L287">
        <v>0.73199999999999998</v>
      </c>
      <c r="M287">
        <v>0.72899999999999998</v>
      </c>
      <c r="N287">
        <v>0.74199999999999999</v>
      </c>
      <c r="O287">
        <v>0.75900000000000001</v>
      </c>
      <c r="P287">
        <v>0.70399999999999996</v>
      </c>
      <c r="Q287">
        <v>0.63900000000000001</v>
      </c>
      <c r="R287">
        <v>0.64600000000000002</v>
      </c>
      <c r="S287">
        <v>0.66300000000000003</v>
      </c>
      <c r="T287">
        <v>0.65500000000000003</v>
      </c>
      <c r="U287">
        <v>0.66200000000000003</v>
      </c>
      <c r="V287">
        <v>1.2569999999999999</v>
      </c>
      <c r="W287">
        <v>1.2569999999999999</v>
      </c>
      <c r="X287">
        <v>1.228</v>
      </c>
      <c r="Y287">
        <v>1.198</v>
      </c>
      <c r="Z287">
        <v>1.3</v>
      </c>
      <c r="AA287">
        <v>1.4119999999999999</v>
      </c>
      <c r="AB287">
        <v>1.4159999999999999</v>
      </c>
      <c r="AC287">
        <v>1.4510000000000001</v>
      </c>
      <c r="AD287">
        <v>1.3839999999999999</v>
      </c>
      <c r="AE287">
        <v>1.4119999999999999</v>
      </c>
      <c r="AG287" s="1">
        <f t="shared" si="114"/>
        <v>296.60000000000002</v>
      </c>
      <c r="AH287" s="2">
        <f t="shared" si="115"/>
        <v>0.73319999999999985</v>
      </c>
      <c r="AI287" s="2">
        <f t="shared" si="116"/>
        <v>1.2479999999999998</v>
      </c>
      <c r="AJ287" s="2">
        <f t="shared" si="117"/>
        <v>0.65300000000000002</v>
      </c>
      <c r="AK287" s="2">
        <f t="shared" si="118"/>
        <v>1.415</v>
      </c>
      <c r="AM287" s="51">
        <f t="shared" si="74"/>
        <v>0.76200000000000001</v>
      </c>
      <c r="AN287" s="20">
        <f t="shared" si="75"/>
        <v>2.3853720883753187E-2</v>
      </c>
      <c r="AP287" s="109">
        <f t="shared" si="119"/>
        <v>0.86224789575371441</v>
      </c>
      <c r="AQ287" s="205"/>
      <c r="AS287" s="205"/>
      <c r="AT287" s="197"/>
      <c r="AU287" s="5"/>
      <c r="AV287" s="205"/>
      <c r="AW287" s="197"/>
      <c r="AY287" s="43">
        <v>0.749</v>
      </c>
      <c r="AZ287" s="43">
        <v>1.4510000000000001</v>
      </c>
      <c r="BA287" s="43">
        <v>0.76700000000000002</v>
      </c>
      <c r="BB287" s="43">
        <v>1.587</v>
      </c>
      <c r="BC287" s="6"/>
      <c r="BD287" s="223"/>
      <c r="BE287" s="220"/>
      <c r="BF287" s="24"/>
      <c r="BG287" s="223"/>
      <c r="BH287" s="220"/>
      <c r="BJ287" s="43">
        <v>0.70399999999999996</v>
      </c>
      <c r="BK287" s="43">
        <v>1.601</v>
      </c>
      <c r="BL287" s="43">
        <v>0.72699999999999998</v>
      </c>
      <c r="BM287" s="43">
        <v>1.6830000000000001</v>
      </c>
      <c r="BO287" s="205"/>
      <c r="BP287" s="197"/>
      <c r="BQ287" s="5"/>
      <c r="BR287" s="205"/>
      <c r="BS287" s="197"/>
      <c r="BU287" s="197"/>
      <c r="BV287" s="197"/>
      <c r="BW287" s="218"/>
      <c r="BX287" s="8"/>
      <c r="BY287" s="197"/>
      <c r="BZ287" s="197"/>
      <c r="CA287" s="218"/>
      <c r="CB287" s="8"/>
      <c r="CC287" s="218"/>
    </row>
    <row r="288" spans="1:81" ht="16" customHeight="1" x14ac:dyDescent="0.2">
      <c r="A288" s="278"/>
      <c r="B288" s="217"/>
      <c r="C288" s="217"/>
      <c r="D288" s="161" t="s">
        <v>762</v>
      </c>
      <c r="E288" s="224"/>
      <c r="G288">
        <v>307</v>
      </c>
      <c r="H288">
        <v>363</v>
      </c>
      <c r="I288">
        <v>332</v>
      </c>
      <c r="J288">
        <v>361</v>
      </c>
      <c r="K288">
        <v>438</v>
      </c>
      <c r="L288">
        <v>0.72499999999999998</v>
      </c>
      <c r="M288">
        <v>0.76100000000000001</v>
      </c>
      <c r="N288">
        <v>0.74099999999999999</v>
      </c>
      <c r="O288">
        <v>0.755</v>
      </c>
      <c r="P288">
        <v>0.79700000000000004</v>
      </c>
      <c r="Q288">
        <v>0.63700000000000001</v>
      </c>
      <c r="R288">
        <v>0.64500000000000002</v>
      </c>
      <c r="S288">
        <v>0.65300000000000002</v>
      </c>
      <c r="T288">
        <v>0.65300000000000002</v>
      </c>
      <c r="U288">
        <v>0.66400000000000003</v>
      </c>
      <c r="V288">
        <v>1.27</v>
      </c>
      <c r="W288">
        <v>1.1910000000000001</v>
      </c>
      <c r="X288">
        <v>1.23</v>
      </c>
      <c r="Y288">
        <v>1.208</v>
      </c>
      <c r="Z288">
        <v>1.1040000000000001</v>
      </c>
      <c r="AA288">
        <v>1.41</v>
      </c>
      <c r="AB288">
        <v>1.43</v>
      </c>
      <c r="AC288">
        <v>1.4179999999999999</v>
      </c>
      <c r="AD288">
        <v>1.39</v>
      </c>
      <c r="AE288">
        <v>1.4810000000000001</v>
      </c>
      <c r="AG288" s="1">
        <f t="shared" si="114"/>
        <v>360.2</v>
      </c>
      <c r="AH288" s="2">
        <f t="shared" si="115"/>
        <v>0.75580000000000003</v>
      </c>
      <c r="AI288" s="2">
        <f t="shared" si="116"/>
        <v>1.2006000000000001</v>
      </c>
      <c r="AJ288" s="2">
        <f t="shared" si="117"/>
        <v>0.65040000000000009</v>
      </c>
      <c r="AK288" s="2">
        <f t="shared" si="118"/>
        <v>1.4258</v>
      </c>
      <c r="AM288" s="51">
        <f t="shared" si="74"/>
        <v>0.77539999999999987</v>
      </c>
      <c r="AN288" s="20">
        <f t="shared" si="75"/>
        <v>3.412037514447936E-2</v>
      </c>
      <c r="AP288" s="109">
        <f t="shared" si="119"/>
        <v>0.96126724731989066</v>
      </c>
      <c r="AQ288" s="205"/>
      <c r="AS288" s="205"/>
      <c r="AT288" s="197"/>
      <c r="AU288" s="5"/>
      <c r="AV288" s="205"/>
      <c r="AW288" s="197"/>
      <c r="AY288" s="42">
        <v>0.753</v>
      </c>
      <c r="AZ288" s="42">
        <v>1.4339999999999999</v>
      </c>
      <c r="BA288" s="42">
        <v>0.76800000000000002</v>
      </c>
      <c r="BB288" s="42">
        <v>1.571</v>
      </c>
      <c r="BC288" s="6"/>
      <c r="BD288" s="223"/>
      <c r="BE288" s="220"/>
      <c r="BF288" s="24"/>
      <c r="BG288" s="223"/>
      <c r="BH288" s="220"/>
      <c r="BJ288" s="42">
        <v>0.70299999999999996</v>
      </c>
      <c r="BK288" s="42">
        <v>1.5940000000000001</v>
      </c>
      <c r="BL288" s="42">
        <v>0.73099999999999998</v>
      </c>
      <c r="BM288" s="42">
        <v>1.659</v>
      </c>
      <c r="BO288" s="205"/>
      <c r="BP288" s="197"/>
      <c r="BQ288" s="5"/>
      <c r="BR288" s="205"/>
      <c r="BS288" s="197"/>
      <c r="BU288" s="197"/>
      <c r="BV288" s="197"/>
      <c r="BW288" s="218"/>
      <c r="BX288" s="8"/>
      <c r="BY288" s="197"/>
      <c r="BZ288" s="197"/>
      <c r="CA288" s="218"/>
      <c r="CB288" s="8"/>
      <c r="CC288" s="218"/>
    </row>
    <row r="289" spans="1:81" ht="16" customHeight="1" x14ac:dyDescent="0.2">
      <c r="A289" s="278"/>
      <c r="B289" s="217"/>
      <c r="C289" s="217"/>
      <c r="E289" s="224"/>
      <c r="G289"/>
      <c r="K289"/>
      <c r="L289"/>
      <c r="P289"/>
      <c r="Q289"/>
      <c r="U289"/>
      <c r="V289"/>
      <c r="Z289"/>
      <c r="AA289"/>
      <c r="AE289"/>
      <c r="AG289" s="1" t="e">
        <f t="shared" si="114"/>
        <v>#DIV/0!</v>
      </c>
      <c r="AH289" s="2" t="e">
        <f t="shared" si="115"/>
        <v>#DIV/0!</v>
      </c>
      <c r="AI289" s="2" t="e">
        <f t="shared" si="116"/>
        <v>#DIV/0!</v>
      </c>
      <c r="AJ289" s="2" t="e">
        <f t="shared" si="117"/>
        <v>#DIV/0!</v>
      </c>
      <c r="AK289" s="2" t="e">
        <f t="shared" si="118"/>
        <v>#DIV/0!</v>
      </c>
      <c r="AM289" s="51" t="e">
        <f t="shared" si="74"/>
        <v>#DIV/0!</v>
      </c>
      <c r="AN289" s="20" t="e">
        <f t="shared" si="75"/>
        <v>#DIV/0!</v>
      </c>
      <c r="AP289" s="109" t="e">
        <f t="shared" si="119"/>
        <v>#DIV/0!</v>
      </c>
      <c r="AQ289" s="205"/>
      <c r="AS289" s="205"/>
      <c r="AT289" s="197"/>
      <c r="AU289" s="5"/>
      <c r="AV289" s="205"/>
      <c r="AW289" s="197"/>
      <c r="AY289" s="42"/>
      <c r="AZ289" s="42"/>
      <c r="BA289" s="42"/>
      <c r="BB289" s="42"/>
      <c r="BC289" s="6"/>
      <c r="BD289" s="223"/>
      <c r="BE289" s="220"/>
      <c r="BF289" s="24"/>
      <c r="BG289" s="223"/>
      <c r="BH289" s="220"/>
      <c r="BJ289" s="42"/>
      <c r="BK289" s="42"/>
      <c r="BL289" s="42"/>
      <c r="BM289" s="42"/>
      <c r="BO289" s="205"/>
      <c r="BP289" s="197"/>
      <c r="BQ289" s="5"/>
      <c r="BR289" s="205"/>
      <c r="BS289" s="197"/>
      <c r="BU289" s="197"/>
      <c r="BV289" s="197"/>
      <c r="BW289" s="218"/>
      <c r="BX289" s="8"/>
      <c r="BY289" s="197"/>
      <c r="BZ289" s="197"/>
      <c r="CA289" s="218"/>
      <c r="CB289" s="8"/>
      <c r="CC289" s="218"/>
    </row>
    <row r="290" spans="1:81" ht="16" customHeight="1" x14ac:dyDescent="0.2">
      <c r="A290" s="278"/>
      <c r="B290" s="217"/>
      <c r="C290" s="217"/>
      <c r="E290" s="224"/>
      <c r="AG290" s="1" t="e">
        <f t="shared" si="114"/>
        <v>#DIV/0!</v>
      </c>
      <c r="AH290" s="2" t="e">
        <f t="shared" si="115"/>
        <v>#DIV/0!</v>
      </c>
      <c r="AI290" s="2" t="e">
        <f t="shared" si="116"/>
        <v>#DIV/0!</v>
      </c>
      <c r="AJ290" s="2" t="e">
        <f t="shared" si="117"/>
        <v>#DIV/0!</v>
      </c>
      <c r="AK290" s="2" t="e">
        <f t="shared" si="118"/>
        <v>#DIV/0!</v>
      </c>
      <c r="AM290" s="51" t="e">
        <f t="shared" si="74"/>
        <v>#DIV/0!</v>
      </c>
      <c r="AN290" s="20" t="e">
        <f t="shared" si="75"/>
        <v>#DIV/0!</v>
      </c>
      <c r="AP290" s="109" t="e">
        <f t="shared" si="119"/>
        <v>#DIV/0!</v>
      </c>
      <c r="AQ290" s="205"/>
      <c r="AS290" s="205"/>
      <c r="AT290" s="197"/>
      <c r="AU290" s="5"/>
      <c r="AV290" s="205"/>
      <c r="AW290" s="197"/>
      <c r="AY290" s="42"/>
      <c r="AZ290" s="42"/>
      <c r="BA290" s="42"/>
      <c r="BB290" s="42"/>
      <c r="BC290" s="6"/>
      <c r="BD290" s="223"/>
      <c r="BE290" s="220"/>
      <c r="BF290" s="24"/>
      <c r="BG290" s="223"/>
      <c r="BH290" s="220"/>
      <c r="BJ290" s="42"/>
      <c r="BK290" s="42"/>
      <c r="BL290" s="42"/>
      <c r="BM290" s="42"/>
      <c r="BO290" s="205"/>
      <c r="BP290" s="197"/>
      <c r="BQ290" s="5"/>
      <c r="BR290" s="205"/>
      <c r="BS290" s="197"/>
      <c r="BU290" s="197"/>
      <c r="BV290" s="197"/>
      <c r="BW290" s="218"/>
      <c r="BX290" s="8"/>
      <c r="BY290" s="197"/>
      <c r="BZ290" s="197"/>
      <c r="CA290" s="218"/>
      <c r="CB290" s="8"/>
      <c r="CC290" s="218"/>
    </row>
    <row r="291" spans="1:81" ht="16" customHeight="1" x14ac:dyDescent="0.2">
      <c r="A291" s="278"/>
      <c r="B291" s="217"/>
      <c r="C291" s="217"/>
      <c r="E291" s="224"/>
      <c r="AG291" s="1" t="e">
        <f t="shared" si="114"/>
        <v>#DIV/0!</v>
      </c>
      <c r="AH291" s="2" t="e">
        <f t="shared" si="115"/>
        <v>#DIV/0!</v>
      </c>
      <c r="AI291" s="2" t="e">
        <f t="shared" si="116"/>
        <v>#DIV/0!</v>
      </c>
      <c r="AJ291" s="2" t="e">
        <f t="shared" si="117"/>
        <v>#DIV/0!</v>
      </c>
      <c r="AK291" s="2" t="e">
        <f t="shared" si="118"/>
        <v>#DIV/0!</v>
      </c>
      <c r="AM291" s="51" t="e">
        <f t="shared" si="74"/>
        <v>#DIV/0!</v>
      </c>
      <c r="AN291" s="20" t="e">
        <f t="shared" si="75"/>
        <v>#DIV/0!</v>
      </c>
      <c r="AP291" s="109" t="e">
        <f t="shared" si="119"/>
        <v>#DIV/0!</v>
      </c>
      <c r="AQ291" s="205"/>
      <c r="AS291" s="205"/>
      <c r="AT291" s="197"/>
      <c r="AU291" s="5"/>
      <c r="AV291" s="205"/>
      <c r="AW291" s="197"/>
      <c r="AY291" s="42"/>
      <c r="AZ291" s="42"/>
      <c r="BA291" s="42"/>
      <c r="BB291" s="42"/>
      <c r="BC291" s="6"/>
      <c r="BD291" s="223"/>
      <c r="BE291" s="220"/>
      <c r="BF291" s="24"/>
      <c r="BG291" s="223"/>
      <c r="BH291" s="220"/>
      <c r="BJ291" s="42"/>
      <c r="BK291" s="42"/>
      <c r="BL291" s="42"/>
      <c r="BM291" s="42"/>
      <c r="BO291" s="205"/>
      <c r="BP291" s="197"/>
      <c r="BQ291" s="5"/>
      <c r="BR291" s="205"/>
      <c r="BS291" s="197"/>
      <c r="BU291" s="197"/>
      <c r="BV291" s="197"/>
      <c r="BW291" s="218"/>
      <c r="BX291" s="8"/>
      <c r="BY291" s="197"/>
      <c r="BZ291" s="197"/>
      <c r="CA291" s="218"/>
      <c r="CB291" s="8"/>
      <c r="CC291" s="218"/>
    </row>
    <row r="292" spans="1:81" s="149" customFormat="1" ht="16" customHeight="1" thickBot="1" x14ac:dyDescent="0.25">
      <c r="A292" s="279"/>
      <c r="B292" s="281"/>
      <c r="C292" s="281"/>
      <c r="D292" s="133"/>
      <c r="E292" s="283"/>
      <c r="G292" s="150"/>
      <c r="K292" s="151"/>
      <c r="L292" s="150"/>
      <c r="P292" s="151"/>
      <c r="Q292" s="150"/>
      <c r="U292" s="151"/>
      <c r="V292" s="150"/>
      <c r="Z292" s="151"/>
      <c r="AA292" s="150"/>
      <c r="AE292" s="151"/>
      <c r="AG292" s="152" t="e">
        <f t="shared" si="114"/>
        <v>#DIV/0!</v>
      </c>
      <c r="AH292" s="153" t="e">
        <f t="shared" si="115"/>
        <v>#DIV/0!</v>
      </c>
      <c r="AI292" s="153" t="e">
        <f t="shared" si="116"/>
        <v>#DIV/0!</v>
      </c>
      <c r="AJ292" s="153" t="e">
        <f t="shared" si="117"/>
        <v>#DIV/0!</v>
      </c>
      <c r="AK292" s="153" t="e">
        <f t="shared" si="118"/>
        <v>#DIV/0!</v>
      </c>
      <c r="AM292" s="142" t="e">
        <f t="shared" si="74"/>
        <v>#DIV/0!</v>
      </c>
      <c r="AN292" s="133" t="e">
        <f t="shared" si="75"/>
        <v>#DIV/0!</v>
      </c>
      <c r="AP292" s="138" t="e">
        <f t="shared" si="119"/>
        <v>#DIV/0!</v>
      </c>
      <c r="AQ292" s="274"/>
      <c r="AS292" s="274"/>
      <c r="AT292" s="268"/>
      <c r="AU292" s="154"/>
      <c r="AV292" s="274"/>
      <c r="AW292" s="268"/>
      <c r="AY292" s="155"/>
      <c r="AZ292" s="155"/>
      <c r="BA292" s="155"/>
      <c r="BB292" s="155"/>
      <c r="BC292" s="156"/>
      <c r="BD292" s="276"/>
      <c r="BE292" s="272"/>
      <c r="BF292" s="139"/>
      <c r="BG292" s="276"/>
      <c r="BH292" s="272"/>
      <c r="BJ292" s="155"/>
      <c r="BK292" s="155"/>
      <c r="BL292" s="155"/>
      <c r="BM292" s="155"/>
      <c r="BO292" s="274"/>
      <c r="BP292" s="268"/>
      <c r="BQ292" s="154"/>
      <c r="BR292" s="274"/>
      <c r="BS292" s="268"/>
      <c r="BU292" s="268"/>
      <c r="BV292" s="268"/>
      <c r="BW292" s="270"/>
      <c r="BX292" s="157"/>
      <c r="BY292" s="268"/>
      <c r="BZ292" s="268"/>
      <c r="CA292" s="270"/>
      <c r="CB292" s="157"/>
      <c r="CC292" s="270"/>
    </row>
    <row r="294" spans="1:81" ht="16" customHeight="1" x14ac:dyDescent="0.2">
      <c r="AY294" s="42"/>
      <c r="AZ294" s="42"/>
      <c r="BA294" s="42"/>
      <c r="BB294" s="42"/>
      <c r="BJ294" s="42"/>
      <c r="BK294" s="42"/>
      <c r="BL294" s="42"/>
      <c r="BM294" s="42"/>
    </row>
    <row r="295" spans="1:81" ht="16" customHeight="1" x14ac:dyDescent="0.2">
      <c r="AY295" s="105"/>
      <c r="AZ295" s="105"/>
      <c r="BA295" s="105"/>
      <c r="BB295" s="105"/>
      <c r="BJ295" s="105"/>
      <c r="BK295" s="105"/>
      <c r="BL295" s="105"/>
      <c r="BM295" s="105"/>
    </row>
    <row r="296" spans="1:81" ht="16" customHeight="1" x14ac:dyDescent="0.2">
      <c r="AY296" s="42"/>
      <c r="AZ296" s="42"/>
      <c r="BA296" s="42"/>
      <c r="BB296" s="42"/>
      <c r="BJ296" s="42"/>
      <c r="BK296" s="42"/>
      <c r="BL296" s="42"/>
      <c r="BM296" s="42"/>
    </row>
    <row r="297" spans="1:81" ht="16" customHeight="1" x14ac:dyDescent="0.2">
      <c r="AY297" s="42"/>
      <c r="AZ297" s="42"/>
      <c r="BA297" s="42"/>
      <c r="BB297" s="42"/>
      <c r="BJ297" s="42"/>
      <c r="BK297" s="42"/>
      <c r="BL297" s="42"/>
      <c r="BM297" s="42"/>
    </row>
    <row r="298" spans="1:81" ht="16" customHeight="1" x14ac:dyDescent="0.2">
      <c r="AY298" s="42"/>
      <c r="AZ298" s="42"/>
      <c r="BA298" s="42"/>
      <c r="BB298" s="42"/>
      <c r="BJ298" s="42"/>
      <c r="BK298" s="42"/>
      <c r="BL298" s="42"/>
      <c r="BM298" s="42"/>
    </row>
  </sheetData>
  <mergeCells count="569">
    <mergeCell ref="BV260:BV275"/>
    <mergeCell ref="BW260:BW275"/>
    <mergeCell ref="BY260:BY275"/>
    <mergeCell ref="BZ260:BZ275"/>
    <mergeCell ref="CA260:CA275"/>
    <mergeCell ref="CC260:CC275"/>
    <mergeCell ref="C268:C275"/>
    <mergeCell ref="AQ268:AQ275"/>
    <mergeCell ref="AS268:AS275"/>
    <mergeCell ref="AV268:AV275"/>
    <mergeCell ref="BD268:BD275"/>
    <mergeCell ref="BG268:BG275"/>
    <mergeCell ref="BO268:BO275"/>
    <mergeCell ref="BR268:BR275"/>
    <mergeCell ref="BD260:BD267"/>
    <mergeCell ref="BE260:BE275"/>
    <mergeCell ref="BG260:BG267"/>
    <mergeCell ref="BH260:BH275"/>
    <mergeCell ref="BO260:BO267"/>
    <mergeCell ref="BP260:BP275"/>
    <mergeCell ref="BR260:BR267"/>
    <mergeCell ref="BS260:BS275"/>
    <mergeCell ref="BU260:BU275"/>
    <mergeCell ref="A260:A275"/>
    <mergeCell ref="B260:B275"/>
    <mergeCell ref="C260:C267"/>
    <mergeCell ref="E260:E275"/>
    <mergeCell ref="AQ260:AQ267"/>
    <mergeCell ref="AS260:AS267"/>
    <mergeCell ref="AT260:AT275"/>
    <mergeCell ref="AV260:AV267"/>
    <mergeCell ref="AW260:AW275"/>
    <mergeCell ref="BV243:BV258"/>
    <mergeCell ref="BW243:BW258"/>
    <mergeCell ref="BY243:BY258"/>
    <mergeCell ref="BZ243:BZ258"/>
    <mergeCell ref="CA243:CA258"/>
    <mergeCell ref="CC243:CC258"/>
    <mergeCell ref="C251:C258"/>
    <mergeCell ref="AQ251:AQ258"/>
    <mergeCell ref="AS251:AS258"/>
    <mergeCell ref="AV251:AV258"/>
    <mergeCell ref="BD251:BD258"/>
    <mergeCell ref="BG251:BG258"/>
    <mergeCell ref="BO251:BO258"/>
    <mergeCell ref="BR251:BR258"/>
    <mergeCell ref="BD243:BD250"/>
    <mergeCell ref="BE243:BE258"/>
    <mergeCell ref="BG243:BG250"/>
    <mergeCell ref="BH243:BH258"/>
    <mergeCell ref="BO243:BO250"/>
    <mergeCell ref="BP243:BP258"/>
    <mergeCell ref="BR243:BR250"/>
    <mergeCell ref="BS243:BS258"/>
    <mergeCell ref="BU243:BU258"/>
    <mergeCell ref="A243:A258"/>
    <mergeCell ref="B243:B258"/>
    <mergeCell ref="C243:C250"/>
    <mergeCell ref="E243:E258"/>
    <mergeCell ref="AQ243:AQ250"/>
    <mergeCell ref="AS243:AS250"/>
    <mergeCell ref="AT243:AT258"/>
    <mergeCell ref="AV243:AV250"/>
    <mergeCell ref="AW243:AW258"/>
    <mergeCell ref="BV226:BV241"/>
    <mergeCell ref="BW226:BW241"/>
    <mergeCell ref="BY226:BY241"/>
    <mergeCell ref="BZ226:BZ241"/>
    <mergeCell ref="CA226:CA241"/>
    <mergeCell ref="CC226:CC241"/>
    <mergeCell ref="C234:C241"/>
    <mergeCell ref="AQ234:AQ241"/>
    <mergeCell ref="AS234:AS241"/>
    <mergeCell ref="AV234:AV241"/>
    <mergeCell ref="BD234:BD241"/>
    <mergeCell ref="BG234:BG241"/>
    <mergeCell ref="BO234:BO241"/>
    <mergeCell ref="BR234:BR241"/>
    <mergeCell ref="BD226:BD233"/>
    <mergeCell ref="BE226:BE241"/>
    <mergeCell ref="BG226:BG233"/>
    <mergeCell ref="BH226:BH241"/>
    <mergeCell ref="BO226:BO233"/>
    <mergeCell ref="BP226:BP241"/>
    <mergeCell ref="BR226:BR233"/>
    <mergeCell ref="BS226:BS241"/>
    <mergeCell ref="BU226:BU241"/>
    <mergeCell ref="A226:A241"/>
    <mergeCell ref="B226:B241"/>
    <mergeCell ref="C226:C233"/>
    <mergeCell ref="E226:E241"/>
    <mergeCell ref="AQ226:AQ233"/>
    <mergeCell ref="AS226:AS233"/>
    <mergeCell ref="AT226:AT241"/>
    <mergeCell ref="AV226:AV233"/>
    <mergeCell ref="AW226:AW241"/>
    <mergeCell ref="BV209:BV224"/>
    <mergeCell ref="BW209:BW224"/>
    <mergeCell ref="BY209:BY224"/>
    <mergeCell ref="BZ209:BZ224"/>
    <mergeCell ref="CA209:CA224"/>
    <mergeCell ref="CC209:CC224"/>
    <mergeCell ref="C217:C224"/>
    <mergeCell ref="AQ217:AQ224"/>
    <mergeCell ref="AS217:AS224"/>
    <mergeCell ref="AV217:AV224"/>
    <mergeCell ref="BD217:BD224"/>
    <mergeCell ref="BG217:BG224"/>
    <mergeCell ref="BO217:BO224"/>
    <mergeCell ref="BR217:BR224"/>
    <mergeCell ref="BD209:BD216"/>
    <mergeCell ref="BE209:BE224"/>
    <mergeCell ref="BG209:BG216"/>
    <mergeCell ref="BH209:BH224"/>
    <mergeCell ref="BO209:BO216"/>
    <mergeCell ref="BP209:BP224"/>
    <mergeCell ref="BR209:BR216"/>
    <mergeCell ref="BS209:BS224"/>
    <mergeCell ref="BU209:BU224"/>
    <mergeCell ref="A209:A224"/>
    <mergeCell ref="B209:B224"/>
    <mergeCell ref="C209:C216"/>
    <mergeCell ref="E209:E224"/>
    <mergeCell ref="AQ209:AQ216"/>
    <mergeCell ref="AS209:AS216"/>
    <mergeCell ref="AT209:AT224"/>
    <mergeCell ref="AV209:AV216"/>
    <mergeCell ref="AW209:AW224"/>
    <mergeCell ref="BV175:BV190"/>
    <mergeCell ref="BW175:BW190"/>
    <mergeCell ref="BY175:BY190"/>
    <mergeCell ref="BZ175:BZ190"/>
    <mergeCell ref="CA175:CA190"/>
    <mergeCell ref="CC175:CC190"/>
    <mergeCell ref="C183:C190"/>
    <mergeCell ref="AQ183:AQ190"/>
    <mergeCell ref="AS183:AS190"/>
    <mergeCell ref="AV183:AV190"/>
    <mergeCell ref="BD183:BD190"/>
    <mergeCell ref="BG183:BG190"/>
    <mergeCell ref="BO183:BO190"/>
    <mergeCell ref="BR183:BR190"/>
    <mergeCell ref="BD175:BD182"/>
    <mergeCell ref="BE175:BE190"/>
    <mergeCell ref="BG175:BG182"/>
    <mergeCell ref="BH175:BH190"/>
    <mergeCell ref="BO175:BO182"/>
    <mergeCell ref="BP175:BP190"/>
    <mergeCell ref="BR175:BR182"/>
    <mergeCell ref="BS175:BS190"/>
    <mergeCell ref="BU175:BU190"/>
    <mergeCell ref="A175:A190"/>
    <mergeCell ref="B175:B190"/>
    <mergeCell ref="C175:C182"/>
    <mergeCell ref="E175:E190"/>
    <mergeCell ref="AQ175:AQ182"/>
    <mergeCell ref="AS175:AS182"/>
    <mergeCell ref="AT175:AT190"/>
    <mergeCell ref="AV175:AV182"/>
    <mergeCell ref="AW175:AW190"/>
    <mergeCell ref="BV107:BV122"/>
    <mergeCell ref="BW107:BW122"/>
    <mergeCell ref="BY107:BY122"/>
    <mergeCell ref="BZ107:BZ122"/>
    <mergeCell ref="CA107:CA122"/>
    <mergeCell ref="CC107:CC122"/>
    <mergeCell ref="C115:C122"/>
    <mergeCell ref="AQ115:AQ122"/>
    <mergeCell ref="AS115:AS122"/>
    <mergeCell ref="AV115:AV122"/>
    <mergeCell ref="BD115:BD122"/>
    <mergeCell ref="BG115:BG122"/>
    <mergeCell ref="BO115:BO122"/>
    <mergeCell ref="BR115:BR122"/>
    <mergeCell ref="BD107:BD114"/>
    <mergeCell ref="BE107:BE122"/>
    <mergeCell ref="BG107:BG114"/>
    <mergeCell ref="BH107:BH122"/>
    <mergeCell ref="BO107:BO114"/>
    <mergeCell ref="BP107:BP122"/>
    <mergeCell ref="BR107:BR114"/>
    <mergeCell ref="BS107:BS122"/>
    <mergeCell ref="BU107:BU122"/>
    <mergeCell ref="A107:A122"/>
    <mergeCell ref="B107:B122"/>
    <mergeCell ref="C107:C114"/>
    <mergeCell ref="E107:E122"/>
    <mergeCell ref="AQ107:AQ114"/>
    <mergeCell ref="AS107:AS114"/>
    <mergeCell ref="AT107:AT122"/>
    <mergeCell ref="AV107:AV114"/>
    <mergeCell ref="AW107:AW122"/>
    <mergeCell ref="AY1:BH1"/>
    <mergeCell ref="BJ1:BS1"/>
    <mergeCell ref="G2:K2"/>
    <mergeCell ref="L2:P2"/>
    <mergeCell ref="Q2:U2"/>
    <mergeCell ref="V2:Z2"/>
    <mergeCell ref="AA2:AE2"/>
    <mergeCell ref="AG2:AG3"/>
    <mergeCell ref="AH2:AH3"/>
    <mergeCell ref="AI2:AI3"/>
    <mergeCell ref="BL2:BM2"/>
    <mergeCell ref="BD3:BE3"/>
    <mergeCell ref="BG3:BH3"/>
    <mergeCell ref="BO3:BP3"/>
    <mergeCell ref="BR3:BS3"/>
    <mergeCell ref="AM2:AM3"/>
    <mergeCell ref="AN2:AN3"/>
    <mergeCell ref="BU3:BW3"/>
    <mergeCell ref="AJ2:AJ3"/>
    <mergeCell ref="AK2:AK3"/>
    <mergeCell ref="AP2:AQ2"/>
    <mergeCell ref="AY2:AZ2"/>
    <mergeCell ref="BA2:BB2"/>
    <mergeCell ref="BJ2:BK2"/>
    <mergeCell ref="BY3:CA3"/>
    <mergeCell ref="A5:A20"/>
    <mergeCell ref="B5:B20"/>
    <mergeCell ref="C5:C12"/>
    <mergeCell ref="E5:E20"/>
    <mergeCell ref="AQ5:AQ12"/>
    <mergeCell ref="AS5:AS12"/>
    <mergeCell ref="AT5:AT20"/>
    <mergeCell ref="AV5:AV12"/>
    <mergeCell ref="AW5:AW20"/>
    <mergeCell ref="BZ5:BZ20"/>
    <mergeCell ref="CA5:CA20"/>
    <mergeCell ref="CC5:CC20"/>
    <mergeCell ref="C13:C20"/>
    <mergeCell ref="AQ13:AQ20"/>
    <mergeCell ref="AS13:AS20"/>
    <mergeCell ref="AV13:AV20"/>
    <mergeCell ref="BD13:BD20"/>
    <mergeCell ref="BG13:BG20"/>
    <mergeCell ref="BO13:BO20"/>
    <mergeCell ref="BR5:BR12"/>
    <mergeCell ref="BS5:BS20"/>
    <mergeCell ref="BU5:BU20"/>
    <mergeCell ref="BV5:BV20"/>
    <mergeCell ref="BW5:BW20"/>
    <mergeCell ref="BY5:BY20"/>
    <mergeCell ref="BR13:BR20"/>
    <mergeCell ref="BD5:BD12"/>
    <mergeCell ref="BE5:BE20"/>
    <mergeCell ref="BG5:BG12"/>
    <mergeCell ref="BH5:BH20"/>
    <mergeCell ref="BO5:BO12"/>
    <mergeCell ref="BP5:BP20"/>
    <mergeCell ref="A22:A37"/>
    <mergeCell ref="B22:B37"/>
    <mergeCell ref="C22:C29"/>
    <mergeCell ref="E22:E37"/>
    <mergeCell ref="AQ22:AQ29"/>
    <mergeCell ref="AS22:AS29"/>
    <mergeCell ref="C30:C37"/>
    <mergeCell ref="AQ30:AQ37"/>
    <mergeCell ref="AS30:AS37"/>
    <mergeCell ref="AT22:AT37"/>
    <mergeCell ref="AV22:AV29"/>
    <mergeCell ref="AW22:AW37"/>
    <mergeCell ref="BD22:BD29"/>
    <mergeCell ref="BE22:BE37"/>
    <mergeCell ref="BG22:BG29"/>
    <mergeCell ref="AV30:AV37"/>
    <mergeCell ref="BD30:BD37"/>
    <mergeCell ref="BG30:BG37"/>
    <mergeCell ref="BV22:BV37"/>
    <mergeCell ref="BW22:BW37"/>
    <mergeCell ref="BY22:BY37"/>
    <mergeCell ref="BZ22:BZ37"/>
    <mergeCell ref="CA22:CA37"/>
    <mergeCell ref="CC22:CC37"/>
    <mergeCell ref="BH22:BH37"/>
    <mergeCell ref="BO22:BO29"/>
    <mergeCell ref="BP22:BP37"/>
    <mergeCell ref="BR22:BR29"/>
    <mergeCell ref="BS22:BS37"/>
    <mergeCell ref="BU22:BU37"/>
    <mergeCell ref="BO30:BO37"/>
    <mergeCell ref="BR30:BR37"/>
    <mergeCell ref="A39:A54"/>
    <mergeCell ref="B39:B54"/>
    <mergeCell ref="C39:C46"/>
    <mergeCell ref="E39:E54"/>
    <mergeCell ref="AQ39:AQ46"/>
    <mergeCell ref="AS39:AS46"/>
    <mergeCell ref="C47:C54"/>
    <mergeCell ref="AQ47:AQ54"/>
    <mergeCell ref="AS47:AS54"/>
    <mergeCell ref="AT39:AT54"/>
    <mergeCell ref="AV39:AV46"/>
    <mergeCell ref="AW39:AW54"/>
    <mergeCell ref="BD39:BD46"/>
    <mergeCell ref="BE39:BE54"/>
    <mergeCell ref="BG39:BG46"/>
    <mergeCell ref="AV47:AV54"/>
    <mergeCell ref="BD47:BD54"/>
    <mergeCell ref="BG47:BG54"/>
    <mergeCell ref="BV39:BV54"/>
    <mergeCell ref="BW39:BW54"/>
    <mergeCell ref="BY39:BY54"/>
    <mergeCell ref="BZ39:BZ54"/>
    <mergeCell ref="CA39:CA54"/>
    <mergeCell ref="CC39:CC54"/>
    <mergeCell ref="BH39:BH54"/>
    <mergeCell ref="BO39:BO46"/>
    <mergeCell ref="BP39:BP54"/>
    <mergeCell ref="BR39:BR46"/>
    <mergeCell ref="BS39:BS54"/>
    <mergeCell ref="BU39:BU54"/>
    <mergeCell ref="BO47:BO54"/>
    <mergeCell ref="BR47:BR54"/>
    <mergeCell ref="A56:A71"/>
    <mergeCell ref="B56:B71"/>
    <mergeCell ref="C56:C63"/>
    <mergeCell ref="E56:E71"/>
    <mergeCell ref="AQ56:AQ63"/>
    <mergeCell ref="AS56:AS63"/>
    <mergeCell ref="C64:C71"/>
    <mergeCell ref="AQ64:AQ71"/>
    <mergeCell ref="AS64:AS71"/>
    <mergeCell ref="AT56:AT71"/>
    <mergeCell ref="AV56:AV63"/>
    <mergeCell ref="AW56:AW71"/>
    <mergeCell ref="BD56:BD63"/>
    <mergeCell ref="BE56:BE71"/>
    <mergeCell ref="BG56:BG63"/>
    <mergeCell ref="AV64:AV71"/>
    <mergeCell ref="BD64:BD71"/>
    <mergeCell ref="BG64:BG71"/>
    <mergeCell ref="BV56:BV71"/>
    <mergeCell ref="BW56:BW71"/>
    <mergeCell ref="BY56:BY71"/>
    <mergeCell ref="BZ56:BZ71"/>
    <mergeCell ref="CA56:CA71"/>
    <mergeCell ref="CC56:CC71"/>
    <mergeCell ref="BH56:BH71"/>
    <mergeCell ref="BO56:BO63"/>
    <mergeCell ref="BP56:BP71"/>
    <mergeCell ref="BR56:BR63"/>
    <mergeCell ref="BS56:BS71"/>
    <mergeCell ref="BU56:BU71"/>
    <mergeCell ref="BO64:BO71"/>
    <mergeCell ref="BR64:BR71"/>
    <mergeCell ref="A124:A139"/>
    <mergeCell ref="B124:B139"/>
    <mergeCell ref="C124:C131"/>
    <mergeCell ref="E124:E139"/>
    <mergeCell ref="AQ124:AQ131"/>
    <mergeCell ref="AS124:AS131"/>
    <mergeCell ref="C132:C139"/>
    <mergeCell ref="AQ132:AQ139"/>
    <mergeCell ref="AS132:AS139"/>
    <mergeCell ref="AT124:AT139"/>
    <mergeCell ref="AV124:AV131"/>
    <mergeCell ref="AW124:AW139"/>
    <mergeCell ref="BD124:BD131"/>
    <mergeCell ref="BE124:BE139"/>
    <mergeCell ref="BG124:BG131"/>
    <mergeCell ref="AV132:AV139"/>
    <mergeCell ref="BD132:BD139"/>
    <mergeCell ref="BG132:BG139"/>
    <mergeCell ref="BV124:BV139"/>
    <mergeCell ref="BW124:BW139"/>
    <mergeCell ref="BY124:BY139"/>
    <mergeCell ref="BZ124:BZ139"/>
    <mergeCell ref="CA124:CA139"/>
    <mergeCell ref="CC124:CC139"/>
    <mergeCell ref="BH124:BH139"/>
    <mergeCell ref="BO124:BO131"/>
    <mergeCell ref="BP124:BP139"/>
    <mergeCell ref="BR124:BR131"/>
    <mergeCell ref="BS124:BS139"/>
    <mergeCell ref="BU124:BU139"/>
    <mergeCell ref="BO132:BO139"/>
    <mergeCell ref="BR132:BR139"/>
    <mergeCell ref="A141:A156"/>
    <mergeCell ref="B141:B156"/>
    <mergeCell ref="C141:C148"/>
    <mergeCell ref="E141:E156"/>
    <mergeCell ref="AQ141:AQ148"/>
    <mergeCell ref="AS141:AS148"/>
    <mergeCell ref="C149:C156"/>
    <mergeCell ref="AQ149:AQ156"/>
    <mergeCell ref="AS149:AS156"/>
    <mergeCell ref="AT141:AT156"/>
    <mergeCell ref="AV141:AV148"/>
    <mergeCell ref="AW141:AW156"/>
    <mergeCell ref="BD141:BD148"/>
    <mergeCell ref="BE141:BE156"/>
    <mergeCell ref="BG141:BG148"/>
    <mergeCell ref="AV149:AV156"/>
    <mergeCell ref="BD149:BD156"/>
    <mergeCell ref="BG149:BG156"/>
    <mergeCell ref="BV141:BV156"/>
    <mergeCell ref="BW141:BW156"/>
    <mergeCell ref="BY141:BY156"/>
    <mergeCell ref="BZ141:BZ156"/>
    <mergeCell ref="CA141:CA156"/>
    <mergeCell ref="CC141:CC156"/>
    <mergeCell ref="BH141:BH156"/>
    <mergeCell ref="BO141:BO148"/>
    <mergeCell ref="BP141:BP156"/>
    <mergeCell ref="BR141:BR148"/>
    <mergeCell ref="BS141:BS156"/>
    <mergeCell ref="BU141:BU156"/>
    <mergeCell ref="BO149:BO156"/>
    <mergeCell ref="BR149:BR156"/>
    <mergeCell ref="A158:A173"/>
    <mergeCell ref="B158:B173"/>
    <mergeCell ref="C158:C165"/>
    <mergeCell ref="E158:E173"/>
    <mergeCell ref="AQ158:AQ165"/>
    <mergeCell ref="AS158:AS165"/>
    <mergeCell ref="C166:C173"/>
    <mergeCell ref="AQ166:AQ173"/>
    <mergeCell ref="AS166:AS173"/>
    <mergeCell ref="AT158:AT173"/>
    <mergeCell ref="AV158:AV165"/>
    <mergeCell ref="AW158:AW173"/>
    <mergeCell ref="BD158:BD165"/>
    <mergeCell ref="BE158:BE173"/>
    <mergeCell ref="BG158:BG165"/>
    <mergeCell ref="AV166:AV173"/>
    <mergeCell ref="BD166:BD173"/>
    <mergeCell ref="BG166:BG173"/>
    <mergeCell ref="BV158:BV173"/>
    <mergeCell ref="BW158:BW173"/>
    <mergeCell ref="BY158:BY173"/>
    <mergeCell ref="BZ158:BZ173"/>
    <mergeCell ref="CA158:CA173"/>
    <mergeCell ref="CC158:CC173"/>
    <mergeCell ref="BH158:BH173"/>
    <mergeCell ref="BO158:BO165"/>
    <mergeCell ref="BP158:BP173"/>
    <mergeCell ref="BR158:BR165"/>
    <mergeCell ref="BS158:BS173"/>
    <mergeCell ref="BU158:BU173"/>
    <mergeCell ref="BO166:BO173"/>
    <mergeCell ref="BR166:BR173"/>
    <mergeCell ref="A277:A292"/>
    <mergeCell ref="B277:B292"/>
    <mergeCell ref="C277:C284"/>
    <mergeCell ref="E277:E292"/>
    <mergeCell ref="AQ277:AQ284"/>
    <mergeCell ref="AS277:AS284"/>
    <mergeCell ref="C285:C292"/>
    <mergeCell ref="AQ285:AQ292"/>
    <mergeCell ref="AS285:AS292"/>
    <mergeCell ref="AT277:AT292"/>
    <mergeCell ref="AV277:AV284"/>
    <mergeCell ref="AW277:AW292"/>
    <mergeCell ref="BD277:BD284"/>
    <mergeCell ref="BE277:BE292"/>
    <mergeCell ref="BG277:BG284"/>
    <mergeCell ref="AV285:AV292"/>
    <mergeCell ref="BD285:BD292"/>
    <mergeCell ref="BG285:BG292"/>
    <mergeCell ref="BV277:BV292"/>
    <mergeCell ref="BW277:BW292"/>
    <mergeCell ref="BY277:BY292"/>
    <mergeCell ref="BZ277:BZ292"/>
    <mergeCell ref="CA277:CA292"/>
    <mergeCell ref="CC277:CC292"/>
    <mergeCell ref="BH277:BH292"/>
    <mergeCell ref="BO277:BO284"/>
    <mergeCell ref="BP277:BP292"/>
    <mergeCell ref="BR277:BR284"/>
    <mergeCell ref="BS277:BS292"/>
    <mergeCell ref="BU277:BU292"/>
    <mergeCell ref="BO285:BO292"/>
    <mergeCell ref="BR285:BR292"/>
    <mergeCell ref="A192:A207"/>
    <mergeCell ref="B192:B207"/>
    <mergeCell ref="C192:C199"/>
    <mergeCell ref="E192:E207"/>
    <mergeCell ref="AQ192:AQ199"/>
    <mergeCell ref="AS192:AS199"/>
    <mergeCell ref="AT192:AT207"/>
    <mergeCell ref="AV192:AV199"/>
    <mergeCell ref="AW192:AW207"/>
    <mergeCell ref="BV192:BV207"/>
    <mergeCell ref="BW192:BW207"/>
    <mergeCell ref="BY192:BY207"/>
    <mergeCell ref="BZ192:BZ207"/>
    <mergeCell ref="CA192:CA207"/>
    <mergeCell ref="CC192:CC207"/>
    <mergeCell ref="C200:C207"/>
    <mergeCell ref="AQ200:AQ207"/>
    <mergeCell ref="AS200:AS207"/>
    <mergeCell ref="AV200:AV207"/>
    <mergeCell ref="BD200:BD207"/>
    <mergeCell ref="BG200:BG207"/>
    <mergeCell ref="BO200:BO207"/>
    <mergeCell ref="BR200:BR207"/>
    <mergeCell ref="BD192:BD199"/>
    <mergeCell ref="BE192:BE207"/>
    <mergeCell ref="BG192:BG199"/>
    <mergeCell ref="BH192:BH207"/>
    <mergeCell ref="BO192:BO199"/>
    <mergeCell ref="BP192:BP207"/>
    <mergeCell ref="BR192:BR199"/>
    <mergeCell ref="BS192:BS207"/>
    <mergeCell ref="BU192:BU207"/>
    <mergeCell ref="A90:A105"/>
    <mergeCell ref="B90:B105"/>
    <mergeCell ref="C90:C97"/>
    <mergeCell ref="E90:E105"/>
    <mergeCell ref="AQ90:AQ97"/>
    <mergeCell ref="AS90:AS97"/>
    <mergeCell ref="AT90:AT105"/>
    <mergeCell ref="AV90:AV97"/>
    <mergeCell ref="AW90:AW105"/>
    <mergeCell ref="BV90:BV105"/>
    <mergeCell ref="BW90:BW105"/>
    <mergeCell ref="BY90:BY105"/>
    <mergeCell ref="BZ90:BZ105"/>
    <mergeCell ref="CA90:CA105"/>
    <mergeCell ref="CC90:CC105"/>
    <mergeCell ref="C98:C105"/>
    <mergeCell ref="AQ98:AQ105"/>
    <mergeCell ref="AS98:AS105"/>
    <mergeCell ref="AV98:AV105"/>
    <mergeCell ref="BD98:BD105"/>
    <mergeCell ref="BG98:BG105"/>
    <mergeCell ref="BO98:BO105"/>
    <mergeCell ref="BR98:BR105"/>
    <mergeCell ref="BD90:BD97"/>
    <mergeCell ref="BE90:BE105"/>
    <mergeCell ref="BG90:BG97"/>
    <mergeCell ref="BH90:BH105"/>
    <mergeCell ref="BO90:BO97"/>
    <mergeCell ref="BP90:BP105"/>
    <mergeCell ref="BR90:BR97"/>
    <mergeCell ref="BS90:BS105"/>
    <mergeCell ref="BU90:BU105"/>
    <mergeCell ref="A73:A88"/>
    <mergeCell ref="B73:B88"/>
    <mergeCell ref="C73:C80"/>
    <mergeCell ref="E73:E88"/>
    <mergeCell ref="AQ73:AQ80"/>
    <mergeCell ref="AS73:AS80"/>
    <mergeCell ref="AT73:AT88"/>
    <mergeCell ref="AV73:AV80"/>
    <mergeCell ref="AW73:AW88"/>
    <mergeCell ref="BV73:BV88"/>
    <mergeCell ref="BW73:BW88"/>
    <mergeCell ref="BY73:BY88"/>
    <mergeCell ref="BZ73:BZ88"/>
    <mergeCell ref="CA73:CA88"/>
    <mergeCell ref="CC73:CC88"/>
    <mergeCell ref="C81:C88"/>
    <mergeCell ref="AQ81:AQ88"/>
    <mergeCell ref="AS81:AS88"/>
    <mergeCell ref="AV81:AV88"/>
    <mergeCell ref="BD81:BD88"/>
    <mergeCell ref="BG81:BG88"/>
    <mergeCell ref="BO81:BO88"/>
    <mergeCell ref="BR81:BR88"/>
    <mergeCell ref="BD73:BD80"/>
    <mergeCell ref="BE73:BE88"/>
    <mergeCell ref="BG73:BG80"/>
    <mergeCell ref="BH73:BH88"/>
    <mergeCell ref="BO73:BO80"/>
    <mergeCell ref="BP73:BP88"/>
    <mergeCell ref="BR73:BR80"/>
    <mergeCell ref="BS73:BS88"/>
    <mergeCell ref="BU73:BU88"/>
  </mergeCells>
  <conditionalFormatting sqref="A72:A73">
    <cfRule type="colorScale" priority="19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06">
    <cfRule type="colorScale" priority="13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07:A122">
    <cfRule type="colorScale" priority="10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58:A173">
    <cfRule type="colorScale" priority="15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75:A190">
    <cfRule type="colorScale" priority="6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208:A209">
    <cfRule type="colorScale" priority="1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226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243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260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293:A1048576 A1:A5 A55:A56 A38:A39 A21:A22 A276:A277 A157 A140:A141 A123:A124 A89:A90 A174 A191:A192">
    <cfRule type="colorScale" priority="30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:B1048576">
    <cfRule type="colorScale" priority="214">
      <colorScale>
        <cfvo type="min"/>
        <cfvo type="max"/>
        <color rgb="FFFCFCFF"/>
        <color rgb="FF63BE7B"/>
      </colorScale>
    </cfRule>
  </conditionalFormatting>
  <conditionalFormatting sqref="C107:C122">
    <cfRule type="colorScale" priority="115">
      <colorScale>
        <cfvo type="min"/>
        <cfvo type="max"/>
        <color rgb="FFFFEF9C"/>
        <color rgb="FF63BE7B"/>
      </colorScale>
    </cfRule>
  </conditionalFormatting>
  <conditionalFormatting sqref="C123:C157 C174 C1:C106 C191:C1048576">
    <cfRule type="colorScale" priority="298">
      <colorScale>
        <cfvo type="min"/>
        <cfvo type="max"/>
        <color rgb="FFFFEF9C"/>
        <color rgb="FF63BE7B"/>
      </colorScale>
    </cfRule>
  </conditionalFormatting>
  <conditionalFormatting sqref="C158:C173">
    <cfRule type="colorScale" priority="173">
      <colorScale>
        <cfvo type="min"/>
        <cfvo type="max"/>
        <color rgb="FFFFEF9C"/>
        <color rgb="FF63BE7B"/>
      </colorScale>
    </cfRule>
  </conditionalFormatting>
  <conditionalFormatting sqref="C175:C190">
    <cfRule type="colorScale" priority="76">
      <colorScale>
        <cfvo type="min"/>
        <cfvo type="max"/>
        <color rgb="FFFFEF9C"/>
        <color rgb="FF63BE7B"/>
      </colorScale>
    </cfRule>
  </conditionalFormatting>
  <conditionalFormatting sqref="E107">
    <cfRule type="colorScale" priority="129">
      <colorScale>
        <cfvo type="num" val="0"/>
        <cfvo type="percentile" val="50"/>
        <cfvo type="num" val="3000000"/>
        <color rgb="FF63BE7B"/>
        <color rgb="FFFFEB84"/>
        <color rgb="FFF8696B"/>
      </colorScale>
    </cfRule>
  </conditionalFormatting>
  <conditionalFormatting sqref="E123:E157 E174 E1:E106 E191:E1048576">
    <cfRule type="colorScale" priority="21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158">
    <cfRule type="colorScale" priority="187">
      <colorScale>
        <cfvo type="num" val="0"/>
        <cfvo type="percentile" val="50"/>
        <cfvo type="num" val="3000000"/>
        <color rgb="FF63BE7B"/>
        <color rgb="FFFFEB84"/>
        <color rgb="FFF8696B"/>
      </colorScale>
    </cfRule>
  </conditionalFormatting>
  <conditionalFormatting sqref="E175">
    <cfRule type="colorScale" priority="90">
      <colorScale>
        <cfvo type="num" val="0"/>
        <cfvo type="percentile" val="50"/>
        <cfvo type="num" val="3000000"/>
        <color rgb="FF63BE7B"/>
        <color rgb="FFFFEB84"/>
        <color rgb="FFF8696B"/>
      </colorScale>
    </cfRule>
  </conditionalFormatting>
  <conditionalFormatting sqref="G2">
    <cfRule type="dataBar" priority="335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{C0EF148F-9248-0842-B62A-C8D0F6636FEE}</x14:id>
        </ext>
      </extLst>
    </cfRule>
  </conditionalFormatting>
  <conditionalFormatting sqref="L2">
    <cfRule type="dataBar" priority="33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{BD4FFF88-0E5D-944E-A979-691D6FE0CBAE}</x14:id>
        </ext>
      </extLst>
    </cfRule>
  </conditionalFormatting>
  <conditionalFormatting sqref="V2">
    <cfRule type="dataBar" priority="33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{B74E4938-52FE-BB48-AF31-4EBA8DA8DA79}</x14:id>
        </ext>
      </extLst>
    </cfRule>
  </conditionalFormatting>
  <conditionalFormatting sqref="AG107:AG122">
    <cfRule type="dataBar" priority="123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{DBFCA598-1663-0240-9FDD-11771B30401A}</x14:id>
        </ext>
      </extLst>
    </cfRule>
  </conditionalFormatting>
  <conditionalFormatting sqref="AG123:AG157 AG174 AG1:AG106 AG191:AG1048576">
    <cfRule type="dataBar" priority="344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{A4C96D7F-3CDA-F641-B031-7D4CC3E45CD1}</x14:id>
        </ext>
      </extLst>
    </cfRule>
  </conditionalFormatting>
  <conditionalFormatting sqref="AG158:AG173">
    <cfRule type="dataBar" priority="181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{A6B22221-409F-D140-B8CF-19E0FB377A9A}</x14:id>
        </ext>
      </extLst>
    </cfRule>
  </conditionalFormatting>
  <conditionalFormatting sqref="AG175:AG190">
    <cfRule type="dataBar" priority="84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{122503AE-BF5A-C549-ABF5-20ADB2446FE1}</x14:id>
        </ext>
      </extLst>
    </cfRule>
  </conditionalFormatting>
  <conditionalFormatting sqref="AH107:AH122">
    <cfRule type="dataBar" priority="12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{A20DB183-F60B-D844-A973-4CF09C3670AE}</x14:id>
        </ext>
      </extLst>
    </cfRule>
  </conditionalFormatting>
  <conditionalFormatting sqref="AH123:AH157 AH174 AH1:AH106 AH191:AH1048576">
    <cfRule type="dataBar" priority="34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{579DF16C-154D-8549-A4FD-4B3086182821}</x14:id>
        </ext>
      </extLst>
    </cfRule>
  </conditionalFormatting>
  <conditionalFormatting sqref="AH158:AH173">
    <cfRule type="dataBar" priority="18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{88D883E8-A477-004B-81D4-03111BE68A7E}</x14:id>
        </ext>
      </extLst>
    </cfRule>
  </conditionalFormatting>
  <conditionalFormatting sqref="AH175:AH190">
    <cfRule type="dataBar" priority="8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{346025D3-FB3F-6C44-9083-7247D48D4291}</x14:id>
        </ext>
      </extLst>
    </cfRule>
  </conditionalFormatting>
  <conditionalFormatting sqref="AI107:AI122">
    <cfRule type="dataBar" priority="126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{EECE3490-1AF0-3949-A0E1-E904A62622DB}</x14:id>
        </ext>
      </extLst>
    </cfRule>
  </conditionalFormatting>
  <conditionalFormatting sqref="AI123:AI157 AI174 AI1:AI106 AI191:AI1048576">
    <cfRule type="dataBar" priority="347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{04C7AAFB-B8AA-EA46-BA5F-831FCB80EDC6}</x14:id>
        </ext>
      </extLst>
    </cfRule>
  </conditionalFormatting>
  <conditionalFormatting sqref="AI158:AI173">
    <cfRule type="dataBar" priority="184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{74B4CD44-7495-A94E-8006-DCA0848CC598}</x14:id>
        </ext>
      </extLst>
    </cfRule>
  </conditionalFormatting>
  <conditionalFormatting sqref="AI175:AI190">
    <cfRule type="dataBar" priority="87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{B98F3CDD-981B-B840-9A05-D14176171FC4}</x14:id>
        </ext>
      </extLst>
    </cfRule>
  </conditionalFormatting>
  <conditionalFormatting sqref="AJ107:AJ122">
    <cfRule type="dataBar" priority="125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{B85DAB46-1246-6043-813E-FAB07EB27B30}</x14:id>
        </ext>
      </extLst>
    </cfRule>
  </conditionalFormatting>
  <conditionalFormatting sqref="AJ123:AJ157 AJ174 AJ1:AJ106 AJ191:AJ1048576">
    <cfRule type="dataBar" priority="34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{2089B08C-B916-7C46-88F1-F77A9EF1D3A5}</x14:id>
        </ext>
      </extLst>
    </cfRule>
  </conditionalFormatting>
  <conditionalFormatting sqref="AJ158:AJ173">
    <cfRule type="dataBar" priority="18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{4E42CFA6-CD60-654C-BF20-550C5FD3F0BC}</x14:id>
        </ext>
      </extLst>
    </cfRule>
  </conditionalFormatting>
  <conditionalFormatting sqref="AJ175:AJ190">
    <cfRule type="dataBar" priority="8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{BAC94B4E-6D04-E445-9510-6ADF337BFF3A}</x14:id>
        </ext>
      </extLst>
    </cfRule>
  </conditionalFormatting>
  <conditionalFormatting sqref="AK1:AK1048576">
    <cfRule type="dataBar" priority="41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{FF97DEFC-446E-2545-AC04-7E3A833C33D3}</x14:id>
        </ext>
      </extLst>
    </cfRule>
  </conditionalFormatting>
  <conditionalFormatting sqref="AM1:AM2 AM4:AM1048576">
    <cfRule type="colorScale" priority="3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N1:AN2 AN4:AN1048576">
    <cfRule type="colorScale" priority="3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P107:AP122">
    <cfRule type="colorScale" priority="12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P158:AP173">
    <cfRule type="colorScale" priority="5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P175:AP190">
    <cfRule type="colorScale" priority="4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P293:AQ1048576 AP1:AQ4 AP21:AQ21 AP5:AP20 AP89:AQ89 AP56:AP71 AP277:AP292 AP124:AP139 AP55:AQ55 AP39:AP54 AP38:AQ38 AP157:AQ157 AP141:AP156 AP22:AP37 AP276:AQ276 AP192:AP207 AP140:AQ140 AP123:AQ123 AP90:AP105 AP72:AQ72 AP73:AP88 AP174:AQ174 AP106:AQ106 AP191:AQ191 AP208:AQ208 AP209:AP275">
    <cfRule type="colorScale" priority="36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Q1:AQ106 AQ123:AQ1048576">
    <cfRule type="colorScale" priority="33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Q107:AQ122">
    <cfRule type="colorScale" priority="12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S1:AS106 AS123:AS1048576">
    <cfRule type="colorScale" priority="32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S72">
    <cfRule type="colorScale" priority="20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S106">
    <cfRule type="colorScale" priority="14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S107:AS122">
    <cfRule type="colorScale" priority="12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S208">
    <cfRule type="colorScale" priority="3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S293:AS1048576 AS1:AS4 AS21 AS89 AS55 AS38 AS157 AS276 AS140 AS123 AS174 AS191">
    <cfRule type="colorScale" priority="36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T1:AT106 AT123:AT1048576">
    <cfRule type="colorScale" priority="32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T72">
    <cfRule type="colorScale" priority="20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T106">
    <cfRule type="colorScale" priority="13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T107:AT122">
    <cfRule type="colorScale" priority="11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T208">
    <cfRule type="colorScale" priority="2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T293:AT1048576 AT1:AT4 AT21 AT89 AT55 AT38 AT157 AT276 AT140 AT123 AT174 AT191">
    <cfRule type="colorScale" priority="35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U1:AU2">
    <cfRule type="colorScale" priority="34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V1:AV106 AV123:AV1048576">
    <cfRule type="colorScale" priority="32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V72">
    <cfRule type="colorScale" priority="20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V106">
    <cfRule type="colorScale" priority="14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V107:AV122">
    <cfRule type="colorScale" priority="12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V208">
    <cfRule type="colorScale" priority="3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V293:AV1048576 AV1:AV4 AV21 AV89 AV55 AV38 AV157 AV276 AV140 AV123 AV174 AV191">
    <cfRule type="colorScale" priority="36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W1:AW106 AW123:AW1048576">
    <cfRule type="colorScale" priority="32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W72">
    <cfRule type="colorScale" priority="19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W106">
    <cfRule type="colorScale" priority="13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W107:AW122">
    <cfRule type="colorScale" priority="11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W208">
    <cfRule type="colorScale" priority="2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W293:AW1048576 AW1:AW4 AW21 AW89 AW55 AW38 AW157 AW276 AW140 AW123 AW174 AW191">
    <cfRule type="colorScale" priority="35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Y107:AY122">
    <cfRule type="colorScale" priority="1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Y158:AY1048576 AY1:AY106 AY123:AY156">
    <cfRule type="colorScale" priority="23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Z1:AZ106 AZ123:AZ1048576">
    <cfRule type="colorScale" priority="23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107:AZ122">
    <cfRule type="colorScale" priority="11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A1:BA106 BA123:BA1048576">
    <cfRule type="colorScale" priority="23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A107:BA122">
    <cfRule type="colorScale" priority="1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B1:BB106 BB123:BB1048576">
    <cfRule type="colorScale" priority="23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B107:BB122">
    <cfRule type="colorScale" priority="11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C2:BC3 BH2 BF3 BE2:BF2">
    <cfRule type="colorScale" priority="34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C5:BC12">
    <cfRule type="colorScale" priority="36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C13:BC20">
    <cfRule type="colorScale" priority="33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C22:BC29">
    <cfRule type="colorScale" priority="26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C30:BC37">
    <cfRule type="colorScale" priority="26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C39:BC46">
    <cfRule type="colorScale" priority="30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C47:BC54">
    <cfRule type="colorScale" priority="30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C56:BC63">
    <cfRule type="colorScale" priority="31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C64:BC71">
    <cfRule type="colorScale" priority="31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C73:BC80">
    <cfRule type="colorScale" priority="19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C81:BC88">
    <cfRule type="colorScale" priority="19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C90:BC97">
    <cfRule type="colorScale" priority="21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C98:BC105">
    <cfRule type="colorScale" priority="21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C107:BC114">
    <cfRule type="colorScale" priority="9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C115:BC122">
    <cfRule type="colorScale" priority="9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C124:BC131">
    <cfRule type="colorScale" priority="30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C132:BC139">
    <cfRule type="colorScale" priority="30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C141:BC148">
    <cfRule type="colorScale" priority="26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C149:BC156">
    <cfRule type="colorScale" priority="26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C158:BC165">
    <cfRule type="colorScale" priority="5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C166:BC173">
    <cfRule type="colorScale" priority="4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C175:BC182">
    <cfRule type="colorScale" priority="4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C183:BC190">
    <cfRule type="colorScale" priority="4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C192:BC199">
    <cfRule type="colorScale" priority="22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C200:BC207">
    <cfRule type="colorScale" priority="213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C209:BC216">
    <cfRule type="colorScale" priority="1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C217:BC225">
    <cfRule type="colorScale" priority="1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C226:BC233">
    <cfRule type="colorScale" priority="1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C234:BC242 BC259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C243:BC250">
    <cfRule type="colorScale" priority="1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C251:BC258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C260:BC267">
    <cfRule type="colorScale" priority="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C268:BC275"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C277:BC284">
    <cfRule type="colorScale" priority="30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C285:BC292">
    <cfRule type="colorScale" priority="30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D1:BD106 BD123:BD293">
    <cfRule type="colorScale" priority="242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D107:BD122">
    <cfRule type="colorScale" priority="10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D299:BD1048576">
    <cfRule type="colorScale" priority="27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E1:BE4 BE293 BE21 BE89 BE55 BE38 BE157 BE299:BE1048576 BE276 BE140 BE123 BE174 BE191">
    <cfRule type="colorScale" priority="35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E72">
    <cfRule type="colorScale" priority="20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E106">
    <cfRule type="colorScale" priority="14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E107:BE122">
    <cfRule type="colorScale" priority="11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E208">
    <cfRule type="colorScale" priority="3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E299:BE1048576 BE1:BE106 BE123:BE293">
    <cfRule type="colorScale" priority="31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G1:BG106 BG123:BG293">
    <cfRule type="colorScale" priority="244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G107:BG122">
    <cfRule type="colorScale" priority="10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G299:BG1048576">
    <cfRule type="colorScale" priority="27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H1:BH4 BH293 BH21 BH89 BH55 BH38 BH157 BH299:BH1048576 BH276 BH140 BH123 BH174 BH191">
    <cfRule type="colorScale" priority="35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H72">
    <cfRule type="colorScale" priority="20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H106">
    <cfRule type="colorScale" priority="14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H107:BH122">
    <cfRule type="colorScale" priority="11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H208">
    <cfRule type="colorScale" priority="3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H299:BH1048576 BH1:BH106 BH123:BH293">
    <cfRule type="colorScale" priority="31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J1:BJ106 BJ123:BJ1048576">
    <cfRule type="colorScale" priority="23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J107:BJ122">
    <cfRule type="colorScale" priority="1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K1:BK106 BK123:BK1048576">
    <cfRule type="colorScale" priority="22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K107:BK122">
    <cfRule type="colorScale" priority="10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L1:BL106 BL123:BL1048576">
    <cfRule type="colorScale" priority="22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L107:BL122">
    <cfRule type="colorScale" priority="10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M1:BM106 BM123:BM1048576">
    <cfRule type="colorScale" priority="22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M107:BM122">
    <cfRule type="colorScale" priority="10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O1:BO106 BO123:BO1048576">
    <cfRule type="colorScale" priority="27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O72">
    <cfRule type="colorScale" priority="19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O106">
    <cfRule type="colorScale" priority="13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O107:BO122">
    <cfRule type="colorScale" priority="10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O208">
    <cfRule type="colorScale" priority="2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O293:BO1048576 BO1:BO4 BO21 BO89 BO55 BO38 BO157 BO276 BO140 BO123 BO174 BO191">
    <cfRule type="colorScale" priority="35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O293:BO1048576 BO1:BO4 BO55 BO21 BO89 BO38 BO157 BO276 BO140 BO123 BO174 BO191">
    <cfRule type="colorScale" priority="32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P5:BP20">
    <cfRule type="colorScale" priority="28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P22:BP37">
    <cfRule type="colorScale" priority="25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P39:BP54">
    <cfRule type="colorScale" priority="25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P56:BP71">
    <cfRule type="colorScale" priority="28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P72">
    <cfRule type="colorScale" priority="19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0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P73:BP88">
    <cfRule type="colorScale" priority="18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P90:BP105">
    <cfRule type="colorScale" priority="21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P106">
    <cfRule type="colorScale" priority="132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4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P107:BP122">
    <cfRule type="colorScale" priority="10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P124:BP139">
    <cfRule type="colorScale" priority="25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P141:BP156">
    <cfRule type="colorScale" priority="24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P158:BP173">
    <cfRule type="colorScale" priority="4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P175:BP190">
    <cfRule type="colorScale" priority="4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P192:BP207">
    <cfRule type="colorScale" priority="222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P208">
    <cfRule type="colorScale" priority="21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P209:BP242 BP259">
    <cfRule type="colorScale" priority="1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P243:BP258">
    <cfRule type="colorScale" priority="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P260:BP275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P277:BP292">
    <cfRule type="colorScale" priority="24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P293:BP1048576 BP1:BP4 BP21 BP89 BP55 BP38 BP157 BP276 BP140 BP123 BP174 BP191">
    <cfRule type="colorScale" priority="35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P293:BP1048576 BP1:BP4 BP55 BP21 BP89 BP38 BP157 BP276 BP140 BP123 BP174 BP191">
    <cfRule type="colorScale" priority="31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Q3">
    <cfRule type="colorScale" priority="34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R1:BR106 BR123:BR1048576">
    <cfRule type="colorScale" priority="27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R72">
    <cfRule type="colorScale" priority="195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9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R106">
    <cfRule type="colorScale" priority="13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3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R107:BR122">
    <cfRule type="colorScale" priority="10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R208">
    <cfRule type="colorScale" priority="22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R293:BR1048576 BR1:BR4 BR21 BR89 BR55 BR38 BR157 BR276 BR140 BR123 BR174 BR191">
    <cfRule type="colorScale" priority="34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R293:BR1048576 BR1:BR4 BR55 BR21 BR89 BR38 BR157 BR276 BR140 BR123 BR174 BR191">
    <cfRule type="colorScale" priority="32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S5:BS20">
    <cfRule type="colorScale" priority="28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S22:BS37">
    <cfRule type="colorScale" priority="25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S39:BS54">
    <cfRule type="colorScale" priority="24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S56:BS71">
    <cfRule type="colorScale" priority="28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S72">
    <cfRule type="colorScale" priority="19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0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S73:BS88">
    <cfRule type="colorScale" priority="18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S90:BS105">
    <cfRule type="colorScale" priority="21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S106">
    <cfRule type="colorScale" priority="131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4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S107:BS122">
    <cfRule type="colorScale" priority="10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S124:BS139">
    <cfRule type="colorScale" priority="25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S141:BS156">
    <cfRule type="colorScale" priority="24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S158:BS173">
    <cfRule type="colorScale" priority="4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S175:BS190">
    <cfRule type="colorScale" priority="4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S192:BS207">
    <cfRule type="colorScale" priority="227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S208">
    <cfRule type="colorScale" priority="20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S209:BS242 BS259">
    <cfRule type="colorScale" priority="1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S243:BS258">
    <cfRule type="colorScale" priority="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S260:BS275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S277:BS292">
    <cfRule type="colorScale" priority="24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S293:BS1048576 BS1:BS4 BS21 BS89 BS55 BS38 BS157 BS276 BS140 BS123 BS174 BS191">
    <cfRule type="colorScale" priority="35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S293:BS1048576 BS1:BS4 BS55 BS21 BS89 BS38 BS157 BS276 BS140 BS123 BS174 BS191">
    <cfRule type="colorScale" priority="31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U1:BU106 BU123:BU1048576">
    <cfRule type="colorScale" priority="32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U72">
    <cfRule type="colorScale" priority="20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U106">
    <cfRule type="colorScale" priority="14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U107:BU122">
    <cfRule type="colorScale" priority="9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U208">
    <cfRule type="colorScale" priority="3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U293:BU1048576 BU1:BU4 BU21 BU89 BU55 BU38 BU157 BU276 BU140 BU123 BU174 BU191">
    <cfRule type="colorScale" priority="35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V1:BV106 BV123:BV1048576">
    <cfRule type="colorScale" priority="32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V72">
    <cfRule type="colorScale" priority="20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V106">
    <cfRule type="colorScale" priority="14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V107:BV122">
    <cfRule type="colorScale" priority="9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V208">
    <cfRule type="colorScale" priority="2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V293:BV1048576 BV1:BV2 BV4 BV21 BV89 BV55 BV38 BV157 BV276 BV140 BV123 BV174 BV191">
    <cfRule type="colorScale" priority="35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W1:BW106 BW123:BW1048576">
    <cfRule type="colorScale" priority="31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W72">
    <cfRule type="colorScale" priority="20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W106">
    <cfRule type="colorScale" priority="13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W107:BW122">
    <cfRule type="colorScale" priority="9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W208">
    <cfRule type="colorScale" priority="2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W293:BW1048576 BW1:BW2 BW4 BW21 BW89 BW55 BW38 BW157 BW276 BW140 BW123 BW174 BW191">
    <cfRule type="colorScale" priority="35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Y1:BY106 BY123:BY1048576">
    <cfRule type="colorScale" priority="32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Y3:BY4">
    <cfRule type="colorScale" priority="34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Y107:BY122">
    <cfRule type="colorScale" priority="9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1:BZ106 BZ123:BZ1048576">
    <cfRule type="colorScale" priority="3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4">
    <cfRule type="colorScale" priority="33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Z107:BZ122">
    <cfRule type="colorScale" priority="9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A1:CA106 CA123:CA1048576">
    <cfRule type="colorScale" priority="31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A4">
    <cfRule type="colorScale" priority="33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A107:CA122">
    <cfRule type="colorScale" priority="9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C3">
    <cfRule type="colorScale" priority="33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C107:CC122">
    <cfRule type="colorScale" priority="9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C123:CC157 CC174 CC1:CC106 CC191:CC1048576">
    <cfRule type="colorScale" priority="31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C158:CC173">
    <cfRule type="colorScale" priority="15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C175:CC190">
    <cfRule type="colorScale" priority="5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0EF148F-9248-0842-B62A-C8D0F6636FEE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G2</xm:sqref>
        </x14:conditionalFormatting>
        <x14:conditionalFormatting xmlns:xm="http://schemas.microsoft.com/office/excel/2006/main">
          <x14:cfRule type="dataBar" id="{BD4FFF88-0E5D-944E-A979-691D6FE0CBAE}">
            <x14:dataBar minLength="0" maxLength="100" border="1" negativeBarBorderColorSameAsPositive="0">
              <x14:cfvo type="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L2</xm:sqref>
        </x14:conditionalFormatting>
        <x14:conditionalFormatting xmlns:xm="http://schemas.microsoft.com/office/excel/2006/main">
          <x14:cfRule type="dataBar" id="{B74E4938-52FE-BB48-AF31-4EBA8DA8DA79}">
            <x14:dataBar minLength="0" maxLength="100" border="1" negativeBarBorderColorSameAsPositive="0">
              <x14:cfvo type="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V2</xm:sqref>
        </x14:conditionalFormatting>
        <x14:conditionalFormatting xmlns:xm="http://schemas.microsoft.com/office/excel/2006/main">
          <x14:cfRule type="dataBar" id="{DBFCA598-1663-0240-9FDD-11771B30401A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AG107:AG122</xm:sqref>
        </x14:conditionalFormatting>
        <x14:conditionalFormatting xmlns:xm="http://schemas.microsoft.com/office/excel/2006/main">
          <x14:cfRule type="dataBar" id="{A4C96D7F-3CDA-F641-B031-7D4CC3E45CD1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AG123:AG157 AG174 AG1:AG106 AG191:AG1048576</xm:sqref>
        </x14:conditionalFormatting>
        <x14:conditionalFormatting xmlns:xm="http://schemas.microsoft.com/office/excel/2006/main">
          <x14:cfRule type="dataBar" id="{A6B22221-409F-D140-B8CF-19E0FB377A9A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AG158:AG173</xm:sqref>
        </x14:conditionalFormatting>
        <x14:conditionalFormatting xmlns:xm="http://schemas.microsoft.com/office/excel/2006/main">
          <x14:cfRule type="dataBar" id="{122503AE-BF5A-C549-ABF5-20ADB2446FE1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AG175:AG190</xm:sqref>
        </x14:conditionalFormatting>
        <x14:conditionalFormatting xmlns:xm="http://schemas.microsoft.com/office/excel/2006/main">
          <x14:cfRule type="dataBar" id="{A20DB183-F60B-D844-A973-4CF09C3670AE}">
            <x14:dataBar minLength="0" maxLength="100" border="1" negativeBarBorderColorSameAsPositive="0">
              <x14:cfvo type="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AH107:AH122</xm:sqref>
        </x14:conditionalFormatting>
        <x14:conditionalFormatting xmlns:xm="http://schemas.microsoft.com/office/excel/2006/main">
          <x14:cfRule type="dataBar" id="{579DF16C-154D-8549-A4FD-4B3086182821}">
            <x14:dataBar minLength="0" maxLength="100" border="1" negativeBarBorderColorSameAsPositive="0">
              <x14:cfvo type="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AH123:AH157 AH174 AH1:AH106 AH191:AH1048576</xm:sqref>
        </x14:conditionalFormatting>
        <x14:conditionalFormatting xmlns:xm="http://schemas.microsoft.com/office/excel/2006/main">
          <x14:cfRule type="dataBar" id="{88D883E8-A477-004B-81D4-03111BE68A7E}">
            <x14:dataBar minLength="0" maxLength="100" border="1" negativeBarBorderColorSameAsPositive="0">
              <x14:cfvo type="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AH158:AH173</xm:sqref>
        </x14:conditionalFormatting>
        <x14:conditionalFormatting xmlns:xm="http://schemas.microsoft.com/office/excel/2006/main">
          <x14:cfRule type="dataBar" id="{346025D3-FB3F-6C44-9083-7247D48D4291}">
            <x14:dataBar minLength="0" maxLength="100" border="1" negativeBarBorderColorSameAsPositive="0">
              <x14:cfvo type="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AH175:AH190</xm:sqref>
        </x14:conditionalFormatting>
        <x14:conditionalFormatting xmlns:xm="http://schemas.microsoft.com/office/excel/2006/main">
          <x14:cfRule type="dataBar" id="{EECE3490-1AF0-3949-A0E1-E904A62622DB}">
            <x14:dataBar minLength="0" maxLength="100" border="1" negativeBarBorderColorSameAsPositive="0">
              <x14:cfvo type="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AI107:AI122</xm:sqref>
        </x14:conditionalFormatting>
        <x14:conditionalFormatting xmlns:xm="http://schemas.microsoft.com/office/excel/2006/main">
          <x14:cfRule type="dataBar" id="{04C7AAFB-B8AA-EA46-BA5F-831FCB80EDC6}">
            <x14:dataBar minLength="0" maxLength="100" border="1" negativeBarBorderColorSameAsPositive="0">
              <x14:cfvo type="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AI123:AI157 AI174 AI1:AI106 AI191:AI1048576</xm:sqref>
        </x14:conditionalFormatting>
        <x14:conditionalFormatting xmlns:xm="http://schemas.microsoft.com/office/excel/2006/main">
          <x14:cfRule type="dataBar" id="{74B4CD44-7495-A94E-8006-DCA0848CC598}">
            <x14:dataBar minLength="0" maxLength="100" border="1" negativeBarBorderColorSameAsPositive="0">
              <x14:cfvo type="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AI158:AI173</xm:sqref>
        </x14:conditionalFormatting>
        <x14:conditionalFormatting xmlns:xm="http://schemas.microsoft.com/office/excel/2006/main">
          <x14:cfRule type="dataBar" id="{B98F3CDD-981B-B840-9A05-D14176171FC4}">
            <x14:dataBar minLength="0" maxLength="100" border="1" negativeBarBorderColorSameAsPositive="0">
              <x14:cfvo type="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AI175:AI190</xm:sqref>
        </x14:conditionalFormatting>
        <x14:conditionalFormatting xmlns:xm="http://schemas.microsoft.com/office/excel/2006/main">
          <x14:cfRule type="dataBar" id="{B85DAB46-1246-6043-813E-FAB07EB27B30}">
            <x14:dataBar minLength="0" maxLength="100" border="1" negativeBarBorderColorSameAsPositive="0">
              <x14:cfvo type="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AJ107:AJ122</xm:sqref>
        </x14:conditionalFormatting>
        <x14:conditionalFormatting xmlns:xm="http://schemas.microsoft.com/office/excel/2006/main">
          <x14:cfRule type="dataBar" id="{2089B08C-B916-7C46-88F1-F77A9EF1D3A5}">
            <x14:dataBar minLength="0" maxLength="100" border="1" negativeBarBorderColorSameAsPositive="0">
              <x14:cfvo type="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AJ123:AJ157 AJ174 AJ1:AJ106 AJ191:AJ1048576</xm:sqref>
        </x14:conditionalFormatting>
        <x14:conditionalFormatting xmlns:xm="http://schemas.microsoft.com/office/excel/2006/main">
          <x14:cfRule type="dataBar" id="{4E42CFA6-CD60-654C-BF20-550C5FD3F0BC}">
            <x14:dataBar minLength="0" maxLength="100" border="1" negativeBarBorderColorSameAsPositive="0">
              <x14:cfvo type="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AJ158:AJ173</xm:sqref>
        </x14:conditionalFormatting>
        <x14:conditionalFormatting xmlns:xm="http://schemas.microsoft.com/office/excel/2006/main">
          <x14:cfRule type="dataBar" id="{BAC94B4E-6D04-E445-9510-6ADF337BFF3A}">
            <x14:dataBar minLength="0" maxLength="100" border="1" negativeBarBorderColorSameAsPositive="0">
              <x14:cfvo type="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AJ175:AJ190</xm:sqref>
        </x14:conditionalFormatting>
        <x14:conditionalFormatting xmlns:xm="http://schemas.microsoft.com/office/excel/2006/main">
          <x14:cfRule type="dataBar" id="{FF97DEFC-446E-2545-AC04-7E3A833C33D3}">
            <x14:dataBar minLength="0" maxLength="100" border="1" negativeBarBorderColorSameAsPositive="0">
              <x14:cfvo type="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AK1:AK1048576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840E5-9187-C64A-B392-D53CB73EB3F8}">
  <dimension ref="A1:BZ259"/>
  <sheetViews>
    <sheetView zoomScale="120" zoomScaleNormal="120" workbookViewId="0">
      <pane xSplit="5" ySplit="4" topLeftCell="F100" activePane="bottomRight" state="frozen"/>
      <selection pane="topRight" activeCell="F1" sqref="F1"/>
      <selection pane="bottomLeft" activeCell="A5" sqref="A5"/>
      <selection pane="bottomRight" activeCell="AV235" sqref="AV235:AY235"/>
    </sheetView>
  </sheetViews>
  <sheetFormatPr baseColWidth="10" defaultRowHeight="16" customHeight="1" x14ac:dyDescent="0.2"/>
  <cols>
    <col min="1" max="3" width="4.33203125" style="20" customWidth="1"/>
    <col min="4" max="4" width="24.33203125" style="20" customWidth="1"/>
    <col min="5" max="5" width="10" style="112" customWidth="1"/>
    <col min="6" max="6" width="2.83203125" style="20" customWidth="1"/>
    <col min="7" max="31" width="6.5" style="20" customWidth="1"/>
    <col min="32" max="32" width="3" style="20" customWidth="1"/>
    <col min="33" max="37" width="9.6640625" style="20" customWidth="1"/>
    <col min="38" max="38" width="3.6640625" style="20" customWidth="1"/>
    <col min="39" max="40" width="8" style="20" customWidth="1"/>
    <col min="41" max="41" width="3.6640625" style="20" customWidth="1"/>
    <col min="42" max="42" width="8" style="20" customWidth="1"/>
    <col min="43" max="43" width="3.5" style="20" customWidth="1"/>
    <col min="44" max="44" width="2.6640625" style="20" customWidth="1"/>
    <col min="45" max="45" width="8" style="20" customWidth="1"/>
    <col min="46" max="46" width="4" style="20" customWidth="1"/>
    <col min="47" max="47" width="5.33203125" style="20" customWidth="1"/>
    <col min="48" max="51" width="7.5" style="119" customWidth="1"/>
    <col min="52" max="52" width="3.5" style="20" customWidth="1"/>
    <col min="53" max="53" width="8" style="20" customWidth="1"/>
    <col min="54" max="55" width="3.5" style="20" customWidth="1"/>
    <col min="56" max="56" width="8" style="20" customWidth="1"/>
    <col min="57" max="57" width="3.5" style="20" customWidth="1"/>
    <col min="58" max="58" width="3.83203125" style="20" customWidth="1"/>
    <col min="59" max="62" width="7.5" style="119" customWidth="1"/>
    <col min="63" max="63" width="3.33203125" style="20" customWidth="1"/>
    <col min="64" max="64" width="8.6640625" style="20" customWidth="1"/>
    <col min="65" max="65" width="3.5" style="20" customWidth="1"/>
    <col min="66" max="66" width="2.33203125" style="20" customWidth="1"/>
    <col min="67" max="67" width="8.6640625" style="20" customWidth="1"/>
    <col min="68" max="68" width="3.33203125" style="20" customWidth="1"/>
    <col min="69" max="69" width="4.1640625" style="20" customWidth="1"/>
    <col min="70" max="71" width="4.83203125" style="113" customWidth="1"/>
    <col min="72" max="72" width="10.83203125" style="114"/>
    <col min="73" max="73" width="1.5" style="20" customWidth="1"/>
    <col min="74" max="75" width="4.83203125" style="115" customWidth="1"/>
    <col min="76" max="76" width="10.83203125" style="20" customWidth="1"/>
    <col min="77" max="77" width="2.1640625" style="20" customWidth="1"/>
    <col min="78" max="78" width="10.83203125" style="20" customWidth="1"/>
    <col min="79" max="16384" width="10.83203125" style="20"/>
  </cols>
  <sheetData>
    <row r="1" spans="1:78" ht="16" customHeight="1" x14ac:dyDescent="0.2">
      <c r="AM1" s="109"/>
      <c r="AV1" s="241" t="s">
        <v>0</v>
      </c>
      <c r="AW1" s="241"/>
      <c r="AX1" s="241"/>
      <c r="AY1" s="241"/>
      <c r="AZ1" s="241"/>
      <c r="BA1" s="241"/>
      <c r="BB1" s="241"/>
      <c r="BC1" s="241"/>
      <c r="BD1" s="241"/>
      <c r="BE1" s="241"/>
      <c r="BG1" s="241" t="s">
        <v>1</v>
      </c>
      <c r="BH1" s="241"/>
      <c r="BI1" s="241"/>
      <c r="BJ1" s="241"/>
      <c r="BK1" s="241"/>
      <c r="BL1" s="241"/>
      <c r="BM1" s="241"/>
      <c r="BN1" s="241"/>
      <c r="BO1" s="241"/>
      <c r="BP1" s="241"/>
    </row>
    <row r="2" spans="1:78" ht="16" customHeight="1" x14ac:dyDescent="0.2">
      <c r="E2" s="116" t="s">
        <v>247</v>
      </c>
      <c r="G2" s="242" t="s">
        <v>2</v>
      </c>
      <c r="H2" s="243"/>
      <c r="I2" s="243"/>
      <c r="J2" s="243"/>
      <c r="K2" s="244"/>
      <c r="L2" s="245" t="s">
        <v>3</v>
      </c>
      <c r="M2" s="246"/>
      <c r="N2" s="246"/>
      <c r="O2" s="246"/>
      <c r="P2" s="247"/>
      <c r="Q2" s="248" t="s">
        <v>4</v>
      </c>
      <c r="R2" s="249"/>
      <c r="S2" s="249"/>
      <c r="T2" s="249"/>
      <c r="U2" s="250"/>
      <c r="V2" s="251" t="s">
        <v>5</v>
      </c>
      <c r="W2" s="252"/>
      <c r="X2" s="252"/>
      <c r="Y2" s="252"/>
      <c r="Z2" s="253"/>
      <c r="AA2" s="254" t="s">
        <v>6</v>
      </c>
      <c r="AB2" s="255"/>
      <c r="AC2" s="255"/>
      <c r="AD2" s="255"/>
      <c r="AE2" s="256"/>
      <c r="AG2" s="257" t="s">
        <v>2</v>
      </c>
      <c r="AH2" s="258" t="s">
        <v>3</v>
      </c>
      <c r="AI2" s="259" t="s">
        <v>5</v>
      </c>
      <c r="AJ2" s="263" t="s">
        <v>4</v>
      </c>
      <c r="AK2" s="264" t="s">
        <v>6</v>
      </c>
      <c r="AM2" s="265" t="s">
        <v>7</v>
      </c>
      <c r="AN2" s="265"/>
      <c r="AP2" s="117" t="s">
        <v>8</v>
      </c>
      <c r="AQ2" s="117"/>
      <c r="AS2" s="118" t="s">
        <v>9</v>
      </c>
      <c r="AT2" s="118"/>
      <c r="AV2" s="260" t="s">
        <v>83</v>
      </c>
      <c r="AW2" s="260"/>
      <c r="AX2" s="260" t="s">
        <v>648</v>
      </c>
      <c r="AY2" s="260"/>
      <c r="AZ2" s="120"/>
      <c r="BA2" s="120"/>
      <c r="BB2" s="120"/>
      <c r="BC2" s="120"/>
      <c r="BD2" s="120"/>
      <c r="BE2" s="120"/>
      <c r="BG2" s="260" t="s">
        <v>83</v>
      </c>
      <c r="BH2" s="260"/>
      <c r="BI2" s="260" t="s">
        <v>648</v>
      </c>
      <c r="BJ2" s="260"/>
    </row>
    <row r="3" spans="1:78" ht="16" customHeight="1" x14ac:dyDescent="0.2">
      <c r="D3" s="108"/>
      <c r="G3" s="110"/>
      <c r="K3" s="111"/>
      <c r="L3" s="110"/>
      <c r="P3" s="111"/>
      <c r="Q3" s="110"/>
      <c r="U3" s="111"/>
      <c r="V3" s="110"/>
      <c r="Z3" s="111"/>
      <c r="AA3" s="110"/>
      <c r="AE3" s="111"/>
      <c r="AG3" s="257"/>
      <c r="AH3" s="258"/>
      <c r="AI3" s="259"/>
      <c r="AJ3" s="263"/>
      <c r="AK3" s="264"/>
      <c r="AV3" s="119" t="s">
        <v>10</v>
      </c>
      <c r="AW3" s="119" t="s">
        <v>11</v>
      </c>
      <c r="AX3" s="119" t="s">
        <v>10</v>
      </c>
      <c r="AY3" s="119" t="s">
        <v>11</v>
      </c>
      <c r="BA3" s="261" t="s">
        <v>10</v>
      </c>
      <c r="BB3" s="261"/>
      <c r="BD3" s="261" t="s">
        <v>11</v>
      </c>
      <c r="BE3" s="261"/>
      <c r="BG3" s="119" t="s">
        <v>10</v>
      </c>
      <c r="BH3" s="119" t="s">
        <v>11</v>
      </c>
      <c r="BI3" s="119" t="s">
        <v>10</v>
      </c>
      <c r="BJ3" s="119" t="s">
        <v>11</v>
      </c>
      <c r="BL3" s="261" t="s">
        <v>10</v>
      </c>
      <c r="BM3" s="261"/>
      <c r="BO3" s="261" t="s">
        <v>11</v>
      </c>
      <c r="BP3" s="261"/>
      <c r="BR3" s="262" t="s">
        <v>84</v>
      </c>
      <c r="BS3" s="262"/>
      <c r="BT3" s="262"/>
      <c r="BV3" s="266" t="s">
        <v>85</v>
      </c>
      <c r="BW3" s="266"/>
      <c r="BX3" s="266"/>
      <c r="BZ3" s="121" t="s">
        <v>240</v>
      </c>
    </row>
    <row r="4" spans="1:78" ht="16" customHeight="1" x14ac:dyDescent="0.2">
      <c r="A4" s="20" t="s">
        <v>248</v>
      </c>
      <c r="B4" s="20" t="s">
        <v>268</v>
      </c>
      <c r="C4" s="20" t="s">
        <v>249</v>
      </c>
      <c r="G4" s="110"/>
      <c r="K4" s="111"/>
      <c r="L4" s="110"/>
      <c r="P4" s="111"/>
      <c r="Q4" s="110"/>
      <c r="U4" s="111"/>
      <c r="V4" s="110"/>
      <c r="Z4" s="111"/>
      <c r="AA4" s="110"/>
      <c r="AE4" s="111"/>
      <c r="BV4" s="113"/>
      <c r="BW4" s="113"/>
      <c r="BX4" s="114"/>
    </row>
    <row r="5" spans="1:78" ht="16" customHeight="1" x14ac:dyDescent="0.2">
      <c r="A5" s="222">
        <v>8</v>
      </c>
      <c r="B5" s="222">
        <v>0</v>
      </c>
      <c r="C5" s="222">
        <v>1</v>
      </c>
      <c r="D5" s="20" t="s">
        <v>920</v>
      </c>
      <c r="E5" s="224">
        <v>987329</v>
      </c>
      <c r="G5">
        <v>364</v>
      </c>
      <c r="H5">
        <v>451</v>
      </c>
      <c r="I5">
        <v>266</v>
      </c>
      <c r="J5">
        <v>276</v>
      </c>
      <c r="K5">
        <v>378</v>
      </c>
      <c r="L5">
        <v>0.83599999999999997</v>
      </c>
      <c r="M5">
        <v>0.878</v>
      </c>
      <c r="N5">
        <v>0.79200000000000004</v>
      </c>
      <c r="O5">
        <v>0.81399999999999995</v>
      </c>
      <c r="P5">
        <v>0.84499999999999997</v>
      </c>
      <c r="Q5">
        <v>0.69199999999999995</v>
      </c>
      <c r="R5">
        <v>0.69699999999999995</v>
      </c>
      <c r="S5">
        <v>0.69699999999999995</v>
      </c>
      <c r="T5">
        <v>0.69099999999999995</v>
      </c>
      <c r="U5">
        <v>0.68600000000000005</v>
      </c>
      <c r="V5">
        <v>1</v>
      </c>
      <c r="W5">
        <v>0.87</v>
      </c>
      <c r="X5">
        <v>1.115</v>
      </c>
      <c r="Y5">
        <v>1.0589999999999999</v>
      </c>
      <c r="Z5">
        <v>0.97299999999999998</v>
      </c>
      <c r="AA5">
        <v>1.363</v>
      </c>
      <c r="AB5">
        <v>1.379</v>
      </c>
      <c r="AC5">
        <v>1.341</v>
      </c>
      <c r="AD5">
        <v>1.331</v>
      </c>
      <c r="AE5">
        <v>1.381</v>
      </c>
      <c r="AG5" s="21">
        <f t="shared" ref="AG5:AG20" si="0">AVERAGE(G5:K5)</f>
        <v>347</v>
      </c>
      <c r="AH5" s="22">
        <f t="shared" ref="AH5:AH20" si="1">AVERAGE(L5:P5)</f>
        <v>0.83299999999999996</v>
      </c>
      <c r="AI5" s="22">
        <f t="shared" ref="AI5:AI20" si="2">AVERAGE(V5:Z5)</f>
        <v>1.0034000000000001</v>
      </c>
      <c r="AJ5" s="22">
        <f t="shared" ref="AJ5:AJ20" si="3">AVERAGE(Q5:U5)</f>
        <v>0.69259999999999988</v>
      </c>
      <c r="AK5" s="22">
        <f t="shared" ref="AK5:AK20" si="4">AVERAGE(AA5:AE5)</f>
        <v>1.359</v>
      </c>
      <c r="AM5" s="109">
        <f t="shared" ref="AM5:AM20" si="5">((AK5-AI5)*(1000/AG5))/AJ5</f>
        <v>1.4796186278825725</v>
      </c>
      <c r="AN5" s="223" cm="1">
        <f t="array" ref="AN5">MIN(IF(ISERROR(AM5:AM12),1E+307,AM5:AM12))</f>
        <v>1.0021823898511013</v>
      </c>
      <c r="AP5" s="223" cm="1">
        <f t="array" ref="AP5">MAX(IF(ISERROR(AJ5:AJ12),-1E+307,AJ5:AJ12))</f>
        <v>0.70239999999999991</v>
      </c>
      <c r="AQ5" s="220"/>
      <c r="AR5" s="24"/>
      <c r="AS5" s="223" cm="1">
        <f t="array" ref="AS5">MIN(IF(ISERROR(AK5:AK12),1E+307,AK5:AK12))</f>
        <v>1.3248</v>
      </c>
      <c r="AT5" s="220"/>
      <c r="AV5" s="43">
        <v>0.78300000000000003</v>
      </c>
      <c r="AW5" s="43">
        <v>1.371</v>
      </c>
      <c r="AX5" s="43">
        <v>0.80500000000000005</v>
      </c>
      <c r="AY5" s="43">
        <v>1.454</v>
      </c>
      <c r="AZ5" s="25"/>
      <c r="BA5" s="223" cm="1">
        <f t="array" ref="BA5">INDEX(AV5:AV12, MATCH(MIN(IF(ISERROR($AK5:$AK12), 1000, $AK5:$AK12)), $AK5:$AK12, 0))</f>
        <v>0.79900000000000004</v>
      </c>
      <c r="BB5" s="220"/>
      <c r="BC5" s="24"/>
      <c r="BD5" s="223" cm="1">
        <f t="array" ref="BD5">INDEX(AW5:AW12, MATCH(MIN(IF(ISERROR($AK5:$AK12), 1000, $AK5:$AK12)), $AK5:$AK12, 0))</f>
        <v>1.3320000000000001</v>
      </c>
      <c r="BE5" s="220"/>
      <c r="BG5" s="43">
        <v>0.72399999999999998</v>
      </c>
      <c r="BH5" s="43">
        <v>1.5509999999999999</v>
      </c>
      <c r="BI5" s="43">
        <v>0.78900000000000003</v>
      </c>
      <c r="BJ5" s="43">
        <v>1.5109999999999999</v>
      </c>
      <c r="BL5" s="223" cm="1">
        <f t="array" ref="BL5">INDEX(BG5:BG12, MATCH(MIN(IF(ISERROR($AK5:$AK12), 1000, $AK5:$AK12)), $AK5:$AK12, 0))</f>
        <v>0.746</v>
      </c>
      <c r="BM5" s="220"/>
      <c r="BN5" s="24"/>
      <c r="BO5" s="223" cm="1">
        <f t="array" ref="BO5">INDEX(BH5:BH12, MATCH(MIN(IF(ISERROR($AK5:$AK12), 1000, $AK5:$AK12)), $AK5:$AK12, 0))</f>
        <v>1.508</v>
      </c>
      <c r="BP5" s="220"/>
      <c r="BR5" s="220"/>
      <c r="BS5" s="220"/>
      <c r="BT5" s="221"/>
      <c r="BU5" s="51"/>
      <c r="BV5" s="220"/>
      <c r="BW5" s="220"/>
      <c r="BX5" s="221"/>
      <c r="BY5" s="51"/>
      <c r="BZ5" s="221"/>
    </row>
    <row r="6" spans="1:78" s="63" customFormat="1" ht="16" customHeight="1" x14ac:dyDescent="0.2">
      <c r="A6" s="222"/>
      <c r="B6" s="222"/>
      <c r="C6" s="222"/>
      <c r="D6" s="63" t="s">
        <v>921</v>
      </c>
      <c r="E6" s="224"/>
      <c r="G6" s="63">
        <v>365</v>
      </c>
      <c r="H6" s="63">
        <v>404</v>
      </c>
      <c r="I6" s="63">
        <v>428</v>
      </c>
      <c r="J6" s="63">
        <v>385</v>
      </c>
      <c r="K6" s="63">
        <v>357</v>
      </c>
      <c r="L6" s="63">
        <v>0.82599999999999996</v>
      </c>
      <c r="M6" s="63">
        <v>0.84899999999999998</v>
      </c>
      <c r="N6" s="63">
        <v>0.84699999999999998</v>
      </c>
      <c r="O6" s="63">
        <v>0.83099999999999996</v>
      </c>
      <c r="P6" s="63">
        <v>0.82</v>
      </c>
      <c r="Q6" s="63">
        <v>0.69899999999999995</v>
      </c>
      <c r="R6" s="63">
        <v>0.70499999999999996</v>
      </c>
      <c r="S6" s="63">
        <v>0.70599999999999996</v>
      </c>
      <c r="T6" s="63">
        <v>0.70099999999999996</v>
      </c>
      <c r="U6" s="63">
        <v>0.7</v>
      </c>
      <c r="V6" s="63">
        <v>1.026</v>
      </c>
      <c r="W6" s="63">
        <v>0.95899999999999996</v>
      </c>
      <c r="X6" s="63">
        <v>0.97</v>
      </c>
      <c r="Y6" s="63">
        <v>1.014</v>
      </c>
      <c r="Z6" s="63">
        <v>1.044</v>
      </c>
      <c r="AA6" s="63">
        <v>1.319</v>
      </c>
      <c r="AB6" s="63">
        <v>1.3340000000000001</v>
      </c>
      <c r="AC6" s="63">
        <v>1.333</v>
      </c>
      <c r="AD6" s="63">
        <v>1.319</v>
      </c>
      <c r="AE6" s="63">
        <v>1.319</v>
      </c>
      <c r="AG6" s="102">
        <f t="shared" si="0"/>
        <v>387.8</v>
      </c>
      <c r="AH6" s="103">
        <f t="shared" si="1"/>
        <v>0.83460000000000001</v>
      </c>
      <c r="AI6" s="103">
        <f t="shared" si="2"/>
        <v>1.0025999999999999</v>
      </c>
      <c r="AJ6" s="103">
        <f t="shared" si="3"/>
        <v>0.70220000000000005</v>
      </c>
      <c r="AK6" s="103">
        <f t="shared" si="4"/>
        <v>1.3248</v>
      </c>
      <c r="AM6" s="18">
        <f t="shared" si="5"/>
        <v>1.1831965814652512</v>
      </c>
      <c r="AN6" s="223"/>
      <c r="AP6" s="223"/>
      <c r="AQ6" s="220"/>
      <c r="AR6" s="104"/>
      <c r="AS6" s="223"/>
      <c r="AT6" s="220"/>
      <c r="AV6" s="105">
        <v>0.79900000000000004</v>
      </c>
      <c r="AW6" s="105">
        <v>1.3320000000000001</v>
      </c>
      <c r="AX6" s="105">
        <v>0.81100000000000005</v>
      </c>
      <c r="AY6" s="105">
        <v>1.4330000000000001</v>
      </c>
      <c r="AZ6" s="106"/>
      <c r="BA6" s="223"/>
      <c r="BB6" s="220"/>
      <c r="BC6" s="104"/>
      <c r="BD6" s="223"/>
      <c r="BE6" s="220"/>
      <c r="BG6" s="105">
        <v>0.746</v>
      </c>
      <c r="BH6" s="105">
        <v>1.508</v>
      </c>
      <c r="BI6" s="105">
        <v>0.80400000000000005</v>
      </c>
      <c r="BJ6" s="105">
        <v>1.4750000000000001</v>
      </c>
      <c r="BL6" s="223"/>
      <c r="BM6" s="220"/>
      <c r="BN6" s="104"/>
      <c r="BO6" s="223"/>
      <c r="BP6" s="220"/>
      <c r="BR6" s="220"/>
      <c r="BS6" s="220"/>
      <c r="BT6" s="221"/>
      <c r="BU6" s="107"/>
      <c r="BV6" s="220"/>
      <c r="BW6" s="220"/>
      <c r="BX6" s="221"/>
      <c r="BY6" s="107"/>
      <c r="BZ6" s="221"/>
    </row>
    <row r="7" spans="1:78" ht="16" customHeight="1" x14ac:dyDescent="0.2">
      <c r="A7" s="222"/>
      <c r="B7" s="222"/>
      <c r="C7" s="222"/>
      <c r="D7" s="20" t="s">
        <v>922</v>
      </c>
      <c r="E7" s="224"/>
      <c r="G7">
        <v>364</v>
      </c>
      <c r="H7">
        <v>604</v>
      </c>
      <c r="I7">
        <v>384</v>
      </c>
      <c r="J7">
        <v>444</v>
      </c>
      <c r="K7">
        <v>372</v>
      </c>
      <c r="L7">
        <v>0.80200000000000005</v>
      </c>
      <c r="M7">
        <v>0.876</v>
      </c>
      <c r="N7">
        <v>0.81100000000000005</v>
      </c>
      <c r="O7">
        <v>0.83499999999999996</v>
      </c>
      <c r="P7">
        <v>0.80200000000000005</v>
      </c>
      <c r="Q7">
        <v>0.69699999999999995</v>
      </c>
      <c r="R7">
        <v>0.70299999999999996</v>
      </c>
      <c r="S7">
        <v>0.71099999999999997</v>
      </c>
      <c r="T7">
        <v>0.70399999999999996</v>
      </c>
      <c r="U7">
        <v>0.69699999999999995</v>
      </c>
      <c r="V7">
        <v>1.087</v>
      </c>
      <c r="W7">
        <v>0.874</v>
      </c>
      <c r="X7">
        <v>1.0669999999999999</v>
      </c>
      <c r="Y7">
        <v>1.0009999999999999</v>
      </c>
      <c r="Z7">
        <v>1.089</v>
      </c>
      <c r="AA7">
        <v>1.331</v>
      </c>
      <c r="AB7">
        <v>1.3879999999999999</v>
      </c>
      <c r="AC7">
        <v>1.294</v>
      </c>
      <c r="AD7">
        <v>1.33</v>
      </c>
      <c r="AE7">
        <v>1.325</v>
      </c>
      <c r="AG7" s="21">
        <f t="shared" si="0"/>
        <v>433.6</v>
      </c>
      <c r="AH7" s="22">
        <f t="shared" si="1"/>
        <v>0.82519999999999993</v>
      </c>
      <c r="AI7" s="22">
        <f t="shared" si="2"/>
        <v>1.0236000000000001</v>
      </c>
      <c r="AJ7" s="22">
        <f t="shared" si="3"/>
        <v>0.70239999999999991</v>
      </c>
      <c r="AK7" s="22">
        <f t="shared" si="4"/>
        <v>1.3336000000000001</v>
      </c>
      <c r="AM7" s="109">
        <f t="shared" si="5"/>
        <v>1.017859694542276</v>
      </c>
      <c r="AN7" s="223"/>
      <c r="AP7" s="223"/>
      <c r="AQ7" s="220"/>
      <c r="AR7" s="24"/>
      <c r="AS7" s="223"/>
      <c r="AT7" s="220"/>
      <c r="AV7" s="43">
        <v>0.78200000000000003</v>
      </c>
      <c r="AW7" s="43">
        <v>1.387</v>
      </c>
      <c r="AX7" s="43">
        <v>0.79900000000000004</v>
      </c>
      <c r="AY7" s="43">
        <v>1.4770000000000001</v>
      </c>
      <c r="AZ7" s="25"/>
      <c r="BA7" s="223"/>
      <c r="BB7" s="220"/>
      <c r="BC7" s="24"/>
      <c r="BD7" s="223"/>
      <c r="BE7" s="220"/>
      <c r="BG7" s="43">
        <v>0.71799999999999997</v>
      </c>
      <c r="BH7" s="43">
        <v>1.5760000000000001</v>
      </c>
      <c r="BI7" s="43">
        <v>0.76200000000000001</v>
      </c>
      <c r="BJ7" s="43">
        <v>1.589</v>
      </c>
      <c r="BL7" s="223"/>
      <c r="BM7" s="220"/>
      <c r="BN7" s="24"/>
      <c r="BO7" s="223"/>
      <c r="BP7" s="220"/>
      <c r="BR7" s="220"/>
      <c r="BS7" s="220"/>
      <c r="BT7" s="221"/>
      <c r="BU7" s="51"/>
      <c r="BV7" s="220"/>
      <c r="BW7" s="220"/>
      <c r="BX7" s="221"/>
      <c r="BY7" s="51"/>
      <c r="BZ7" s="221"/>
    </row>
    <row r="8" spans="1:78" ht="16" customHeight="1" x14ac:dyDescent="0.2">
      <c r="A8" s="222"/>
      <c r="B8" s="222"/>
      <c r="C8" s="222"/>
      <c r="D8" s="20" t="s">
        <v>923</v>
      </c>
      <c r="E8" s="224"/>
      <c r="G8">
        <v>465</v>
      </c>
      <c r="H8">
        <v>543</v>
      </c>
      <c r="I8">
        <v>358</v>
      </c>
      <c r="J8">
        <v>353</v>
      </c>
      <c r="K8">
        <v>533</v>
      </c>
      <c r="L8">
        <v>0.83799999999999997</v>
      </c>
      <c r="M8">
        <v>0.85499999999999998</v>
      </c>
      <c r="N8">
        <v>0.79100000000000004</v>
      </c>
      <c r="O8">
        <v>0.79700000000000004</v>
      </c>
      <c r="P8">
        <v>0.85</v>
      </c>
      <c r="Q8">
        <v>0.69699999999999995</v>
      </c>
      <c r="R8">
        <v>0.7</v>
      </c>
      <c r="S8">
        <v>0.71199999999999997</v>
      </c>
      <c r="T8">
        <v>0.7</v>
      </c>
      <c r="U8">
        <v>0.69799999999999995</v>
      </c>
      <c r="V8">
        <v>0.99399999999999999</v>
      </c>
      <c r="W8">
        <v>0.93899999999999995</v>
      </c>
      <c r="X8">
        <v>1.1160000000000001</v>
      </c>
      <c r="Y8">
        <v>1.1000000000000001</v>
      </c>
      <c r="Z8">
        <v>0.95799999999999996</v>
      </c>
      <c r="AA8">
        <v>1.3260000000000001</v>
      </c>
      <c r="AB8">
        <v>1.389</v>
      </c>
      <c r="AC8">
        <v>1.2749999999999999</v>
      </c>
      <c r="AD8">
        <v>1.325</v>
      </c>
      <c r="AE8">
        <v>1.375</v>
      </c>
      <c r="AG8" s="21">
        <f t="shared" si="0"/>
        <v>450.4</v>
      </c>
      <c r="AH8" s="22">
        <f t="shared" si="1"/>
        <v>0.82620000000000005</v>
      </c>
      <c r="AI8" s="22">
        <f t="shared" si="2"/>
        <v>1.0214000000000001</v>
      </c>
      <c r="AJ8" s="22">
        <f t="shared" si="3"/>
        <v>0.70140000000000002</v>
      </c>
      <c r="AK8" s="22">
        <f t="shared" si="4"/>
        <v>1.3379999999999999</v>
      </c>
      <c r="AM8" s="109">
        <f t="shared" si="5"/>
        <v>1.0021823898511013</v>
      </c>
      <c r="AN8" s="223"/>
      <c r="AP8" s="223"/>
      <c r="AQ8" s="220"/>
      <c r="AR8" s="24"/>
      <c r="AS8" s="223"/>
      <c r="AT8" s="220"/>
      <c r="AV8" s="43">
        <v>0.79700000000000004</v>
      </c>
      <c r="AW8" s="43">
        <v>1.3320000000000001</v>
      </c>
      <c r="AX8" s="43">
        <v>0.82299999999999995</v>
      </c>
      <c r="AY8" s="43">
        <v>1.399</v>
      </c>
      <c r="AZ8" s="25"/>
      <c r="BA8" s="223"/>
      <c r="BB8" s="220"/>
      <c r="BC8" s="24"/>
      <c r="BD8" s="223"/>
      <c r="BE8" s="220"/>
      <c r="BG8" s="43">
        <v>0.72499999999999998</v>
      </c>
      <c r="BH8" s="43">
        <v>1.548</v>
      </c>
      <c r="BI8" s="43">
        <v>0.78600000000000003</v>
      </c>
      <c r="BJ8" s="43">
        <v>1.516</v>
      </c>
      <c r="BL8" s="223"/>
      <c r="BM8" s="220"/>
      <c r="BN8" s="24"/>
      <c r="BO8" s="223"/>
      <c r="BP8" s="220"/>
      <c r="BR8" s="220"/>
      <c r="BS8" s="220"/>
      <c r="BT8" s="221"/>
      <c r="BU8" s="51"/>
      <c r="BV8" s="220"/>
      <c r="BW8" s="220"/>
      <c r="BX8" s="221"/>
      <c r="BY8" s="51"/>
      <c r="BZ8" s="221"/>
    </row>
    <row r="9" spans="1:78" ht="16" customHeight="1" x14ac:dyDescent="0.2">
      <c r="A9" s="222"/>
      <c r="B9" s="222"/>
      <c r="C9" s="222"/>
      <c r="E9" s="224"/>
      <c r="AG9" s="21" t="e">
        <f t="shared" si="0"/>
        <v>#DIV/0!</v>
      </c>
      <c r="AH9" s="22" t="e">
        <f t="shared" si="1"/>
        <v>#DIV/0!</v>
      </c>
      <c r="AI9" s="22" t="e">
        <f t="shared" si="2"/>
        <v>#DIV/0!</v>
      </c>
      <c r="AJ9" s="22" t="e">
        <f t="shared" si="3"/>
        <v>#DIV/0!</v>
      </c>
      <c r="AK9" s="22" t="e">
        <f t="shared" si="4"/>
        <v>#DIV/0!</v>
      </c>
      <c r="AM9" s="109" t="e">
        <f t="shared" si="5"/>
        <v>#DIV/0!</v>
      </c>
      <c r="AN9" s="223"/>
      <c r="AP9" s="223"/>
      <c r="AQ9" s="220"/>
      <c r="AR9" s="24"/>
      <c r="AS9" s="223"/>
      <c r="AT9" s="220"/>
      <c r="AV9" s="43"/>
      <c r="AW9" s="43"/>
      <c r="AX9" s="43"/>
      <c r="AY9" s="43"/>
      <c r="AZ9" s="25"/>
      <c r="BA9" s="223"/>
      <c r="BB9" s="220"/>
      <c r="BC9" s="24"/>
      <c r="BD9" s="223"/>
      <c r="BE9" s="220"/>
      <c r="BG9" s="43"/>
      <c r="BH9" s="43"/>
      <c r="BI9" s="43"/>
      <c r="BJ9" s="43"/>
      <c r="BL9" s="223"/>
      <c r="BM9" s="220"/>
      <c r="BN9" s="24"/>
      <c r="BO9" s="223"/>
      <c r="BP9" s="220"/>
      <c r="BR9" s="220"/>
      <c r="BS9" s="220"/>
      <c r="BT9" s="221"/>
      <c r="BU9" s="51"/>
      <c r="BV9" s="220"/>
      <c r="BW9" s="220"/>
      <c r="BX9" s="221"/>
      <c r="BY9" s="51"/>
      <c r="BZ9" s="221"/>
    </row>
    <row r="10" spans="1:78" ht="16" customHeight="1" x14ac:dyDescent="0.2">
      <c r="A10" s="222"/>
      <c r="B10" s="222"/>
      <c r="C10" s="222"/>
      <c r="E10" s="224"/>
      <c r="G10" s="110"/>
      <c r="K10" s="111"/>
      <c r="L10" s="110"/>
      <c r="P10" s="111"/>
      <c r="Q10" s="110"/>
      <c r="U10" s="111"/>
      <c r="V10" s="110"/>
      <c r="Z10" s="111"/>
      <c r="AA10" s="110"/>
      <c r="AE10" s="111"/>
      <c r="AG10" s="21" t="e">
        <f t="shared" si="0"/>
        <v>#DIV/0!</v>
      </c>
      <c r="AH10" s="22" t="e">
        <f t="shared" si="1"/>
        <v>#DIV/0!</v>
      </c>
      <c r="AI10" s="22" t="e">
        <f t="shared" si="2"/>
        <v>#DIV/0!</v>
      </c>
      <c r="AJ10" s="22" t="e">
        <f t="shared" si="3"/>
        <v>#DIV/0!</v>
      </c>
      <c r="AK10" s="22" t="e">
        <f t="shared" si="4"/>
        <v>#DIV/0!</v>
      </c>
      <c r="AM10" s="109" t="e">
        <f t="shared" si="5"/>
        <v>#DIV/0!</v>
      </c>
      <c r="AN10" s="223"/>
      <c r="AP10" s="223"/>
      <c r="AQ10" s="220"/>
      <c r="AR10" s="24"/>
      <c r="AS10" s="223"/>
      <c r="AT10" s="220"/>
      <c r="AV10" s="43"/>
      <c r="AW10" s="43"/>
      <c r="AX10" s="43"/>
      <c r="AY10" s="43"/>
      <c r="AZ10" s="25"/>
      <c r="BA10" s="223"/>
      <c r="BB10" s="220"/>
      <c r="BC10" s="24"/>
      <c r="BD10" s="223"/>
      <c r="BE10" s="220"/>
      <c r="BG10" s="43"/>
      <c r="BH10" s="43"/>
      <c r="BI10" s="43"/>
      <c r="BJ10" s="43"/>
      <c r="BL10" s="223"/>
      <c r="BM10" s="220"/>
      <c r="BN10" s="24"/>
      <c r="BO10" s="223"/>
      <c r="BP10" s="220"/>
      <c r="BR10" s="220"/>
      <c r="BS10" s="220"/>
      <c r="BT10" s="221"/>
      <c r="BU10" s="51"/>
      <c r="BV10" s="220"/>
      <c r="BW10" s="220"/>
      <c r="BX10" s="221"/>
      <c r="BY10" s="51"/>
      <c r="BZ10" s="221"/>
    </row>
    <row r="11" spans="1:78" ht="16" customHeight="1" x14ac:dyDescent="0.2">
      <c r="A11" s="222"/>
      <c r="B11" s="222"/>
      <c r="C11" s="222"/>
      <c r="E11" s="224"/>
      <c r="G11" s="110"/>
      <c r="K11" s="111"/>
      <c r="L11" s="110"/>
      <c r="P11" s="111"/>
      <c r="Q11" s="110"/>
      <c r="U11" s="111"/>
      <c r="V11" s="110"/>
      <c r="Z11" s="111"/>
      <c r="AA11" s="110"/>
      <c r="AE11" s="111"/>
      <c r="AG11" s="21" t="e">
        <f t="shared" si="0"/>
        <v>#DIV/0!</v>
      </c>
      <c r="AH11" s="22" t="e">
        <f t="shared" si="1"/>
        <v>#DIV/0!</v>
      </c>
      <c r="AI11" s="22" t="e">
        <f t="shared" si="2"/>
        <v>#DIV/0!</v>
      </c>
      <c r="AJ11" s="22" t="e">
        <f t="shared" si="3"/>
        <v>#DIV/0!</v>
      </c>
      <c r="AK11" s="22" t="e">
        <f t="shared" si="4"/>
        <v>#DIV/0!</v>
      </c>
      <c r="AM11" s="109" t="e">
        <f t="shared" si="5"/>
        <v>#DIV/0!</v>
      </c>
      <c r="AN11" s="223"/>
      <c r="AP11" s="223"/>
      <c r="AQ11" s="220"/>
      <c r="AR11" s="24"/>
      <c r="AS11" s="223"/>
      <c r="AT11" s="220"/>
      <c r="AV11" s="43"/>
      <c r="AW11" s="43"/>
      <c r="AX11" s="43"/>
      <c r="AY11" s="43"/>
      <c r="AZ11" s="25"/>
      <c r="BA11" s="223"/>
      <c r="BB11" s="220"/>
      <c r="BC11" s="24"/>
      <c r="BD11" s="223"/>
      <c r="BE11" s="220"/>
      <c r="BG11" s="43"/>
      <c r="BH11" s="43"/>
      <c r="BI11" s="43"/>
      <c r="BJ11" s="43"/>
      <c r="BL11" s="223"/>
      <c r="BM11" s="220"/>
      <c r="BN11" s="24"/>
      <c r="BO11" s="223"/>
      <c r="BP11" s="220"/>
      <c r="BR11" s="220"/>
      <c r="BS11" s="220"/>
      <c r="BT11" s="221"/>
      <c r="BU11" s="51"/>
      <c r="BV11" s="220"/>
      <c r="BW11" s="220"/>
      <c r="BX11" s="221"/>
      <c r="BY11" s="51"/>
      <c r="BZ11" s="221"/>
    </row>
    <row r="12" spans="1:78" ht="16" customHeight="1" x14ac:dyDescent="0.2">
      <c r="A12" s="222"/>
      <c r="B12" s="222"/>
      <c r="C12" s="222"/>
      <c r="E12" s="224"/>
      <c r="G12" s="110"/>
      <c r="K12" s="111"/>
      <c r="L12" s="110"/>
      <c r="P12" s="111"/>
      <c r="Q12" s="110"/>
      <c r="U12" s="111"/>
      <c r="V12" s="110"/>
      <c r="Z12" s="111"/>
      <c r="AA12" s="110"/>
      <c r="AE12" s="111"/>
      <c r="AG12" s="21" t="e">
        <f t="shared" si="0"/>
        <v>#DIV/0!</v>
      </c>
      <c r="AH12" s="22" t="e">
        <f t="shared" si="1"/>
        <v>#DIV/0!</v>
      </c>
      <c r="AI12" s="22" t="e">
        <f t="shared" si="2"/>
        <v>#DIV/0!</v>
      </c>
      <c r="AJ12" s="22" t="e">
        <f t="shared" si="3"/>
        <v>#DIV/0!</v>
      </c>
      <c r="AK12" s="22" t="e">
        <f t="shared" si="4"/>
        <v>#DIV/0!</v>
      </c>
      <c r="AM12" s="109" t="e">
        <f t="shared" si="5"/>
        <v>#DIV/0!</v>
      </c>
      <c r="AN12" s="223"/>
      <c r="AP12" s="223"/>
      <c r="AQ12" s="220"/>
      <c r="AR12" s="24"/>
      <c r="AS12" s="223"/>
      <c r="AT12" s="220"/>
      <c r="AV12" s="43"/>
      <c r="AW12" s="43"/>
      <c r="AX12" s="43"/>
      <c r="AY12" s="43"/>
      <c r="AZ12" s="25"/>
      <c r="BA12" s="223"/>
      <c r="BB12" s="220"/>
      <c r="BC12" s="24"/>
      <c r="BD12" s="223"/>
      <c r="BE12" s="220"/>
      <c r="BG12" s="43"/>
      <c r="BH12" s="43"/>
      <c r="BI12" s="43"/>
      <c r="BJ12" s="43"/>
      <c r="BL12" s="223"/>
      <c r="BM12" s="220"/>
      <c r="BN12" s="24"/>
      <c r="BO12" s="223"/>
      <c r="BP12" s="220"/>
      <c r="BR12" s="220"/>
      <c r="BS12" s="220"/>
      <c r="BT12" s="221"/>
      <c r="BU12" s="51"/>
      <c r="BV12" s="220"/>
      <c r="BW12" s="220"/>
      <c r="BX12" s="221"/>
      <c r="BY12" s="51"/>
      <c r="BZ12" s="221"/>
    </row>
    <row r="13" spans="1:78" ht="16" customHeight="1" x14ac:dyDescent="0.2">
      <c r="A13" s="222"/>
      <c r="B13" s="222"/>
      <c r="C13" s="222">
        <v>0</v>
      </c>
      <c r="D13" s="20" t="s">
        <v>924</v>
      </c>
      <c r="E13" s="224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G13" s="21" t="e">
        <f t="shared" si="0"/>
        <v>#DIV/0!</v>
      </c>
      <c r="AH13" s="22" t="e">
        <f t="shared" si="1"/>
        <v>#DIV/0!</v>
      </c>
      <c r="AI13" s="22" t="e">
        <f t="shared" si="2"/>
        <v>#DIV/0!</v>
      </c>
      <c r="AJ13" s="22" t="e">
        <f t="shared" si="3"/>
        <v>#DIV/0!</v>
      </c>
      <c r="AK13" s="22" t="e">
        <f t="shared" si="4"/>
        <v>#DIV/0!</v>
      </c>
      <c r="AM13" s="109" t="e">
        <f t="shared" si="5"/>
        <v>#DIV/0!</v>
      </c>
      <c r="AN13" s="223"/>
      <c r="AP13" s="223"/>
      <c r="AQ13" s="220"/>
      <c r="AR13" s="24"/>
      <c r="AS13" s="223"/>
      <c r="AT13" s="220"/>
      <c r="AV13" s="43"/>
      <c r="AW13" s="43"/>
      <c r="AX13" s="43"/>
      <c r="AY13" s="43"/>
      <c r="AZ13" s="25"/>
      <c r="BA13" s="223"/>
      <c r="BB13" s="220"/>
      <c r="BC13" s="24"/>
      <c r="BD13" s="223"/>
      <c r="BE13" s="220"/>
      <c r="BG13" s="43"/>
      <c r="BH13" s="43"/>
      <c r="BI13" s="43"/>
      <c r="BJ13" s="43"/>
      <c r="BL13" s="223"/>
      <c r="BM13" s="220"/>
      <c r="BN13" s="24"/>
      <c r="BO13" s="223"/>
      <c r="BP13" s="220"/>
      <c r="BR13" s="220"/>
      <c r="BS13" s="220"/>
      <c r="BT13" s="221"/>
      <c r="BU13" s="51"/>
      <c r="BV13" s="220"/>
      <c r="BW13" s="220"/>
      <c r="BX13" s="221"/>
      <c r="BY13" s="51"/>
      <c r="BZ13" s="221"/>
    </row>
    <row r="14" spans="1:78" ht="16" customHeight="1" x14ac:dyDescent="0.2">
      <c r="A14" s="222"/>
      <c r="B14" s="222"/>
      <c r="C14" s="222"/>
      <c r="D14" s="20" t="s">
        <v>925</v>
      </c>
      <c r="E14" s="22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G14" s="21" t="e">
        <f t="shared" si="0"/>
        <v>#DIV/0!</v>
      </c>
      <c r="AH14" s="22" t="e">
        <f t="shared" si="1"/>
        <v>#DIV/0!</v>
      </c>
      <c r="AI14" s="22" t="e">
        <f t="shared" si="2"/>
        <v>#DIV/0!</v>
      </c>
      <c r="AJ14" s="22" t="e">
        <f t="shared" si="3"/>
        <v>#DIV/0!</v>
      </c>
      <c r="AK14" s="22" t="e">
        <f t="shared" si="4"/>
        <v>#DIV/0!</v>
      </c>
      <c r="AM14" s="109" t="e">
        <f t="shared" si="5"/>
        <v>#DIV/0!</v>
      </c>
      <c r="AN14" s="223"/>
      <c r="AP14" s="223"/>
      <c r="AQ14" s="220"/>
      <c r="AR14" s="24"/>
      <c r="AS14" s="223"/>
      <c r="AT14" s="220"/>
      <c r="AV14" s="43"/>
      <c r="AW14" s="43"/>
      <c r="AX14" s="43"/>
      <c r="AY14" s="43"/>
      <c r="AZ14" s="25"/>
      <c r="BA14" s="223"/>
      <c r="BB14" s="220"/>
      <c r="BC14" s="24"/>
      <c r="BD14" s="223"/>
      <c r="BE14" s="220"/>
      <c r="BG14" s="43"/>
      <c r="BH14" s="43"/>
      <c r="BI14" s="43"/>
      <c r="BJ14" s="43"/>
      <c r="BL14" s="223"/>
      <c r="BM14" s="220"/>
      <c r="BN14" s="24"/>
      <c r="BO14" s="223"/>
      <c r="BP14" s="220"/>
      <c r="BR14" s="220"/>
      <c r="BS14" s="220"/>
      <c r="BT14" s="221"/>
      <c r="BU14" s="51"/>
      <c r="BV14" s="220"/>
      <c r="BW14" s="220"/>
      <c r="BX14" s="221"/>
      <c r="BY14" s="51"/>
      <c r="BZ14" s="221"/>
    </row>
    <row r="15" spans="1:78" ht="16" customHeight="1" x14ac:dyDescent="0.2">
      <c r="A15" s="222"/>
      <c r="B15" s="222"/>
      <c r="C15" s="222"/>
      <c r="D15" s="20" t="s">
        <v>926</v>
      </c>
      <c r="E15" s="224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G15" s="21" t="e">
        <f t="shared" si="0"/>
        <v>#DIV/0!</v>
      </c>
      <c r="AH15" s="22" t="e">
        <f t="shared" si="1"/>
        <v>#DIV/0!</v>
      </c>
      <c r="AI15" s="22" t="e">
        <f t="shared" si="2"/>
        <v>#DIV/0!</v>
      </c>
      <c r="AJ15" s="22" t="e">
        <f t="shared" si="3"/>
        <v>#DIV/0!</v>
      </c>
      <c r="AK15" s="22" t="e">
        <f t="shared" si="4"/>
        <v>#DIV/0!</v>
      </c>
      <c r="AM15" s="109" t="e">
        <f t="shared" si="5"/>
        <v>#DIV/0!</v>
      </c>
      <c r="AN15" s="223"/>
      <c r="AP15" s="223"/>
      <c r="AQ15" s="220"/>
      <c r="AR15" s="24"/>
      <c r="AS15" s="223"/>
      <c r="AT15" s="220"/>
      <c r="AV15" s="43"/>
      <c r="AW15" s="43"/>
      <c r="AX15" s="43"/>
      <c r="AY15" s="43"/>
      <c r="AZ15" s="25"/>
      <c r="BA15" s="223"/>
      <c r="BB15" s="220"/>
      <c r="BC15" s="24"/>
      <c r="BD15" s="223"/>
      <c r="BE15" s="220"/>
      <c r="BG15" s="43"/>
      <c r="BH15" s="43"/>
      <c r="BI15" s="43"/>
      <c r="BJ15" s="43"/>
      <c r="BL15" s="223"/>
      <c r="BM15" s="220"/>
      <c r="BN15" s="24"/>
      <c r="BO15" s="223"/>
      <c r="BP15" s="220"/>
      <c r="BR15" s="220"/>
      <c r="BS15" s="220"/>
      <c r="BT15" s="221"/>
      <c r="BU15" s="51"/>
      <c r="BV15" s="220"/>
      <c r="BW15" s="220"/>
      <c r="BX15" s="221"/>
      <c r="BY15" s="51"/>
      <c r="BZ15" s="221"/>
    </row>
    <row r="16" spans="1:78" ht="16" customHeight="1" x14ac:dyDescent="0.2">
      <c r="A16" s="222"/>
      <c r="B16" s="222"/>
      <c r="C16" s="222"/>
      <c r="D16" s="20" t="s">
        <v>927</v>
      </c>
      <c r="E16" s="224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G16" s="21" t="e">
        <f t="shared" si="0"/>
        <v>#DIV/0!</v>
      </c>
      <c r="AH16" s="22" t="e">
        <f t="shared" si="1"/>
        <v>#DIV/0!</v>
      </c>
      <c r="AI16" s="22" t="e">
        <f t="shared" si="2"/>
        <v>#DIV/0!</v>
      </c>
      <c r="AJ16" s="22" t="e">
        <f t="shared" si="3"/>
        <v>#DIV/0!</v>
      </c>
      <c r="AK16" s="22" t="e">
        <f t="shared" si="4"/>
        <v>#DIV/0!</v>
      </c>
      <c r="AM16" s="109" t="e">
        <f t="shared" si="5"/>
        <v>#DIV/0!</v>
      </c>
      <c r="AN16" s="223"/>
      <c r="AP16" s="223"/>
      <c r="AQ16" s="220"/>
      <c r="AR16" s="24"/>
      <c r="AS16" s="223"/>
      <c r="AT16" s="220"/>
      <c r="AV16" s="43"/>
      <c r="AW16" s="43"/>
      <c r="AX16" s="43"/>
      <c r="AY16" s="43"/>
      <c r="AZ16" s="25"/>
      <c r="BA16" s="223"/>
      <c r="BB16" s="220"/>
      <c r="BC16" s="24"/>
      <c r="BD16" s="223"/>
      <c r="BE16" s="220"/>
      <c r="BG16" s="43"/>
      <c r="BH16" s="43"/>
      <c r="BI16" s="43"/>
      <c r="BJ16" s="43"/>
      <c r="BL16" s="223"/>
      <c r="BM16" s="220"/>
      <c r="BN16" s="24"/>
      <c r="BO16" s="223"/>
      <c r="BP16" s="220"/>
      <c r="BR16" s="220"/>
      <c r="BS16" s="220"/>
      <c r="BT16" s="221"/>
      <c r="BU16" s="51"/>
      <c r="BV16" s="220"/>
      <c r="BW16" s="220"/>
      <c r="BX16" s="221"/>
      <c r="BY16" s="51"/>
      <c r="BZ16" s="221"/>
    </row>
    <row r="17" spans="1:78" ht="16" customHeight="1" x14ac:dyDescent="0.2">
      <c r="A17" s="222"/>
      <c r="B17" s="222"/>
      <c r="C17" s="222"/>
      <c r="E17" s="224"/>
      <c r="AG17" s="21" t="e">
        <f t="shared" si="0"/>
        <v>#DIV/0!</v>
      </c>
      <c r="AH17" s="22" t="e">
        <f t="shared" si="1"/>
        <v>#DIV/0!</v>
      </c>
      <c r="AI17" s="22" t="e">
        <f t="shared" si="2"/>
        <v>#DIV/0!</v>
      </c>
      <c r="AJ17" s="22" t="e">
        <f t="shared" si="3"/>
        <v>#DIV/0!</v>
      </c>
      <c r="AK17" s="22" t="e">
        <f t="shared" si="4"/>
        <v>#DIV/0!</v>
      </c>
      <c r="AM17" s="109" t="e">
        <f t="shared" si="5"/>
        <v>#DIV/0!</v>
      </c>
      <c r="AN17" s="223"/>
      <c r="AP17" s="223"/>
      <c r="AQ17" s="220"/>
      <c r="AR17" s="24"/>
      <c r="AS17" s="223"/>
      <c r="AT17" s="220"/>
      <c r="AV17" s="43"/>
      <c r="AW17" s="43"/>
      <c r="AX17" s="43"/>
      <c r="AY17" s="43"/>
      <c r="AZ17" s="25"/>
      <c r="BA17" s="223"/>
      <c r="BB17" s="220"/>
      <c r="BC17" s="24"/>
      <c r="BD17" s="223"/>
      <c r="BE17" s="220"/>
      <c r="BG17" s="43"/>
      <c r="BH17" s="43"/>
      <c r="BI17" s="43"/>
      <c r="BJ17" s="43"/>
      <c r="BL17" s="223"/>
      <c r="BM17" s="220"/>
      <c r="BN17" s="24"/>
      <c r="BO17" s="223"/>
      <c r="BP17" s="220"/>
      <c r="BR17" s="220"/>
      <c r="BS17" s="220"/>
      <c r="BT17" s="221"/>
      <c r="BU17" s="51"/>
      <c r="BV17" s="220"/>
      <c r="BW17" s="220"/>
      <c r="BX17" s="221"/>
      <c r="BY17" s="51"/>
      <c r="BZ17" s="221"/>
    </row>
    <row r="18" spans="1:78" ht="16" customHeight="1" x14ac:dyDescent="0.2">
      <c r="A18" s="222"/>
      <c r="B18" s="222"/>
      <c r="C18" s="222"/>
      <c r="E18" s="224"/>
      <c r="G18" s="110"/>
      <c r="K18" s="111"/>
      <c r="L18" s="110"/>
      <c r="P18" s="111"/>
      <c r="Q18" s="110"/>
      <c r="U18" s="111"/>
      <c r="V18" s="110"/>
      <c r="Z18" s="111"/>
      <c r="AA18" s="110"/>
      <c r="AE18" s="111"/>
      <c r="AG18" s="21" t="e">
        <f t="shared" si="0"/>
        <v>#DIV/0!</v>
      </c>
      <c r="AH18" s="22" t="e">
        <f t="shared" si="1"/>
        <v>#DIV/0!</v>
      </c>
      <c r="AI18" s="22" t="e">
        <f t="shared" si="2"/>
        <v>#DIV/0!</v>
      </c>
      <c r="AJ18" s="22" t="e">
        <f t="shared" si="3"/>
        <v>#DIV/0!</v>
      </c>
      <c r="AK18" s="22" t="e">
        <f t="shared" si="4"/>
        <v>#DIV/0!</v>
      </c>
      <c r="AM18" s="109" t="e">
        <f t="shared" si="5"/>
        <v>#DIV/0!</v>
      </c>
      <c r="AN18" s="223"/>
      <c r="AP18" s="223"/>
      <c r="AQ18" s="220"/>
      <c r="AR18" s="24"/>
      <c r="AS18" s="223"/>
      <c r="AT18" s="220"/>
      <c r="AV18" s="43"/>
      <c r="AW18" s="43"/>
      <c r="AX18" s="43"/>
      <c r="AY18" s="43"/>
      <c r="AZ18" s="25"/>
      <c r="BA18" s="223"/>
      <c r="BB18" s="220"/>
      <c r="BC18" s="24"/>
      <c r="BD18" s="223"/>
      <c r="BE18" s="220"/>
      <c r="BG18" s="43"/>
      <c r="BH18" s="43"/>
      <c r="BI18" s="43"/>
      <c r="BJ18" s="43"/>
      <c r="BL18" s="223"/>
      <c r="BM18" s="220"/>
      <c r="BN18" s="24"/>
      <c r="BO18" s="223"/>
      <c r="BP18" s="220"/>
      <c r="BR18" s="220"/>
      <c r="BS18" s="220"/>
      <c r="BT18" s="221"/>
      <c r="BU18" s="51"/>
      <c r="BV18" s="220"/>
      <c r="BW18" s="220"/>
      <c r="BX18" s="221"/>
      <c r="BY18" s="51"/>
      <c r="BZ18" s="221"/>
    </row>
    <row r="19" spans="1:78" ht="16" customHeight="1" x14ac:dyDescent="0.2">
      <c r="A19" s="222"/>
      <c r="B19" s="222"/>
      <c r="C19" s="222"/>
      <c r="E19" s="224"/>
      <c r="G19" s="110"/>
      <c r="K19" s="111"/>
      <c r="L19" s="110"/>
      <c r="P19" s="111"/>
      <c r="Q19" s="110"/>
      <c r="U19" s="111"/>
      <c r="V19" s="110"/>
      <c r="Z19" s="111"/>
      <c r="AA19" s="110"/>
      <c r="AE19" s="111"/>
      <c r="AG19" s="21" t="e">
        <f t="shared" si="0"/>
        <v>#DIV/0!</v>
      </c>
      <c r="AH19" s="22" t="e">
        <f t="shared" si="1"/>
        <v>#DIV/0!</v>
      </c>
      <c r="AI19" s="22" t="e">
        <f t="shared" si="2"/>
        <v>#DIV/0!</v>
      </c>
      <c r="AJ19" s="22" t="e">
        <f t="shared" si="3"/>
        <v>#DIV/0!</v>
      </c>
      <c r="AK19" s="22" t="e">
        <f t="shared" si="4"/>
        <v>#DIV/0!</v>
      </c>
      <c r="AM19" s="109" t="e">
        <f t="shared" si="5"/>
        <v>#DIV/0!</v>
      </c>
      <c r="AN19" s="223"/>
      <c r="AP19" s="223"/>
      <c r="AQ19" s="220"/>
      <c r="AR19" s="24"/>
      <c r="AS19" s="223"/>
      <c r="AT19" s="220"/>
      <c r="AV19" s="43"/>
      <c r="AW19" s="43"/>
      <c r="AX19" s="43"/>
      <c r="AY19" s="43"/>
      <c r="AZ19" s="25"/>
      <c r="BA19" s="223"/>
      <c r="BB19" s="220"/>
      <c r="BC19" s="24"/>
      <c r="BD19" s="223"/>
      <c r="BE19" s="220"/>
      <c r="BG19" s="43"/>
      <c r="BH19" s="43"/>
      <c r="BI19" s="43"/>
      <c r="BJ19" s="43"/>
      <c r="BL19" s="223"/>
      <c r="BM19" s="220"/>
      <c r="BN19" s="24"/>
      <c r="BO19" s="223"/>
      <c r="BP19" s="220"/>
      <c r="BR19" s="220"/>
      <c r="BS19" s="220"/>
      <c r="BT19" s="221"/>
      <c r="BU19" s="51"/>
      <c r="BV19" s="220"/>
      <c r="BW19" s="220"/>
      <c r="BX19" s="221"/>
      <c r="BY19" s="51"/>
      <c r="BZ19" s="221"/>
    </row>
    <row r="20" spans="1:78" ht="16" customHeight="1" x14ac:dyDescent="0.2">
      <c r="A20" s="222"/>
      <c r="B20" s="222"/>
      <c r="C20" s="222"/>
      <c r="E20" s="224"/>
      <c r="G20" s="110"/>
      <c r="K20" s="111"/>
      <c r="L20" s="110"/>
      <c r="P20" s="111"/>
      <c r="Q20" s="110"/>
      <c r="U20" s="111"/>
      <c r="V20" s="110"/>
      <c r="Z20" s="111"/>
      <c r="AA20" s="110"/>
      <c r="AE20" s="111"/>
      <c r="AG20" s="21" t="e">
        <f t="shared" si="0"/>
        <v>#DIV/0!</v>
      </c>
      <c r="AH20" s="22" t="e">
        <f t="shared" si="1"/>
        <v>#DIV/0!</v>
      </c>
      <c r="AI20" s="22" t="e">
        <f t="shared" si="2"/>
        <v>#DIV/0!</v>
      </c>
      <c r="AJ20" s="22" t="e">
        <f t="shared" si="3"/>
        <v>#DIV/0!</v>
      </c>
      <c r="AK20" s="22" t="e">
        <f t="shared" si="4"/>
        <v>#DIV/0!</v>
      </c>
      <c r="AM20" s="109" t="e">
        <f t="shared" si="5"/>
        <v>#DIV/0!</v>
      </c>
      <c r="AN20" s="223"/>
      <c r="AP20" s="223"/>
      <c r="AQ20" s="220"/>
      <c r="AR20" s="24"/>
      <c r="AS20" s="223"/>
      <c r="AT20" s="220"/>
      <c r="AV20" s="43"/>
      <c r="AW20" s="43"/>
      <c r="AX20" s="43"/>
      <c r="AY20" s="43"/>
      <c r="AZ20" s="25"/>
      <c r="BA20" s="223"/>
      <c r="BB20" s="220"/>
      <c r="BC20" s="24"/>
      <c r="BD20" s="223"/>
      <c r="BE20" s="220"/>
      <c r="BG20" s="43"/>
      <c r="BH20" s="43"/>
      <c r="BI20" s="43"/>
      <c r="BJ20" s="43"/>
      <c r="BL20" s="223"/>
      <c r="BM20" s="220"/>
      <c r="BN20" s="24"/>
      <c r="BO20" s="223"/>
      <c r="BP20" s="220"/>
      <c r="BR20" s="220"/>
      <c r="BS20" s="220"/>
      <c r="BT20" s="221"/>
      <c r="BU20" s="51"/>
      <c r="BV20" s="220"/>
      <c r="BW20" s="220"/>
      <c r="BX20" s="221"/>
      <c r="BY20" s="51"/>
      <c r="BZ20" s="221"/>
    </row>
    <row r="21" spans="1:78" ht="16" customHeight="1" x14ac:dyDescent="0.2">
      <c r="A21" s="114"/>
      <c r="B21" s="114"/>
      <c r="C21" s="114"/>
      <c r="G21" s="110"/>
      <c r="K21" s="111"/>
      <c r="L21" s="110"/>
      <c r="P21" s="111"/>
      <c r="Q21" s="110"/>
      <c r="U21" s="111"/>
      <c r="V21" s="110"/>
      <c r="Z21" s="111"/>
      <c r="AA21" s="110"/>
      <c r="AE21" s="111"/>
    </row>
    <row r="22" spans="1:78" ht="16" customHeight="1" x14ac:dyDescent="0.2">
      <c r="A22" s="222">
        <v>20</v>
      </c>
      <c r="B22" s="222">
        <v>0</v>
      </c>
      <c r="C22" s="222">
        <v>1</v>
      </c>
      <c r="D22" s="20" t="s">
        <v>1035</v>
      </c>
      <c r="E22" s="224">
        <v>80161</v>
      </c>
      <c r="G22">
        <v>408</v>
      </c>
      <c r="H22">
        <v>1104</v>
      </c>
      <c r="I22">
        <v>1091</v>
      </c>
      <c r="J22">
        <v>1466</v>
      </c>
      <c r="K22">
        <v>1093</v>
      </c>
      <c r="L22">
        <v>0.63800000000000001</v>
      </c>
      <c r="M22">
        <v>0.70899999999999996</v>
      </c>
      <c r="N22">
        <v>0.71399999999999997</v>
      </c>
      <c r="O22">
        <v>0.71099999999999997</v>
      </c>
      <c r="P22">
        <v>0.71099999999999997</v>
      </c>
      <c r="Q22">
        <v>0.62</v>
      </c>
      <c r="R22">
        <v>0.66300000000000003</v>
      </c>
      <c r="S22">
        <v>0.67400000000000004</v>
      </c>
      <c r="T22">
        <v>0.67200000000000004</v>
      </c>
      <c r="U22">
        <v>0.65</v>
      </c>
      <c r="V22">
        <v>1.403</v>
      </c>
      <c r="W22">
        <v>1.28</v>
      </c>
      <c r="X22">
        <v>1.278</v>
      </c>
      <c r="Y22">
        <v>1.28</v>
      </c>
      <c r="Z22">
        <v>1.28</v>
      </c>
      <c r="AA22">
        <v>1.425</v>
      </c>
      <c r="AB22">
        <v>1.387</v>
      </c>
      <c r="AC22">
        <v>1.335</v>
      </c>
      <c r="AD22">
        <v>1.349</v>
      </c>
      <c r="AE22">
        <v>1.4159999999999999</v>
      </c>
      <c r="AG22" s="21">
        <f t="shared" ref="AG22:AG37" si="6">AVERAGE(G22:K22)</f>
        <v>1032.4000000000001</v>
      </c>
      <c r="AH22" s="22">
        <f t="shared" ref="AH22:AH37" si="7">AVERAGE(L22:P22)</f>
        <v>0.69659999999999989</v>
      </c>
      <c r="AI22" s="22">
        <f t="shared" ref="AI22:AI37" si="8">AVERAGE(V22:Z22)</f>
        <v>1.3042</v>
      </c>
      <c r="AJ22" s="22">
        <f t="shared" ref="AJ22:AJ37" si="9">AVERAGE(Q22:U22)</f>
        <v>0.65579999999999994</v>
      </c>
      <c r="AK22" s="22">
        <f t="shared" ref="AK22:AK37" si="10">AVERAGE(AA22:AE22)</f>
        <v>1.3824000000000001</v>
      </c>
      <c r="AM22" s="109"/>
      <c r="AN22" s="223"/>
      <c r="AP22" s="223"/>
      <c r="AQ22" s="220"/>
      <c r="AR22" s="24"/>
      <c r="AS22" s="223"/>
      <c r="AT22" s="220"/>
      <c r="AV22" s="43">
        <v>0.76100000000000001</v>
      </c>
      <c r="AW22" s="43">
        <v>1.4870000000000001</v>
      </c>
      <c r="AX22" s="43">
        <v>0.80100000000000005</v>
      </c>
      <c r="AY22" s="43">
        <v>1.56</v>
      </c>
      <c r="AZ22" s="25"/>
      <c r="BA22" s="223"/>
      <c r="BB22" s="220"/>
      <c r="BC22" s="24"/>
      <c r="BD22" s="223"/>
      <c r="BE22" s="220"/>
      <c r="BG22" s="43">
        <v>0.71699999999999997</v>
      </c>
      <c r="BH22" s="43">
        <v>1.6160000000000001</v>
      </c>
      <c r="BI22" s="43">
        <v>0.76400000000000001</v>
      </c>
      <c r="BJ22" s="43">
        <v>1.645</v>
      </c>
      <c r="BL22" s="223"/>
      <c r="BM22" s="220"/>
      <c r="BN22" s="24"/>
      <c r="BO22" s="223"/>
      <c r="BP22" s="220"/>
      <c r="BR22" s="220"/>
      <c r="BS22" s="220"/>
      <c r="BT22" s="221"/>
      <c r="BU22" s="51"/>
      <c r="BV22" s="220"/>
      <c r="BW22" s="220"/>
      <c r="BX22" s="221"/>
      <c r="BY22" s="51"/>
      <c r="BZ22" s="221"/>
    </row>
    <row r="23" spans="1:78" ht="16" customHeight="1" x14ac:dyDescent="0.2">
      <c r="A23" s="222"/>
      <c r="B23" s="222"/>
      <c r="C23" s="222"/>
      <c r="D23" s="20" t="s">
        <v>1036</v>
      </c>
      <c r="E23" s="224"/>
      <c r="G23">
        <v>1240</v>
      </c>
      <c r="H23">
        <v>1532</v>
      </c>
      <c r="I23">
        <v>1390</v>
      </c>
      <c r="J23">
        <v>1314</v>
      </c>
      <c r="K23">
        <v>1696</v>
      </c>
      <c r="L23">
        <v>0.70799999999999996</v>
      </c>
      <c r="M23">
        <v>0.71599999999999997</v>
      </c>
      <c r="N23">
        <v>0.71399999999999997</v>
      </c>
      <c r="O23">
        <v>0.70899999999999996</v>
      </c>
      <c r="P23">
        <v>0.71799999999999997</v>
      </c>
      <c r="Q23">
        <v>0.65700000000000003</v>
      </c>
      <c r="R23">
        <v>0.67300000000000004</v>
      </c>
      <c r="S23">
        <v>0.67300000000000004</v>
      </c>
      <c r="T23">
        <v>0.67500000000000004</v>
      </c>
      <c r="U23">
        <v>0.66400000000000003</v>
      </c>
      <c r="V23">
        <v>1.2869999999999999</v>
      </c>
      <c r="W23">
        <v>1.266</v>
      </c>
      <c r="X23">
        <v>1.2789999999999999</v>
      </c>
      <c r="Y23">
        <v>1.284</v>
      </c>
      <c r="Z23">
        <v>1.268</v>
      </c>
      <c r="AA23">
        <v>1.37</v>
      </c>
      <c r="AB23">
        <v>1.3680000000000001</v>
      </c>
      <c r="AC23">
        <v>1.3420000000000001</v>
      </c>
      <c r="AD23">
        <v>1.355</v>
      </c>
      <c r="AE23">
        <v>1.3620000000000001</v>
      </c>
      <c r="AG23" s="21">
        <f t="shared" si="6"/>
        <v>1434.4</v>
      </c>
      <c r="AH23" s="22">
        <f t="shared" si="7"/>
        <v>0.71299999999999997</v>
      </c>
      <c r="AI23" s="22">
        <f t="shared" si="8"/>
        <v>1.2767999999999999</v>
      </c>
      <c r="AJ23" s="22">
        <f t="shared" si="9"/>
        <v>0.66839999999999999</v>
      </c>
      <c r="AK23" s="22">
        <f t="shared" si="10"/>
        <v>1.3594000000000002</v>
      </c>
      <c r="AM23" s="109"/>
      <c r="AN23" s="223"/>
      <c r="AP23" s="223"/>
      <c r="AQ23" s="220"/>
      <c r="AR23" s="24"/>
      <c r="AS23" s="223"/>
      <c r="AT23" s="220"/>
      <c r="AV23" s="43">
        <v>0.75700000000000001</v>
      </c>
      <c r="AW23" s="43">
        <v>1.488</v>
      </c>
      <c r="AX23" s="43">
        <v>0.79</v>
      </c>
      <c r="AY23" s="43">
        <v>1.58</v>
      </c>
      <c r="AZ23" s="25"/>
      <c r="BA23" s="223"/>
      <c r="BB23" s="220"/>
      <c r="BC23" s="24"/>
      <c r="BD23" s="223"/>
      <c r="BE23" s="220"/>
      <c r="BG23" s="43">
        <v>0.72699999999999998</v>
      </c>
      <c r="BH23" s="43">
        <v>1.6</v>
      </c>
      <c r="BI23" s="43">
        <v>0.76600000000000001</v>
      </c>
      <c r="BJ23" s="43">
        <v>1.645</v>
      </c>
      <c r="BL23" s="223"/>
      <c r="BM23" s="220"/>
      <c r="BN23" s="24"/>
      <c r="BO23" s="223"/>
      <c r="BP23" s="220"/>
      <c r="BR23" s="220"/>
      <c r="BS23" s="220"/>
      <c r="BT23" s="221"/>
      <c r="BU23" s="51"/>
      <c r="BV23" s="220"/>
      <c r="BW23" s="220"/>
      <c r="BX23" s="221"/>
      <c r="BY23" s="51"/>
      <c r="BZ23" s="221"/>
    </row>
    <row r="24" spans="1:78" ht="16" customHeight="1" x14ac:dyDescent="0.2">
      <c r="A24" s="222"/>
      <c r="B24" s="222"/>
      <c r="C24" s="222"/>
      <c r="E24" s="224"/>
      <c r="AG24" s="21" t="e">
        <f t="shared" si="6"/>
        <v>#DIV/0!</v>
      </c>
      <c r="AH24" s="22" t="e">
        <f t="shared" si="7"/>
        <v>#DIV/0!</v>
      </c>
      <c r="AI24" s="22" t="e">
        <f t="shared" si="8"/>
        <v>#DIV/0!</v>
      </c>
      <c r="AJ24" s="22" t="e">
        <f t="shared" si="9"/>
        <v>#DIV/0!</v>
      </c>
      <c r="AK24" s="22" t="e">
        <f t="shared" si="10"/>
        <v>#DIV/0!</v>
      </c>
      <c r="AM24" s="109"/>
      <c r="AN24" s="223"/>
      <c r="AP24" s="223"/>
      <c r="AQ24" s="220"/>
      <c r="AR24" s="24"/>
      <c r="AS24" s="223"/>
      <c r="AT24" s="220"/>
      <c r="AV24" s="43"/>
      <c r="AW24" s="43"/>
      <c r="AX24" s="43"/>
      <c r="AY24" s="43"/>
      <c r="AZ24" s="25"/>
      <c r="BA24" s="223"/>
      <c r="BB24" s="220"/>
      <c r="BC24" s="24"/>
      <c r="BD24" s="223"/>
      <c r="BE24" s="220"/>
      <c r="BG24" s="43"/>
      <c r="BH24" s="43"/>
      <c r="BI24" s="43"/>
      <c r="BJ24" s="43"/>
      <c r="BL24" s="223"/>
      <c r="BM24" s="220"/>
      <c r="BN24" s="24"/>
      <c r="BO24" s="223"/>
      <c r="BP24" s="220"/>
      <c r="BR24" s="220"/>
      <c r="BS24" s="220"/>
      <c r="BT24" s="221"/>
      <c r="BU24" s="51"/>
      <c r="BV24" s="220"/>
      <c r="BW24" s="220"/>
      <c r="BX24" s="221"/>
      <c r="BY24" s="51"/>
      <c r="BZ24" s="221"/>
    </row>
    <row r="25" spans="1:78" ht="16" customHeight="1" x14ac:dyDescent="0.2">
      <c r="A25" s="222"/>
      <c r="B25" s="222"/>
      <c r="C25" s="222"/>
      <c r="E25" s="224"/>
      <c r="AG25" s="21" t="e">
        <f t="shared" si="6"/>
        <v>#DIV/0!</v>
      </c>
      <c r="AH25" s="22" t="e">
        <f t="shared" si="7"/>
        <v>#DIV/0!</v>
      </c>
      <c r="AI25" s="22" t="e">
        <f t="shared" si="8"/>
        <v>#DIV/0!</v>
      </c>
      <c r="AJ25" s="22" t="e">
        <f t="shared" si="9"/>
        <v>#DIV/0!</v>
      </c>
      <c r="AK25" s="22" t="e">
        <f t="shared" si="10"/>
        <v>#DIV/0!</v>
      </c>
      <c r="AM25" s="109"/>
      <c r="AN25" s="223"/>
      <c r="AP25" s="223"/>
      <c r="AQ25" s="220"/>
      <c r="AR25" s="24"/>
      <c r="AS25" s="223"/>
      <c r="AT25" s="220"/>
      <c r="AV25" s="43"/>
      <c r="AW25" s="43"/>
      <c r="AX25" s="43"/>
      <c r="AY25" s="43"/>
      <c r="AZ25" s="25"/>
      <c r="BA25" s="223"/>
      <c r="BB25" s="220"/>
      <c r="BC25" s="24"/>
      <c r="BD25" s="223"/>
      <c r="BE25" s="220"/>
      <c r="BG25" s="43"/>
      <c r="BH25" s="43"/>
      <c r="BI25" s="43"/>
      <c r="BJ25" s="43"/>
      <c r="BL25" s="223"/>
      <c r="BM25" s="220"/>
      <c r="BN25" s="24"/>
      <c r="BO25" s="223"/>
      <c r="BP25" s="220"/>
      <c r="BR25" s="220"/>
      <c r="BS25" s="220"/>
      <c r="BT25" s="221"/>
      <c r="BU25" s="51"/>
      <c r="BV25" s="220"/>
      <c r="BW25" s="220"/>
      <c r="BX25" s="221"/>
      <c r="BY25" s="51"/>
      <c r="BZ25" s="221"/>
    </row>
    <row r="26" spans="1:78" ht="16" customHeight="1" x14ac:dyDescent="0.2">
      <c r="A26" s="222"/>
      <c r="B26" s="222"/>
      <c r="C26" s="222"/>
      <c r="E26" s="224"/>
      <c r="AG26" s="21" t="e">
        <f t="shared" si="6"/>
        <v>#DIV/0!</v>
      </c>
      <c r="AH26" s="22" t="e">
        <f t="shared" si="7"/>
        <v>#DIV/0!</v>
      </c>
      <c r="AI26" s="22" t="e">
        <f t="shared" si="8"/>
        <v>#DIV/0!</v>
      </c>
      <c r="AJ26" s="22" t="e">
        <f t="shared" si="9"/>
        <v>#DIV/0!</v>
      </c>
      <c r="AK26" s="22" t="e">
        <f t="shared" si="10"/>
        <v>#DIV/0!</v>
      </c>
      <c r="AM26" s="109"/>
      <c r="AN26" s="223"/>
      <c r="AP26" s="223"/>
      <c r="AQ26" s="220"/>
      <c r="AR26" s="24"/>
      <c r="AS26" s="223"/>
      <c r="AT26" s="220"/>
      <c r="AV26" s="43"/>
      <c r="AW26" s="43"/>
      <c r="AX26" s="43"/>
      <c r="AY26" s="43"/>
      <c r="AZ26" s="25"/>
      <c r="BA26" s="223"/>
      <c r="BB26" s="220"/>
      <c r="BC26" s="24"/>
      <c r="BD26" s="223"/>
      <c r="BE26" s="220"/>
      <c r="BG26" s="43"/>
      <c r="BH26" s="43"/>
      <c r="BI26" s="43"/>
      <c r="BJ26" s="43"/>
      <c r="BL26" s="223"/>
      <c r="BM26" s="220"/>
      <c r="BN26" s="24"/>
      <c r="BO26" s="223"/>
      <c r="BP26" s="220"/>
      <c r="BR26" s="220"/>
      <c r="BS26" s="220"/>
      <c r="BT26" s="221"/>
      <c r="BU26" s="51"/>
      <c r="BV26" s="220"/>
      <c r="BW26" s="220"/>
      <c r="BX26" s="221"/>
      <c r="BY26" s="51"/>
      <c r="BZ26" s="221"/>
    </row>
    <row r="27" spans="1:78" ht="16" customHeight="1" x14ac:dyDescent="0.2">
      <c r="A27" s="222"/>
      <c r="B27" s="222"/>
      <c r="C27" s="222"/>
      <c r="E27" s="224"/>
      <c r="G27" s="110"/>
      <c r="K27" s="111"/>
      <c r="L27" s="110"/>
      <c r="P27" s="111"/>
      <c r="Q27" s="110"/>
      <c r="U27" s="111"/>
      <c r="V27" s="110"/>
      <c r="Z27" s="111"/>
      <c r="AA27" s="110"/>
      <c r="AE27" s="111"/>
      <c r="AG27" s="21" t="e">
        <f t="shared" si="6"/>
        <v>#DIV/0!</v>
      </c>
      <c r="AH27" s="22" t="e">
        <f t="shared" si="7"/>
        <v>#DIV/0!</v>
      </c>
      <c r="AI27" s="22" t="e">
        <f t="shared" si="8"/>
        <v>#DIV/0!</v>
      </c>
      <c r="AJ27" s="22" t="e">
        <f t="shared" si="9"/>
        <v>#DIV/0!</v>
      </c>
      <c r="AK27" s="22" t="e">
        <f t="shared" si="10"/>
        <v>#DIV/0!</v>
      </c>
      <c r="AM27" s="109"/>
      <c r="AN27" s="223"/>
      <c r="AP27" s="223"/>
      <c r="AQ27" s="220"/>
      <c r="AR27" s="24"/>
      <c r="AS27" s="223"/>
      <c r="AT27" s="220"/>
      <c r="AV27" s="43"/>
      <c r="AW27" s="43"/>
      <c r="AX27" s="43"/>
      <c r="AY27" s="43"/>
      <c r="AZ27" s="25"/>
      <c r="BA27" s="223"/>
      <c r="BB27" s="220"/>
      <c r="BC27" s="24"/>
      <c r="BD27" s="223"/>
      <c r="BE27" s="220"/>
      <c r="BG27" s="43"/>
      <c r="BH27" s="43"/>
      <c r="BI27" s="43"/>
      <c r="BJ27" s="43"/>
      <c r="BL27" s="223"/>
      <c r="BM27" s="220"/>
      <c r="BN27" s="24"/>
      <c r="BO27" s="223"/>
      <c r="BP27" s="220"/>
      <c r="BR27" s="220"/>
      <c r="BS27" s="220"/>
      <c r="BT27" s="221"/>
      <c r="BU27" s="51"/>
      <c r="BV27" s="220"/>
      <c r="BW27" s="220"/>
      <c r="BX27" s="221"/>
      <c r="BY27" s="51"/>
      <c r="BZ27" s="221"/>
    </row>
    <row r="28" spans="1:78" ht="16" customHeight="1" x14ac:dyDescent="0.2">
      <c r="A28" s="222"/>
      <c r="B28" s="222"/>
      <c r="C28" s="222"/>
      <c r="E28" s="224"/>
      <c r="G28" s="110"/>
      <c r="K28" s="111"/>
      <c r="L28" s="110"/>
      <c r="P28" s="111"/>
      <c r="Q28" s="110"/>
      <c r="U28" s="111"/>
      <c r="V28" s="110"/>
      <c r="Z28" s="111"/>
      <c r="AA28" s="110"/>
      <c r="AE28" s="111"/>
      <c r="AG28" s="21" t="e">
        <f t="shared" si="6"/>
        <v>#DIV/0!</v>
      </c>
      <c r="AH28" s="22" t="e">
        <f t="shared" si="7"/>
        <v>#DIV/0!</v>
      </c>
      <c r="AI28" s="22" t="e">
        <f t="shared" si="8"/>
        <v>#DIV/0!</v>
      </c>
      <c r="AJ28" s="22" t="e">
        <f t="shared" si="9"/>
        <v>#DIV/0!</v>
      </c>
      <c r="AK28" s="22" t="e">
        <f t="shared" si="10"/>
        <v>#DIV/0!</v>
      </c>
      <c r="AM28" s="109"/>
      <c r="AN28" s="223"/>
      <c r="AP28" s="223"/>
      <c r="AQ28" s="220"/>
      <c r="AR28" s="24"/>
      <c r="AS28" s="223"/>
      <c r="AT28" s="220"/>
      <c r="AV28" s="43"/>
      <c r="AW28" s="43"/>
      <c r="AX28" s="43"/>
      <c r="AY28" s="43"/>
      <c r="AZ28" s="25"/>
      <c r="BA28" s="223"/>
      <c r="BB28" s="220"/>
      <c r="BC28" s="24"/>
      <c r="BD28" s="223"/>
      <c r="BE28" s="220"/>
      <c r="BG28" s="43"/>
      <c r="BH28" s="43"/>
      <c r="BI28" s="43"/>
      <c r="BJ28" s="43"/>
      <c r="BL28" s="223"/>
      <c r="BM28" s="220"/>
      <c r="BN28" s="24"/>
      <c r="BO28" s="223"/>
      <c r="BP28" s="220"/>
      <c r="BR28" s="220"/>
      <c r="BS28" s="220"/>
      <c r="BT28" s="221"/>
      <c r="BU28" s="51"/>
      <c r="BV28" s="220"/>
      <c r="BW28" s="220"/>
      <c r="BX28" s="221"/>
      <c r="BY28" s="51"/>
      <c r="BZ28" s="221"/>
    </row>
    <row r="29" spans="1:78" ht="16" customHeight="1" x14ac:dyDescent="0.2">
      <c r="A29" s="222"/>
      <c r="B29" s="222"/>
      <c r="C29" s="222"/>
      <c r="E29" s="224"/>
      <c r="G29" s="110"/>
      <c r="K29" s="111"/>
      <c r="L29" s="110"/>
      <c r="P29" s="111"/>
      <c r="Q29" s="110"/>
      <c r="U29" s="111"/>
      <c r="V29" s="110"/>
      <c r="Z29" s="111"/>
      <c r="AA29" s="110"/>
      <c r="AE29" s="111"/>
      <c r="AG29" s="21" t="e">
        <f t="shared" si="6"/>
        <v>#DIV/0!</v>
      </c>
      <c r="AH29" s="22" t="e">
        <f t="shared" si="7"/>
        <v>#DIV/0!</v>
      </c>
      <c r="AI29" s="22" t="e">
        <f t="shared" si="8"/>
        <v>#DIV/0!</v>
      </c>
      <c r="AJ29" s="22" t="e">
        <f t="shared" si="9"/>
        <v>#DIV/0!</v>
      </c>
      <c r="AK29" s="22" t="e">
        <f t="shared" si="10"/>
        <v>#DIV/0!</v>
      </c>
      <c r="AM29" s="109"/>
      <c r="AN29" s="223"/>
      <c r="AP29" s="223"/>
      <c r="AQ29" s="220"/>
      <c r="AR29" s="24"/>
      <c r="AS29" s="223"/>
      <c r="AT29" s="220"/>
      <c r="AV29" s="43"/>
      <c r="AW29" s="43"/>
      <c r="AX29" s="43"/>
      <c r="AY29" s="43"/>
      <c r="AZ29" s="25"/>
      <c r="BA29" s="223"/>
      <c r="BB29" s="220"/>
      <c r="BC29" s="24"/>
      <c r="BD29" s="223"/>
      <c r="BE29" s="220"/>
      <c r="BG29" s="43"/>
      <c r="BH29" s="43"/>
      <c r="BI29" s="43"/>
      <c r="BJ29" s="43"/>
      <c r="BL29" s="223"/>
      <c r="BM29" s="220"/>
      <c r="BN29" s="24"/>
      <c r="BO29" s="223"/>
      <c r="BP29" s="220"/>
      <c r="BR29" s="220"/>
      <c r="BS29" s="220"/>
      <c r="BT29" s="221"/>
      <c r="BU29" s="51"/>
      <c r="BV29" s="220"/>
      <c r="BW29" s="220"/>
      <c r="BX29" s="221"/>
      <c r="BY29" s="51"/>
      <c r="BZ29" s="221"/>
    </row>
    <row r="30" spans="1:78" ht="16" customHeight="1" x14ac:dyDescent="0.2">
      <c r="A30" s="222"/>
      <c r="B30" s="222"/>
      <c r="C30" s="222">
        <v>0</v>
      </c>
      <c r="E30" s="224"/>
      <c r="AG30" s="21" t="e">
        <f t="shared" si="6"/>
        <v>#DIV/0!</v>
      </c>
      <c r="AH30" s="22" t="e">
        <f t="shared" si="7"/>
        <v>#DIV/0!</v>
      </c>
      <c r="AI30" s="22" t="e">
        <f t="shared" si="8"/>
        <v>#DIV/0!</v>
      </c>
      <c r="AJ30" s="22" t="e">
        <f t="shared" si="9"/>
        <v>#DIV/0!</v>
      </c>
      <c r="AK30" s="22" t="e">
        <f t="shared" si="10"/>
        <v>#DIV/0!</v>
      </c>
      <c r="AM30" s="109"/>
      <c r="AN30" s="223"/>
      <c r="AP30" s="223"/>
      <c r="AQ30" s="220"/>
      <c r="AR30" s="24"/>
      <c r="AS30" s="223"/>
      <c r="AT30" s="220"/>
      <c r="AV30" s="43"/>
      <c r="AW30" s="43"/>
      <c r="AX30" s="43"/>
      <c r="AY30" s="43"/>
      <c r="AZ30" s="25"/>
      <c r="BA30" s="223"/>
      <c r="BB30" s="220"/>
      <c r="BC30" s="24"/>
      <c r="BD30" s="223"/>
      <c r="BE30" s="220"/>
      <c r="BG30" s="43"/>
      <c r="BH30" s="43"/>
      <c r="BI30" s="43"/>
      <c r="BJ30" s="43"/>
      <c r="BL30" s="223"/>
      <c r="BM30" s="220"/>
      <c r="BN30" s="24"/>
      <c r="BO30" s="223"/>
      <c r="BP30" s="220"/>
      <c r="BR30" s="220"/>
      <c r="BS30" s="220"/>
      <c r="BT30" s="221"/>
      <c r="BU30" s="51"/>
      <c r="BV30" s="220"/>
      <c r="BW30" s="220"/>
      <c r="BX30" s="221"/>
      <c r="BY30" s="51"/>
      <c r="BZ30" s="221"/>
    </row>
    <row r="31" spans="1:78" ht="16" customHeight="1" x14ac:dyDescent="0.2">
      <c r="A31" s="222"/>
      <c r="B31" s="222"/>
      <c r="C31" s="222"/>
      <c r="E31" s="224"/>
      <c r="AG31" s="21" t="e">
        <f t="shared" si="6"/>
        <v>#DIV/0!</v>
      </c>
      <c r="AH31" s="22" t="e">
        <f t="shared" si="7"/>
        <v>#DIV/0!</v>
      </c>
      <c r="AI31" s="22" t="e">
        <f t="shared" si="8"/>
        <v>#DIV/0!</v>
      </c>
      <c r="AJ31" s="22" t="e">
        <f t="shared" si="9"/>
        <v>#DIV/0!</v>
      </c>
      <c r="AK31" s="22" t="e">
        <f t="shared" si="10"/>
        <v>#DIV/0!</v>
      </c>
      <c r="AM31" s="109"/>
      <c r="AN31" s="223"/>
      <c r="AP31" s="223"/>
      <c r="AQ31" s="220"/>
      <c r="AR31" s="24"/>
      <c r="AS31" s="223"/>
      <c r="AT31" s="220"/>
      <c r="AV31" s="43"/>
      <c r="AW31" s="43"/>
      <c r="AX31" s="43"/>
      <c r="AY31" s="43"/>
      <c r="AZ31" s="25"/>
      <c r="BA31" s="223"/>
      <c r="BB31" s="220"/>
      <c r="BC31" s="24"/>
      <c r="BD31" s="223"/>
      <c r="BE31" s="220"/>
      <c r="BG31" s="43"/>
      <c r="BH31" s="43"/>
      <c r="BI31" s="43"/>
      <c r="BJ31" s="43"/>
      <c r="BL31" s="223"/>
      <c r="BM31" s="220"/>
      <c r="BN31" s="24"/>
      <c r="BO31" s="223"/>
      <c r="BP31" s="220"/>
      <c r="BR31" s="220"/>
      <c r="BS31" s="220"/>
      <c r="BT31" s="221"/>
      <c r="BU31" s="51"/>
      <c r="BV31" s="220"/>
      <c r="BW31" s="220"/>
      <c r="BX31" s="221"/>
      <c r="BY31" s="51"/>
      <c r="BZ31" s="221"/>
    </row>
    <row r="32" spans="1:78" ht="16" customHeight="1" x14ac:dyDescent="0.2">
      <c r="A32" s="222"/>
      <c r="B32" s="222"/>
      <c r="C32" s="222"/>
      <c r="E32" s="224"/>
      <c r="AG32" s="21" t="e">
        <f t="shared" si="6"/>
        <v>#DIV/0!</v>
      </c>
      <c r="AH32" s="22" t="e">
        <f t="shared" si="7"/>
        <v>#DIV/0!</v>
      </c>
      <c r="AI32" s="22" t="e">
        <f t="shared" si="8"/>
        <v>#DIV/0!</v>
      </c>
      <c r="AJ32" s="22" t="e">
        <f t="shared" si="9"/>
        <v>#DIV/0!</v>
      </c>
      <c r="AK32" s="22" t="e">
        <f t="shared" si="10"/>
        <v>#DIV/0!</v>
      </c>
      <c r="AM32" s="109"/>
      <c r="AN32" s="223"/>
      <c r="AP32" s="223"/>
      <c r="AQ32" s="220"/>
      <c r="AR32" s="24"/>
      <c r="AS32" s="223"/>
      <c r="AT32" s="220"/>
      <c r="AV32" s="43"/>
      <c r="AW32" s="43"/>
      <c r="AX32" s="43"/>
      <c r="AY32" s="43"/>
      <c r="AZ32" s="25"/>
      <c r="BA32" s="223"/>
      <c r="BB32" s="220"/>
      <c r="BC32" s="24"/>
      <c r="BD32" s="223"/>
      <c r="BE32" s="220"/>
      <c r="BG32" s="43"/>
      <c r="BH32" s="43"/>
      <c r="BI32" s="43"/>
      <c r="BJ32" s="43"/>
      <c r="BL32" s="223"/>
      <c r="BM32" s="220"/>
      <c r="BN32" s="24"/>
      <c r="BO32" s="223"/>
      <c r="BP32" s="220"/>
      <c r="BR32" s="220"/>
      <c r="BS32" s="220"/>
      <c r="BT32" s="221"/>
      <c r="BU32" s="51"/>
      <c r="BV32" s="220"/>
      <c r="BW32" s="220"/>
      <c r="BX32" s="221"/>
      <c r="BY32" s="51"/>
      <c r="BZ32" s="221"/>
    </row>
    <row r="33" spans="1:78" ht="16" customHeight="1" x14ac:dyDescent="0.2">
      <c r="A33" s="222"/>
      <c r="B33" s="222"/>
      <c r="C33" s="222"/>
      <c r="E33" s="224"/>
      <c r="AG33" s="21" t="e">
        <f t="shared" si="6"/>
        <v>#DIV/0!</v>
      </c>
      <c r="AH33" s="22" t="e">
        <f t="shared" si="7"/>
        <v>#DIV/0!</v>
      </c>
      <c r="AI33" s="22" t="e">
        <f t="shared" si="8"/>
        <v>#DIV/0!</v>
      </c>
      <c r="AJ33" s="22" t="e">
        <f t="shared" si="9"/>
        <v>#DIV/0!</v>
      </c>
      <c r="AK33" s="22" t="e">
        <f t="shared" si="10"/>
        <v>#DIV/0!</v>
      </c>
      <c r="AM33" s="109"/>
      <c r="AN33" s="223"/>
      <c r="AP33" s="223"/>
      <c r="AQ33" s="220"/>
      <c r="AR33" s="24"/>
      <c r="AS33" s="223"/>
      <c r="AT33" s="220"/>
      <c r="AV33" s="43"/>
      <c r="AW33" s="43"/>
      <c r="AX33" s="43"/>
      <c r="AY33" s="43"/>
      <c r="AZ33" s="25"/>
      <c r="BA33" s="223"/>
      <c r="BB33" s="220"/>
      <c r="BC33" s="24"/>
      <c r="BD33" s="223"/>
      <c r="BE33" s="220"/>
      <c r="BG33" s="43"/>
      <c r="BH33" s="43"/>
      <c r="BI33" s="43"/>
      <c r="BJ33" s="43"/>
      <c r="BL33" s="223"/>
      <c r="BM33" s="220"/>
      <c r="BN33" s="24"/>
      <c r="BO33" s="223"/>
      <c r="BP33" s="220"/>
      <c r="BR33" s="220"/>
      <c r="BS33" s="220"/>
      <c r="BT33" s="221"/>
      <c r="BU33" s="51"/>
      <c r="BV33" s="220"/>
      <c r="BW33" s="220"/>
      <c r="BX33" s="221"/>
      <c r="BY33" s="51"/>
      <c r="BZ33" s="221"/>
    </row>
    <row r="34" spans="1:78" ht="16" customHeight="1" x14ac:dyDescent="0.2">
      <c r="A34" s="222"/>
      <c r="B34" s="222"/>
      <c r="C34" s="222"/>
      <c r="E34" s="224"/>
      <c r="AG34" s="21" t="e">
        <f t="shared" si="6"/>
        <v>#DIV/0!</v>
      </c>
      <c r="AH34" s="22" t="e">
        <f t="shared" si="7"/>
        <v>#DIV/0!</v>
      </c>
      <c r="AI34" s="22" t="e">
        <f t="shared" si="8"/>
        <v>#DIV/0!</v>
      </c>
      <c r="AJ34" s="22" t="e">
        <f t="shared" si="9"/>
        <v>#DIV/0!</v>
      </c>
      <c r="AK34" s="22" t="e">
        <f t="shared" si="10"/>
        <v>#DIV/0!</v>
      </c>
      <c r="AM34" s="109"/>
      <c r="AN34" s="223"/>
      <c r="AP34" s="223"/>
      <c r="AQ34" s="220"/>
      <c r="AR34" s="24"/>
      <c r="AS34" s="223"/>
      <c r="AT34" s="220"/>
      <c r="AV34" s="43"/>
      <c r="AW34" s="43"/>
      <c r="AX34" s="43"/>
      <c r="AY34" s="43"/>
      <c r="AZ34" s="25"/>
      <c r="BA34" s="223"/>
      <c r="BB34" s="220"/>
      <c r="BC34" s="24"/>
      <c r="BD34" s="223"/>
      <c r="BE34" s="220"/>
      <c r="BG34" s="43"/>
      <c r="BH34" s="43"/>
      <c r="BI34" s="43"/>
      <c r="BJ34" s="43"/>
      <c r="BL34" s="223"/>
      <c r="BM34" s="220"/>
      <c r="BN34" s="24"/>
      <c r="BO34" s="223"/>
      <c r="BP34" s="220"/>
      <c r="BR34" s="220"/>
      <c r="BS34" s="220"/>
      <c r="BT34" s="221"/>
      <c r="BU34" s="51"/>
      <c r="BV34" s="220"/>
      <c r="BW34" s="220"/>
      <c r="BX34" s="221"/>
      <c r="BY34" s="51"/>
      <c r="BZ34" s="221"/>
    </row>
    <row r="35" spans="1:78" ht="16" customHeight="1" x14ac:dyDescent="0.2">
      <c r="A35" s="222"/>
      <c r="B35" s="222"/>
      <c r="C35" s="222"/>
      <c r="E35" s="224"/>
      <c r="G35" s="110"/>
      <c r="K35" s="111"/>
      <c r="L35" s="110"/>
      <c r="P35" s="111"/>
      <c r="Q35" s="110"/>
      <c r="U35" s="111"/>
      <c r="V35" s="110"/>
      <c r="Z35" s="111"/>
      <c r="AA35" s="110"/>
      <c r="AE35" s="111"/>
      <c r="AG35" s="21" t="e">
        <f t="shared" si="6"/>
        <v>#DIV/0!</v>
      </c>
      <c r="AH35" s="22" t="e">
        <f t="shared" si="7"/>
        <v>#DIV/0!</v>
      </c>
      <c r="AI35" s="22" t="e">
        <f t="shared" si="8"/>
        <v>#DIV/0!</v>
      </c>
      <c r="AJ35" s="22" t="e">
        <f t="shared" si="9"/>
        <v>#DIV/0!</v>
      </c>
      <c r="AK35" s="22" t="e">
        <f t="shared" si="10"/>
        <v>#DIV/0!</v>
      </c>
      <c r="AM35" s="109"/>
      <c r="AN35" s="223"/>
      <c r="AP35" s="223"/>
      <c r="AQ35" s="220"/>
      <c r="AR35" s="24"/>
      <c r="AS35" s="223"/>
      <c r="AT35" s="220"/>
      <c r="AV35" s="43"/>
      <c r="AW35" s="43"/>
      <c r="AX35" s="43"/>
      <c r="AY35" s="43"/>
      <c r="AZ35" s="25"/>
      <c r="BA35" s="223"/>
      <c r="BB35" s="220"/>
      <c r="BC35" s="24"/>
      <c r="BD35" s="223"/>
      <c r="BE35" s="220"/>
      <c r="BG35" s="43"/>
      <c r="BH35" s="43"/>
      <c r="BI35" s="43"/>
      <c r="BJ35" s="43"/>
      <c r="BL35" s="223"/>
      <c r="BM35" s="220"/>
      <c r="BN35" s="24"/>
      <c r="BO35" s="223"/>
      <c r="BP35" s="220"/>
      <c r="BR35" s="220"/>
      <c r="BS35" s="220"/>
      <c r="BT35" s="221"/>
      <c r="BU35" s="51"/>
      <c r="BV35" s="220"/>
      <c r="BW35" s="220"/>
      <c r="BX35" s="221"/>
      <c r="BY35" s="51"/>
      <c r="BZ35" s="221"/>
    </row>
    <row r="36" spans="1:78" ht="16" customHeight="1" x14ac:dyDescent="0.2">
      <c r="A36" s="222"/>
      <c r="B36" s="222"/>
      <c r="C36" s="222"/>
      <c r="E36" s="224"/>
      <c r="G36" s="110"/>
      <c r="K36" s="111"/>
      <c r="L36" s="110"/>
      <c r="P36" s="111"/>
      <c r="Q36" s="110"/>
      <c r="U36" s="111"/>
      <c r="V36" s="110"/>
      <c r="Z36" s="111"/>
      <c r="AA36" s="110"/>
      <c r="AE36" s="111"/>
      <c r="AG36" s="21" t="e">
        <f t="shared" si="6"/>
        <v>#DIV/0!</v>
      </c>
      <c r="AH36" s="22" t="e">
        <f t="shared" si="7"/>
        <v>#DIV/0!</v>
      </c>
      <c r="AI36" s="22" t="e">
        <f t="shared" si="8"/>
        <v>#DIV/0!</v>
      </c>
      <c r="AJ36" s="22" t="e">
        <f t="shared" si="9"/>
        <v>#DIV/0!</v>
      </c>
      <c r="AK36" s="22" t="e">
        <f t="shared" si="10"/>
        <v>#DIV/0!</v>
      </c>
      <c r="AM36" s="109"/>
      <c r="AN36" s="223"/>
      <c r="AP36" s="223"/>
      <c r="AQ36" s="220"/>
      <c r="AR36" s="24"/>
      <c r="AS36" s="223"/>
      <c r="AT36" s="220"/>
      <c r="AV36" s="43"/>
      <c r="AW36" s="43"/>
      <c r="AX36" s="43"/>
      <c r="AY36" s="43"/>
      <c r="AZ36" s="25"/>
      <c r="BA36" s="223"/>
      <c r="BB36" s="220"/>
      <c r="BC36" s="24"/>
      <c r="BD36" s="223"/>
      <c r="BE36" s="220"/>
      <c r="BG36" s="43"/>
      <c r="BH36" s="43"/>
      <c r="BI36" s="43"/>
      <c r="BJ36" s="43"/>
      <c r="BL36" s="223"/>
      <c r="BM36" s="220"/>
      <c r="BN36" s="24"/>
      <c r="BO36" s="223"/>
      <c r="BP36" s="220"/>
      <c r="BR36" s="220"/>
      <c r="BS36" s="220"/>
      <c r="BT36" s="221"/>
      <c r="BU36" s="51"/>
      <c r="BV36" s="220"/>
      <c r="BW36" s="220"/>
      <c r="BX36" s="221"/>
      <c r="BY36" s="51"/>
      <c r="BZ36" s="221"/>
    </row>
    <row r="37" spans="1:78" ht="16" customHeight="1" x14ac:dyDescent="0.2">
      <c r="A37" s="222"/>
      <c r="B37" s="222"/>
      <c r="C37" s="222"/>
      <c r="E37" s="224"/>
      <c r="G37" s="110"/>
      <c r="K37" s="111"/>
      <c r="L37" s="110"/>
      <c r="P37" s="111"/>
      <c r="Q37" s="110"/>
      <c r="U37" s="111"/>
      <c r="V37" s="110"/>
      <c r="Z37" s="111"/>
      <c r="AA37" s="110"/>
      <c r="AE37" s="111"/>
      <c r="AG37" s="21" t="e">
        <f t="shared" si="6"/>
        <v>#DIV/0!</v>
      </c>
      <c r="AH37" s="22" t="e">
        <f t="shared" si="7"/>
        <v>#DIV/0!</v>
      </c>
      <c r="AI37" s="22" t="e">
        <f t="shared" si="8"/>
        <v>#DIV/0!</v>
      </c>
      <c r="AJ37" s="22" t="e">
        <f t="shared" si="9"/>
        <v>#DIV/0!</v>
      </c>
      <c r="AK37" s="22" t="e">
        <f t="shared" si="10"/>
        <v>#DIV/0!</v>
      </c>
      <c r="AM37" s="109"/>
      <c r="AN37" s="223"/>
      <c r="AP37" s="223"/>
      <c r="AQ37" s="220"/>
      <c r="AR37" s="24"/>
      <c r="AS37" s="223"/>
      <c r="AT37" s="220"/>
      <c r="AV37" s="43"/>
      <c r="AW37" s="43"/>
      <c r="AX37" s="43"/>
      <c r="AY37" s="43"/>
      <c r="AZ37" s="25"/>
      <c r="BA37" s="223"/>
      <c r="BB37" s="220"/>
      <c r="BC37" s="24"/>
      <c r="BD37" s="223"/>
      <c r="BE37" s="220"/>
      <c r="BG37" s="43"/>
      <c r="BH37" s="43"/>
      <c r="BI37" s="43"/>
      <c r="BJ37" s="43"/>
      <c r="BL37" s="223"/>
      <c r="BM37" s="220"/>
      <c r="BN37" s="24"/>
      <c r="BO37" s="223"/>
      <c r="BP37" s="220"/>
      <c r="BR37" s="220"/>
      <c r="BS37" s="220"/>
      <c r="BT37" s="221"/>
      <c r="BU37" s="51"/>
      <c r="BV37" s="220"/>
      <c r="BW37" s="220"/>
      <c r="BX37" s="221"/>
      <c r="BY37" s="51"/>
      <c r="BZ37" s="221"/>
    </row>
    <row r="38" spans="1:78" ht="16" customHeight="1" x14ac:dyDescent="0.2">
      <c r="A38" s="114"/>
      <c r="B38" s="114"/>
      <c r="C38" s="114"/>
      <c r="G38" s="110"/>
      <c r="K38" s="111"/>
      <c r="L38" s="110"/>
      <c r="P38" s="111"/>
      <c r="Q38" s="110"/>
      <c r="U38" s="111"/>
      <c r="V38" s="110"/>
      <c r="Z38" s="111"/>
      <c r="AA38" s="110"/>
      <c r="AE38" s="111"/>
    </row>
    <row r="39" spans="1:78" ht="16" customHeight="1" x14ac:dyDescent="0.2">
      <c r="A39" s="222">
        <v>20</v>
      </c>
      <c r="B39" s="222">
        <v>0</v>
      </c>
      <c r="C39" s="222">
        <v>1</v>
      </c>
      <c r="D39" s="20" t="s">
        <v>1038</v>
      </c>
      <c r="E39" s="224">
        <v>592577</v>
      </c>
      <c r="G39">
        <v>415</v>
      </c>
      <c r="H39">
        <v>464</v>
      </c>
      <c r="I39">
        <v>548</v>
      </c>
      <c r="J39">
        <v>427</v>
      </c>
      <c r="K39">
        <v>601</v>
      </c>
      <c r="L39">
        <v>0.77300000000000002</v>
      </c>
      <c r="M39">
        <v>0.78800000000000003</v>
      </c>
      <c r="N39">
        <v>0.80800000000000005</v>
      </c>
      <c r="O39">
        <v>0.79300000000000004</v>
      </c>
      <c r="P39">
        <v>0.81599999999999995</v>
      </c>
      <c r="Q39">
        <v>0.66</v>
      </c>
      <c r="R39">
        <v>0.67</v>
      </c>
      <c r="S39">
        <v>0.68799999999999994</v>
      </c>
      <c r="T39">
        <v>0.66500000000000004</v>
      </c>
      <c r="U39">
        <v>0.66800000000000004</v>
      </c>
      <c r="V39">
        <v>1.1559999999999999</v>
      </c>
      <c r="W39">
        <v>1.1160000000000001</v>
      </c>
      <c r="X39">
        <v>1.075</v>
      </c>
      <c r="Y39">
        <v>1.109</v>
      </c>
      <c r="Z39">
        <v>1.0529999999999999</v>
      </c>
      <c r="AA39">
        <v>1.381</v>
      </c>
      <c r="AB39">
        <v>1.4279999999999999</v>
      </c>
      <c r="AC39">
        <v>1.3380000000000001</v>
      </c>
      <c r="AD39">
        <v>1.425</v>
      </c>
      <c r="AE39">
        <v>1.4379999999999999</v>
      </c>
      <c r="AG39" s="21">
        <f t="shared" ref="AG39:AG54" si="11">AVERAGE(G39:K39)</f>
        <v>491</v>
      </c>
      <c r="AH39" s="22">
        <f t="shared" ref="AH39:AH54" si="12">AVERAGE(L39:P39)</f>
        <v>0.79559999999999997</v>
      </c>
      <c r="AI39" s="22">
        <f t="shared" ref="AI39:AI54" si="13">AVERAGE(V39:Z39)</f>
        <v>1.1018000000000001</v>
      </c>
      <c r="AJ39" s="22">
        <f t="shared" ref="AJ39:AJ54" si="14">AVERAGE(Q39:U39)</f>
        <v>0.67020000000000002</v>
      </c>
      <c r="AK39" s="22">
        <f t="shared" ref="AK39:AK54" si="15">AVERAGE(AA39:AE39)</f>
        <v>1.4019999999999999</v>
      </c>
      <c r="AM39" s="109"/>
      <c r="AN39" s="223"/>
      <c r="AP39" s="223"/>
      <c r="AQ39" s="220"/>
      <c r="AR39" s="24"/>
      <c r="AS39" s="223"/>
      <c r="AT39" s="220"/>
      <c r="AV39" s="43">
        <v>0.78100000000000003</v>
      </c>
      <c r="AW39" s="43">
        <v>1.401</v>
      </c>
      <c r="AX39" s="43">
        <v>0.80500000000000005</v>
      </c>
      <c r="AY39" s="43">
        <v>1.504</v>
      </c>
      <c r="AZ39" s="25"/>
      <c r="BA39" s="223"/>
      <c r="BB39" s="220"/>
      <c r="BC39" s="24"/>
      <c r="BD39" s="223"/>
      <c r="BE39" s="220"/>
      <c r="BG39" s="43">
        <v>0.72899999999999998</v>
      </c>
      <c r="BH39" s="43">
        <v>1.5509999999999999</v>
      </c>
      <c r="BI39" s="43">
        <v>0.77900000000000003</v>
      </c>
      <c r="BJ39" s="43">
        <v>1.5649999999999999</v>
      </c>
      <c r="BL39" s="223"/>
      <c r="BM39" s="220"/>
      <c r="BN39" s="24"/>
      <c r="BO39" s="223"/>
      <c r="BP39" s="220"/>
      <c r="BR39" s="220"/>
      <c r="BS39" s="220"/>
      <c r="BT39" s="221"/>
      <c r="BU39" s="51"/>
      <c r="BV39" s="220"/>
      <c r="BW39" s="220"/>
      <c r="BX39" s="221"/>
      <c r="BY39" s="51"/>
      <c r="BZ39" s="221"/>
    </row>
    <row r="40" spans="1:78" ht="16" customHeight="1" x14ac:dyDescent="0.2">
      <c r="A40" s="222"/>
      <c r="B40" s="222"/>
      <c r="C40" s="222"/>
      <c r="D40" s="20" t="s">
        <v>1039</v>
      </c>
      <c r="E40" s="224"/>
      <c r="G40">
        <v>547</v>
      </c>
      <c r="H40">
        <v>786</v>
      </c>
      <c r="I40">
        <v>571</v>
      </c>
      <c r="J40">
        <v>737</v>
      </c>
      <c r="K40">
        <v>886</v>
      </c>
      <c r="L40">
        <v>0.78800000000000003</v>
      </c>
      <c r="M40">
        <v>0.83899999999999997</v>
      </c>
      <c r="N40">
        <v>0.79100000000000004</v>
      </c>
      <c r="O40">
        <v>0.83099999999999996</v>
      </c>
      <c r="P40">
        <v>0.84199999999999997</v>
      </c>
      <c r="Q40">
        <v>0.67600000000000005</v>
      </c>
      <c r="R40">
        <v>0.68</v>
      </c>
      <c r="S40">
        <v>0.70099999999999996</v>
      </c>
      <c r="T40">
        <v>0.68100000000000005</v>
      </c>
      <c r="U40">
        <v>0.68799999999999994</v>
      </c>
      <c r="V40">
        <v>1.121</v>
      </c>
      <c r="W40">
        <v>0.98799999999999999</v>
      </c>
      <c r="X40">
        <v>1.1160000000000001</v>
      </c>
      <c r="Y40">
        <v>1.012</v>
      </c>
      <c r="Z40">
        <v>0.98299999999999998</v>
      </c>
      <c r="AA40">
        <v>1.3540000000000001</v>
      </c>
      <c r="AB40">
        <v>1.3640000000000001</v>
      </c>
      <c r="AC40">
        <v>1.325</v>
      </c>
      <c r="AD40">
        <v>1.355</v>
      </c>
      <c r="AE40">
        <v>1.363</v>
      </c>
      <c r="AG40" s="21">
        <f t="shared" si="11"/>
        <v>705.4</v>
      </c>
      <c r="AH40" s="22">
        <f t="shared" si="12"/>
        <v>0.81820000000000004</v>
      </c>
      <c r="AI40" s="22">
        <f t="shared" si="13"/>
        <v>1.044</v>
      </c>
      <c r="AJ40" s="22">
        <f t="shared" si="14"/>
        <v>0.68520000000000003</v>
      </c>
      <c r="AK40" s="22">
        <f t="shared" si="15"/>
        <v>1.3521999999999998</v>
      </c>
      <c r="AM40" s="109"/>
      <c r="AN40" s="223"/>
      <c r="AP40" s="223"/>
      <c r="AQ40" s="220"/>
      <c r="AR40" s="24"/>
      <c r="AS40" s="223"/>
      <c r="AT40" s="220"/>
      <c r="AV40" s="43">
        <v>0.78300000000000003</v>
      </c>
      <c r="AW40" s="43">
        <v>1.3939999999999999</v>
      </c>
      <c r="AX40" s="43">
        <v>0.79800000000000004</v>
      </c>
      <c r="AY40" s="43">
        <v>1.506</v>
      </c>
      <c r="AZ40" s="25"/>
      <c r="BA40" s="223"/>
      <c r="BB40" s="220"/>
      <c r="BC40" s="24"/>
      <c r="BD40" s="223"/>
      <c r="BE40" s="220"/>
      <c r="BG40" s="43">
        <v>0.71199999999999997</v>
      </c>
      <c r="BH40" s="43">
        <v>1.583</v>
      </c>
      <c r="BI40" s="43">
        <v>0.75800000000000001</v>
      </c>
      <c r="BJ40" s="43">
        <v>1.595</v>
      </c>
      <c r="BL40" s="223"/>
      <c r="BM40" s="220"/>
      <c r="BN40" s="24"/>
      <c r="BO40" s="223"/>
      <c r="BP40" s="220"/>
      <c r="BR40" s="220"/>
      <c r="BS40" s="220"/>
      <c r="BT40" s="221"/>
      <c r="BU40" s="51"/>
      <c r="BV40" s="220"/>
      <c r="BW40" s="220"/>
      <c r="BX40" s="221"/>
      <c r="BY40" s="51"/>
      <c r="BZ40" s="221"/>
    </row>
    <row r="41" spans="1:78" ht="16" customHeight="1" x14ac:dyDescent="0.2">
      <c r="A41" s="222"/>
      <c r="B41" s="222"/>
      <c r="C41" s="222"/>
      <c r="D41" s="20" t="s">
        <v>1040</v>
      </c>
      <c r="E41" s="224"/>
      <c r="G41" s="110"/>
      <c r="K41" s="111"/>
      <c r="L41" s="110"/>
      <c r="P41" s="111"/>
      <c r="Q41" s="110"/>
      <c r="U41" s="111"/>
      <c r="V41" s="110"/>
      <c r="Z41" s="111"/>
      <c r="AA41" s="110"/>
      <c r="AE41" s="111"/>
      <c r="AG41" s="21" t="e">
        <f t="shared" si="11"/>
        <v>#DIV/0!</v>
      </c>
      <c r="AH41" s="22" t="e">
        <f t="shared" si="12"/>
        <v>#DIV/0!</v>
      </c>
      <c r="AI41" s="22" t="e">
        <f t="shared" si="13"/>
        <v>#DIV/0!</v>
      </c>
      <c r="AJ41" s="22" t="e">
        <f t="shared" si="14"/>
        <v>#DIV/0!</v>
      </c>
      <c r="AK41" s="22" t="e">
        <f t="shared" si="15"/>
        <v>#DIV/0!</v>
      </c>
      <c r="AM41" s="109"/>
      <c r="AN41" s="223"/>
      <c r="AP41" s="223"/>
      <c r="AQ41" s="220"/>
      <c r="AR41" s="24"/>
      <c r="AS41" s="223"/>
      <c r="AT41" s="220"/>
      <c r="AV41" s="43"/>
      <c r="AW41" s="43"/>
      <c r="AX41" s="43"/>
      <c r="AY41" s="43"/>
      <c r="AZ41" s="25"/>
      <c r="BA41" s="223"/>
      <c r="BB41" s="220"/>
      <c r="BC41" s="24"/>
      <c r="BD41" s="223"/>
      <c r="BE41" s="220"/>
      <c r="BG41" s="43"/>
      <c r="BH41" s="43"/>
      <c r="BI41" s="43"/>
      <c r="BJ41" s="43"/>
      <c r="BL41" s="223"/>
      <c r="BM41" s="220"/>
      <c r="BN41" s="24"/>
      <c r="BO41" s="223"/>
      <c r="BP41" s="220"/>
      <c r="BR41" s="220"/>
      <c r="BS41" s="220"/>
      <c r="BT41" s="221"/>
      <c r="BU41" s="51"/>
      <c r="BV41" s="220"/>
      <c r="BW41" s="220"/>
      <c r="BX41" s="221"/>
      <c r="BY41" s="51"/>
      <c r="BZ41" s="221"/>
    </row>
    <row r="42" spans="1:78" ht="16" customHeight="1" x14ac:dyDescent="0.2">
      <c r="A42" s="222"/>
      <c r="B42" s="222"/>
      <c r="C42" s="222"/>
      <c r="E42" s="224"/>
      <c r="AG42" s="21" t="e">
        <f t="shared" si="11"/>
        <v>#DIV/0!</v>
      </c>
      <c r="AH42" s="22" t="e">
        <f t="shared" si="12"/>
        <v>#DIV/0!</v>
      </c>
      <c r="AI42" s="22" t="e">
        <f t="shared" si="13"/>
        <v>#DIV/0!</v>
      </c>
      <c r="AJ42" s="22" t="e">
        <f t="shared" si="14"/>
        <v>#DIV/0!</v>
      </c>
      <c r="AK42" s="22" t="e">
        <f t="shared" si="15"/>
        <v>#DIV/0!</v>
      </c>
      <c r="AM42" s="109"/>
      <c r="AN42" s="223"/>
      <c r="AP42" s="223"/>
      <c r="AQ42" s="220"/>
      <c r="AR42" s="24"/>
      <c r="AS42" s="223"/>
      <c r="AT42" s="220"/>
      <c r="AV42" s="43"/>
      <c r="AW42" s="43"/>
      <c r="AX42" s="43"/>
      <c r="AY42" s="43"/>
      <c r="AZ42" s="25"/>
      <c r="BA42" s="223"/>
      <c r="BB42" s="220"/>
      <c r="BC42" s="24"/>
      <c r="BD42" s="223"/>
      <c r="BE42" s="220"/>
      <c r="BG42" s="43"/>
      <c r="BH42" s="43"/>
      <c r="BI42" s="43"/>
      <c r="BJ42" s="43"/>
      <c r="BL42" s="223"/>
      <c r="BM42" s="220"/>
      <c r="BN42" s="24"/>
      <c r="BO42" s="223"/>
      <c r="BP42" s="220"/>
      <c r="BR42" s="220"/>
      <c r="BS42" s="220"/>
      <c r="BT42" s="221"/>
      <c r="BU42" s="51"/>
      <c r="BV42" s="220"/>
      <c r="BW42" s="220"/>
      <c r="BX42" s="221"/>
      <c r="BY42" s="51"/>
      <c r="BZ42" s="221"/>
    </row>
    <row r="43" spans="1:78" ht="16" customHeight="1" x14ac:dyDescent="0.2">
      <c r="A43" s="222"/>
      <c r="B43" s="222"/>
      <c r="C43" s="222"/>
      <c r="E43" s="224"/>
      <c r="AG43" s="21" t="e">
        <f t="shared" si="11"/>
        <v>#DIV/0!</v>
      </c>
      <c r="AH43" s="22" t="e">
        <f t="shared" si="12"/>
        <v>#DIV/0!</v>
      </c>
      <c r="AI43" s="22" t="e">
        <f t="shared" si="13"/>
        <v>#DIV/0!</v>
      </c>
      <c r="AJ43" s="22" t="e">
        <f t="shared" si="14"/>
        <v>#DIV/0!</v>
      </c>
      <c r="AK43" s="22" t="e">
        <f t="shared" si="15"/>
        <v>#DIV/0!</v>
      </c>
      <c r="AM43" s="109"/>
      <c r="AN43" s="223"/>
      <c r="AP43" s="223"/>
      <c r="AQ43" s="220"/>
      <c r="AR43" s="24"/>
      <c r="AS43" s="223"/>
      <c r="AT43" s="220"/>
      <c r="AV43" s="43"/>
      <c r="AW43" s="43"/>
      <c r="AX43" s="43"/>
      <c r="AY43" s="43"/>
      <c r="AZ43" s="25"/>
      <c r="BA43" s="223"/>
      <c r="BB43" s="220"/>
      <c r="BC43" s="24"/>
      <c r="BD43" s="223"/>
      <c r="BE43" s="220"/>
      <c r="BG43" s="43"/>
      <c r="BH43" s="43"/>
      <c r="BI43" s="43"/>
      <c r="BJ43" s="43"/>
      <c r="BL43" s="223"/>
      <c r="BM43" s="220"/>
      <c r="BN43" s="24"/>
      <c r="BO43" s="223"/>
      <c r="BP43" s="220"/>
      <c r="BR43" s="220"/>
      <c r="BS43" s="220"/>
      <c r="BT43" s="221"/>
      <c r="BU43" s="51"/>
      <c r="BV43" s="220"/>
      <c r="BW43" s="220"/>
      <c r="BX43" s="221"/>
      <c r="BY43" s="51"/>
      <c r="BZ43" s="221"/>
    </row>
    <row r="44" spans="1:78" ht="16" customHeight="1" x14ac:dyDescent="0.2">
      <c r="A44" s="222"/>
      <c r="B44" s="222"/>
      <c r="C44" s="222"/>
      <c r="E44" s="224"/>
      <c r="G44" s="110"/>
      <c r="K44" s="111"/>
      <c r="L44" s="110"/>
      <c r="P44" s="111"/>
      <c r="Q44" s="110"/>
      <c r="U44" s="111"/>
      <c r="V44" s="110"/>
      <c r="Z44" s="111"/>
      <c r="AA44" s="110"/>
      <c r="AE44" s="111"/>
      <c r="AG44" s="21" t="e">
        <f t="shared" si="11"/>
        <v>#DIV/0!</v>
      </c>
      <c r="AH44" s="22" t="e">
        <f t="shared" si="12"/>
        <v>#DIV/0!</v>
      </c>
      <c r="AI44" s="22" t="e">
        <f t="shared" si="13"/>
        <v>#DIV/0!</v>
      </c>
      <c r="AJ44" s="22" t="e">
        <f t="shared" si="14"/>
        <v>#DIV/0!</v>
      </c>
      <c r="AK44" s="22" t="e">
        <f t="shared" si="15"/>
        <v>#DIV/0!</v>
      </c>
      <c r="AM44" s="109"/>
      <c r="AN44" s="223"/>
      <c r="AP44" s="223"/>
      <c r="AQ44" s="220"/>
      <c r="AR44" s="24"/>
      <c r="AS44" s="223"/>
      <c r="AT44" s="220"/>
      <c r="AV44" s="43"/>
      <c r="AW44" s="43"/>
      <c r="AX44" s="43"/>
      <c r="AY44" s="43"/>
      <c r="AZ44" s="25"/>
      <c r="BA44" s="223"/>
      <c r="BB44" s="220"/>
      <c r="BC44" s="24"/>
      <c r="BD44" s="223"/>
      <c r="BE44" s="220"/>
      <c r="BG44" s="43"/>
      <c r="BH44" s="43"/>
      <c r="BI44" s="43"/>
      <c r="BJ44" s="43"/>
      <c r="BL44" s="223"/>
      <c r="BM44" s="220"/>
      <c r="BN44" s="24"/>
      <c r="BO44" s="223"/>
      <c r="BP44" s="220"/>
      <c r="BR44" s="220"/>
      <c r="BS44" s="220"/>
      <c r="BT44" s="221"/>
      <c r="BU44" s="51"/>
      <c r="BV44" s="220"/>
      <c r="BW44" s="220"/>
      <c r="BX44" s="221"/>
      <c r="BY44" s="51"/>
      <c r="BZ44" s="221"/>
    </row>
    <row r="45" spans="1:78" ht="16" customHeight="1" x14ac:dyDescent="0.2">
      <c r="A45" s="222"/>
      <c r="B45" s="222"/>
      <c r="C45" s="222"/>
      <c r="E45" s="224"/>
      <c r="G45" s="110"/>
      <c r="K45" s="111"/>
      <c r="L45" s="110"/>
      <c r="P45" s="111"/>
      <c r="Q45" s="110"/>
      <c r="U45" s="111"/>
      <c r="V45" s="110"/>
      <c r="Z45" s="111"/>
      <c r="AA45" s="110"/>
      <c r="AE45" s="111"/>
      <c r="AG45" s="21" t="e">
        <f t="shared" si="11"/>
        <v>#DIV/0!</v>
      </c>
      <c r="AH45" s="22" t="e">
        <f t="shared" si="12"/>
        <v>#DIV/0!</v>
      </c>
      <c r="AI45" s="22" t="e">
        <f t="shared" si="13"/>
        <v>#DIV/0!</v>
      </c>
      <c r="AJ45" s="22" t="e">
        <f t="shared" si="14"/>
        <v>#DIV/0!</v>
      </c>
      <c r="AK45" s="22" t="e">
        <f t="shared" si="15"/>
        <v>#DIV/0!</v>
      </c>
      <c r="AM45" s="109"/>
      <c r="AN45" s="223"/>
      <c r="AP45" s="223"/>
      <c r="AQ45" s="220"/>
      <c r="AR45" s="24"/>
      <c r="AS45" s="223"/>
      <c r="AT45" s="220"/>
      <c r="AV45" s="43"/>
      <c r="AW45" s="43"/>
      <c r="AX45" s="43"/>
      <c r="AY45" s="43"/>
      <c r="AZ45" s="25"/>
      <c r="BA45" s="223"/>
      <c r="BB45" s="220"/>
      <c r="BC45" s="24"/>
      <c r="BD45" s="223"/>
      <c r="BE45" s="220"/>
      <c r="BG45" s="43"/>
      <c r="BH45" s="43"/>
      <c r="BI45" s="43"/>
      <c r="BJ45" s="43"/>
      <c r="BL45" s="223"/>
      <c r="BM45" s="220"/>
      <c r="BN45" s="24"/>
      <c r="BO45" s="223"/>
      <c r="BP45" s="220"/>
      <c r="BR45" s="220"/>
      <c r="BS45" s="220"/>
      <c r="BT45" s="221"/>
      <c r="BU45" s="51"/>
      <c r="BV45" s="220"/>
      <c r="BW45" s="220"/>
      <c r="BX45" s="221"/>
      <c r="BY45" s="51"/>
      <c r="BZ45" s="221"/>
    </row>
    <row r="46" spans="1:78" ht="16" customHeight="1" x14ac:dyDescent="0.2">
      <c r="A46" s="222"/>
      <c r="B46" s="222"/>
      <c r="C46" s="222"/>
      <c r="E46" s="224"/>
      <c r="G46" s="110"/>
      <c r="K46" s="111"/>
      <c r="L46" s="110"/>
      <c r="P46" s="111"/>
      <c r="Q46" s="110"/>
      <c r="U46" s="111"/>
      <c r="V46" s="110"/>
      <c r="Z46" s="111"/>
      <c r="AA46" s="110"/>
      <c r="AE46" s="111"/>
      <c r="AG46" s="21" t="e">
        <f t="shared" si="11"/>
        <v>#DIV/0!</v>
      </c>
      <c r="AH46" s="22" t="e">
        <f t="shared" si="12"/>
        <v>#DIV/0!</v>
      </c>
      <c r="AI46" s="22" t="e">
        <f t="shared" si="13"/>
        <v>#DIV/0!</v>
      </c>
      <c r="AJ46" s="22" t="e">
        <f t="shared" si="14"/>
        <v>#DIV/0!</v>
      </c>
      <c r="AK46" s="22" t="e">
        <f t="shared" si="15"/>
        <v>#DIV/0!</v>
      </c>
      <c r="AM46" s="109"/>
      <c r="AN46" s="223"/>
      <c r="AP46" s="223"/>
      <c r="AQ46" s="220"/>
      <c r="AR46" s="24"/>
      <c r="AS46" s="223"/>
      <c r="AT46" s="220"/>
      <c r="AV46" s="43"/>
      <c r="AW46" s="43"/>
      <c r="AX46" s="43"/>
      <c r="AY46" s="43"/>
      <c r="AZ46" s="25"/>
      <c r="BA46" s="223"/>
      <c r="BB46" s="220"/>
      <c r="BC46" s="24"/>
      <c r="BD46" s="223"/>
      <c r="BE46" s="220"/>
      <c r="BG46" s="43"/>
      <c r="BH46" s="43"/>
      <c r="BI46" s="43"/>
      <c r="BJ46" s="43"/>
      <c r="BL46" s="223"/>
      <c r="BM46" s="220"/>
      <c r="BN46" s="24"/>
      <c r="BO46" s="223"/>
      <c r="BP46" s="220"/>
      <c r="BR46" s="220"/>
      <c r="BS46" s="220"/>
      <c r="BT46" s="221"/>
      <c r="BU46" s="51"/>
      <c r="BV46" s="220"/>
      <c r="BW46" s="220"/>
      <c r="BX46" s="221"/>
      <c r="BY46" s="51"/>
      <c r="BZ46" s="221"/>
    </row>
    <row r="47" spans="1:78" ht="16" customHeight="1" x14ac:dyDescent="0.2">
      <c r="A47" s="222"/>
      <c r="B47" s="222"/>
      <c r="C47" s="222">
        <v>0</v>
      </c>
      <c r="E47" s="224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G47" s="21" t="e">
        <f t="shared" si="11"/>
        <v>#DIV/0!</v>
      </c>
      <c r="AH47" s="22" t="e">
        <f t="shared" si="12"/>
        <v>#DIV/0!</v>
      </c>
      <c r="AI47" s="22" t="e">
        <f t="shared" si="13"/>
        <v>#DIV/0!</v>
      </c>
      <c r="AJ47" s="22" t="e">
        <f t="shared" si="14"/>
        <v>#DIV/0!</v>
      </c>
      <c r="AK47" s="22" t="e">
        <f t="shared" si="15"/>
        <v>#DIV/0!</v>
      </c>
      <c r="AM47" s="109"/>
      <c r="AN47" s="223"/>
      <c r="AP47" s="223"/>
      <c r="AQ47" s="220"/>
      <c r="AR47" s="24"/>
      <c r="AS47" s="223"/>
      <c r="AT47" s="220"/>
      <c r="AV47" s="43"/>
      <c r="AW47" s="43"/>
      <c r="AX47" s="43"/>
      <c r="AY47" s="43"/>
      <c r="AZ47" s="25"/>
      <c r="BA47" s="223"/>
      <c r="BB47" s="220"/>
      <c r="BC47" s="24"/>
      <c r="BD47" s="223"/>
      <c r="BE47" s="220"/>
      <c r="BG47" s="43"/>
      <c r="BH47" s="43"/>
      <c r="BI47" s="43"/>
      <c r="BJ47" s="43"/>
      <c r="BL47" s="223"/>
      <c r="BM47" s="220"/>
      <c r="BN47" s="24"/>
      <c r="BO47" s="223"/>
      <c r="BP47" s="220"/>
      <c r="BR47" s="220"/>
      <c r="BS47" s="220"/>
      <c r="BT47" s="221"/>
      <c r="BU47" s="51"/>
      <c r="BV47" s="220"/>
      <c r="BW47" s="220"/>
      <c r="BX47" s="221"/>
      <c r="BY47" s="51"/>
      <c r="BZ47" s="221"/>
    </row>
    <row r="48" spans="1:78" ht="16" customHeight="1" x14ac:dyDescent="0.2">
      <c r="A48" s="222"/>
      <c r="B48" s="222"/>
      <c r="C48" s="222"/>
      <c r="E48" s="224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G48" s="21" t="e">
        <f t="shared" si="11"/>
        <v>#DIV/0!</v>
      </c>
      <c r="AH48" s="22" t="e">
        <f t="shared" si="12"/>
        <v>#DIV/0!</v>
      </c>
      <c r="AI48" s="22" t="e">
        <f t="shared" si="13"/>
        <v>#DIV/0!</v>
      </c>
      <c r="AJ48" s="22" t="e">
        <f t="shared" si="14"/>
        <v>#DIV/0!</v>
      </c>
      <c r="AK48" s="22" t="e">
        <f t="shared" si="15"/>
        <v>#DIV/0!</v>
      </c>
      <c r="AM48" s="109"/>
      <c r="AN48" s="223"/>
      <c r="AP48" s="223"/>
      <c r="AQ48" s="220"/>
      <c r="AR48" s="24"/>
      <c r="AS48" s="223"/>
      <c r="AT48" s="220"/>
      <c r="AV48" s="43"/>
      <c r="AW48" s="43"/>
      <c r="AX48" s="43"/>
      <c r="AY48" s="43"/>
      <c r="AZ48" s="25"/>
      <c r="BA48" s="223"/>
      <c r="BB48" s="220"/>
      <c r="BC48" s="24"/>
      <c r="BD48" s="223"/>
      <c r="BE48" s="220"/>
      <c r="BG48" s="43"/>
      <c r="BH48" s="43"/>
      <c r="BI48" s="43"/>
      <c r="BJ48" s="43"/>
      <c r="BL48" s="223"/>
      <c r="BM48" s="220"/>
      <c r="BN48" s="24"/>
      <c r="BO48" s="223"/>
      <c r="BP48" s="220"/>
      <c r="BR48" s="220"/>
      <c r="BS48" s="220"/>
      <c r="BT48" s="221"/>
      <c r="BU48" s="51"/>
      <c r="BV48" s="220"/>
      <c r="BW48" s="220"/>
      <c r="BX48" s="221"/>
      <c r="BY48" s="51"/>
      <c r="BZ48" s="221"/>
    </row>
    <row r="49" spans="1:78" ht="16" customHeight="1" x14ac:dyDescent="0.2">
      <c r="A49" s="222"/>
      <c r="B49" s="222"/>
      <c r="C49" s="222"/>
      <c r="E49" s="224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G49" s="21" t="e">
        <f t="shared" si="11"/>
        <v>#DIV/0!</v>
      </c>
      <c r="AH49" s="22" t="e">
        <f t="shared" si="12"/>
        <v>#DIV/0!</v>
      </c>
      <c r="AI49" s="22" t="e">
        <f t="shared" si="13"/>
        <v>#DIV/0!</v>
      </c>
      <c r="AJ49" s="22" t="e">
        <f t="shared" si="14"/>
        <v>#DIV/0!</v>
      </c>
      <c r="AK49" s="22" t="e">
        <f t="shared" si="15"/>
        <v>#DIV/0!</v>
      </c>
      <c r="AM49" s="109"/>
      <c r="AN49" s="223"/>
      <c r="AP49" s="223"/>
      <c r="AQ49" s="220"/>
      <c r="AR49" s="24"/>
      <c r="AS49" s="223"/>
      <c r="AT49" s="220"/>
      <c r="AV49" s="43"/>
      <c r="AW49" s="43"/>
      <c r="AX49" s="43"/>
      <c r="AY49" s="43"/>
      <c r="AZ49" s="25"/>
      <c r="BA49" s="223"/>
      <c r="BB49" s="220"/>
      <c r="BC49" s="24"/>
      <c r="BD49" s="223"/>
      <c r="BE49" s="220"/>
      <c r="BG49" s="43"/>
      <c r="BH49" s="43"/>
      <c r="BI49" s="43"/>
      <c r="BJ49" s="43"/>
      <c r="BL49" s="223"/>
      <c r="BM49" s="220"/>
      <c r="BN49" s="24"/>
      <c r="BO49" s="223"/>
      <c r="BP49" s="220"/>
      <c r="BR49" s="220"/>
      <c r="BS49" s="220"/>
      <c r="BT49" s="221"/>
      <c r="BU49" s="51"/>
      <c r="BV49" s="220"/>
      <c r="BW49" s="220"/>
      <c r="BX49" s="221"/>
      <c r="BY49" s="51"/>
      <c r="BZ49" s="221"/>
    </row>
    <row r="50" spans="1:78" ht="16" customHeight="1" x14ac:dyDescent="0.2">
      <c r="A50" s="222"/>
      <c r="B50" s="222"/>
      <c r="C50" s="222"/>
      <c r="E50" s="224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G50" s="21" t="e">
        <f t="shared" si="11"/>
        <v>#DIV/0!</v>
      </c>
      <c r="AH50" s="22" t="e">
        <f t="shared" si="12"/>
        <v>#DIV/0!</v>
      </c>
      <c r="AI50" s="22" t="e">
        <f t="shared" si="13"/>
        <v>#DIV/0!</v>
      </c>
      <c r="AJ50" s="22" t="e">
        <f t="shared" si="14"/>
        <v>#DIV/0!</v>
      </c>
      <c r="AK50" s="22" t="e">
        <f t="shared" si="15"/>
        <v>#DIV/0!</v>
      </c>
      <c r="AM50" s="109"/>
      <c r="AN50" s="223"/>
      <c r="AP50" s="223"/>
      <c r="AQ50" s="220"/>
      <c r="AR50" s="24"/>
      <c r="AS50" s="223"/>
      <c r="AT50" s="220"/>
      <c r="AV50" s="43"/>
      <c r="AW50" s="43"/>
      <c r="AX50" s="43"/>
      <c r="AY50" s="43"/>
      <c r="AZ50" s="25"/>
      <c r="BA50" s="223"/>
      <c r="BB50" s="220"/>
      <c r="BC50" s="24"/>
      <c r="BD50" s="223"/>
      <c r="BE50" s="220"/>
      <c r="BG50" s="43"/>
      <c r="BH50" s="43"/>
      <c r="BI50" s="43"/>
      <c r="BJ50" s="43"/>
      <c r="BL50" s="223"/>
      <c r="BM50" s="220"/>
      <c r="BN50" s="24"/>
      <c r="BO50" s="223"/>
      <c r="BP50" s="220"/>
      <c r="BR50" s="220"/>
      <c r="BS50" s="220"/>
      <c r="BT50" s="221"/>
      <c r="BU50" s="51"/>
      <c r="BV50" s="220"/>
      <c r="BW50" s="220"/>
      <c r="BX50" s="221"/>
      <c r="BY50" s="51"/>
      <c r="BZ50" s="221"/>
    </row>
    <row r="51" spans="1:78" ht="16" customHeight="1" x14ac:dyDescent="0.2">
      <c r="A51" s="222"/>
      <c r="B51" s="222"/>
      <c r="C51" s="222"/>
      <c r="E51" s="224"/>
      <c r="AG51" s="21" t="e">
        <f t="shared" si="11"/>
        <v>#DIV/0!</v>
      </c>
      <c r="AH51" s="22" t="e">
        <f t="shared" si="12"/>
        <v>#DIV/0!</v>
      </c>
      <c r="AI51" s="22" t="e">
        <f t="shared" si="13"/>
        <v>#DIV/0!</v>
      </c>
      <c r="AJ51" s="22" t="e">
        <f t="shared" si="14"/>
        <v>#DIV/0!</v>
      </c>
      <c r="AK51" s="22" t="e">
        <f t="shared" si="15"/>
        <v>#DIV/0!</v>
      </c>
      <c r="AM51" s="109"/>
      <c r="AN51" s="223"/>
      <c r="AP51" s="223"/>
      <c r="AQ51" s="220"/>
      <c r="AR51" s="24"/>
      <c r="AS51" s="223"/>
      <c r="AT51" s="220"/>
      <c r="AV51" s="43"/>
      <c r="AW51" s="43"/>
      <c r="AX51" s="43"/>
      <c r="AY51" s="43"/>
      <c r="AZ51" s="25"/>
      <c r="BA51" s="223"/>
      <c r="BB51" s="220"/>
      <c r="BC51" s="24"/>
      <c r="BD51" s="223"/>
      <c r="BE51" s="220"/>
      <c r="BG51" s="43"/>
      <c r="BH51" s="43"/>
      <c r="BI51" s="43"/>
      <c r="BJ51" s="43"/>
      <c r="BL51" s="223"/>
      <c r="BM51" s="220"/>
      <c r="BN51" s="24"/>
      <c r="BO51" s="223"/>
      <c r="BP51" s="220"/>
      <c r="BR51" s="220"/>
      <c r="BS51" s="220"/>
      <c r="BT51" s="221"/>
      <c r="BU51" s="51"/>
      <c r="BV51" s="220"/>
      <c r="BW51" s="220"/>
      <c r="BX51" s="221"/>
      <c r="BY51" s="51"/>
      <c r="BZ51" s="221"/>
    </row>
    <row r="52" spans="1:78" ht="16" customHeight="1" x14ac:dyDescent="0.2">
      <c r="A52" s="222"/>
      <c r="B52" s="222"/>
      <c r="C52" s="222"/>
      <c r="E52" s="224"/>
      <c r="G52" s="110"/>
      <c r="K52" s="111"/>
      <c r="L52" s="110"/>
      <c r="P52" s="111"/>
      <c r="Q52" s="110"/>
      <c r="U52" s="111"/>
      <c r="V52" s="110"/>
      <c r="Z52" s="111"/>
      <c r="AA52" s="110"/>
      <c r="AE52" s="111"/>
      <c r="AG52" s="21" t="e">
        <f t="shared" si="11"/>
        <v>#DIV/0!</v>
      </c>
      <c r="AH52" s="22" t="e">
        <f t="shared" si="12"/>
        <v>#DIV/0!</v>
      </c>
      <c r="AI52" s="22" t="e">
        <f t="shared" si="13"/>
        <v>#DIV/0!</v>
      </c>
      <c r="AJ52" s="22" t="e">
        <f t="shared" si="14"/>
        <v>#DIV/0!</v>
      </c>
      <c r="AK52" s="22" t="e">
        <f t="shared" si="15"/>
        <v>#DIV/0!</v>
      </c>
      <c r="AM52" s="109"/>
      <c r="AN52" s="223"/>
      <c r="AP52" s="223"/>
      <c r="AQ52" s="220"/>
      <c r="AR52" s="24"/>
      <c r="AS52" s="223"/>
      <c r="AT52" s="220"/>
      <c r="AV52" s="43"/>
      <c r="AW52" s="43"/>
      <c r="AX52" s="43"/>
      <c r="AY52" s="43"/>
      <c r="AZ52" s="25"/>
      <c r="BA52" s="223"/>
      <c r="BB52" s="220"/>
      <c r="BC52" s="24"/>
      <c r="BD52" s="223"/>
      <c r="BE52" s="220"/>
      <c r="BG52" s="43"/>
      <c r="BH52" s="43"/>
      <c r="BI52" s="43"/>
      <c r="BJ52" s="43"/>
      <c r="BL52" s="223"/>
      <c r="BM52" s="220"/>
      <c r="BN52" s="24"/>
      <c r="BO52" s="223"/>
      <c r="BP52" s="220"/>
      <c r="BR52" s="220"/>
      <c r="BS52" s="220"/>
      <c r="BT52" s="221"/>
      <c r="BU52" s="51"/>
      <c r="BV52" s="220"/>
      <c r="BW52" s="220"/>
      <c r="BX52" s="221"/>
      <c r="BY52" s="51"/>
      <c r="BZ52" s="221"/>
    </row>
    <row r="53" spans="1:78" ht="16" customHeight="1" x14ac:dyDescent="0.2">
      <c r="A53" s="222"/>
      <c r="B53" s="222"/>
      <c r="C53" s="222"/>
      <c r="E53" s="224"/>
      <c r="G53" s="110"/>
      <c r="K53" s="111"/>
      <c r="L53" s="110"/>
      <c r="P53" s="111"/>
      <c r="Q53" s="110"/>
      <c r="U53" s="111"/>
      <c r="V53" s="110"/>
      <c r="Z53" s="111"/>
      <c r="AA53" s="110"/>
      <c r="AE53" s="111"/>
      <c r="AG53" s="21" t="e">
        <f t="shared" si="11"/>
        <v>#DIV/0!</v>
      </c>
      <c r="AH53" s="22" t="e">
        <f t="shared" si="12"/>
        <v>#DIV/0!</v>
      </c>
      <c r="AI53" s="22" t="e">
        <f t="shared" si="13"/>
        <v>#DIV/0!</v>
      </c>
      <c r="AJ53" s="22" t="e">
        <f t="shared" si="14"/>
        <v>#DIV/0!</v>
      </c>
      <c r="AK53" s="22" t="e">
        <f t="shared" si="15"/>
        <v>#DIV/0!</v>
      </c>
      <c r="AM53" s="109"/>
      <c r="AN53" s="223"/>
      <c r="AP53" s="223"/>
      <c r="AQ53" s="220"/>
      <c r="AR53" s="24"/>
      <c r="AS53" s="223"/>
      <c r="AT53" s="220"/>
      <c r="AV53" s="43"/>
      <c r="AW53" s="43"/>
      <c r="AX53" s="43"/>
      <c r="AY53" s="43"/>
      <c r="AZ53" s="25"/>
      <c r="BA53" s="223"/>
      <c r="BB53" s="220"/>
      <c r="BC53" s="24"/>
      <c r="BD53" s="223"/>
      <c r="BE53" s="220"/>
      <c r="BG53" s="43"/>
      <c r="BH53" s="43"/>
      <c r="BI53" s="43"/>
      <c r="BJ53" s="43"/>
      <c r="BL53" s="223"/>
      <c r="BM53" s="220"/>
      <c r="BN53" s="24"/>
      <c r="BO53" s="223"/>
      <c r="BP53" s="220"/>
      <c r="BR53" s="220"/>
      <c r="BS53" s="220"/>
      <c r="BT53" s="221"/>
      <c r="BU53" s="51"/>
      <c r="BV53" s="220"/>
      <c r="BW53" s="220"/>
      <c r="BX53" s="221"/>
      <c r="BY53" s="51"/>
      <c r="BZ53" s="221"/>
    </row>
    <row r="54" spans="1:78" ht="16" customHeight="1" x14ac:dyDescent="0.2">
      <c r="A54" s="222"/>
      <c r="B54" s="222"/>
      <c r="C54" s="222"/>
      <c r="E54" s="224"/>
      <c r="G54" s="110"/>
      <c r="K54" s="111"/>
      <c r="L54" s="110"/>
      <c r="P54" s="111"/>
      <c r="Q54" s="110"/>
      <c r="U54" s="111"/>
      <c r="V54" s="110"/>
      <c r="Z54" s="111"/>
      <c r="AA54" s="110"/>
      <c r="AE54" s="111"/>
      <c r="AG54" s="21" t="e">
        <f t="shared" si="11"/>
        <v>#DIV/0!</v>
      </c>
      <c r="AH54" s="22" t="e">
        <f t="shared" si="12"/>
        <v>#DIV/0!</v>
      </c>
      <c r="AI54" s="22" t="e">
        <f t="shared" si="13"/>
        <v>#DIV/0!</v>
      </c>
      <c r="AJ54" s="22" t="e">
        <f t="shared" si="14"/>
        <v>#DIV/0!</v>
      </c>
      <c r="AK54" s="22" t="e">
        <f t="shared" si="15"/>
        <v>#DIV/0!</v>
      </c>
      <c r="AM54" s="109"/>
      <c r="AN54" s="223"/>
      <c r="AP54" s="223"/>
      <c r="AQ54" s="220"/>
      <c r="AR54" s="24"/>
      <c r="AS54" s="223"/>
      <c r="AT54" s="220"/>
      <c r="AV54" s="43"/>
      <c r="AW54" s="43"/>
      <c r="AX54" s="43"/>
      <c r="AY54" s="43"/>
      <c r="AZ54" s="25"/>
      <c r="BA54" s="223"/>
      <c r="BB54" s="220"/>
      <c r="BC54" s="24"/>
      <c r="BD54" s="223"/>
      <c r="BE54" s="220"/>
      <c r="BG54" s="43"/>
      <c r="BH54" s="43"/>
      <c r="BI54" s="43"/>
      <c r="BJ54" s="43"/>
      <c r="BL54" s="223"/>
      <c r="BM54" s="220"/>
      <c r="BN54" s="24"/>
      <c r="BO54" s="223"/>
      <c r="BP54" s="220"/>
      <c r="BR54" s="220"/>
      <c r="BS54" s="220"/>
      <c r="BT54" s="221"/>
      <c r="BU54" s="51"/>
      <c r="BV54" s="220"/>
      <c r="BW54" s="220"/>
      <c r="BX54" s="221"/>
      <c r="BY54" s="51"/>
      <c r="BZ54" s="221"/>
    </row>
    <row r="55" spans="1:78" ht="16" hidden="1" customHeight="1" x14ac:dyDescent="0.2">
      <c r="A55" s="114"/>
      <c r="B55" s="114"/>
      <c r="C55" s="114"/>
      <c r="G55" s="110"/>
      <c r="K55" s="111"/>
      <c r="L55" s="110"/>
      <c r="P55" s="111"/>
      <c r="Q55" s="110"/>
      <c r="U55" s="111"/>
      <c r="V55" s="110"/>
      <c r="Z55" s="111"/>
      <c r="AA55" s="110"/>
      <c r="AE55" s="111"/>
    </row>
    <row r="56" spans="1:78" ht="16" hidden="1" customHeight="1" x14ac:dyDescent="0.2">
      <c r="A56" s="222">
        <v>13</v>
      </c>
      <c r="B56" s="222">
        <v>0</v>
      </c>
      <c r="C56" s="222">
        <v>1</v>
      </c>
      <c r="D56" s="20" t="s">
        <v>928</v>
      </c>
      <c r="E56" s="224">
        <v>1366337</v>
      </c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G56" s="21" t="e">
        <f t="shared" ref="AG56:AG71" si="16">AVERAGE(G56:K56)</f>
        <v>#DIV/0!</v>
      </c>
      <c r="AH56" s="22" t="e">
        <f t="shared" ref="AH56:AH71" si="17">AVERAGE(L56:P56)</f>
        <v>#DIV/0!</v>
      </c>
      <c r="AI56" s="22" t="e">
        <f t="shared" ref="AI56:AI71" si="18">AVERAGE(V56:Z56)</f>
        <v>#DIV/0!</v>
      </c>
      <c r="AJ56" s="22" t="e">
        <f t="shared" ref="AJ56:AJ71" si="19">AVERAGE(Q56:U56)</f>
        <v>#DIV/0!</v>
      </c>
      <c r="AK56" s="22" t="e">
        <f t="shared" ref="AK56:AK71" si="20">AVERAGE(AA56:AE56)</f>
        <v>#DIV/0!</v>
      </c>
      <c r="AM56" s="109"/>
      <c r="AN56" s="223"/>
      <c r="AP56" s="223"/>
      <c r="AQ56" s="220"/>
      <c r="AR56" s="24"/>
      <c r="AS56" s="223"/>
      <c r="AT56" s="220"/>
      <c r="AV56" s="43"/>
      <c r="AW56" s="43"/>
      <c r="AX56" s="43"/>
      <c r="AY56" s="43"/>
      <c r="AZ56" s="25"/>
      <c r="BA56" s="223"/>
      <c r="BB56" s="220"/>
      <c r="BC56" s="24"/>
      <c r="BD56" s="223"/>
      <c r="BE56" s="220"/>
      <c r="BG56" s="43"/>
      <c r="BH56" s="43"/>
      <c r="BI56" s="43"/>
      <c r="BJ56" s="43"/>
      <c r="BL56" s="223"/>
      <c r="BM56" s="220"/>
      <c r="BN56" s="24"/>
      <c r="BO56" s="223"/>
      <c r="BP56" s="220"/>
      <c r="BR56" s="220"/>
      <c r="BS56" s="220"/>
      <c r="BT56" s="221"/>
      <c r="BU56" s="51"/>
      <c r="BV56" s="220"/>
      <c r="BW56" s="220"/>
      <c r="BX56" s="221"/>
      <c r="BY56" s="51"/>
      <c r="BZ56" s="221"/>
    </row>
    <row r="57" spans="1:78" ht="16" hidden="1" customHeight="1" x14ac:dyDescent="0.2">
      <c r="A57" s="222"/>
      <c r="B57" s="222"/>
      <c r="C57" s="222"/>
      <c r="D57" s="20" t="s">
        <v>929</v>
      </c>
      <c r="E57" s="224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G57" s="21" t="e">
        <f t="shared" si="16"/>
        <v>#DIV/0!</v>
      </c>
      <c r="AH57" s="22" t="e">
        <f t="shared" si="17"/>
        <v>#DIV/0!</v>
      </c>
      <c r="AI57" s="22" t="e">
        <f t="shared" si="18"/>
        <v>#DIV/0!</v>
      </c>
      <c r="AJ57" s="22" t="e">
        <f t="shared" si="19"/>
        <v>#DIV/0!</v>
      </c>
      <c r="AK57" s="22" t="e">
        <f t="shared" si="20"/>
        <v>#DIV/0!</v>
      </c>
      <c r="AM57" s="109"/>
      <c r="AN57" s="223"/>
      <c r="AP57" s="223"/>
      <c r="AQ57" s="220"/>
      <c r="AR57" s="24"/>
      <c r="AS57" s="223"/>
      <c r="AT57" s="220"/>
      <c r="AV57" s="43"/>
      <c r="AW57" s="43"/>
      <c r="AX57" s="43"/>
      <c r="AY57" s="43"/>
      <c r="AZ57" s="25"/>
      <c r="BA57" s="223"/>
      <c r="BB57" s="220"/>
      <c r="BC57" s="24"/>
      <c r="BD57" s="223"/>
      <c r="BE57" s="220"/>
      <c r="BG57" s="43"/>
      <c r="BH57" s="43"/>
      <c r="BI57" s="43"/>
      <c r="BJ57" s="43"/>
      <c r="BL57" s="223"/>
      <c r="BM57" s="220"/>
      <c r="BN57" s="24"/>
      <c r="BO57" s="223"/>
      <c r="BP57" s="220"/>
      <c r="BR57" s="220"/>
      <c r="BS57" s="220"/>
      <c r="BT57" s="221"/>
      <c r="BU57" s="51"/>
      <c r="BV57" s="220"/>
      <c r="BW57" s="220"/>
      <c r="BX57" s="221"/>
      <c r="BY57" s="51"/>
      <c r="BZ57" s="221"/>
    </row>
    <row r="58" spans="1:78" ht="16" hidden="1" customHeight="1" x14ac:dyDescent="0.2">
      <c r="A58" s="222"/>
      <c r="B58" s="222"/>
      <c r="C58" s="222"/>
      <c r="D58" s="20" t="s">
        <v>930</v>
      </c>
      <c r="E58" s="224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G58" s="21" t="e">
        <f t="shared" si="16"/>
        <v>#DIV/0!</v>
      </c>
      <c r="AH58" s="22" t="e">
        <f t="shared" si="17"/>
        <v>#DIV/0!</v>
      </c>
      <c r="AI58" s="22" t="e">
        <f t="shared" si="18"/>
        <v>#DIV/0!</v>
      </c>
      <c r="AJ58" s="22" t="e">
        <f t="shared" si="19"/>
        <v>#DIV/0!</v>
      </c>
      <c r="AK58" s="22" t="e">
        <f t="shared" si="20"/>
        <v>#DIV/0!</v>
      </c>
      <c r="AM58" s="109"/>
      <c r="AN58" s="223"/>
      <c r="AP58" s="223"/>
      <c r="AQ58" s="220"/>
      <c r="AR58" s="24"/>
      <c r="AS58" s="223"/>
      <c r="AT58" s="220"/>
      <c r="AV58" s="43"/>
      <c r="AW58" s="43"/>
      <c r="AX58" s="43"/>
      <c r="AY58" s="43"/>
      <c r="AZ58" s="25"/>
      <c r="BA58" s="223"/>
      <c r="BB58" s="220"/>
      <c r="BC58" s="24"/>
      <c r="BD58" s="223"/>
      <c r="BE58" s="220"/>
      <c r="BG58" s="43"/>
      <c r="BH58" s="43"/>
      <c r="BI58" s="43"/>
      <c r="BJ58" s="43"/>
      <c r="BL58" s="223"/>
      <c r="BM58" s="220"/>
      <c r="BN58" s="24"/>
      <c r="BO58" s="223"/>
      <c r="BP58" s="220"/>
      <c r="BR58" s="220"/>
      <c r="BS58" s="220"/>
      <c r="BT58" s="221"/>
      <c r="BU58" s="51"/>
      <c r="BV58" s="220"/>
      <c r="BW58" s="220"/>
      <c r="BX58" s="221"/>
      <c r="BY58" s="51"/>
      <c r="BZ58" s="221"/>
    </row>
    <row r="59" spans="1:78" ht="16" hidden="1" customHeight="1" x14ac:dyDescent="0.2">
      <c r="A59" s="222"/>
      <c r="B59" s="222"/>
      <c r="C59" s="222"/>
      <c r="D59" s="20" t="s">
        <v>931</v>
      </c>
      <c r="E59" s="224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G59" s="21" t="e">
        <f t="shared" si="16"/>
        <v>#DIV/0!</v>
      </c>
      <c r="AH59" s="22" t="e">
        <f t="shared" si="17"/>
        <v>#DIV/0!</v>
      </c>
      <c r="AI59" s="22" t="e">
        <f t="shared" si="18"/>
        <v>#DIV/0!</v>
      </c>
      <c r="AJ59" s="22" t="e">
        <f t="shared" si="19"/>
        <v>#DIV/0!</v>
      </c>
      <c r="AK59" s="22" t="e">
        <f t="shared" si="20"/>
        <v>#DIV/0!</v>
      </c>
      <c r="AM59" s="109"/>
      <c r="AN59" s="223"/>
      <c r="AP59" s="223"/>
      <c r="AQ59" s="220"/>
      <c r="AR59" s="24"/>
      <c r="AS59" s="223"/>
      <c r="AT59" s="220"/>
      <c r="AV59" s="43"/>
      <c r="AW59" s="43"/>
      <c r="AX59" s="43"/>
      <c r="AY59" s="43"/>
      <c r="AZ59" s="25"/>
      <c r="BA59" s="223"/>
      <c r="BB59" s="220"/>
      <c r="BC59" s="24"/>
      <c r="BD59" s="223"/>
      <c r="BE59" s="220"/>
      <c r="BG59" s="43"/>
      <c r="BH59" s="43"/>
      <c r="BI59" s="43"/>
      <c r="BJ59" s="43"/>
      <c r="BL59" s="223"/>
      <c r="BM59" s="220"/>
      <c r="BN59" s="24"/>
      <c r="BO59" s="223"/>
      <c r="BP59" s="220"/>
      <c r="BR59" s="220"/>
      <c r="BS59" s="220"/>
      <c r="BT59" s="221"/>
      <c r="BU59" s="51"/>
      <c r="BV59" s="220"/>
      <c r="BW59" s="220"/>
      <c r="BX59" s="221"/>
      <c r="BY59" s="51"/>
      <c r="BZ59" s="221"/>
    </row>
    <row r="60" spans="1:78" ht="16" hidden="1" customHeight="1" x14ac:dyDescent="0.2">
      <c r="A60" s="222"/>
      <c r="B60" s="222"/>
      <c r="C60" s="222"/>
      <c r="E60" s="224"/>
      <c r="AG60" s="21" t="e">
        <f t="shared" si="16"/>
        <v>#DIV/0!</v>
      </c>
      <c r="AH60" s="22" t="e">
        <f t="shared" si="17"/>
        <v>#DIV/0!</v>
      </c>
      <c r="AI60" s="22" t="e">
        <f t="shared" si="18"/>
        <v>#DIV/0!</v>
      </c>
      <c r="AJ60" s="22" t="e">
        <f t="shared" si="19"/>
        <v>#DIV/0!</v>
      </c>
      <c r="AK60" s="22" t="e">
        <f t="shared" si="20"/>
        <v>#DIV/0!</v>
      </c>
      <c r="AM60" s="109"/>
      <c r="AN60" s="223"/>
      <c r="AP60" s="223"/>
      <c r="AQ60" s="220"/>
      <c r="AR60" s="24"/>
      <c r="AS60" s="223"/>
      <c r="AT60" s="220"/>
      <c r="AV60" s="43"/>
      <c r="AW60" s="43"/>
      <c r="AX60" s="43"/>
      <c r="AY60" s="43"/>
      <c r="AZ60" s="25"/>
      <c r="BA60" s="223"/>
      <c r="BB60" s="220"/>
      <c r="BC60" s="24"/>
      <c r="BD60" s="223"/>
      <c r="BE60" s="220"/>
      <c r="BG60" s="43"/>
      <c r="BH60" s="43"/>
      <c r="BI60" s="43"/>
      <c r="BJ60" s="43"/>
      <c r="BL60" s="223"/>
      <c r="BM60" s="220"/>
      <c r="BN60" s="24"/>
      <c r="BO60" s="223"/>
      <c r="BP60" s="220"/>
      <c r="BR60" s="220"/>
      <c r="BS60" s="220"/>
      <c r="BT60" s="221"/>
      <c r="BU60" s="51"/>
      <c r="BV60" s="220"/>
      <c r="BW60" s="220"/>
      <c r="BX60" s="221"/>
      <c r="BY60" s="51"/>
      <c r="BZ60" s="221"/>
    </row>
    <row r="61" spans="1:78" ht="16" hidden="1" customHeight="1" x14ac:dyDescent="0.2">
      <c r="A61" s="222"/>
      <c r="B61" s="222"/>
      <c r="C61" s="222"/>
      <c r="E61" s="224"/>
      <c r="G61" s="110"/>
      <c r="K61" s="111"/>
      <c r="L61" s="110"/>
      <c r="P61" s="111"/>
      <c r="Q61" s="110"/>
      <c r="U61" s="111"/>
      <c r="V61" s="110"/>
      <c r="Z61" s="111"/>
      <c r="AA61" s="110"/>
      <c r="AE61" s="111"/>
      <c r="AG61" s="21" t="e">
        <f t="shared" si="16"/>
        <v>#DIV/0!</v>
      </c>
      <c r="AH61" s="22" t="e">
        <f t="shared" si="17"/>
        <v>#DIV/0!</v>
      </c>
      <c r="AI61" s="22" t="e">
        <f t="shared" si="18"/>
        <v>#DIV/0!</v>
      </c>
      <c r="AJ61" s="22" t="e">
        <f t="shared" si="19"/>
        <v>#DIV/0!</v>
      </c>
      <c r="AK61" s="22" t="e">
        <f t="shared" si="20"/>
        <v>#DIV/0!</v>
      </c>
      <c r="AM61" s="109"/>
      <c r="AN61" s="223"/>
      <c r="AP61" s="223"/>
      <c r="AQ61" s="220"/>
      <c r="AR61" s="24"/>
      <c r="AS61" s="223"/>
      <c r="AT61" s="220"/>
      <c r="AV61" s="43"/>
      <c r="AW61" s="43"/>
      <c r="AX61" s="43"/>
      <c r="AY61" s="43"/>
      <c r="AZ61" s="25"/>
      <c r="BA61" s="223"/>
      <c r="BB61" s="220"/>
      <c r="BC61" s="24"/>
      <c r="BD61" s="223"/>
      <c r="BE61" s="220"/>
      <c r="BG61" s="43"/>
      <c r="BH61" s="43"/>
      <c r="BI61" s="43"/>
      <c r="BJ61" s="43"/>
      <c r="BL61" s="223"/>
      <c r="BM61" s="220"/>
      <c r="BN61" s="24"/>
      <c r="BO61" s="223"/>
      <c r="BP61" s="220"/>
      <c r="BR61" s="220"/>
      <c r="BS61" s="220"/>
      <c r="BT61" s="221"/>
      <c r="BU61" s="51"/>
      <c r="BV61" s="220"/>
      <c r="BW61" s="220"/>
      <c r="BX61" s="221"/>
      <c r="BY61" s="51"/>
      <c r="BZ61" s="221"/>
    </row>
    <row r="62" spans="1:78" ht="16" hidden="1" customHeight="1" x14ac:dyDescent="0.2">
      <c r="A62" s="222"/>
      <c r="B62" s="222"/>
      <c r="C62" s="222"/>
      <c r="E62" s="224"/>
      <c r="G62" s="110"/>
      <c r="K62" s="111"/>
      <c r="L62" s="110"/>
      <c r="P62" s="111"/>
      <c r="Q62" s="110"/>
      <c r="U62" s="111"/>
      <c r="V62" s="110"/>
      <c r="Z62" s="111"/>
      <c r="AA62" s="110"/>
      <c r="AE62" s="111"/>
      <c r="AG62" s="21" t="e">
        <f t="shared" si="16"/>
        <v>#DIV/0!</v>
      </c>
      <c r="AH62" s="22" t="e">
        <f t="shared" si="17"/>
        <v>#DIV/0!</v>
      </c>
      <c r="AI62" s="22" t="e">
        <f t="shared" si="18"/>
        <v>#DIV/0!</v>
      </c>
      <c r="AJ62" s="22" t="e">
        <f t="shared" si="19"/>
        <v>#DIV/0!</v>
      </c>
      <c r="AK62" s="22" t="e">
        <f t="shared" si="20"/>
        <v>#DIV/0!</v>
      </c>
      <c r="AM62" s="109"/>
      <c r="AN62" s="223"/>
      <c r="AP62" s="223"/>
      <c r="AQ62" s="220"/>
      <c r="AR62" s="24"/>
      <c r="AS62" s="223"/>
      <c r="AT62" s="220"/>
      <c r="AV62" s="43"/>
      <c r="AW62" s="43"/>
      <c r="AX62" s="43"/>
      <c r="AY62" s="43"/>
      <c r="AZ62" s="25"/>
      <c r="BA62" s="223"/>
      <c r="BB62" s="220"/>
      <c r="BC62" s="24"/>
      <c r="BD62" s="223"/>
      <c r="BE62" s="220"/>
      <c r="BG62" s="43"/>
      <c r="BH62" s="43"/>
      <c r="BI62" s="43"/>
      <c r="BJ62" s="43"/>
      <c r="BL62" s="223"/>
      <c r="BM62" s="220"/>
      <c r="BN62" s="24"/>
      <c r="BO62" s="223"/>
      <c r="BP62" s="220"/>
      <c r="BR62" s="220"/>
      <c r="BS62" s="220"/>
      <c r="BT62" s="221"/>
      <c r="BU62" s="51"/>
      <c r="BV62" s="220"/>
      <c r="BW62" s="220"/>
      <c r="BX62" s="221"/>
      <c r="BY62" s="51"/>
      <c r="BZ62" s="221"/>
    </row>
    <row r="63" spans="1:78" ht="16" hidden="1" customHeight="1" x14ac:dyDescent="0.2">
      <c r="A63" s="222"/>
      <c r="B63" s="222"/>
      <c r="C63" s="222"/>
      <c r="E63" s="224"/>
      <c r="G63" s="110"/>
      <c r="K63" s="111"/>
      <c r="L63" s="110"/>
      <c r="P63" s="111"/>
      <c r="Q63" s="110"/>
      <c r="U63" s="111"/>
      <c r="V63" s="110"/>
      <c r="Z63" s="111"/>
      <c r="AA63" s="110"/>
      <c r="AE63" s="111"/>
      <c r="AG63" s="21" t="e">
        <f t="shared" si="16"/>
        <v>#DIV/0!</v>
      </c>
      <c r="AH63" s="22" t="e">
        <f t="shared" si="17"/>
        <v>#DIV/0!</v>
      </c>
      <c r="AI63" s="22" t="e">
        <f t="shared" si="18"/>
        <v>#DIV/0!</v>
      </c>
      <c r="AJ63" s="22" t="e">
        <f t="shared" si="19"/>
        <v>#DIV/0!</v>
      </c>
      <c r="AK63" s="22" t="e">
        <f t="shared" si="20"/>
        <v>#DIV/0!</v>
      </c>
      <c r="AM63" s="109"/>
      <c r="AN63" s="223"/>
      <c r="AP63" s="223"/>
      <c r="AQ63" s="220"/>
      <c r="AR63" s="24"/>
      <c r="AS63" s="223"/>
      <c r="AT63" s="220"/>
      <c r="AV63" s="43"/>
      <c r="AW63" s="43"/>
      <c r="AX63" s="43"/>
      <c r="AY63" s="43"/>
      <c r="AZ63" s="25"/>
      <c r="BA63" s="223"/>
      <c r="BB63" s="220"/>
      <c r="BC63" s="24"/>
      <c r="BD63" s="223"/>
      <c r="BE63" s="220"/>
      <c r="BG63" s="43"/>
      <c r="BH63" s="43"/>
      <c r="BI63" s="43"/>
      <c r="BJ63" s="43"/>
      <c r="BL63" s="223"/>
      <c r="BM63" s="220"/>
      <c r="BN63" s="24"/>
      <c r="BO63" s="223"/>
      <c r="BP63" s="220"/>
      <c r="BR63" s="220"/>
      <c r="BS63" s="220"/>
      <c r="BT63" s="221"/>
      <c r="BU63" s="51"/>
      <c r="BV63" s="220"/>
      <c r="BW63" s="220"/>
      <c r="BX63" s="221"/>
      <c r="BY63" s="51"/>
      <c r="BZ63" s="221"/>
    </row>
    <row r="64" spans="1:78" ht="16" hidden="1" customHeight="1" x14ac:dyDescent="0.2">
      <c r="A64" s="222"/>
      <c r="B64" s="222"/>
      <c r="C64" s="222">
        <v>0</v>
      </c>
      <c r="D64" s="20" t="s">
        <v>932</v>
      </c>
      <c r="E64" s="22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G64" s="21" t="e">
        <f t="shared" si="16"/>
        <v>#DIV/0!</v>
      </c>
      <c r="AH64" s="22" t="e">
        <f t="shared" si="17"/>
        <v>#DIV/0!</v>
      </c>
      <c r="AI64" s="22" t="e">
        <f t="shared" si="18"/>
        <v>#DIV/0!</v>
      </c>
      <c r="AJ64" s="22" t="e">
        <f t="shared" si="19"/>
        <v>#DIV/0!</v>
      </c>
      <c r="AK64" s="22" t="e">
        <f t="shared" si="20"/>
        <v>#DIV/0!</v>
      </c>
      <c r="AM64" s="109"/>
      <c r="AN64" s="223"/>
      <c r="AP64" s="223"/>
      <c r="AQ64" s="220"/>
      <c r="AR64" s="24"/>
      <c r="AS64" s="223"/>
      <c r="AT64" s="220"/>
      <c r="AV64" s="43"/>
      <c r="AW64" s="43"/>
      <c r="AX64" s="43"/>
      <c r="AY64" s="43"/>
      <c r="AZ64" s="25"/>
      <c r="BA64" s="223"/>
      <c r="BB64" s="220"/>
      <c r="BC64" s="24"/>
      <c r="BD64" s="223"/>
      <c r="BE64" s="220"/>
      <c r="BG64" s="43"/>
      <c r="BH64" s="43"/>
      <c r="BI64" s="43"/>
      <c r="BJ64" s="43"/>
      <c r="BL64" s="223"/>
      <c r="BM64" s="220"/>
      <c r="BN64" s="24"/>
      <c r="BO64" s="223"/>
      <c r="BP64" s="220"/>
      <c r="BR64" s="220"/>
      <c r="BS64" s="220"/>
      <c r="BT64" s="221"/>
      <c r="BU64" s="51"/>
      <c r="BV64" s="220"/>
      <c r="BW64" s="220"/>
      <c r="BX64" s="221"/>
      <c r="BY64" s="51"/>
      <c r="BZ64" s="221"/>
    </row>
    <row r="65" spans="1:78" ht="16" hidden="1" customHeight="1" x14ac:dyDescent="0.2">
      <c r="A65" s="222"/>
      <c r="B65" s="222"/>
      <c r="C65" s="222"/>
      <c r="D65" s="20" t="s">
        <v>933</v>
      </c>
      <c r="E65" s="224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G65" s="21" t="e">
        <f t="shared" si="16"/>
        <v>#DIV/0!</v>
      </c>
      <c r="AH65" s="22" t="e">
        <f t="shared" si="17"/>
        <v>#DIV/0!</v>
      </c>
      <c r="AI65" s="22" t="e">
        <f t="shared" si="18"/>
        <v>#DIV/0!</v>
      </c>
      <c r="AJ65" s="22" t="e">
        <f t="shared" si="19"/>
        <v>#DIV/0!</v>
      </c>
      <c r="AK65" s="22" t="e">
        <f t="shared" si="20"/>
        <v>#DIV/0!</v>
      </c>
      <c r="AM65" s="109"/>
      <c r="AN65" s="223"/>
      <c r="AP65" s="223"/>
      <c r="AQ65" s="220"/>
      <c r="AR65" s="24"/>
      <c r="AS65" s="223"/>
      <c r="AT65" s="220"/>
      <c r="AV65" s="43"/>
      <c r="AW65" s="43"/>
      <c r="AX65" s="43"/>
      <c r="AY65" s="43"/>
      <c r="AZ65" s="25"/>
      <c r="BA65" s="223"/>
      <c r="BB65" s="220"/>
      <c r="BC65" s="24"/>
      <c r="BD65" s="223"/>
      <c r="BE65" s="220"/>
      <c r="BG65" s="43"/>
      <c r="BH65" s="43"/>
      <c r="BI65" s="43"/>
      <c r="BJ65" s="43"/>
      <c r="BL65" s="223"/>
      <c r="BM65" s="220"/>
      <c r="BN65" s="24"/>
      <c r="BO65" s="223"/>
      <c r="BP65" s="220"/>
      <c r="BR65" s="220"/>
      <c r="BS65" s="220"/>
      <c r="BT65" s="221"/>
      <c r="BU65" s="51"/>
      <c r="BV65" s="220"/>
      <c r="BW65" s="220"/>
      <c r="BX65" s="221"/>
      <c r="BY65" s="51"/>
      <c r="BZ65" s="221"/>
    </row>
    <row r="66" spans="1:78" ht="16" hidden="1" customHeight="1" x14ac:dyDescent="0.2">
      <c r="A66" s="222"/>
      <c r="B66" s="222"/>
      <c r="C66" s="222"/>
      <c r="D66" s="20" t="s">
        <v>934</v>
      </c>
      <c r="E66" s="224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G66" s="21" t="e">
        <f t="shared" si="16"/>
        <v>#DIV/0!</v>
      </c>
      <c r="AH66" s="22" t="e">
        <f t="shared" si="17"/>
        <v>#DIV/0!</v>
      </c>
      <c r="AI66" s="22" t="e">
        <f t="shared" si="18"/>
        <v>#DIV/0!</v>
      </c>
      <c r="AJ66" s="22" t="e">
        <f t="shared" si="19"/>
        <v>#DIV/0!</v>
      </c>
      <c r="AK66" s="22" t="e">
        <f t="shared" si="20"/>
        <v>#DIV/0!</v>
      </c>
      <c r="AM66" s="109"/>
      <c r="AN66" s="223"/>
      <c r="AP66" s="223"/>
      <c r="AQ66" s="220"/>
      <c r="AR66" s="24"/>
      <c r="AS66" s="223"/>
      <c r="AT66" s="220"/>
      <c r="AV66" s="43"/>
      <c r="AW66" s="43"/>
      <c r="AX66" s="43"/>
      <c r="AY66" s="43"/>
      <c r="AZ66" s="25"/>
      <c r="BA66" s="223"/>
      <c r="BB66" s="220"/>
      <c r="BC66" s="24"/>
      <c r="BD66" s="223"/>
      <c r="BE66" s="220"/>
      <c r="BG66" s="43"/>
      <c r="BH66" s="43"/>
      <c r="BI66" s="43"/>
      <c r="BJ66" s="43"/>
      <c r="BL66" s="223"/>
      <c r="BM66" s="220"/>
      <c r="BN66" s="24"/>
      <c r="BO66" s="223"/>
      <c r="BP66" s="220"/>
      <c r="BR66" s="220"/>
      <c r="BS66" s="220"/>
      <c r="BT66" s="221"/>
      <c r="BU66" s="51"/>
      <c r="BV66" s="220"/>
      <c r="BW66" s="220"/>
      <c r="BX66" s="221"/>
      <c r="BY66" s="51"/>
      <c r="BZ66" s="221"/>
    </row>
    <row r="67" spans="1:78" ht="16" hidden="1" customHeight="1" x14ac:dyDescent="0.2">
      <c r="A67" s="222"/>
      <c r="B67" s="222"/>
      <c r="C67" s="222"/>
      <c r="D67" s="20" t="s">
        <v>935</v>
      </c>
      <c r="E67" s="224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G67" s="21" t="e">
        <f t="shared" si="16"/>
        <v>#DIV/0!</v>
      </c>
      <c r="AH67" s="22" t="e">
        <f t="shared" si="17"/>
        <v>#DIV/0!</v>
      </c>
      <c r="AI67" s="22" t="e">
        <f t="shared" si="18"/>
        <v>#DIV/0!</v>
      </c>
      <c r="AJ67" s="22" t="e">
        <f t="shared" si="19"/>
        <v>#DIV/0!</v>
      </c>
      <c r="AK67" s="22" t="e">
        <f t="shared" si="20"/>
        <v>#DIV/0!</v>
      </c>
      <c r="AM67" s="109"/>
      <c r="AN67" s="223"/>
      <c r="AP67" s="223"/>
      <c r="AQ67" s="220"/>
      <c r="AR67" s="24"/>
      <c r="AS67" s="223"/>
      <c r="AT67" s="220"/>
      <c r="AV67" s="43"/>
      <c r="AW67" s="43"/>
      <c r="AX67" s="43"/>
      <c r="AY67" s="43"/>
      <c r="AZ67" s="25"/>
      <c r="BA67" s="223"/>
      <c r="BB67" s="220"/>
      <c r="BC67" s="24"/>
      <c r="BD67" s="223"/>
      <c r="BE67" s="220"/>
      <c r="BG67" s="43"/>
      <c r="BH67" s="43"/>
      <c r="BI67" s="43"/>
      <c r="BJ67" s="43"/>
      <c r="BL67" s="223"/>
      <c r="BM67" s="220"/>
      <c r="BN67" s="24"/>
      <c r="BO67" s="223"/>
      <c r="BP67" s="220"/>
      <c r="BR67" s="220"/>
      <c r="BS67" s="220"/>
      <c r="BT67" s="221"/>
      <c r="BU67" s="51"/>
      <c r="BV67" s="220"/>
      <c r="BW67" s="220"/>
      <c r="BX67" s="221"/>
      <c r="BY67" s="51"/>
      <c r="BZ67" s="221"/>
    </row>
    <row r="68" spans="1:78" ht="16" hidden="1" customHeight="1" x14ac:dyDescent="0.2">
      <c r="A68" s="222"/>
      <c r="B68" s="222"/>
      <c r="C68" s="222"/>
      <c r="E68" s="224"/>
      <c r="AG68" s="21" t="e">
        <f t="shared" si="16"/>
        <v>#DIV/0!</v>
      </c>
      <c r="AH68" s="22" t="e">
        <f t="shared" si="17"/>
        <v>#DIV/0!</v>
      </c>
      <c r="AI68" s="22" t="e">
        <f t="shared" si="18"/>
        <v>#DIV/0!</v>
      </c>
      <c r="AJ68" s="22" t="e">
        <f t="shared" si="19"/>
        <v>#DIV/0!</v>
      </c>
      <c r="AK68" s="22" t="e">
        <f t="shared" si="20"/>
        <v>#DIV/0!</v>
      </c>
      <c r="AM68" s="109"/>
      <c r="AN68" s="223"/>
      <c r="AP68" s="223"/>
      <c r="AQ68" s="220"/>
      <c r="AR68" s="24"/>
      <c r="AS68" s="223"/>
      <c r="AT68" s="220"/>
      <c r="AV68" s="43"/>
      <c r="AW68" s="43"/>
      <c r="AX68" s="43"/>
      <c r="AY68" s="43"/>
      <c r="AZ68" s="25"/>
      <c r="BA68" s="223"/>
      <c r="BB68" s="220"/>
      <c r="BC68" s="24"/>
      <c r="BD68" s="223"/>
      <c r="BE68" s="220"/>
      <c r="BG68" s="43"/>
      <c r="BH68" s="43"/>
      <c r="BI68" s="43"/>
      <c r="BJ68" s="43"/>
      <c r="BL68" s="223"/>
      <c r="BM68" s="220"/>
      <c r="BN68" s="24"/>
      <c r="BO68" s="223"/>
      <c r="BP68" s="220"/>
      <c r="BR68" s="220"/>
      <c r="BS68" s="220"/>
      <c r="BT68" s="221"/>
      <c r="BU68" s="51"/>
      <c r="BV68" s="220"/>
      <c r="BW68" s="220"/>
      <c r="BX68" s="221"/>
      <c r="BY68" s="51"/>
      <c r="BZ68" s="221"/>
    </row>
    <row r="69" spans="1:78" ht="16" hidden="1" customHeight="1" x14ac:dyDescent="0.2">
      <c r="A69" s="222"/>
      <c r="B69" s="222"/>
      <c r="C69" s="222"/>
      <c r="E69" s="224"/>
      <c r="G69" s="110"/>
      <c r="K69" s="111"/>
      <c r="L69" s="110"/>
      <c r="P69" s="111"/>
      <c r="Q69" s="110"/>
      <c r="U69" s="111"/>
      <c r="V69" s="110"/>
      <c r="Z69" s="111"/>
      <c r="AA69" s="110"/>
      <c r="AE69" s="111"/>
      <c r="AG69" s="21" t="e">
        <f t="shared" si="16"/>
        <v>#DIV/0!</v>
      </c>
      <c r="AH69" s="22" t="e">
        <f t="shared" si="17"/>
        <v>#DIV/0!</v>
      </c>
      <c r="AI69" s="22" t="e">
        <f t="shared" si="18"/>
        <v>#DIV/0!</v>
      </c>
      <c r="AJ69" s="22" t="e">
        <f t="shared" si="19"/>
        <v>#DIV/0!</v>
      </c>
      <c r="AK69" s="22" t="e">
        <f t="shared" si="20"/>
        <v>#DIV/0!</v>
      </c>
      <c r="AM69" s="109"/>
      <c r="AN69" s="223"/>
      <c r="AP69" s="223"/>
      <c r="AQ69" s="220"/>
      <c r="AR69" s="24"/>
      <c r="AS69" s="223"/>
      <c r="AT69" s="220"/>
      <c r="AV69" s="43"/>
      <c r="AW69" s="43"/>
      <c r="AX69" s="43"/>
      <c r="AY69" s="43"/>
      <c r="AZ69" s="25"/>
      <c r="BA69" s="223"/>
      <c r="BB69" s="220"/>
      <c r="BC69" s="24"/>
      <c r="BD69" s="223"/>
      <c r="BE69" s="220"/>
      <c r="BG69" s="43"/>
      <c r="BH69" s="43"/>
      <c r="BI69" s="43"/>
      <c r="BJ69" s="43"/>
      <c r="BL69" s="223"/>
      <c r="BM69" s="220"/>
      <c r="BN69" s="24"/>
      <c r="BO69" s="223"/>
      <c r="BP69" s="220"/>
      <c r="BR69" s="220"/>
      <c r="BS69" s="220"/>
      <c r="BT69" s="221"/>
      <c r="BU69" s="51"/>
      <c r="BV69" s="220"/>
      <c r="BW69" s="220"/>
      <c r="BX69" s="221"/>
      <c r="BY69" s="51"/>
      <c r="BZ69" s="221"/>
    </row>
    <row r="70" spans="1:78" ht="16" hidden="1" customHeight="1" x14ac:dyDescent="0.2">
      <c r="A70" s="222"/>
      <c r="B70" s="222"/>
      <c r="C70" s="222"/>
      <c r="E70" s="224"/>
      <c r="G70" s="110"/>
      <c r="K70" s="111"/>
      <c r="L70" s="110"/>
      <c r="P70" s="111"/>
      <c r="Q70" s="110"/>
      <c r="U70" s="111"/>
      <c r="V70" s="110"/>
      <c r="Z70" s="111"/>
      <c r="AA70" s="110"/>
      <c r="AE70" s="111"/>
      <c r="AG70" s="21" t="e">
        <f t="shared" si="16"/>
        <v>#DIV/0!</v>
      </c>
      <c r="AH70" s="22" t="e">
        <f t="shared" si="17"/>
        <v>#DIV/0!</v>
      </c>
      <c r="AI70" s="22" t="e">
        <f t="shared" si="18"/>
        <v>#DIV/0!</v>
      </c>
      <c r="AJ70" s="22" t="e">
        <f t="shared" si="19"/>
        <v>#DIV/0!</v>
      </c>
      <c r="AK70" s="22" t="e">
        <f t="shared" si="20"/>
        <v>#DIV/0!</v>
      </c>
      <c r="AM70" s="109"/>
      <c r="AN70" s="223"/>
      <c r="AP70" s="223"/>
      <c r="AQ70" s="220"/>
      <c r="AR70" s="24"/>
      <c r="AS70" s="223"/>
      <c r="AT70" s="220"/>
      <c r="AV70" s="43"/>
      <c r="AW70" s="43"/>
      <c r="AX70" s="43"/>
      <c r="AY70" s="43"/>
      <c r="AZ70" s="25"/>
      <c r="BA70" s="223"/>
      <c r="BB70" s="220"/>
      <c r="BC70" s="24"/>
      <c r="BD70" s="223"/>
      <c r="BE70" s="220"/>
      <c r="BG70" s="43"/>
      <c r="BH70" s="43"/>
      <c r="BI70" s="43"/>
      <c r="BJ70" s="43"/>
      <c r="BL70" s="223"/>
      <c r="BM70" s="220"/>
      <c r="BN70" s="24"/>
      <c r="BO70" s="223"/>
      <c r="BP70" s="220"/>
      <c r="BR70" s="220"/>
      <c r="BS70" s="220"/>
      <c r="BT70" s="221"/>
      <c r="BU70" s="51"/>
      <c r="BV70" s="220"/>
      <c r="BW70" s="220"/>
      <c r="BX70" s="221"/>
      <c r="BY70" s="51"/>
      <c r="BZ70" s="221"/>
    </row>
    <row r="71" spans="1:78" ht="16" hidden="1" customHeight="1" x14ac:dyDescent="0.2">
      <c r="A71" s="222"/>
      <c r="B71" s="222"/>
      <c r="C71" s="222"/>
      <c r="E71" s="224"/>
      <c r="G71" s="110"/>
      <c r="K71" s="111"/>
      <c r="L71" s="110"/>
      <c r="P71" s="111"/>
      <c r="Q71" s="110"/>
      <c r="U71" s="111"/>
      <c r="V71" s="110"/>
      <c r="Z71" s="111"/>
      <c r="AA71" s="110"/>
      <c r="AE71" s="111"/>
      <c r="AG71" s="21" t="e">
        <f t="shared" si="16"/>
        <v>#DIV/0!</v>
      </c>
      <c r="AH71" s="22" t="e">
        <f t="shared" si="17"/>
        <v>#DIV/0!</v>
      </c>
      <c r="AI71" s="22" t="e">
        <f t="shared" si="18"/>
        <v>#DIV/0!</v>
      </c>
      <c r="AJ71" s="22" t="e">
        <f t="shared" si="19"/>
        <v>#DIV/0!</v>
      </c>
      <c r="AK71" s="22" t="e">
        <f t="shared" si="20"/>
        <v>#DIV/0!</v>
      </c>
      <c r="AM71" s="109"/>
      <c r="AN71" s="223"/>
      <c r="AP71" s="223"/>
      <c r="AQ71" s="220"/>
      <c r="AR71" s="24"/>
      <c r="AS71" s="223"/>
      <c r="AT71" s="220"/>
      <c r="AV71" s="43"/>
      <c r="AW71" s="43"/>
      <c r="AX71" s="43"/>
      <c r="AY71" s="43"/>
      <c r="AZ71" s="25"/>
      <c r="BA71" s="223"/>
      <c r="BB71" s="220"/>
      <c r="BC71" s="24"/>
      <c r="BD71" s="223"/>
      <c r="BE71" s="220"/>
      <c r="BG71" s="43"/>
      <c r="BH71" s="43"/>
      <c r="BI71" s="43"/>
      <c r="BJ71" s="43"/>
      <c r="BL71" s="223"/>
      <c r="BM71" s="220"/>
      <c r="BN71" s="24"/>
      <c r="BO71" s="223"/>
      <c r="BP71" s="220"/>
      <c r="BR71" s="220"/>
      <c r="BS71" s="220"/>
      <c r="BT71" s="221"/>
      <c r="BU71" s="51"/>
      <c r="BV71" s="220"/>
      <c r="BW71" s="220"/>
      <c r="BX71" s="221"/>
      <c r="BY71" s="51"/>
      <c r="BZ71" s="221"/>
    </row>
    <row r="72" spans="1:78" ht="16" hidden="1" customHeight="1" x14ac:dyDescent="0.2">
      <c r="G72" s="110"/>
      <c r="K72" s="111"/>
      <c r="L72" s="110"/>
      <c r="P72" s="111"/>
      <c r="Q72" s="110"/>
      <c r="U72" s="111"/>
      <c r="V72" s="110"/>
      <c r="Z72" s="111"/>
      <c r="AA72" s="110"/>
      <c r="AE72" s="111"/>
    </row>
    <row r="73" spans="1:78" ht="16" hidden="1" customHeight="1" x14ac:dyDescent="0.2">
      <c r="A73" s="222">
        <v>19</v>
      </c>
      <c r="B73" s="222">
        <v>0</v>
      </c>
      <c r="C73" s="222">
        <v>1</v>
      </c>
      <c r="D73" s="20" t="s">
        <v>936</v>
      </c>
      <c r="E73" s="224">
        <v>1366337</v>
      </c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G73" s="21" t="e">
        <f t="shared" ref="AG73:AG88" si="21">AVERAGE(G73:K73)</f>
        <v>#DIV/0!</v>
      </c>
      <c r="AH73" s="22" t="e">
        <f t="shared" ref="AH73:AH88" si="22">AVERAGE(L73:P73)</f>
        <v>#DIV/0!</v>
      </c>
      <c r="AI73" s="22" t="e">
        <f t="shared" ref="AI73:AI88" si="23">AVERAGE(V73:Z73)</f>
        <v>#DIV/0!</v>
      </c>
      <c r="AJ73" s="22" t="e">
        <f t="shared" ref="AJ73:AJ88" si="24">AVERAGE(Q73:U73)</f>
        <v>#DIV/0!</v>
      </c>
      <c r="AK73" s="22" t="e">
        <f t="shared" ref="AK73:AK88" si="25">AVERAGE(AA73:AE73)</f>
        <v>#DIV/0!</v>
      </c>
      <c r="AM73" s="109"/>
      <c r="AN73" s="223"/>
      <c r="AP73" s="223"/>
      <c r="AQ73" s="220"/>
      <c r="AR73" s="24"/>
      <c r="AS73" s="223"/>
      <c r="AT73" s="220"/>
      <c r="AV73" s="43"/>
      <c r="AW73" s="43"/>
      <c r="AX73" s="43"/>
      <c r="AY73" s="43"/>
      <c r="AZ73" s="25"/>
      <c r="BA73" s="223"/>
      <c r="BB73" s="220"/>
      <c r="BC73" s="24"/>
      <c r="BD73" s="223"/>
      <c r="BE73" s="220"/>
      <c r="BG73" s="43"/>
      <c r="BH73" s="43"/>
      <c r="BI73" s="43"/>
      <c r="BJ73" s="43"/>
      <c r="BL73" s="223"/>
      <c r="BM73" s="220"/>
      <c r="BN73" s="24"/>
      <c r="BO73" s="223"/>
      <c r="BP73" s="220"/>
      <c r="BR73" s="220"/>
      <c r="BS73" s="220"/>
      <c r="BT73" s="221"/>
      <c r="BU73" s="51"/>
      <c r="BV73" s="220"/>
      <c r="BW73" s="220"/>
      <c r="BX73" s="221"/>
      <c r="BY73" s="51"/>
      <c r="BZ73" s="221"/>
    </row>
    <row r="74" spans="1:78" ht="16" hidden="1" customHeight="1" x14ac:dyDescent="0.2">
      <c r="A74" s="222"/>
      <c r="B74" s="222"/>
      <c r="C74" s="222"/>
      <c r="D74" s="20" t="s">
        <v>937</v>
      </c>
      <c r="E74" s="22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G74" s="21" t="e">
        <f t="shared" si="21"/>
        <v>#DIV/0!</v>
      </c>
      <c r="AH74" s="22" t="e">
        <f t="shared" si="22"/>
        <v>#DIV/0!</v>
      </c>
      <c r="AI74" s="22" t="e">
        <f t="shared" si="23"/>
        <v>#DIV/0!</v>
      </c>
      <c r="AJ74" s="22" t="e">
        <f t="shared" si="24"/>
        <v>#DIV/0!</v>
      </c>
      <c r="AK74" s="22" t="e">
        <f t="shared" si="25"/>
        <v>#DIV/0!</v>
      </c>
      <c r="AM74" s="109"/>
      <c r="AN74" s="223"/>
      <c r="AP74" s="223"/>
      <c r="AQ74" s="220"/>
      <c r="AR74" s="24"/>
      <c r="AS74" s="223"/>
      <c r="AT74" s="220"/>
      <c r="AV74" s="43"/>
      <c r="AW74" s="43"/>
      <c r="AX74" s="43"/>
      <c r="AY74" s="43"/>
      <c r="AZ74" s="25"/>
      <c r="BA74" s="223"/>
      <c r="BB74" s="220"/>
      <c r="BC74" s="24"/>
      <c r="BD74" s="223"/>
      <c r="BE74" s="220"/>
      <c r="BG74" s="43"/>
      <c r="BH74" s="43"/>
      <c r="BI74" s="43"/>
      <c r="BJ74" s="43"/>
      <c r="BL74" s="223"/>
      <c r="BM74" s="220"/>
      <c r="BN74" s="24"/>
      <c r="BO74" s="223"/>
      <c r="BP74" s="220"/>
      <c r="BR74" s="220"/>
      <c r="BS74" s="220"/>
      <c r="BT74" s="221"/>
      <c r="BU74" s="51"/>
      <c r="BV74" s="220"/>
      <c r="BW74" s="220"/>
      <c r="BX74" s="221"/>
      <c r="BY74" s="51"/>
      <c r="BZ74" s="221"/>
    </row>
    <row r="75" spans="1:78" ht="16" hidden="1" customHeight="1" x14ac:dyDescent="0.2">
      <c r="A75" s="222"/>
      <c r="B75" s="222"/>
      <c r="C75" s="222"/>
      <c r="D75" s="20" t="s">
        <v>938</v>
      </c>
      <c r="E75" s="224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G75" s="21" t="e">
        <f t="shared" si="21"/>
        <v>#DIV/0!</v>
      </c>
      <c r="AH75" s="22" t="e">
        <f t="shared" si="22"/>
        <v>#DIV/0!</v>
      </c>
      <c r="AI75" s="22" t="e">
        <f t="shared" si="23"/>
        <v>#DIV/0!</v>
      </c>
      <c r="AJ75" s="22" t="e">
        <f t="shared" si="24"/>
        <v>#DIV/0!</v>
      </c>
      <c r="AK75" s="22" t="e">
        <f t="shared" si="25"/>
        <v>#DIV/0!</v>
      </c>
      <c r="AM75" s="109"/>
      <c r="AN75" s="223"/>
      <c r="AP75" s="223"/>
      <c r="AQ75" s="220"/>
      <c r="AR75" s="24"/>
      <c r="AS75" s="223"/>
      <c r="AT75" s="220"/>
      <c r="AV75" s="43"/>
      <c r="AW75" s="43"/>
      <c r="AX75" s="43"/>
      <c r="AY75" s="43"/>
      <c r="AZ75" s="25"/>
      <c r="BA75" s="223"/>
      <c r="BB75" s="220"/>
      <c r="BC75" s="24"/>
      <c r="BD75" s="223"/>
      <c r="BE75" s="220"/>
      <c r="BG75" s="43"/>
      <c r="BH75" s="43"/>
      <c r="BI75" s="43"/>
      <c r="BJ75" s="43"/>
      <c r="BL75" s="223"/>
      <c r="BM75" s="220"/>
      <c r="BN75" s="24"/>
      <c r="BO75" s="223"/>
      <c r="BP75" s="220"/>
      <c r="BR75" s="220"/>
      <c r="BS75" s="220"/>
      <c r="BT75" s="221"/>
      <c r="BU75" s="51"/>
      <c r="BV75" s="220"/>
      <c r="BW75" s="220"/>
      <c r="BX75" s="221"/>
      <c r="BY75" s="51"/>
      <c r="BZ75" s="221"/>
    </row>
    <row r="76" spans="1:78" ht="16" hidden="1" customHeight="1" x14ac:dyDescent="0.2">
      <c r="A76" s="222"/>
      <c r="B76" s="222"/>
      <c r="C76" s="222"/>
      <c r="D76" s="20" t="s">
        <v>939</v>
      </c>
      <c r="E76" s="224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G76" s="21" t="e">
        <f t="shared" si="21"/>
        <v>#DIV/0!</v>
      </c>
      <c r="AH76" s="22" t="e">
        <f t="shared" si="22"/>
        <v>#DIV/0!</v>
      </c>
      <c r="AI76" s="22" t="e">
        <f t="shared" si="23"/>
        <v>#DIV/0!</v>
      </c>
      <c r="AJ76" s="22" t="e">
        <f t="shared" si="24"/>
        <v>#DIV/0!</v>
      </c>
      <c r="AK76" s="22" t="e">
        <f t="shared" si="25"/>
        <v>#DIV/0!</v>
      </c>
      <c r="AM76" s="109"/>
      <c r="AN76" s="223"/>
      <c r="AP76" s="223"/>
      <c r="AQ76" s="220"/>
      <c r="AR76" s="24"/>
      <c r="AS76" s="223"/>
      <c r="AT76" s="220"/>
      <c r="AV76" s="43"/>
      <c r="AW76" s="43"/>
      <c r="AX76" s="43"/>
      <c r="AY76" s="43"/>
      <c r="AZ76" s="25"/>
      <c r="BA76" s="223"/>
      <c r="BB76" s="220"/>
      <c r="BC76" s="24"/>
      <c r="BD76" s="223"/>
      <c r="BE76" s="220"/>
      <c r="BG76" s="43"/>
      <c r="BH76" s="43"/>
      <c r="BI76" s="43"/>
      <c r="BJ76" s="43"/>
      <c r="BL76" s="223"/>
      <c r="BM76" s="220"/>
      <c r="BN76" s="24"/>
      <c r="BO76" s="223"/>
      <c r="BP76" s="220"/>
      <c r="BR76" s="220"/>
      <c r="BS76" s="220"/>
      <c r="BT76" s="221"/>
      <c r="BU76" s="51"/>
      <c r="BV76" s="220"/>
      <c r="BW76" s="220"/>
      <c r="BX76" s="221"/>
      <c r="BY76" s="51"/>
      <c r="BZ76" s="221"/>
    </row>
    <row r="77" spans="1:78" ht="16" hidden="1" customHeight="1" x14ac:dyDescent="0.2">
      <c r="A77" s="222"/>
      <c r="B77" s="222"/>
      <c r="C77" s="222"/>
      <c r="D77" s="20" t="s">
        <v>940</v>
      </c>
      <c r="E77" s="224"/>
      <c r="AG77" s="21" t="e">
        <f t="shared" si="21"/>
        <v>#DIV/0!</v>
      </c>
      <c r="AH77" s="22" t="e">
        <f t="shared" si="22"/>
        <v>#DIV/0!</v>
      </c>
      <c r="AI77" s="22" t="e">
        <f t="shared" si="23"/>
        <v>#DIV/0!</v>
      </c>
      <c r="AJ77" s="22" t="e">
        <f t="shared" si="24"/>
        <v>#DIV/0!</v>
      </c>
      <c r="AK77" s="22" t="e">
        <f t="shared" si="25"/>
        <v>#DIV/0!</v>
      </c>
      <c r="AM77" s="109"/>
      <c r="AN77" s="223"/>
      <c r="AP77" s="223"/>
      <c r="AQ77" s="220"/>
      <c r="AR77" s="24"/>
      <c r="AS77" s="223"/>
      <c r="AT77" s="220"/>
      <c r="AV77" s="43"/>
      <c r="AW77" s="43"/>
      <c r="AX77" s="43"/>
      <c r="AY77" s="43"/>
      <c r="AZ77" s="25"/>
      <c r="BA77" s="223"/>
      <c r="BB77" s="220"/>
      <c r="BC77" s="24"/>
      <c r="BD77" s="223"/>
      <c r="BE77" s="220"/>
      <c r="BG77" s="43"/>
      <c r="BH77" s="43"/>
      <c r="BI77" s="43"/>
      <c r="BJ77" s="43"/>
      <c r="BL77" s="223"/>
      <c r="BM77" s="220"/>
      <c r="BN77" s="24"/>
      <c r="BO77" s="223"/>
      <c r="BP77" s="220"/>
      <c r="BR77" s="220"/>
      <c r="BS77" s="220"/>
      <c r="BT77" s="221"/>
      <c r="BU77" s="51"/>
      <c r="BV77" s="220"/>
      <c r="BW77" s="220"/>
      <c r="BX77" s="221"/>
      <c r="BY77" s="51"/>
      <c r="BZ77" s="221"/>
    </row>
    <row r="78" spans="1:78" ht="16" hidden="1" customHeight="1" x14ac:dyDescent="0.2">
      <c r="A78" s="222"/>
      <c r="B78" s="222"/>
      <c r="C78" s="222"/>
      <c r="E78" s="224"/>
      <c r="G78" s="110"/>
      <c r="K78" s="111"/>
      <c r="L78" s="110"/>
      <c r="P78" s="111"/>
      <c r="Q78" s="110"/>
      <c r="U78" s="111"/>
      <c r="V78" s="110"/>
      <c r="Z78" s="111"/>
      <c r="AA78" s="110"/>
      <c r="AE78" s="111"/>
      <c r="AG78" s="21" t="e">
        <f t="shared" si="21"/>
        <v>#DIV/0!</v>
      </c>
      <c r="AH78" s="22" t="e">
        <f t="shared" si="22"/>
        <v>#DIV/0!</v>
      </c>
      <c r="AI78" s="22" t="e">
        <f t="shared" si="23"/>
        <v>#DIV/0!</v>
      </c>
      <c r="AJ78" s="22" t="e">
        <f t="shared" si="24"/>
        <v>#DIV/0!</v>
      </c>
      <c r="AK78" s="22" t="e">
        <f t="shared" si="25"/>
        <v>#DIV/0!</v>
      </c>
      <c r="AM78" s="109"/>
      <c r="AN78" s="223"/>
      <c r="AP78" s="223"/>
      <c r="AQ78" s="220"/>
      <c r="AR78" s="24"/>
      <c r="AS78" s="223"/>
      <c r="AT78" s="220"/>
      <c r="AV78" s="43"/>
      <c r="AW78" s="43"/>
      <c r="AX78" s="43"/>
      <c r="AY78" s="43"/>
      <c r="AZ78" s="25"/>
      <c r="BA78" s="223"/>
      <c r="BB78" s="220"/>
      <c r="BC78" s="24"/>
      <c r="BD78" s="223"/>
      <c r="BE78" s="220"/>
      <c r="BG78" s="43"/>
      <c r="BH78" s="43"/>
      <c r="BI78" s="43"/>
      <c r="BJ78" s="43"/>
      <c r="BL78" s="223"/>
      <c r="BM78" s="220"/>
      <c r="BN78" s="24"/>
      <c r="BO78" s="223"/>
      <c r="BP78" s="220"/>
      <c r="BR78" s="220"/>
      <c r="BS78" s="220"/>
      <c r="BT78" s="221"/>
      <c r="BU78" s="51"/>
      <c r="BV78" s="220"/>
      <c r="BW78" s="220"/>
      <c r="BX78" s="221"/>
      <c r="BY78" s="51"/>
      <c r="BZ78" s="221"/>
    </row>
    <row r="79" spans="1:78" ht="16" hidden="1" customHeight="1" x14ac:dyDescent="0.2">
      <c r="A79" s="222"/>
      <c r="B79" s="222"/>
      <c r="C79" s="222"/>
      <c r="E79" s="224"/>
      <c r="G79" s="110"/>
      <c r="K79" s="111"/>
      <c r="L79" s="110"/>
      <c r="P79" s="111"/>
      <c r="Q79" s="110"/>
      <c r="U79" s="111"/>
      <c r="V79" s="110"/>
      <c r="Z79" s="111"/>
      <c r="AA79" s="110"/>
      <c r="AE79" s="111"/>
      <c r="AG79" s="21" t="e">
        <f t="shared" si="21"/>
        <v>#DIV/0!</v>
      </c>
      <c r="AH79" s="22" t="e">
        <f t="shared" si="22"/>
        <v>#DIV/0!</v>
      </c>
      <c r="AI79" s="22" t="e">
        <f t="shared" si="23"/>
        <v>#DIV/0!</v>
      </c>
      <c r="AJ79" s="22" t="e">
        <f t="shared" si="24"/>
        <v>#DIV/0!</v>
      </c>
      <c r="AK79" s="22" t="e">
        <f t="shared" si="25"/>
        <v>#DIV/0!</v>
      </c>
      <c r="AM79" s="109"/>
      <c r="AN79" s="223"/>
      <c r="AP79" s="223"/>
      <c r="AQ79" s="220"/>
      <c r="AR79" s="24"/>
      <c r="AS79" s="223"/>
      <c r="AT79" s="220"/>
      <c r="AV79" s="43"/>
      <c r="AW79" s="43"/>
      <c r="AX79" s="43"/>
      <c r="AY79" s="43"/>
      <c r="AZ79" s="25"/>
      <c r="BA79" s="223"/>
      <c r="BB79" s="220"/>
      <c r="BC79" s="24"/>
      <c r="BD79" s="223"/>
      <c r="BE79" s="220"/>
      <c r="BG79" s="43"/>
      <c r="BH79" s="43"/>
      <c r="BI79" s="43"/>
      <c r="BJ79" s="43"/>
      <c r="BL79" s="223"/>
      <c r="BM79" s="220"/>
      <c r="BN79" s="24"/>
      <c r="BO79" s="223"/>
      <c r="BP79" s="220"/>
      <c r="BR79" s="220"/>
      <c r="BS79" s="220"/>
      <c r="BT79" s="221"/>
      <c r="BU79" s="51"/>
      <c r="BV79" s="220"/>
      <c r="BW79" s="220"/>
      <c r="BX79" s="221"/>
      <c r="BY79" s="51"/>
      <c r="BZ79" s="221"/>
    </row>
    <row r="80" spans="1:78" ht="16" hidden="1" customHeight="1" x14ac:dyDescent="0.2">
      <c r="A80" s="222"/>
      <c r="B80" s="222"/>
      <c r="C80" s="222"/>
      <c r="E80" s="224"/>
      <c r="G80" s="110"/>
      <c r="K80" s="111"/>
      <c r="L80" s="110"/>
      <c r="P80" s="111"/>
      <c r="Q80" s="110"/>
      <c r="U80" s="111"/>
      <c r="V80" s="110"/>
      <c r="Z80" s="111"/>
      <c r="AA80" s="110"/>
      <c r="AE80" s="111"/>
      <c r="AG80" s="21" t="e">
        <f t="shared" si="21"/>
        <v>#DIV/0!</v>
      </c>
      <c r="AH80" s="22" t="e">
        <f t="shared" si="22"/>
        <v>#DIV/0!</v>
      </c>
      <c r="AI80" s="22" t="e">
        <f t="shared" si="23"/>
        <v>#DIV/0!</v>
      </c>
      <c r="AJ80" s="22" t="e">
        <f t="shared" si="24"/>
        <v>#DIV/0!</v>
      </c>
      <c r="AK80" s="22" t="e">
        <f t="shared" si="25"/>
        <v>#DIV/0!</v>
      </c>
      <c r="AM80" s="109"/>
      <c r="AN80" s="223"/>
      <c r="AP80" s="223"/>
      <c r="AQ80" s="220"/>
      <c r="AR80" s="24"/>
      <c r="AS80" s="223"/>
      <c r="AT80" s="220"/>
      <c r="AV80" s="43"/>
      <c r="AW80" s="43"/>
      <c r="AX80" s="43"/>
      <c r="AY80" s="43"/>
      <c r="AZ80" s="25"/>
      <c r="BA80" s="223"/>
      <c r="BB80" s="220"/>
      <c r="BC80" s="24"/>
      <c r="BD80" s="223"/>
      <c r="BE80" s="220"/>
      <c r="BG80" s="43"/>
      <c r="BH80" s="43"/>
      <c r="BI80" s="43"/>
      <c r="BJ80" s="43"/>
      <c r="BL80" s="223"/>
      <c r="BM80" s="220"/>
      <c r="BN80" s="24"/>
      <c r="BO80" s="223"/>
      <c r="BP80" s="220"/>
      <c r="BR80" s="220"/>
      <c r="BS80" s="220"/>
      <c r="BT80" s="221"/>
      <c r="BU80" s="51"/>
      <c r="BV80" s="220"/>
      <c r="BW80" s="220"/>
      <c r="BX80" s="221"/>
      <c r="BY80" s="51"/>
      <c r="BZ80" s="221"/>
    </row>
    <row r="81" spans="1:78" ht="16" hidden="1" customHeight="1" x14ac:dyDescent="0.2">
      <c r="A81" s="222"/>
      <c r="B81" s="222"/>
      <c r="C81" s="222">
        <v>0</v>
      </c>
      <c r="D81" s="20" t="s">
        <v>941</v>
      </c>
      <c r="E81" s="224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G81" s="21" t="e">
        <f t="shared" si="21"/>
        <v>#DIV/0!</v>
      </c>
      <c r="AH81" s="22" t="e">
        <f t="shared" si="22"/>
        <v>#DIV/0!</v>
      </c>
      <c r="AI81" s="22" t="e">
        <f t="shared" si="23"/>
        <v>#DIV/0!</v>
      </c>
      <c r="AJ81" s="22" t="e">
        <f t="shared" si="24"/>
        <v>#DIV/0!</v>
      </c>
      <c r="AK81" s="22" t="e">
        <f t="shared" si="25"/>
        <v>#DIV/0!</v>
      </c>
      <c r="AM81" s="109"/>
      <c r="AN81" s="223"/>
      <c r="AP81" s="223"/>
      <c r="AQ81" s="220"/>
      <c r="AR81" s="24"/>
      <c r="AS81" s="223"/>
      <c r="AT81" s="220"/>
      <c r="AV81" s="43"/>
      <c r="AW81" s="43"/>
      <c r="AX81" s="43"/>
      <c r="AY81" s="43"/>
      <c r="AZ81" s="25"/>
      <c r="BA81" s="223"/>
      <c r="BB81" s="220"/>
      <c r="BC81" s="24"/>
      <c r="BD81" s="223"/>
      <c r="BE81" s="220"/>
      <c r="BG81" s="43"/>
      <c r="BH81" s="43"/>
      <c r="BI81" s="43"/>
      <c r="BJ81" s="43"/>
      <c r="BL81" s="223"/>
      <c r="BM81" s="220"/>
      <c r="BN81" s="24"/>
      <c r="BO81" s="223"/>
      <c r="BP81" s="220"/>
      <c r="BR81" s="220"/>
      <c r="BS81" s="220"/>
      <c r="BT81" s="221"/>
      <c r="BU81" s="51"/>
      <c r="BV81" s="220"/>
      <c r="BW81" s="220"/>
      <c r="BX81" s="221"/>
      <c r="BY81" s="51"/>
      <c r="BZ81" s="221"/>
    </row>
    <row r="82" spans="1:78" ht="16" hidden="1" customHeight="1" x14ac:dyDescent="0.2">
      <c r="A82" s="222"/>
      <c r="B82" s="222"/>
      <c r="C82" s="222"/>
      <c r="D82" s="20" t="s">
        <v>942</v>
      </c>
      <c r="E82" s="224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G82" s="21" t="e">
        <f t="shared" si="21"/>
        <v>#DIV/0!</v>
      </c>
      <c r="AH82" s="22" t="e">
        <f t="shared" si="22"/>
        <v>#DIV/0!</v>
      </c>
      <c r="AI82" s="22" t="e">
        <f t="shared" si="23"/>
        <v>#DIV/0!</v>
      </c>
      <c r="AJ82" s="22" t="e">
        <f t="shared" si="24"/>
        <v>#DIV/0!</v>
      </c>
      <c r="AK82" s="22" t="e">
        <f t="shared" si="25"/>
        <v>#DIV/0!</v>
      </c>
      <c r="AM82" s="109"/>
      <c r="AN82" s="223"/>
      <c r="AP82" s="223"/>
      <c r="AQ82" s="220"/>
      <c r="AR82" s="24"/>
      <c r="AS82" s="223"/>
      <c r="AT82" s="220"/>
      <c r="AV82" s="43"/>
      <c r="AW82" s="43"/>
      <c r="AX82" s="43"/>
      <c r="AY82" s="43"/>
      <c r="AZ82" s="25"/>
      <c r="BA82" s="223"/>
      <c r="BB82" s="220"/>
      <c r="BC82" s="24"/>
      <c r="BD82" s="223"/>
      <c r="BE82" s="220"/>
      <c r="BG82" s="43"/>
      <c r="BH82" s="43"/>
      <c r="BI82" s="43"/>
      <c r="BJ82" s="43"/>
      <c r="BL82" s="223"/>
      <c r="BM82" s="220"/>
      <c r="BN82" s="24"/>
      <c r="BO82" s="223"/>
      <c r="BP82" s="220"/>
      <c r="BR82" s="220"/>
      <c r="BS82" s="220"/>
      <c r="BT82" s="221"/>
      <c r="BU82" s="51"/>
      <c r="BV82" s="220"/>
      <c r="BW82" s="220"/>
      <c r="BX82" s="221"/>
      <c r="BY82" s="51"/>
      <c r="BZ82" s="221"/>
    </row>
    <row r="83" spans="1:78" ht="16" hidden="1" customHeight="1" x14ac:dyDescent="0.2">
      <c r="A83" s="222"/>
      <c r="B83" s="222"/>
      <c r="C83" s="222"/>
      <c r="D83" s="20" t="s">
        <v>943</v>
      </c>
      <c r="E83" s="224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G83" s="21" t="e">
        <f t="shared" si="21"/>
        <v>#DIV/0!</v>
      </c>
      <c r="AH83" s="22" t="e">
        <f t="shared" si="22"/>
        <v>#DIV/0!</v>
      </c>
      <c r="AI83" s="22" t="e">
        <f t="shared" si="23"/>
        <v>#DIV/0!</v>
      </c>
      <c r="AJ83" s="22" t="e">
        <f t="shared" si="24"/>
        <v>#DIV/0!</v>
      </c>
      <c r="AK83" s="22" t="e">
        <f t="shared" si="25"/>
        <v>#DIV/0!</v>
      </c>
      <c r="AM83" s="109"/>
      <c r="AN83" s="223"/>
      <c r="AP83" s="223"/>
      <c r="AQ83" s="220"/>
      <c r="AR83" s="24"/>
      <c r="AS83" s="223"/>
      <c r="AT83" s="220"/>
      <c r="AV83" s="43"/>
      <c r="AW83" s="43"/>
      <c r="AX83" s="43"/>
      <c r="AY83" s="43"/>
      <c r="AZ83" s="25"/>
      <c r="BA83" s="223"/>
      <c r="BB83" s="220"/>
      <c r="BC83" s="24"/>
      <c r="BD83" s="223"/>
      <c r="BE83" s="220"/>
      <c r="BG83" s="43"/>
      <c r="BH83" s="43"/>
      <c r="BI83" s="43"/>
      <c r="BJ83" s="43"/>
      <c r="BL83" s="223"/>
      <c r="BM83" s="220"/>
      <c r="BN83" s="24"/>
      <c r="BO83" s="223"/>
      <c r="BP83" s="220"/>
      <c r="BR83" s="220"/>
      <c r="BS83" s="220"/>
      <c r="BT83" s="221"/>
      <c r="BU83" s="51"/>
      <c r="BV83" s="220"/>
      <c r="BW83" s="220"/>
      <c r="BX83" s="221"/>
      <c r="BY83" s="51"/>
      <c r="BZ83" s="221"/>
    </row>
    <row r="84" spans="1:78" ht="16" hidden="1" customHeight="1" x14ac:dyDescent="0.2">
      <c r="A84" s="222"/>
      <c r="B84" s="222"/>
      <c r="C84" s="222"/>
      <c r="D84" s="20" t="s">
        <v>944</v>
      </c>
      <c r="E84" s="22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G84" s="21" t="e">
        <f t="shared" si="21"/>
        <v>#DIV/0!</v>
      </c>
      <c r="AH84" s="22" t="e">
        <f t="shared" si="22"/>
        <v>#DIV/0!</v>
      </c>
      <c r="AI84" s="22" t="e">
        <f t="shared" si="23"/>
        <v>#DIV/0!</v>
      </c>
      <c r="AJ84" s="22" t="e">
        <f t="shared" si="24"/>
        <v>#DIV/0!</v>
      </c>
      <c r="AK84" s="22" t="e">
        <f t="shared" si="25"/>
        <v>#DIV/0!</v>
      </c>
      <c r="AM84" s="109"/>
      <c r="AN84" s="223"/>
      <c r="AP84" s="223"/>
      <c r="AQ84" s="220"/>
      <c r="AR84" s="24"/>
      <c r="AS84" s="223"/>
      <c r="AT84" s="220"/>
      <c r="AV84" s="43"/>
      <c r="AW84" s="43"/>
      <c r="AX84" s="43"/>
      <c r="AY84" s="43"/>
      <c r="AZ84" s="25"/>
      <c r="BA84" s="223"/>
      <c r="BB84" s="220"/>
      <c r="BC84" s="24"/>
      <c r="BD84" s="223"/>
      <c r="BE84" s="220"/>
      <c r="BG84" s="43"/>
      <c r="BH84" s="43"/>
      <c r="BI84" s="43"/>
      <c r="BJ84" s="43"/>
      <c r="BL84" s="223"/>
      <c r="BM84" s="220"/>
      <c r="BN84" s="24"/>
      <c r="BO84" s="223"/>
      <c r="BP84" s="220"/>
      <c r="BR84" s="220"/>
      <c r="BS84" s="220"/>
      <c r="BT84" s="221"/>
      <c r="BU84" s="51"/>
      <c r="BV84" s="220"/>
      <c r="BW84" s="220"/>
      <c r="BX84" s="221"/>
      <c r="BY84" s="51"/>
      <c r="BZ84" s="221"/>
    </row>
    <row r="85" spans="1:78" ht="16" hidden="1" customHeight="1" x14ac:dyDescent="0.2">
      <c r="A85" s="222"/>
      <c r="B85" s="222"/>
      <c r="C85" s="222"/>
      <c r="D85" s="20" t="s">
        <v>945</v>
      </c>
      <c r="E85" s="224"/>
      <c r="AG85" s="21" t="e">
        <f t="shared" si="21"/>
        <v>#DIV/0!</v>
      </c>
      <c r="AH85" s="22" t="e">
        <f t="shared" si="22"/>
        <v>#DIV/0!</v>
      </c>
      <c r="AI85" s="22" t="e">
        <f t="shared" si="23"/>
        <v>#DIV/0!</v>
      </c>
      <c r="AJ85" s="22" t="e">
        <f t="shared" si="24"/>
        <v>#DIV/0!</v>
      </c>
      <c r="AK85" s="22" t="e">
        <f t="shared" si="25"/>
        <v>#DIV/0!</v>
      </c>
      <c r="AM85" s="109"/>
      <c r="AN85" s="223"/>
      <c r="AP85" s="223"/>
      <c r="AQ85" s="220"/>
      <c r="AR85" s="24"/>
      <c r="AS85" s="223"/>
      <c r="AT85" s="220"/>
      <c r="AV85" s="43"/>
      <c r="AW85" s="43"/>
      <c r="AX85" s="43"/>
      <c r="AY85" s="43"/>
      <c r="AZ85" s="25"/>
      <c r="BA85" s="223"/>
      <c r="BB85" s="220"/>
      <c r="BC85" s="24"/>
      <c r="BD85" s="223"/>
      <c r="BE85" s="220"/>
      <c r="BG85" s="43"/>
      <c r="BH85" s="43"/>
      <c r="BI85" s="43"/>
      <c r="BJ85" s="43"/>
      <c r="BL85" s="223"/>
      <c r="BM85" s="220"/>
      <c r="BN85" s="24"/>
      <c r="BO85" s="223"/>
      <c r="BP85" s="220"/>
      <c r="BR85" s="220"/>
      <c r="BS85" s="220"/>
      <c r="BT85" s="221"/>
      <c r="BU85" s="51"/>
      <c r="BV85" s="220"/>
      <c r="BW85" s="220"/>
      <c r="BX85" s="221"/>
      <c r="BY85" s="51"/>
      <c r="BZ85" s="221"/>
    </row>
    <row r="86" spans="1:78" ht="16" hidden="1" customHeight="1" x14ac:dyDescent="0.2">
      <c r="A86" s="222"/>
      <c r="B86" s="222"/>
      <c r="C86" s="222"/>
      <c r="E86" s="224"/>
      <c r="G86" s="110"/>
      <c r="K86" s="111"/>
      <c r="L86" s="110"/>
      <c r="P86" s="111"/>
      <c r="Q86" s="110"/>
      <c r="U86" s="111"/>
      <c r="V86" s="110"/>
      <c r="Z86" s="111"/>
      <c r="AA86" s="110"/>
      <c r="AE86" s="111"/>
      <c r="AG86" s="21" t="e">
        <f t="shared" si="21"/>
        <v>#DIV/0!</v>
      </c>
      <c r="AH86" s="22" t="e">
        <f t="shared" si="22"/>
        <v>#DIV/0!</v>
      </c>
      <c r="AI86" s="22" t="e">
        <f t="shared" si="23"/>
        <v>#DIV/0!</v>
      </c>
      <c r="AJ86" s="22" t="e">
        <f t="shared" si="24"/>
        <v>#DIV/0!</v>
      </c>
      <c r="AK86" s="22" t="e">
        <f t="shared" si="25"/>
        <v>#DIV/0!</v>
      </c>
      <c r="AM86" s="109"/>
      <c r="AN86" s="223"/>
      <c r="AP86" s="223"/>
      <c r="AQ86" s="220"/>
      <c r="AR86" s="24"/>
      <c r="AS86" s="223"/>
      <c r="AT86" s="220"/>
      <c r="AV86" s="43"/>
      <c r="AW86" s="43"/>
      <c r="AX86" s="43"/>
      <c r="AY86" s="43"/>
      <c r="AZ86" s="25"/>
      <c r="BA86" s="223"/>
      <c r="BB86" s="220"/>
      <c r="BC86" s="24"/>
      <c r="BD86" s="223"/>
      <c r="BE86" s="220"/>
      <c r="BG86" s="43"/>
      <c r="BH86" s="43"/>
      <c r="BI86" s="43"/>
      <c r="BJ86" s="43"/>
      <c r="BL86" s="223"/>
      <c r="BM86" s="220"/>
      <c r="BN86" s="24"/>
      <c r="BO86" s="223"/>
      <c r="BP86" s="220"/>
      <c r="BR86" s="220"/>
      <c r="BS86" s="220"/>
      <c r="BT86" s="221"/>
      <c r="BU86" s="51"/>
      <c r="BV86" s="220"/>
      <c r="BW86" s="220"/>
      <c r="BX86" s="221"/>
      <c r="BY86" s="51"/>
      <c r="BZ86" s="221"/>
    </row>
    <row r="87" spans="1:78" ht="16" hidden="1" customHeight="1" x14ac:dyDescent="0.2">
      <c r="A87" s="222"/>
      <c r="B87" s="222"/>
      <c r="C87" s="222"/>
      <c r="E87" s="224"/>
      <c r="G87" s="110"/>
      <c r="K87" s="111"/>
      <c r="L87" s="110"/>
      <c r="P87" s="111"/>
      <c r="Q87" s="110"/>
      <c r="U87" s="111"/>
      <c r="V87" s="110"/>
      <c r="Z87" s="111"/>
      <c r="AA87" s="110"/>
      <c r="AE87" s="111"/>
      <c r="AG87" s="21" t="e">
        <f t="shared" si="21"/>
        <v>#DIV/0!</v>
      </c>
      <c r="AH87" s="22" t="e">
        <f t="shared" si="22"/>
        <v>#DIV/0!</v>
      </c>
      <c r="AI87" s="22" t="e">
        <f t="shared" si="23"/>
        <v>#DIV/0!</v>
      </c>
      <c r="AJ87" s="22" t="e">
        <f t="shared" si="24"/>
        <v>#DIV/0!</v>
      </c>
      <c r="AK87" s="22" t="e">
        <f t="shared" si="25"/>
        <v>#DIV/0!</v>
      </c>
      <c r="AM87" s="109"/>
      <c r="AN87" s="223"/>
      <c r="AP87" s="223"/>
      <c r="AQ87" s="220"/>
      <c r="AR87" s="24"/>
      <c r="AS87" s="223"/>
      <c r="AT87" s="220"/>
      <c r="AV87" s="43"/>
      <c r="AW87" s="43"/>
      <c r="AX87" s="43"/>
      <c r="AY87" s="43"/>
      <c r="AZ87" s="25"/>
      <c r="BA87" s="223"/>
      <c r="BB87" s="220"/>
      <c r="BC87" s="24"/>
      <c r="BD87" s="223"/>
      <c r="BE87" s="220"/>
      <c r="BG87" s="43"/>
      <c r="BH87" s="43"/>
      <c r="BI87" s="43"/>
      <c r="BJ87" s="43"/>
      <c r="BL87" s="223"/>
      <c r="BM87" s="220"/>
      <c r="BN87" s="24"/>
      <c r="BO87" s="223"/>
      <c r="BP87" s="220"/>
      <c r="BR87" s="220"/>
      <c r="BS87" s="220"/>
      <c r="BT87" s="221"/>
      <c r="BU87" s="51"/>
      <c r="BV87" s="220"/>
      <c r="BW87" s="220"/>
      <c r="BX87" s="221"/>
      <c r="BY87" s="51"/>
      <c r="BZ87" s="221"/>
    </row>
    <row r="88" spans="1:78" ht="16" hidden="1" customHeight="1" x14ac:dyDescent="0.2">
      <c r="A88" s="222"/>
      <c r="B88" s="222"/>
      <c r="C88" s="222"/>
      <c r="E88" s="224"/>
      <c r="G88" s="110"/>
      <c r="K88" s="111"/>
      <c r="L88" s="110"/>
      <c r="P88" s="111"/>
      <c r="Q88" s="110"/>
      <c r="U88" s="111"/>
      <c r="V88" s="110"/>
      <c r="Z88" s="111"/>
      <c r="AA88" s="110"/>
      <c r="AE88" s="111"/>
      <c r="AG88" s="21" t="e">
        <f t="shared" si="21"/>
        <v>#DIV/0!</v>
      </c>
      <c r="AH88" s="22" t="e">
        <f t="shared" si="22"/>
        <v>#DIV/0!</v>
      </c>
      <c r="AI88" s="22" t="e">
        <f t="shared" si="23"/>
        <v>#DIV/0!</v>
      </c>
      <c r="AJ88" s="22" t="e">
        <f t="shared" si="24"/>
        <v>#DIV/0!</v>
      </c>
      <c r="AK88" s="22" t="e">
        <f t="shared" si="25"/>
        <v>#DIV/0!</v>
      </c>
      <c r="AM88" s="109"/>
      <c r="AN88" s="223"/>
      <c r="AP88" s="223"/>
      <c r="AQ88" s="220"/>
      <c r="AR88" s="24"/>
      <c r="AS88" s="223"/>
      <c r="AT88" s="220"/>
      <c r="AV88" s="43"/>
      <c r="AW88" s="43"/>
      <c r="AX88" s="43"/>
      <c r="AY88" s="43"/>
      <c r="AZ88" s="25"/>
      <c r="BA88" s="223"/>
      <c r="BB88" s="220"/>
      <c r="BC88" s="24"/>
      <c r="BD88" s="223"/>
      <c r="BE88" s="220"/>
      <c r="BG88" s="43"/>
      <c r="BH88" s="43"/>
      <c r="BI88" s="43"/>
      <c r="BJ88" s="43"/>
      <c r="BL88" s="223"/>
      <c r="BM88" s="220"/>
      <c r="BN88" s="24"/>
      <c r="BO88" s="223"/>
      <c r="BP88" s="220"/>
      <c r="BR88" s="220"/>
      <c r="BS88" s="220"/>
      <c r="BT88" s="221"/>
      <c r="BU88" s="51"/>
      <c r="BV88" s="220"/>
      <c r="BW88" s="220"/>
      <c r="BX88" s="221"/>
      <c r="BY88" s="51"/>
      <c r="BZ88" s="221"/>
    </row>
    <row r="90" spans="1:78" ht="16" customHeight="1" x14ac:dyDescent="0.2">
      <c r="A90" s="222">
        <v>18</v>
      </c>
      <c r="B90" s="222">
        <v>0</v>
      </c>
      <c r="C90" s="222">
        <v>1</v>
      </c>
      <c r="D90" s="20" t="s">
        <v>1018</v>
      </c>
      <c r="E90" s="224">
        <v>753601</v>
      </c>
      <c r="G90">
        <v>136</v>
      </c>
      <c r="H90">
        <v>90</v>
      </c>
      <c r="I90">
        <v>74</v>
      </c>
      <c r="J90">
        <v>80</v>
      </c>
      <c r="K90">
        <v>122</v>
      </c>
      <c r="L90">
        <v>0.82199999999999995</v>
      </c>
      <c r="M90">
        <v>0.77500000000000002</v>
      </c>
      <c r="N90">
        <v>0.76400000000000001</v>
      </c>
      <c r="O90">
        <v>0.77</v>
      </c>
      <c r="P90">
        <v>0.80100000000000005</v>
      </c>
      <c r="Q90">
        <v>0.66</v>
      </c>
      <c r="R90">
        <v>0.66100000000000003</v>
      </c>
      <c r="S90">
        <v>0.68300000000000005</v>
      </c>
      <c r="T90">
        <v>0.67900000000000005</v>
      </c>
      <c r="U90">
        <v>0.66700000000000004</v>
      </c>
      <c r="V90">
        <v>1.0389999999999999</v>
      </c>
      <c r="W90">
        <v>1.1459999999999999</v>
      </c>
      <c r="X90">
        <v>1.177</v>
      </c>
      <c r="Y90">
        <v>1.163</v>
      </c>
      <c r="Z90">
        <v>1.091</v>
      </c>
      <c r="AA90">
        <v>1.427</v>
      </c>
      <c r="AB90">
        <v>1.4</v>
      </c>
      <c r="AC90">
        <v>1.351</v>
      </c>
      <c r="AD90">
        <v>1.3879999999999999</v>
      </c>
      <c r="AE90">
        <v>1.4219999999999999</v>
      </c>
      <c r="AG90" s="21">
        <f t="shared" ref="AG90:AG105" si="26">AVERAGE(G90:K90)</f>
        <v>100.4</v>
      </c>
      <c r="AH90" s="22">
        <f t="shared" ref="AH90:AH105" si="27">AVERAGE(L90:P90)</f>
        <v>0.78639999999999999</v>
      </c>
      <c r="AI90" s="22">
        <f t="shared" ref="AI90:AI105" si="28">AVERAGE(V90:Z90)</f>
        <v>1.1232</v>
      </c>
      <c r="AJ90" s="22">
        <f t="shared" ref="AJ90:AJ105" si="29">AVERAGE(Q90:U90)</f>
        <v>0.67000000000000015</v>
      </c>
      <c r="AK90" s="22">
        <f t="shared" ref="AK90:AK105" si="30">AVERAGE(AA90:AE90)</f>
        <v>1.3976</v>
      </c>
      <c r="AM90" s="109">
        <f t="shared" ref="AM90:AM105" si="31">((AK90-AI90)*(1000/AG90))/AJ90</f>
        <v>4.0792055657965145</v>
      </c>
      <c r="AN90" s="223" cm="1">
        <f t="array" ref="AN90">MIN(IF(ISERROR(AM90:AM97),1E+307,AM90:AM97))</f>
        <v>0.12409055693888806</v>
      </c>
      <c r="AP90" s="223" cm="1">
        <f t="array" ref="AP90">MAX(IF(ISERROR(AJ90:AJ97),-1E+307,AJ90:AJ97))</f>
        <v>0.69959999999999989</v>
      </c>
      <c r="AQ90" s="220"/>
      <c r="AR90" s="24"/>
      <c r="AS90" s="223" cm="1">
        <f t="array" ref="AS90">MIN(IF(ISERROR(AK90:AK97),1E+307,AK90:AK97))</f>
        <v>1.3173999999999999</v>
      </c>
      <c r="AT90" s="220"/>
      <c r="AV90" s="43">
        <v>0.78100000000000003</v>
      </c>
      <c r="AW90" s="43">
        <v>1.399</v>
      </c>
      <c r="AX90" s="43">
        <v>0.80100000000000005</v>
      </c>
      <c r="AY90" s="43">
        <v>1.488</v>
      </c>
      <c r="AZ90" s="25"/>
      <c r="BA90" s="223" cm="1">
        <f t="array" ref="BA90">INDEX(AV90:AV97, MATCH(MIN(IF(ISERROR($AK90:$AK97), 1000, $AK90:$AK97)), $AK90:$AK97, 0))</f>
        <v>0.77600000000000002</v>
      </c>
      <c r="BB90" s="220"/>
      <c r="BC90" s="24"/>
      <c r="BD90" s="223" cm="1">
        <f t="array" ref="BD90">INDEX(AW90:AW97, MATCH(MIN(IF(ISERROR($AK90:$AK97), 1000, $AK90:$AK97)), $AK90:$AK97, 0))</f>
        <v>1.413</v>
      </c>
      <c r="BE90" s="220"/>
      <c r="BG90" s="43">
        <v>0.73899999999999999</v>
      </c>
      <c r="BH90" s="43">
        <v>1.5469999999999999</v>
      </c>
      <c r="BI90" s="43">
        <v>0.78100000000000003</v>
      </c>
      <c r="BJ90" s="43">
        <v>1.577</v>
      </c>
      <c r="BL90" s="223" cm="1">
        <f t="array" ref="BL90">INDEX(BG90:BG97, MATCH(MIN(IF(ISERROR($AK90:$AK97), 1000, $AK90:$AK97)), $AK90:$AK97, 0))</f>
        <v>0.745</v>
      </c>
      <c r="BM90" s="220"/>
      <c r="BN90" s="24"/>
      <c r="BO90" s="223" cm="1">
        <f t="array" ref="BO90">INDEX(BH90:BH97, MATCH(MIN(IF(ISERROR($AK90:$AK97), 1000, $AK90:$AK97)), $AK90:$AK97, 0))</f>
        <v>1.536</v>
      </c>
      <c r="BP90" s="220"/>
      <c r="BR90" s="220"/>
      <c r="BS90" s="220"/>
      <c r="BT90" s="221"/>
      <c r="BU90" s="51"/>
      <c r="BV90" s="220"/>
      <c r="BW90" s="220"/>
      <c r="BX90" s="221"/>
      <c r="BY90" s="51"/>
      <c r="BZ90" s="221"/>
    </row>
    <row r="91" spans="1:78" s="63" customFormat="1" ht="16" customHeight="1" x14ac:dyDescent="0.2">
      <c r="A91" s="222"/>
      <c r="B91" s="222"/>
      <c r="C91" s="222"/>
      <c r="D91" s="162" t="s">
        <v>1019</v>
      </c>
      <c r="E91" s="224"/>
      <c r="G91" s="63">
        <v>476</v>
      </c>
      <c r="H91" s="63">
        <v>385</v>
      </c>
      <c r="I91" s="63">
        <v>326</v>
      </c>
      <c r="J91" s="63">
        <v>418</v>
      </c>
      <c r="K91" s="63">
        <v>374</v>
      </c>
      <c r="L91" s="63">
        <v>0.83599999999999997</v>
      </c>
      <c r="M91" s="63">
        <v>0.80500000000000005</v>
      </c>
      <c r="N91" s="63">
        <v>0.78</v>
      </c>
      <c r="O91" s="63">
        <v>0.80700000000000005</v>
      </c>
      <c r="P91" s="63">
        <v>0.80100000000000005</v>
      </c>
      <c r="Q91" s="63">
        <v>0.68600000000000005</v>
      </c>
      <c r="R91" s="63">
        <v>0.69399999999999995</v>
      </c>
      <c r="S91" s="63">
        <v>0.70699999999999996</v>
      </c>
      <c r="T91" s="63">
        <v>0.71199999999999997</v>
      </c>
      <c r="U91" s="63">
        <v>0.69899999999999995</v>
      </c>
      <c r="V91" s="63">
        <v>0.999</v>
      </c>
      <c r="W91" s="63">
        <v>1.075</v>
      </c>
      <c r="X91" s="63">
        <v>1.1419999999999999</v>
      </c>
      <c r="Y91" s="63">
        <v>1.075</v>
      </c>
      <c r="Z91" s="63">
        <v>1.089</v>
      </c>
      <c r="AA91" s="63">
        <v>1.3340000000000001</v>
      </c>
      <c r="AB91" s="63">
        <v>1.3480000000000001</v>
      </c>
      <c r="AC91" s="63">
        <v>1.284</v>
      </c>
      <c r="AD91" s="63">
        <v>1.2949999999999999</v>
      </c>
      <c r="AE91" s="63">
        <v>1.3260000000000001</v>
      </c>
      <c r="AG91" s="102">
        <f t="shared" si="26"/>
        <v>395.8</v>
      </c>
      <c r="AH91" s="103">
        <f t="shared" si="27"/>
        <v>0.80579999999999996</v>
      </c>
      <c r="AI91" s="103">
        <f t="shared" si="28"/>
        <v>1.0759999999999998</v>
      </c>
      <c r="AJ91" s="103">
        <f t="shared" si="29"/>
        <v>0.69959999999999989</v>
      </c>
      <c r="AK91" s="103">
        <f t="shared" si="30"/>
        <v>1.3173999999999999</v>
      </c>
      <c r="AM91" s="18">
        <f t="shared" si="31"/>
        <v>0.87178958249729677</v>
      </c>
      <c r="AN91" s="223"/>
      <c r="AP91" s="223"/>
      <c r="AQ91" s="220"/>
      <c r="AR91" s="104"/>
      <c r="AS91" s="223"/>
      <c r="AT91" s="220"/>
      <c r="AV91" s="105">
        <v>0.77600000000000002</v>
      </c>
      <c r="AW91" s="105">
        <v>1.413</v>
      </c>
      <c r="AX91" s="105">
        <v>0.79800000000000004</v>
      </c>
      <c r="AY91" s="105">
        <v>1.4950000000000001</v>
      </c>
      <c r="AZ91" s="106"/>
      <c r="BA91" s="223"/>
      <c r="BB91" s="220"/>
      <c r="BC91" s="104"/>
      <c r="BD91" s="223"/>
      <c r="BE91" s="220"/>
      <c r="BG91" s="105">
        <v>0.745</v>
      </c>
      <c r="BH91" s="105">
        <v>1.536</v>
      </c>
      <c r="BI91" s="105">
        <v>0.79600000000000004</v>
      </c>
      <c r="BJ91" s="105">
        <v>1.5409999999999999</v>
      </c>
      <c r="BL91" s="223"/>
      <c r="BM91" s="220"/>
      <c r="BN91" s="104"/>
      <c r="BO91" s="223"/>
      <c r="BP91" s="220"/>
      <c r="BR91" s="220"/>
      <c r="BS91" s="220"/>
      <c r="BT91" s="221"/>
      <c r="BU91" s="107"/>
      <c r="BV91" s="220"/>
      <c r="BW91" s="220"/>
      <c r="BX91" s="221"/>
      <c r="BY91" s="107"/>
      <c r="BZ91" s="221"/>
    </row>
    <row r="92" spans="1:78" ht="16" customHeight="1" x14ac:dyDescent="0.2">
      <c r="A92" s="222"/>
      <c r="B92" s="222"/>
      <c r="C92" s="222"/>
      <c r="D92" s="20" t="s">
        <v>1020</v>
      </c>
      <c r="E92" s="224"/>
      <c r="G92">
        <v>759</v>
      </c>
      <c r="H92">
        <v>661</v>
      </c>
      <c r="I92">
        <v>646</v>
      </c>
      <c r="J92">
        <v>715</v>
      </c>
      <c r="K92">
        <v>791</v>
      </c>
      <c r="L92">
        <v>0.78200000000000003</v>
      </c>
      <c r="M92">
        <v>0.76</v>
      </c>
      <c r="N92">
        <v>0.755</v>
      </c>
      <c r="O92">
        <v>0.76500000000000001</v>
      </c>
      <c r="P92">
        <v>0.78700000000000003</v>
      </c>
      <c r="Q92">
        <v>0.7</v>
      </c>
      <c r="R92">
        <v>0.69</v>
      </c>
      <c r="S92">
        <v>0.70699999999999996</v>
      </c>
      <c r="T92">
        <v>0.70099999999999996</v>
      </c>
      <c r="U92">
        <v>0.69699999999999995</v>
      </c>
      <c r="V92">
        <v>1.135</v>
      </c>
      <c r="W92">
        <v>1.1779999999999999</v>
      </c>
      <c r="X92">
        <v>1.196</v>
      </c>
      <c r="Y92">
        <v>1.1719999999999999</v>
      </c>
      <c r="Z92">
        <v>1.1240000000000001</v>
      </c>
      <c r="AA92">
        <v>1.327</v>
      </c>
      <c r="AB92">
        <v>1.369</v>
      </c>
      <c r="AC92">
        <v>1.2789999999999999</v>
      </c>
      <c r="AD92">
        <v>1.3069999999999999</v>
      </c>
      <c r="AE92">
        <v>1.343</v>
      </c>
      <c r="AG92" s="21">
        <f t="shared" si="26"/>
        <v>714.4</v>
      </c>
      <c r="AH92" s="22">
        <f t="shared" si="27"/>
        <v>0.76980000000000004</v>
      </c>
      <c r="AI92" s="22">
        <f t="shared" si="28"/>
        <v>1.161</v>
      </c>
      <c r="AJ92" s="22">
        <f t="shared" si="29"/>
        <v>0.69900000000000007</v>
      </c>
      <c r="AK92" s="22">
        <f t="shared" si="30"/>
        <v>1.325</v>
      </c>
      <c r="AM92" s="109">
        <f t="shared" si="31"/>
        <v>0.32841669510274618</v>
      </c>
      <c r="AN92" s="223"/>
      <c r="AP92" s="223"/>
      <c r="AQ92" s="220"/>
      <c r="AR92" s="24"/>
      <c r="AS92" s="223"/>
      <c r="AT92" s="220"/>
      <c r="AV92" s="43">
        <v>0.77700000000000002</v>
      </c>
      <c r="AW92" s="43">
        <v>1.4019999999999999</v>
      </c>
      <c r="AX92" s="43">
        <v>0.80600000000000005</v>
      </c>
      <c r="AY92" s="43">
        <v>1.482</v>
      </c>
      <c r="AZ92" s="25"/>
      <c r="BA92" s="223"/>
      <c r="BB92" s="220"/>
      <c r="BC92" s="24"/>
      <c r="BD92" s="223"/>
      <c r="BE92" s="220"/>
      <c r="BG92" s="43">
        <v>0.73599999999999999</v>
      </c>
      <c r="BH92" s="43">
        <v>1.538</v>
      </c>
      <c r="BI92" s="43">
        <v>0.79100000000000004</v>
      </c>
      <c r="BJ92" s="43">
        <v>1.528</v>
      </c>
      <c r="BL92" s="223"/>
      <c r="BM92" s="220"/>
      <c r="BN92" s="24"/>
      <c r="BO92" s="223"/>
      <c r="BP92" s="220"/>
      <c r="BR92" s="220"/>
      <c r="BS92" s="220"/>
      <c r="BT92" s="221"/>
      <c r="BU92" s="51"/>
      <c r="BV92" s="220"/>
      <c r="BW92" s="220"/>
      <c r="BX92" s="221"/>
      <c r="BY92" s="51"/>
      <c r="BZ92" s="221"/>
    </row>
    <row r="93" spans="1:78" ht="16" customHeight="1" x14ac:dyDescent="0.2">
      <c r="A93" s="222"/>
      <c r="B93" s="222"/>
      <c r="C93" s="222"/>
      <c r="D93" s="20" t="s">
        <v>1021</v>
      </c>
      <c r="E93" s="224"/>
      <c r="G93">
        <v>797</v>
      </c>
      <c r="H93">
        <v>766</v>
      </c>
      <c r="I93">
        <v>921</v>
      </c>
      <c r="J93">
        <v>1112</v>
      </c>
      <c r="K93">
        <v>747</v>
      </c>
      <c r="L93">
        <v>0.745</v>
      </c>
      <c r="M93">
        <v>0.73799999999999999</v>
      </c>
      <c r="N93">
        <v>0.749</v>
      </c>
      <c r="O93">
        <v>0.77800000000000002</v>
      </c>
      <c r="P93">
        <v>0.73</v>
      </c>
      <c r="Q93">
        <v>0.69</v>
      </c>
      <c r="R93">
        <v>0.68799999999999994</v>
      </c>
      <c r="S93">
        <v>0.70799999999999996</v>
      </c>
      <c r="T93">
        <v>0.70099999999999996</v>
      </c>
      <c r="U93">
        <v>0.68400000000000005</v>
      </c>
      <c r="V93">
        <v>1.216</v>
      </c>
      <c r="W93">
        <v>1.224</v>
      </c>
      <c r="X93">
        <v>1.208</v>
      </c>
      <c r="Y93">
        <v>1.143</v>
      </c>
      <c r="Z93">
        <v>1.2450000000000001</v>
      </c>
      <c r="AA93">
        <v>1.323</v>
      </c>
      <c r="AB93">
        <v>1.343</v>
      </c>
      <c r="AC93">
        <v>1.2889999999999999</v>
      </c>
      <c r="AD93">
        <v>1.3</v>
      </c>
      <c r="AE93">
        <v>1.3440000000000001</v>
      </c>
      <c r="AG93" s="21">
        <f t="shared" si="26"/>
        <v>868.6</v>
      </c>
      <c r="AH93" s="22">
        <f t="shared" si="27"/>
        <v>0.748</v>
      </c>
      <c r="AI93" s="22">
        <f t="shared" si="28"/>
        <v>1.2071999999999998</v>
      </c>
      <c r="AJ93" s="22">
        <f t="shared" si="29"/>
        <v>0.69420000000000004</v>
      </c>
      <c r="AK93" s="22">
        <f t="shared" si="30"/>
        <v>1.3198000000000001</v>
      </c>
      <c r="AM93" s="109">
        <f t="shared" si="31"/>
        <v>0.18673853878121668</v>
      </c>
      <c r="AN93" s="223"/>
      <c r="AP93" s="223"/>
      <c r="AQ93" s="220"/>
      <c r="AR93" s="24"/>
      <c r="AS93" s="223"/>
      <c r="AT93" s="220"/>
      <c r="AV93" s="43">
        <v>0.77700000000000002</v>
      </c>
      <c r="AW93" s="43">
        <v>1.417</v>
      </c>
      <c r="AX93" s="43">
        <v>0.80400000000000005</v>
      </c>
      <c r="AY93" s="43">
        <v>1.5089999999999999</v>
      </c>
      <c r="AZ93" s="25"/>
      <c r="BA93" s="223"/>
      <c r="BB93" s="220"/>
      <c r="BC93" s="24"/>
      <c r="BD93" s="223"/>
      <c r="BE93" s="220"/>
      <c r="BG93" s="43">
        <v>0.74399999999999999</v>
      </c>
      <c r="BH93" s="43">
        <v>1.542</v>
      </c>
      <c r="BI93" s="43">
        <v>0.78800000000000003</v>
      </c>
      <c r="BJ93" s="43">
        <v>1.5720000000000001</v>
      </c>
      <c r="BL93" s="223"/>
      <c r="BM93" s="220"/>
      <c r="BN93" s="24"/>
      <c r="BO93" s="223"/>
      <c r="BP93" s="220"/>
      <c r="BR93" s="220"/>
      <c r="BS93" s="220"/>
      <c r="BT93" s="221"/>
      <c r="BU93" s="51"/>
      <c r="BV93" s="220"/>
      <c r="BW93" s="220"/>
      <c r="BX93" s="221"/>
      <c r="BY93" s="51"/>
      <c r="BZ93" s="221"/>
    </row>
    <row r="94" spans="1:78" ht="16" customHeight="1" x14ac:dyDescent="0.2">
      <c r="A94" s="222"/>
      <c r="B94" s="222"/>
      <c r="C94" s="222"/>
      <c r="D94" s="20" t="s">
        <v>1026</v>
      </c>
      <c r="E94" s="224"/>
      <c r="G94" s="20">
        <v>1067</v>
      </c>
      <c r="H94" s="20">
        <v>993</v>
      </c>
      <c r="I94" s="20">
        <v>1079</v>
      </c>
      <c r="J94" s="20">
        <v>1193</v>
      </c>
      <c r="K94" s="20">
        <v>1303</v>
      </c>
      <c r="L94" s="20">
        <v>0.73499999999999999</v>
      </c>
      <c r="M94" s="20">
        <v>0.73399999999999999</v>
      </c>
      <c r="N94" s="20">
        <v>0.72799999999999998</v>
      </c>
      <c r="O94" s="20">
        <v>0.74099999999999999</v>
      </c>
      <c r="P94" s="20">
        <v>0.75700000000000001</v>
      </c>
      <c r="Q94" s="20">
        <v>0.68600000000000005</v>
      </c>
      <c r="R94" s="20">
        <v>0.68500000000000005</v>
      </c>
      <c r="S94" s="20">
        <v>0.70299999999999996</v>
      </c>
      <c r="T94" s="20">
        <v>0.70199999999999996</v>
      </c>
      <c r="U94" s="20">
        <v>0.69199999999999995</v>
      </c>
      <c r="V94" s="20">
        <v>1.234</v>
      </c>
      <c r="W94" s="20">
        <v>1.232</v>
      </c>
      <c r="X94" s="20">
        <v>1.252</v>
      </c>
      <c r="Y94" s="20">
        <v>1.2230000000000001</v>
      </c>
      <c r="Z94" s="20">
        <v>1.1890000000000001</v>
      </c>
      <c r="AA94" s="20">
        <v>1.355</v>
      </c>
      <c r="AB94" s="20">
        <v>1.3480000000000001</v>
      </c>
      <c r="AC94" s="20">
        <v>1.286</v>
      </c>
      <c r="AD94" s="20">
        <v>1.3029999999999999</v>
      </c>
      <c r="AE94" s="20">
        <v>1.323</v>
      </c>
      <c r="AG94" s="21">
        <f t="shared" si="26"/>
        <v>1127</v>
      </c>
      <c r="AH94" s="22">
        <f t="shared" si="27"/>
        <v>0.7390000000000001</v>
      </c>
      <c r="AI94" s="22">
        <f t="shared" si="28"/>
        <v>1.226</v>
      </c>
      <c r="AJ94" s="22">
        <f t="shared" si="29"/>
        <v>0.69359999999999999</v>
      </c>
      <c r="AK94" s="22">
        <f t="shared" si="30"/>
        <v>1.323</v>
      </c>
      <c r="AM94" s="109">
        <f t="shared" si="31"/>
        <v>0.12409055693888806</v>
      </c>
      <c r="AN94" s="223"/>
      <c r="AP94" s="223"/>
      <c r="AQ94" s="220"/>
      <c r="AR94" s="24"/>
      <c r="AS94" s="223"/>
      <c r="AT94" s="220"/>
      <c r="AV94" s="43">
        <v>0.76300000000000001</v>
      </c>
      <c r="AW94" s="43">
        <v>1.454</v>
      </c>
      <c r="AX94" s="43">
        <v>0.79800000000000004</v>
      </c>
      <c r="AY94" s="43">
        <v>1.538</v>
      </c>
      <c r="AZ94" s="25"/>
      <c r="BA94" s="223"/>
      <c r="BB94" s="220"/>
      <c r="BC94" s="24"/>
      <c r="BD94" s="223"/>
      <c r="BE94" s="220"/>
      <c r="BG94" s="43">
        <v>0.73599999999999999</v>
      </c>
      <c r="BH94" s="43">
        <v>1.5640000000000001</v>
      </c>
      <c r="BI94" s="43">
        <v>0.78500000000000003</v>
      </c>
      <c r="BJ94" s="43">
        <v>1.5920000000000001</v>
      </c>
      <c r="BL94" s="223"/>
      <c r="BM94" s="220"/>
      <c r="BN94" s="24"/>
      <c r="BO94" s="223"/>
      <c r="BP94" s="220"/>
      <c r="BR94" s="220"/>
      <c r="BS94" s="220"/>
      <c r="BT94" s="221"/>
      <c r="BU94" s="51"/>
      <c r="BV94" s="220"/>
      <c r="BW94" s="220"/>
      <c r="BX94" s="221"/>
      <c r="BY94" s="51"/>
      <c r="BZ94" s="221"/>
    </row>
    <row r="95" spans="1:78" ht="16" customHeight="1" x14ac:dyDescent="0.2">
      <c r="A95" s="222"/>
      <c r="B95" s="222"/>
      <c r="C95" s="222"/>
      <c r="E95" s="224"/>
      <c r="G95" s="110"/>
      <c r="K95" s="111"/>
      <c r="L95" s="110"/>
      <c r="P95" s="111"/>
      <c r="Q95" s="110"/>
      <c r="U95" s="111"/>
      <c r="V95" s="110"/>
      <c r="Z95" s="111"/>
      <c r="AA95" s="110"/>
      <c r="AE95" s="111"/>
      <c r="AG95" s="21" t="e">
        <f t="shared" si="26"/>
        <v>#DIV/0!</v>
      </c>
      <c r="AH95" s="22" t="e">
        <f t="shared" si="27"/>
        <v>#DIV/0!</v>
      </c>
      <c r="AI95" s="22" t="e">
        <f t="shared" si="28"/>
        <v>#DIV/0!</v>
      </c>
      <c r="AJ95" s="22" t="e">
        <f t="shared" si="29"/>
        <v>#DIV/0!</v>
      </c>
      <c r="AK95" s="22" t="e">
        <f t="shared" si="30"/>
        <v>#DIV/0!</v>
      </c>
      <c r="AM95" s="109" t="e">
        <f t="shared" si="31"/>
        <v>#DIV/0!</v>
      </c>
      <c r="AN95" s="223"/>
      <c r="AP95" s="223"/>
      <c r="AQ95" s="220"/>
      <c r="AR95" s="24"/>
      <c r="AS95" s="223"/>
      <c r="AT95" s="220"/>
      <c r="AV95" s="43"/>
      <c r="AW95" s="43"/>
      <c r="AX95" s="43"/>
      <c r="AY95" s="43"/>
      <c r="AZ95" s="25"/>
      <c r="BA95" s="223"/>
      <c r="BB95" s="220"/>
      <c r="BC95" s="24"/>
      <c r="BD95" s="223"/>
      <c r="BE95" s="220"/>
      <c r="BG95" s="43"/>
      <c r="BH95" s="43"/>
      <c r="BI95" s="43"/>
      <c r="BJ95" s="43"/>
      <c r="BL95" s="223"/>
      <c r="BM95" s="220"/>
      <c r="BN95" s="24"/>
      <c r="BO95" s="223"/>
      <c r="BP95" s="220"/>
      <c r="BR95" s="220"/>
      <c r="BS95" s="220"/>
      <c r="BT95" s="221"/>
      <c r="BU95" s="51"/>
      <c r="BV95" s="220"/>
      <c r="BW95" s="220"/>
      <c r="BX95" s="221"/>
      <c r="BY95" s="51"/>
      <c r="BZ95" s="221"/>
    </row>
    <row r="96" spans="1:78" ht="16" customHeight="1" x14ac:dyDescent="0.2">
      <c r="A96" s="222"/>
      <c r="B96" s="222"/>
      <c r="C96" s="222"/>
      <c r="E96" s="224"/>
      <c r="G96" s="110"/>
      <c r="K96" s="111"/>
      <c r="L96" s="110"/>
      <c r="P96" s="111"/>
      <c r="Q96" s="110"/>
      <c r="U96" s="111"/>
      <c r="V96" s="110"/>
      <c r="Z96" s="111"/>
      <c r="AA96" s="110"/>
      <c r="AE96" s="111"/>
      <c r="AG96" s="21" t="e">
        <f t="shared" si="26"/>
        <v>#DIV/0!</v>
      </c>
      <c r="AH96" s="22" t="e">
        <f t="shared" si="27"/>
        <v>#DIV/0!</v>
      </c>
      <c r="AI96" s="22" t="e">
        <f t="shared" si="28"/>
        <v>#DIV/0!</v>
      </c>
      <c r="AJ96" s="22" t="e">
        <f t="shared" si="29"/>
        <v>#DIV/0!</v>
      </c>
      <c r="AK96" s="22" t="e">
        <f t="shared" si="30"/>
        <v>#DIV/0!</v>
      </c>
      <c r="AM96" s="109" t="e">
        <f t="shared" si="31"/>
        <v>#DIV/0!</v>
      </c>
      <c r="AN96" s="223"/>
      <c r="AP96" s="223"/>
      <c r="AQ96" s="220"/>
      <c r="AR96" s="24"/>
      <c r="AS96" s="223"/>
      <c r="AT96" s="220"/>
      <c r="AV96" s="43"/>
      <c r="AW96" s="43"/>
      <c r="AX96" s="43"/>
      <c r="AY96" s="43"/>
      <c r="AZ96" s="25"/>
      <c r="BA96" s="223"/>
      <c r="BB96" s="220"/>
      <c r="BC96" s="24"/>
      <c r="BD96" s="223"/>
      <c r="BE96" s="220"/>
      <c r="BG96" s="43"/>
      <c r="BH96" s="43"/>
      <c r="BI96" s="43"/>
      <c r="BJ96" s="43"/>
      <c r="BL96" s="223"/>
      <c r="BM96" s="220"/>
      <c r="BN96" s="24"/>
      <c r="BO96" s="223"/>
      <c r="BP96" s="220"/>
      <c r="BR96" s="220"/>
      <c r="BS96" s="220"/>
      <c r="BT96" s="221"/>
      <c r="BU96" s="51"/>
      <c r="BV96" s="220"/>
      <c r="BW96" s="220"/>
      <c r="BX96" s="221"/>
      <c r="BY96" s="51"/>
      <c r="BZ96" s="221"/>
    </row>
    <row r="97" spans="1:78" ht="16" customHeight="1" x14ac:dyDescent="0.2">
      <c r="A97" s="222"/>
      <c r="B97" s="222"/>
      <c r="C97" s="222"/>
      <c r="E97" s="224"/>
      <c r="G97" s="110"/>
      <c r="K97" s="111"/>
      <c r="L97" s="110"/>
      <c r="P97" s="111"/>
      <c r="Q97" s="110"/>
      <c r="U97" s="111"/>
      <c r="V97" s="110"/>
      <c r="Z97" s="111"/>
      <c r="AA97" s="110"/>
      <c r="AE97" s="111"/>
      <c r="AG97" s="21" t="e">
        <f t="shared" si="26"/>
        <v>#DIV/0!</v>
      </c>
      <c r="AH97" s="22" t="e">
        <f t="shared" si="27"/>
        <v>#DIV/0!</v>
      </c>
      <c r="AI97" s="22" t="e">
        <f t="shared" si="28"/>
        <v>#DIV/0!</v>
      </c>
      <c r="AJ97" s="22" t="e">
        <f t="shared" si="29"/>
        <v>#DIV/0!</v>
      </c>
      <c r="AK97" s="22" t="e">
        <f t="shared" si="30"/>
        <v>#DIV/0!</v>
      </c>
      <c r="AM97" s="109" t="e">
        <f t="shared" si="31"/>
        <v>#DIV/0!</v>
      </c>
      <c r="AN97" s="223"/>
      <c r="AP97" s="223"/>
      <c r="AQ97" s="220"/>
      <c r="AR97" s="24"/>
      <c r="AS97" s="223"/>
      <c r="AT97" s="220"/>
      <c r="AV97" s="43"/>
      <c r="AW97" s="43"/>
      <c r="AX97" s="43"/>
      <c r="AY97" s="43"/>
      <c r="AZ97" s="25"/>
      <c r="BA97" s="223"/>
      <c r="BB97" s="220"/>
      <c r="BC97" s="24"/>
      <c r="BD97" s="223"/>
      <c r="BE97" s="220"/>
      <c r="BG97" s="43"/>
      <c r="BH97" s="43"/>
      <c r="BI97" s="43"/>
      <c r="BJ97" s="43"/>
      <c r="BL97" s="223"/>
      <c r="BM97" s="220"/>
      <c r="BN97" s="24"/>
      <c r="BO97" s="223"/>
      <c r="BP97" s="220"/>
      <c r="BR97" s="220"/>
      <c r="BS97" s="220"/>
      <c r="BT97" s="221"/>
      <c r="BU97" s="51"/>
      <c r="BV97" s="220"/>
      <c r="BW97" s="220"/>
      <c r="BX97" s="221"/>
      <c r="BY97" s="51"/>
      <c r="BZ97" s="221"/>
    </row>
    <row r="98" spans="1:78" ht="16" customHeight="1" x14ac:dyDescent="0.2">
      <c r="A98" s="222"/>
      <c r="B98" s="222"/>
      <c r="C98" s="222">
        <v>0</v>
      </c>
      <c r="D98" s="20" t="s">
        <v>1022</v>
      </c>
      <c r="E98" s="224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G98" s="21" t="e">
        <f t="shared" si="26"/>
        <v>#DIV/0!</v>
      </c>
      <c r="AH98" s="22" t="e">
        <f t="shared" si="27"/>
        <v>#DIV/0!</v>
      </c>
      <c r="AI98" s="22" t="e">
        <f t="shared" si="28"/>
        <v>#DIV/0!</v>
      </c>
      <c r="AJ98" s="22" t="e">
        <f t="shared" si="29"/>
        <v>#DIV/0!</v>
      </c>
      <c r="AK98" s="22" t="e">
        <f t="shared" si="30"/>
        <v>#DIV/0!</v>
      </c>
      <c r="AM98" s="109" t="e">
        <f t="shared" si="31"/>
        <v>#DIV/0!</v>
      </c>
      <c r="AN98" s="223"/>
      <c r="AP98" s="223"/>
      <c r="AQ98" s="220"/>
      <c r="AR98" s="24"/>
      <c r="AS98" s="223"/>
      <c r="AT98" s="220"/>
      <c r="AV98" s="43"/>
      <c r="AW98" s="43"/>
      <c r="AX98" s="43"/>
      <c r="AY98" s="43"/>
      <c r="AZ98" s="25"/>
      <c r="BA98" s="223"/>
      <c r="BB98" s="220"/>
      <c r="BC98" s="24"/>
      <c r="BD98" s="223"/>
      <c r="BE98" s="220"/>
      <c r="BG98" s="43"/>
      <c r="BH98" s="43"/>
      <c r="BI98" s="43"/>
      <c r="BJ98" s="43"/>
      <c r="BL98" s="223"/>
      <c r="BM98" s="220"/>
      <c r="BN98" s="24"/>
      <c r="BO98" s="223"/>
      <c r="BP98" s="220"/>
      <c r="BR98" s="220"/>
      <c r="BS98" s="220"/>
      <c r="BT98" s="221"/>
      <c r="BU98" s="51"/>
      <c r="BV98" s="220"/>
      <c r="BW98" s="220"/>
      <c r="BX98" s="221"/>
      <c r="BY98" s="51"/>
      <c r="BZ98" s="221"/>
    </row>
    <row r="99" spans="1:78" ht="16" customHeight="1" x14ac:dyDescent="0.2">
      <c r="A99" s="222"/>
      <c r="B99" s="222"/>
      <c r="C99" s="222"/>
      <c r="D99" s="20" t="s">
        <v>1023</v>
      </c>
      <c r="E99" s="224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G99" s="21" t="e">
        <f t="shared" si="26"/>
        <v>#DIV/0!</v>
      </c>
      <c r="AH99" s="22" t="e">
        <f t="shared" si="27"/>
        <v>#DIV/0!</v>
      </c>
      <c r="AI99" s="22" t="e">
        <f t="shared" si="28"/>
        <v>#DIV/0!</v>
      </c>
      <c r="AJ99" s="22" t="e">
        <f t="shared" si="29"/>
        <v>#DIV/0!</v>
      </c>
      <c r="AK99" s="22" t="e">
        <f t="shared" si="30"/>
        <v>#DIV/0!</v>
      </c>
      <c r="AM99" s="109" t="e">
        <f t="shared" si="31"/>
        <v>#DIV/0!</v>
      </c>
      <c r="AN99" s="223"/>
      <c r="AP99" s="223"/>
      <c r="AQ99" s="220"/>
      <c r="AR99" s="24"/>
      <c r="AS99" s="223"/>
      <c r="AT99" s="220"/>
      <c r="AV99" s="43"/>
      <c r="AW99" s="43"/>
      <c r="AX99" s="43"/>
      <c r="AY99" s="43"/>
      <c r="AZ99" s="25"/>
      <c r="BA99" s="223"/>
      <c r="BB99" s="220"/>
      <c r="BC99" s="24"/>
      <c r="BD99" s="223"/>
      <c r="BE99" s="220"/>
      <c r="BG99" s="43"/>
      <c r="BH99" s="43"/>
      <c r="BI99" s="43"/>
      <c r="BJ99" s="43"/>
      <c r="BL99" s="223"/>
      <c r="BM99" s="220"/>
      <c r="BN99" s="24"/>
      <c r="BO99" s="223"/>
      <c r="BP99" s="220"/>
      <c r="BR99" s="220"/>
      <c r="BS99" s="220"/>
      <c r="BT99" s="221"/>
      <c r="BU99" s="51"/>
      <c r="BV99" s="220"/>
      <c r="BW99" s="220"/>
      <c r="BX99" s="221"/>
      <c r="BY99" s="51"/>
      <c r="BZ99" s="221"/>
    </row>
    <row r="100" spans="1:78" ht="16" customHeight="1" x14ac:dyDescent="0.2">
      <c r="A100" s="222"/>
      <c r="B100" s="222"/>
      <c r="C100" s="222"/>
      <c r="D100" s="20" t="s">
        <v>1024</v>
      </c>
      <c r="E100" s="224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G100" s="21" t="e">
        <f t="shared" si="26"/>
        <v>#DIV/0!</v>
      </c>
      <c r="AH100" s="22" t="e">
        <f t="shared" si="27"/>
        <v>#DIV/0!</v>
      </c>
      <c r="AI100" s="22" t="e">
        <f t="shared" si="28"/>
        <v>#DIV/0!</v>
      </c>
      <c r="AJ100" s="22" t="e">
        <f t="shared" si="29"/>
        <v>#DIV/0!</v>
      </c>
      <c r="AK100" s="22" t="e">
        <f t="shared" si="30"/>
        <v>#DIV/0!</v>
      </c>
      <c r="AM100" s="109" t="e">
        <f t="shared" si="31"/>
        <v>#DIV/0!</v>
      </c>
      <c r="AN100" s="223"/>
      <c r="AP100" s="223"/>
      <c r="AQ100" s="220"/>
      <c r="AR100" s="24"/>
      <c r="AS100" s="223"/>
      <c r="AT100" s="220"/>
      <c r="AV100" s="43"/>
      <c r="AW100" s="43"/>
      <c r="AX100" s="43"/>
      <c r="AY100" s="43"/>
      <c r="AZ100" s="25"/>
      <c r="BA100" s="223"/>
      <c r="BB100" s="220"/>
      <c r="BC100" s="24"/>
      <c r="BD100" s="223"/>
      <c r="BE100" s="220"/>
      <c r="BG100" s="43"/>
      <c r="BH100" s="43"/>
      <c r="BI100" s="43"/>
      <c r="BJ100" s="43"/>
      <c r="BL100" s="223"/>
      <c r="BM100" s="220"/>
      <c r="BN100" s="24"/>
      <c r="BO100" s="223"/>
      <c r="BP100" s="220"/>
      <c r="BR100" s="220"/>
      <c r="BS100" s="220"/>
      <c r="BT100" s="221"/>
      <c r="BU100" s="51"/>
      <c r="BV100" s="220"/>
      <c r="BW100" s="220"/>
      <c r="BX100" s="221"/>
      <c r="BY100" s="51"/>
      <c r="BZ100" s="221"/>
    </row>
    <row r="101" spans="1:78" ht="16" customHeight="1" x14ac:dyDescent="0.2">
      <c r="A101" s="222"/>
      <c r="B101" s="222"/>
      <c r="C101" s="222"/>
      <c r="D101" s="20" t="s">
        <v>1025</v>
      </c>
      <c r="E101" s="224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G101" s="21" t="e">
        <f t="shared" si="26"/>
        <v>#DIV/0!</v>
      </c>
      <c r="AH101" s="22" t="e">
        <f t="shared" si="27"/>
        <v>#DIV/0!</v>
      </c>
      <c r="AI101" s="22" t="e">
        <f t="shared" si="28"/>
        <v>#DIV/0!</v>
      </c>
      <c r="AJ101" s="22" t="e">
        <f t="shared" si="29"/>
        <v>#DIV/0!</v>
      </c>
      <c r="AK101" s="22" t="e">
        <f t="shared" si="30"/>
        <v>#DIV/0!</v>
      </c>
      <c r="AM101" s="109" t="e">
        <f t="shared" si="31"/>
        <v>#DIV/0!</v>
      </c>
      <c r="AN101" s="223"/>
      <c r="AP101" s="223"/>
      <c r="AQ101" s="220"/>
      <c r="AR101" s="24"/>
      <c r="AS101" s="223"/>
      <c r="AT101" s="220"/>
      <c r="AV101" s="43"/>
      <c r="AW101" s="43"/>
      <c r="AX101" s="43"/>
      <c r="AY101" s="43"/>
      <c r="AZ101" s="25"/>
      <c r="BA101" s="223"/>
      <c r="BB101" s="220"/>
      <c r="BC101" s="24"/>
      <c r="BD101" s="223"/>
      <c r="BE101" s="220"/>
      <c r="BG101" s="43"/>
      <c r="BH101" s="43"/>
      <c r="BI101" s="43"/>
      <c r="BJ101" s="43"/>
      <c r="BL101" s="223"/>
      <c r="BM101" s="220"/>
      <c r="BN101" s="24"/>
      <c r="BO101" s="223"/>
      <c r="BP101" s="220"/>
      <c r="BR101" s="220"/>
      <c r="BS101" s="220"/>
      <c r="BT101" s="221"/>
      <c r="BU101" s="51"/>
      <c r="BV101" s="220"/>
      <c r="BW101" s="220"/>
      <c r="BX101" s="221"/>
      <c r="BY101" s="51"/>
      <c r="BZ101" s="221"/>
    </row>
    <row r="102" spans="1:78" ht="16" customHeight="1" x14ac:dyDescent="0.2">
      <c r="A102" s="222"/>
      <c r="B102" s="222"/>
      <c r="C102" s="222"/>
      <c r="D102" s="20" t="s">
        <v>1027</v>
      </c>
      <c r="E102" s="224"/>
      <c r="AG102" s="21" t="e">
        <f t="shared" si="26"/>
        <v>#DIV/0!</v>
      </c>
      <c r="AH102" s="22" t="e">
        <f t="shared" si="27"/>
        <v>#DIV/0!</v>
      </c>
      <c r="AI102" s="22" t="e">
        <f t="shared" si="28"/>
        <v>#DIV/0!</v>
      </c>
      <c r="AJ102" s="22" t="e">
        <f t="shared" si="29"/>
        <v>#DIV/0!</v>
      </c>
      <c r="AK102" s="22" t="e">
        <f t="shared" si="30"/>
        <v>#DIV/0!</v>
      </c>
      <c r="AM102" s="109" t="e">
        <f t="shared" si="31"/>
        <v>#DIV/0!</v>
      </c>
      <c r="AN102" s="223"/>
      <c r="AP102" s="223"/>
      <c r="AQ102" s="220"/>
      <c r="AR102" s="24"/>
      <c r="AS102" s="223"/>
      <c r="AT102" s="220"/>
      <c r="AV102" s="43"/>
      <c r="AW102" s="43"/>
      <c r="AX102" s="43"/>
      <c r="AY102" s="43"/>
      <c r="AZ102" s="25"/>
      <c r="BA102" s="223"/>
      <c r="BB102" s="220"/>
      <c r="BC102" s="24"/>
      <c r="BD102" s="223"/>
      <c r="BE102" s="220"/>
      <c r="BG102" s="43"/>
      <c r="BH102" s="43"/>
      <c r="BI102" s="43"/>
      <c r="BJ102" s="43"/>
      <c r="BL102" s="223"/>
      <c r="BM102" s="220"/>
      <c r="BN102" s="24"/>
      <c r="BO102" s="223"/>
      <c r="BP102" s="220"/>
      <c r="BR102" s="220"/>
      <c r="BS102" s="220"/>
      <c r="BT102" s="221"/>
      <c r="BU102" s="51"/>
      <c r="BV102" s="220"/>
      <c r="BW102" s="220"/>
      <c r="BX102" s="221"/>
      <c r="BY102" s="51"/>
      <c r="BZ102" s="221"/>
    </row>
    <row r="103" spans="1:78" ht="16" customHeight="1" x14ac:dyDescent="0.2">
      <c r="A103" s="222"/>
      <c r="B103" s="222"/>
      <c r="C103" s="222"/>
      <c r="E103" s="224"/>
      <c r="G103" s="110"/>
      <c r="K103" s="111"/>
      <c r="L103" s="110"/>
      <c r="P103" s="111"/>
      <c r="Q103" s="110"/>
      <c r="U103" s="111"/>
      <c r="V103" s="110"/>
      <c r="Z103" s="111"/>
      <c r="AA103" s="110"/>
      <c r="AE103" s="111"/>
      <c r="AG103" s="21" t="e">
        <f t="shared" si="26"/>
        <v>#DIV/0!</v>
      </c>
      <c r="AH103" s="22" t="e">
        <f t="shared" si="27"/>
        <v>#DIV/0!</v>
      </c>
      <c r="AI103" s="22" t="e">
        <f t="shared" si="28"/>
        <v>#DIV/0!</v>
      </c>
      <c r="AJ103" s="22" t="e">
        <f t="shared" si="29"/>
        <v>#DIV/0!</v>
      </c>
      <c r="AK103" s="22" t="e">
        <f t="shared" si="30"/>
        <v>#DIV/0!</v>
      </c>
      <c r="AM103" s="109" t="e">
        <f t="shared" si="31"/>
        <v>#DIV/0!</v>
      </c>
      <c r="AN103" s="223"/>
      <c r="AP103" s="223"/>
      <c r="AQ103" s="220"/>
      <c r="AR103" s="24"/>
      <c r="AS103" s="223"/>
      <c r="AT103" s="220"/>
      <c r="AV103" s="43"/>
      <c r="AW103" s="43"/>
      <c r="AX103" s="43"/>
      <c r="AY103" s="43"/>
      <c r="AZ103" s="25"/>
      <c r="BA103" s="223"/>
      <c r="BB103" s="220"/>
      <c r="BC103" s="24"/>
      <c r="BD103" s="223"/>
      <c r="BE103" s="220"/>
      <c r="BG103" s="43"/>
      <c r="BH103" s="43"/>
      <c r="BI103" s="43"/>
      <c r="BJ103" s="43"/>
      <c r="BL103" s="223"/>
      <c r="BM103" s="220"/>
      <c r="BN103" s="24"/>
      <c r="BO103" s="223"/>
      <c r="BP103" s="220"/>
      <c r="BR103" s="220"/>
      <c r="BS103" s="220"/>
      <c r="BT103" s="221"/>
      <c r="BU103" s="51"/>
      <c r="BV103" s="220"/>
      <c r="BW103" s="220"/>
      <c r="BX103" s="221"/>
      <c r="BY103" s="51"/>
      <c r="BZ103" s="221"/>
    </row>
    <row r="104" spans="1:78" ht="16" customHeight="1" x14ac:dyDescent="0.2">
      <c r="A104" s="222"/>
      <c r="B104" s="222"/>
      <c r="C104" s="222"/>
      <c r="E104" s="224"/>
      <c r="G104" s="110"/>
      <c r="K104" s="111"/>
      <c r="L104" s="110"/>
      <c r="P104" s="111"/>
      <c r="Q104" s="110"/>
      <c r="U104" s="111"/>
      <c r="V104" s="110"/>
      <c r="Z104" s="111"/>
      <c r="AA104" s="110"/>
      <c r="AE104" s="111"/>
      <c r="AG104" s="21" t="e">
        <f t="shared" si="26"/>
        <v>#DIV/0!</v>
      </c>
      <c r="AH104" s="22" t="e">
        <f t="shared" si="27"/>
        <v>#DIV/0!</v>
      </c>
      <c r="AI104" s="22" t="e">
        <f t="shared" si="28"/>
        <v>#DIV/0!</v>
      </c>
      <c r="AJ104" s="22" t="e">
        <f t="shared" si="29"/>
        <v>#DIV/0!</v>
      </c>
      <c r="AK104" s="22" t="e">
        <f t="shared" si="30"/>
        <v>#DIV/0!</v>
      </c>
      <c r="AM104" s="109" t="e">
        <f t="shared" si="31"/>
        <v>#DIV/0!</v>
      </c>
      <c r="AN104" s="223"/>
      <c r="AP104" s="223"/>
      <c r="AQ104" s="220"/>
      <c r="AR104" s="24"/>
      <c r="AS104" s="223"/>
      <c r="AT104" s="220"/>
      <c r="AV104" s="43"/>
      <c r="AW104" s="43"/>
      <c r="AX104" s="43"/>
      <c r="AY104" s="43"/>
      <c r="AZ104" s="25"/>
      <c r="BA104" s="223"/>
      <c r="BB104" s="220"/>
      <c r="BC104" s="24"/>
      <c r="BD104" s="223"/>
      <c r="BE104" s="220"/>
      <c r="BG104" s="43"/>
      <c r="BH104" s="43"/>
      <c r="BI104" s="43"/>
      <c r="BJ104" s="43"/>
      <c r="BL104" s="223"/>
      <c r="BM104" s="220"/>
      <c r="BN104" s="24"/>
      <c r="BO104" s="223"/>
      <c r="BP104" s="220"/>
      <c r="BR104" s="220"/>
      <c r="BS104" s="220"/>
      <c r="BT104" s="221"/>
      <c r="BU104" s="51"/>
      <c r="BV104" s="220"/>
      <c r="BW104" s="220"/>
      <c r="BX104" s="221"/>
      <c r="BY104" s="51"/>
      <c r="BZ104" s="221"/>
    </row>
    <row r="105" spans="1:78" ht="16" customHeight="1" x14ac:dyDescent="0.2">
      <c r="A105" s="222"/>
      <c r="B105" s="222"/>
      <c r="C105" s="222"/>
      <c r="E105" s="224"/>
      <c r="G105" s="110"/>
      <c r="K105" s="111"/>
      <c r="L105" s="110"/>
      <c r="P105" s="111"/>
      <c r="Q105" s="110"/>
      <c r="U105" s="111"/>
      <c r="V105" s="110"/>
      <c r="Z105" s="111"/>
      <c r="AA105" s="110"/>
      <c r="AE105" s="111"/>
      <c r="AG105" s="21" t="e">
        <f t="shared" si="26"/>
        <v>#DIV/0!</v>
      </c>
      <c r="AH105" s="22" t="e">
        <f t="shared" si="27"/>
        <v>#DIV/0!</v>
      </c>
      <c r="AI105" s="22" t="e">
        <f t="shared" si="28"/>
        <v>#DIV/0!</v>
      </c>
      <c r="AJ105" s="22" t="e">
        <f t="shared" si="29"/>
        <v>#DIV/0!</v>
      </c>
      <c r="AK105" s="22" t="e">
        <f t="shared" si="30"/>
        <v>#DIV/0!</v>
      </c>
      <c r="AM105" s="109" t="e">
        <f t="shared" si="31"/>
        <v>#DIV/0!</v>
      </c>
      <c r="AN105" s="223"/>
      <c r="AP105" s="223"/>
      <c r="AQ105" s="220"/>
      <c r="AR105" s="24"/>
      <c r="AS105" s="223"/>
      <c r="AT105" s="220"/>
      <c r="AV105" s="43"/>
      <c r="AW105" s="43"/>
      <c r="AX105" s="43"/>
      <c r="AY105" s="43"/>
      <c r="AZ105" s="25"/>
      <c r="BA105" s="223"/>
      <c r="BB105" s="220"/>
      <c r="BC105" s="24"/>
      <c r="BD105" s="223"/>
      <c r="BE105" s="220"/>
      <c r="BG105" s="43"/>
      <c r="BH105" s="43"/>
      <c r="BI105" s="43"/>
      <c r="BJ105" s="43"/>
      <c r="BL105" s="223"/>
      <c r="BM105" s="220"/>
      <c r="BN105" s="24"/>
      <c r="BO105" s="223"/>
      <c r="BP105" s="220"/>
      <c r="BR105" s="220"/>
      <c r="BS105" s="220"/>
      <c r="BT105" s="221"/>
      <c r="BU105" s="51"/>
      <c r="BV105" s="220"/>
      <c r="BW105" s="220"/>
      <c r="BX105" s="221"/>
      <c r="BY105" s="51"/>
      <c r="BZ105" s="221"/>
    </row>
    <row r="107" spans="1:78" ht="16" customHeight="1" x14ac:dyDescent="0.2">
      <c r="A107" s="222">
        <v>18</v>
      </c>
      <c r="B107" s="222">
        <v>0</v>
      </c>
      <c r="C107" s="222">
        <v>1</v>
      </c>
      <c r="D107" s="20" t="s">
        <v>946</v>
      </c>
      <c r="E107" s="224">
        <v>753601</v>
      </c>
      <c r="G107">
        <v>69</v>
      </c>
      <c r="H107">
        <v>94</v>
      </c>
      <c r="I107">
        <v>68</v>
      </c>
      <c r="J107">
        <v>62</v>
      </c>
      <c r="K107">
        <v>112</v>
      </c>
      <c r="L107">
        <v>0.77200000000000002</v>
      </c>
      <c r="M107">
        <v>0.79600000000000004</v>
      </c>
      <c r="N107">
        <v>0.77300000000000002</v>
      </c>
      <c r="O107">
        <v>0.754</v>
      </c>
      <c r="P107">
        <v>0.82</v>
      </c>
      <c r="Q107">
        <v>0.66200000000000003</v>
      </c>
      <c r="R107">
        <v>0.67500000000000004</v>
      </c>
      <c r="S107">
        <v>0.68700000000000006</v>
      </c>
      <c r="T107">
        <v>0.68100000000000005</v>
      </c>
      <c r="U107">
        <v>0.67300000000000004</v>
      </c>
      <c r="V107">
        <v>1.159</v>
      </c>
      <c r="W107">
        <v>1.099</v>
      </c>
      <c r="X107">
        <v>1.1579999999999999</v>
      </c>
      <c r="Y107">
        <v>1.196</v>
      </c>
      <c r="Z107">
        <v>1.0449999999999999</v>
      </c>
      <c r="AA107">
        <v>1.369</v>
      </c>
      <c r="AB107">
        <v>1.419</v>
      </c>
      <c r="AC107">
        <v>1.3180000000000001</v>
      </c>
      <c r="AD107">
        <v>1.3580000000000001</v>
      </c>
      <c r="AE107">
        <v>1.373</v>
      </c>
      <c r="AG107" s="21">
        <f t="shared" ref="AG107:AG122" si="32">AVERAGE(G107:K107)</f>
        <v>81</v>
      </c>
      <c r="AH107" s="22">
        <f t="shared" ref="AH107:AH122" si="33">AVERAGE(L107:P107)</f>
        <v>0.78300000000000003</v>
      </c>
      <c r="AI107" s="22">
        <f t="shared" ref="AI107:AI122" si="34">AVERAGE(V107:Z107)</f>
        <v>1.1314</v>
      </c>
      <c r="AJ107" s="22">
        <f t="shared" ref="AJ107:AJ122" si="35">AVERAGE(Q107:U107)</f>
        <v>0.67559999999999998</v>
      </c>
      <c r="AK107" s="22">
        <f t="shared" ref="AK107:AK122" si="36">AVERAGE(AA107:AE107)</f>
        <v>1.3674000000000002</v>
      </c>
      <c r="AM107" s="109">
        <f t="shared" ref="AM107:AM122" si="37">((AK107-AI107)*(1000/AG107))/AJ107</f>
        <v>4.312581774590857</v>
      </c>
      <c r="AN107" s="223" cm="1">
        <f t="array" ref="AN107">MIN(IF(ISERROR(AM107:AM114),1E+307,AM107:AM114))</f>
        <v>0.49051529923013776</v>
      </c>
      <c r="AP107" s="223" cm="1">
        <f t="array" ref="AP107">MAX(IF(ISERROR(AJ107:AJ114),-1E+307,AJ107:AJ114))</f>
        <v>0.70119999999999993</v>
      </c>
      <c r="AQ107" s="220"/>
      <c r="AR107" s="24"/>
      <c r="AS107" s="223" cm="1">
        <f t="array" ref="AS107">MIN(IF(ISERROR(AK107:AK114),1E+307,AK107:AK114))</f>
        <v>1.3328000000000002</v>
      </c>
      <c r="AT107" s="220"/>
      <c r="AV107" s="43">
        <v>0.78</v>
      </c>
      <c r="AW107" s="43">
        <v>1.429</v>
      </c>
      <c r="AX107" s="43">
        <v>0.81799999999999995</v>
      </c>
      <c r="AY107" s="43">
        <v>1.4790000000000001</v>
      </c>
      <c r="AZ107" s="25"/>
      <c r="BA107" s="223" cm="1">
        <f t="array" ref="BA107">INDEX(AV107:AV114, MATCH(MIN(IF(ISERROR($AK107:$AK114), 1000, $AK107:$AK114)), $AK107:$AK114, 0))</f>
        <v>0.78200000000000003</v>
      </c>
      <c r="BB107" s="220"/>
      <c r="BC107" s="24"/>
      <c r="BD107" s="223" cm="1">
        <f t="array" ref="BD107">INDEX(AW107:AW114, MATCH(MIN(IF(ISERROR($AK107:$AK114), 1000, $AK107:$AK114)), $AK107:$AK114, 0))</f>
        <v>1.377</v>
      </c>
      <c r="BE107" s="220"/>
      <c r="BG107" s="43">
        <v>0.749</v>
      </c>
      <c r="BH107" s="43">
        <v>1.5529999999999999</v>
      </c>
      <c r="BI107" s="43">
        <v>0.80200000000000005</v>
      </c>
      <c r="BJ107" s="43">
        <v>1.5660000000000001</v>
      </c>
      <c r="BL107" s="223" cm="1">
        <f t="array" ref="BL107">INDEX(BG107:BG114, MATCH(MIN(IF(ISERROR($AK107:$AK114), 1000, $AK107:$AK114)), $AK107:$AK114, 0))</f>
        <v>0.73099999999999998</v>
      </c>
      <c r="BM107" s="220"/>
      <c r="BN107" s="24"/>
      <c r="BO107" s="223" cm="1">
        <f t="array" ref="BO107">INDEX(BH107:BH114, MATCH(MIN(IF(ISERROR($AK107:$AK114), 1000, $AK107:$AK114)), $AK107:$AK114, 0))</f>
        <v>1.54</v>
      </c>
      <c r="BP107" s="220"/>
      <c r="BR107" s="220"/>
      <c r="BS107" s="220"/>
      <c r="BT107" s="221"/>
      <c r="BU107" s="51"/>
      <c r="BV107" s="220"/>
      <c r="BW107" s="220"/>
      <c r="BX107" s="221"/>
      <c r="BY107" s="51"/>
      <c r="BZ107" s="221"/>
    </row>
    <row r="108" spans="1:78" s="63" customFormat="1" ht="16" customHeight="1" x14ac:dyDescent="0.2">
      <c r="A108" s="222"/>
      <c r="B108" s="222"/>
      <c r="C108" s="222"/>
      <c r="D108" s="162" t="s">
        <v>947</v>
      </c>
      <c r="E108" s="224"/>
      <c r="G108" s="63">
        <v>332</v>
      </c>
      <c r="H108" s="63">
        <v>302</v>
      </c>
      <c r="I108" s="63">
        <v>268</v>
      </c>
      <c r="J108" s="63">
        <v>371</v>
      </c>
      <c r="K108" s="63">
        <v>369</v>
      </c>
      <c r="L108" s="63">
        <v>0.83399999999999996</v>
      </c>
      <c r="M108" s="63">
        <v>0.82199999999999995</v>
      </c>
      <c r="N108" s="63">
        <v>0.80500000000000005</v>
      </c>
      <c r="O108" s="63">
        <v>0.85499999999999998</v>
      </c>
      <c r="P108" s="63">
        <v>0.85399999999999998</v>
      </c>
      <c r="Q108" s="63">
        <v>0.68799999999999994</v>
      </c>
      <c r="R108" s="63">
        <v>0.69099999999999995</v>
      </c>
      <c r="S108" s="63">
        <v>0.71799999999999997</v>
      </c>
      <c r="T108" s="63">
        <v>0.71</v>
      </c>
      <c r="U108" s="63">
        <v>0.69899999999999995</v>
      </c>
      <c r="V108" s="63">
        <v>1.004</v>
      </c>
      <c r="W108" s="63">
        <v>1.034</v>
      </c>
      <c r="X108" s="63">
        <v>1.083</v>
      </c>
      <c r="Y108" s="63">
        <v>0.94399999999999995</v>
      </c>
      <c r="Z108" s="63">
        <v>0.94699999999999995</v>
      </c>
      <c r="AA108" s="63">
        <v>1.3819999999999999</v>
      </c>
      <c r="AB108" s="63">
        <v>1.3480000000000001</v>
      </c>
      <c r="AC108" s="63">
        <v>1.3</v>
      </c>
      <c r="AD108" s="63">
        <v>1.302</v>
      </c>
      <c r="AE108" s="63">
        <v>1.3320000000000001</v>
      </c>
      <c r="AG108" s="102">
        <f t="shared" si="32"/>
        <v>328.4</v>
      </c>
      <c r="AH108" s="103">
        <f t="shared" si="33"/>
        <v>0.83399999999999996</v>
      </c>
      <c r="AI108" s="103">
        <f t="shared" si="34"/>
        <v>1.0024000000000002</v>
      </c>
      <c r="AJ108" s="103">
        <f t="shared" si="35"/>
        <v>0.70119999999999993</v>
      </c>
      <c r="AK108" s="103">
        <f t="shared" si="36"/>
        <v>1.3328000000000002</v>
      </c>
      <c r="AM108" s="18">
        <f t="shared" si="37"/>
        <v>1.4348119423601653</v>
      </c>
      <c r="AN108" s="223"/>
      <c r="AP108" s="223"/>
      <c r="AQ108" s="220"/>
      <c r="AR108" s="104"/>
      <c r="AS108" s="223"/>
      <c r="AT108" s="220"/>
      <c r="AV108" s="105">
        <v>0.78200000000000003</v>
      </c>
      <c r="AW108" s="105">
        <v>1.377</v>
      </c>
      <c r="AX108" s="105">
        <v>0.79900000000000004</v>
      </c>
      <c r="AY108" s="105">
        <v>1.4870000000000001</v>
      </c>
      <c r="AZ108" s="106"/>
      <c r="BA108" s="223"/>
      <c r="BB108" s="220"/>
      <c r="BC108" s="104"/>
      <c r="BD108" s="223"/>
      <c r="BE108" s="220"/>
      <c r="BG108" s="105">
        <v>0.73099999999999998</v>
      </c>
      <c r="BH108" s="105">
        <v>1.54</v>
      </c>
      <c r="BI108" s="105">
        <v>0.78300000000000003</v>
      </c>
      <c r="BJ108" s="105">
        <v>1.5429999999999999</v>
      </c>
      <c r="BL108" s="223"/>
      <c r="BM108" s="220"/>
      <c r="BN108" s="104"/>
      <c r="BO108" s="223"/>
      <c r="BP108" s="220"/>
      <c r="BR108" s="220"/>
      <c r="BS108" s="220"/>
      <c r="BT108" s="221"/>
      <c r="BU108" s="107"/>
      <c r="BV108" s="220"/>
      <c r="BW108" s="220"/>
      <c r="BX108" s="221"/>
      <c r="BY108" s="107"/>
      <c r="BZ108" s="221"/>
    </row>
    <row r="109" spans="1:78" ht="16" customHeight="1" x14ac:dyDescent="0.2">
      <c r="A109" s="222"/>
      <c r="B109" s="222"/>
      <c r="C109" s="222"/>
      <c r="D109" s="20" t="s">
        <v>948</v>
      </c>
      <c r="E109" s="224"/>
      <c r="G109">
        <v>403</v>
      </c>
      <c r="H109">
        <v>447</v>
      </c>
      <c r="I109">
        <v>463</v>
      </c>
      <c r="J109">
        <v>479</v>
      </c>
      <c r="K109">
        <v>428</v>
      </c>
      <c r="L109">
        <v>0.77</v>
      </c>
      <c r="M109">
        <v>0.78300000000000003</v>
      </c>
      <c r="N109">
        <v>0.78500000000000003</v>
      </c>
      <c r="O109">
        <v>0.79600000000000004</v>
      </c>
      <c r="P109">
        <v>0.78300000000000003</v>
      </c>
      <c r="Q109">
        <v>0.69099999999999995</v>
      </c>
      <c r="R109">
        <v>0.69099999999999995</v>
      </c>
      <c r="S109">
        <v>0.70899999999999996</v>
      </c>
      <c r="T109">
        <v>0.70699999999999996</v>
      </c>
      <c r="U109">
        <v>0.69299999999999995</v>
      </c>
      <c r="V109">
        <v>1.163</v>
      </c>
      <c r="W109">
        <v>1.129</v>
      </c>
      <c r="X109">
        <v>1.1299999999999999</v>
      </c>
      <c r="Y109">
        <v>1.101</v>
      </c>
      <c r="Z109">
        <v>1.133</v>
      </c>
      <c r="AA109">
        <v>1.365</v>
      </c>
      <c r="AB109">
        <v>1.37</v>
      </c>
      <c r="AC109">
        <v>1.306</v>
      </c>
      <c r="AD109">
        <v>1.325</v>
      </c>
      <c r="AE109">
        <v>1.3220000000000001</v>
      </c>
      <c r="AG109" s="21">
        <f t="shared" si="32"/>
        <v>444</v>
      </c>
      <c r="AH109" s="22">
        <f t="shared" si="33"/>
        <v>0.7834000000000001</v>
      </c>
      <c r="AI109" s="22">
        <f t="shared" si="34"/>
        <v>1.1312</v>
      </c>
      <c r="AJ109" s="22">
        <f t="shared" si="35"/>
        <v>0.69819999999999993</v>
      </c>
      <c r="AK109" s="22">
        <f t="shared" si="36"/>
        <v>1.3376000000000001</v>
      </c>
      <c r="AM109" s="109">
        <f t="shared" si="37"/>
        <v>0.66580473340714008</v>
      </c>
      <c r="AN109" s="223"/>
      <c r="AP109" s="223"/>
      <c r="AQ109" s="220"/>
      <c r="AR109" s="24"/>
      <c r="AS109" s="223"/>
      <c r="AT109" s="220"/>
      <c r="AV109" s="43">
        <v>0.77700000000000002</v>
      </c>
      <c r="AW109" s="43">
        <v>1.3819999999999999</v>
      </c>
      <c r="AX109" s="43">
        <v>0.80800000000000005</v>
      </c>
      <c r="AY109" s="43">
        <v>1.454</v>
      </c>
      <c r="AZ109" s="25"/>
      <c r="BA109" s="223"/>
      <c r="BB109" s="220"/>
      <c r="BC109" s="24"/>
      <c r="BD109" s="223"/>
      <c r="BE109" s="220"/>
      <c r="BG109" s="43">
        <v>0.72399999999999998</v>
      </c>
      <c r="BH109" s="43">
        <v>1.5529999999999999</v>
      </c>
      <c r="BI109" s="43">
        <v>0.77500000000000002</v>
      </c>
      <c r="BJ109" s="43">
        <v>1.556</v>
      </c>
      <c r="BL109" s="223"/>
      <c r="BM109" s="220"/>
      <c r="BN109" s="24"/>
      <c r="BO109" s="223"/>
      <c r="BP109" s="220"/>
      <c r="BR109" s="220"/>
      <c r="BS109" s="220"/>
      <c r="BT109" s="221"/>
      <c r="BU109" s="51"/>
      <c r="BV109" s="220"/>
      <c r="BW109" s="220"/>
      <c r="BX109" s="221"/>
      <c r="BY109" s="51"/>
      <c r="BZ109" s="221"/>
    </row>
    <row r="110" spans="1:78" ht="16" customHeight="1" x14ac:dyDescent="0.2">
      <c r="A110" s="222"/>
      <c r="B110" s="222"/>
      <c r="C110" s="222"/>
      <c r="D110" s="20" t="s">
        <v>949</v>
      </c>
      <c r="E110" s="224"/>
      <c r="G110">
        <v>494</v>
      </c>
      <c r="H110">
        <v>489</v>
      </c>
      <c r="I110">
        <v>504</v>
      </c>
      <c r="J110">
        <v>666</v>
      </c>
      <c r="K110">
        <v>478</v>
      </c>
      <c r="L110">
        <v>0.77</v>
      </c>
      <c r="M110">
        <v>0.76600000000000001</v>
      </c>
      <c r="N110">
        <v>0.76700000000000002</v>
      </c>
      <c r="O110">
        <v>0.83</v>
      </c>
      <c r="P110">
        <v>0.76900000000000002</v>
      </c>
      <c r="Q110">
        <v>0.68600000000000005</v>
      </c>
      <c r="R110">
        <v>0.67900000000000005</v>
      </c>
      <c r="S110">
        <v>0.70399999999999996</v>
      </c>
      <c r="T110">
        <v>0.71</v>
      </c>
      <c r="U110">
        <v>0.68700000000000006</v>
      </c>
      <c r="V110">
        <v>1.161</v>
      </c>
      <c r="W110">
        <v>1.165</v>
      </c>
      <c r="X110">
        <v>1.17</v>
      </c>
      <c r="Y110">
        <v>1.0149999999999999</v>
      </c>
      <c r="Z110">
        <v>1.165</v>
      </c>
      <c r="AA110">
        <v>1.363</v>
      </c>
      <c r="AB110">
        <v>1.38</v>
      </c>
      <c r="AC110">
        <v>1.33</v>
      </c>
      <c r="AD110">
        <v>1.36</v>
      </c>
      <c r="AE110">
        <v>1.3380000000000001</v>
      </c>
      <c r="AG110" s="21">
        <f t="shared" si="32"/>
        <v>526.20000000000005</v>
      </c>
      <c r="AH110" s="22">
        <f t="shared" si="33"/>
        <v>0.78039999999999998</v>
      </c>
      <c r="AI110" s="22">
        <f t="shared" si="34"/>
        <v>1.1352</v>
      </c>
      <c r="AJ110" s="22">
        <f t="shared" si="35"/>
        <v>0.69320000000000004</v>
      </c>
      <c r="AK110" s="22">
        <f t="shared" si="36"/>
        <v>1.3542000000000001</v>
      </c>
      <c r="AM110" s="109">
        <f t="shared" si="37"/>
        <v>0.60039175150558532</v>
      </c>
      <c r="AN110" s="223"/>
      <c r="AP110" s="223"/>
      <c r="AQ110" s="220"/>
      <c r="AR110" s="24"/>
      <c r="AS110" s="223"/>
      <c r="AT110" s="220"/>
      <c r="AV110" s="43">
        <v>0.76100000000000001</v>
      </c>
      <c r="AW110" s="43">
        <v>1.41</v>
      </c>
      <c r="AX110" s="43">
        <v>0.79</v>
      </c>
      <c r="AY110" s="43">
        <v>1.4870000000000001</v>
      </c>
      <c r="AZ110" s="25"/>
      <c r="BA110" s="223"/>
      <c r="BB110" s="220"/>
      <c r="BC110" s="24"/>
      <c r="BD110" s="223"/>
      <c r="BE110" s="220"/>
      <c r="BG110" s="43">
        <v>0.71</v>
      </c>
      <c r="BH110" s="43">
        <v>1.5760000000000001</v>
      </c>
      <c r="BI110" s="43">
        <v>0.76400000000000001</v>
      </c>
      <c r="BJ110" s="43">
        <v>1.5680000000000001</v>
      </c>
      <c r="BL110" s="223"/>
      <c r="BM110" s="220"/>
      <c r="BN110" s="24"/>
      <c r="BO110" s="223"/>
      <c r="BP110" s="220"/>
      <c r="BR110" s="220"/>
      <c r="BS110" s="220"/>
      <c r="BT110" s="221"/>
      <c r="BU110" s="51"/>
      <c r="BV110" s="220"/>
      <c r="BW110" s="220"/>
      <c r="BX110" s="221"/>
      <c r="BY110" s="51"/>
      <c r="BZ110" s="221"/>
    </row>
    <row r="111" spans="1:78" ht="16" customHeight="1" x14ac:dyDescent="0.2">
      <c r="A111" s="222"/>
      <c r="B111" s="222"/>
      <c r="C111" s="222"/>
      <c r="D111" s="20" t="s">
        <v>1028</v>
      </c>
      <c r="E111" s="224"/>
      <c r="G111" s="20">
        <v>540</v>
      </c>
      <c r="H111" s="20">
        <v>528</v>
      </c>
      <c r="I111" s="20">
        <v>504</v>
      </c>
      <c r="J111" s="20">
        <v>628</v>
      </c>
      <c r="K111" s="20">
        <v>570</v>
      </c>
      <c r="L111" s="20">
        <v>0.76300000000000001</v>
      </c>
      <c r="M111" s="20">
        <v>0.753</v>
      </c>
      <c r="N111" s="20">
        <v>0.74399999999999999</v>
      </c>
      <c r="O111" s="20">
        <v>0.80100000000000005</v>
      </c>
      <c r="P111" s="20">
        <v>0.77100000000000002</v>
      </c>
      <c r="Q111" s="20">
        <v>0.67200000000000004</v>
      </c>
      <c r="R111" s="20">
        <v>0.67400000000000004</v>
      </c>
      <c r="S111" s="20">
        <v>0.69899999999999995</v>
      </c>
      <c r="T111" s="20">
        <v>0.69799999999999995</v>
      </c>
      <c r="U111" s="20">
        <v>0.68300000000000005</v>
      </c>
      <c r="V111" s="20">
        <v>1.177</v>
      </c>
      <c r="W111" s="20">
        <v>1.1930000000000001</v>
      </c>
      <c r="X111" s="20">
        <v>1.22</v>
      </c>
      <c r="Y111" s="20">
        <v>1.089</v>
      </c>
      <c r="Z111" s="20">
        <v>1.1599999999999999</v>
      </c>
      <c r="AA111" s="20">
        <v>1.3959999999999999</v>
      </c>
      <c r="AB111" s="20">
        <v>1.3740000000000001</v>
      </c>
      <c r="AC111" s="20">
        <v>1.3169999999999999</v>
      </c>
      <c r="AD111" s="20">
        <v>1.3360000000000001</v>
      </c>
      <c r="AE111" s="20">
        <v>1.347</v>
      </c>
      <c r="AG111" s="21">
        <f t="shared" si="32"/>
        <v>554</v>
      </c>
      <c r="AH111" s="22">
        <f t="shared" si="33"/>
        <v>0.76639999999999997</v>
      </c>
      <c r="AI111" s="22">
        <f t="shared" si="34"/>
        <v>1.1678000000000002</v>
      </c>
      <c r="AJ111" s="22">
        <f t="shared" si="35"/>
        <v>0.68520000000000003</v>
      </c>
      <c r="AK111" s="22">
        <f t="shared" si="36"/>
        <v>1.3539999999999999</v>
      </c>
      <c r="AM111" s="109">
        <f t="shared" si="37"/>
        <v>0.49051529923013776</v>
      </c>
      <c r="AN111" s="223"/>
      <c r="AP111" s="223"/>
      <c r="AQ111" s="220"/>
      <c r="AR111" s="24"/>
      <c r="AS111" s="223"/>
      <c r="AT111" s="220"/>
      <c r="AV111" s="43">
        <v>0.76100000000000001</v>
      </c>
      <c r="AW111" s="43">
        <v>1.417</v>
      </c>
      <c r="AX111" s="43">
        <v>0.79400000000000004</v>
      </c>
      <c r="AY111" s="43">
        <v>1.4830000000000001</v>
      </c>
      <c r="AZ111" s="25"/>
      <c r="BA111" s="223"/>
      <c r="BB111" s="220"/>
      <c r="BC111" s="24"/>
      <c r="BD111" s="223"/>
      <c r="BE111" s="220"/>
      <c r="BG111" s="43">
        <v>0.71499999999999997</v>
      </c>
      <c r="BH111" s="43">
        <v>1.5740000000000001</v>
      </c>
      <c r="BI111" s="43">
        <v>0.76400000000000001</v>
      </c>
      <c r="BJ111" s="43">
        <v>1.5780000000000001</v>
      </c>
      <c r="BL111" s="223"/>
      <c r="BM111" s="220"/>
      <c r="BN111" s="24"/>
      <c r="BO111" s="223"/>
      <c r="BP111" s="220"/>
      <c r="BR111" s="220"/>
      <c r="BS111" s="220"/>
      <c r="BT111" s="221"/>
      <c r="BU111" s="51"/>
      <c r="BV111" s="220"/>
      <c r="BW111" s="220"/>
      <c r="BX111" s="221"/>
      <c r="BY111" s="51"/>
      <c r="BZ111" s="221"/>
    </row>
    <row r="112" spans="1:78" ht="16" customHeight="1" x14ac:dyDescent="0.2">
      <c r="A112" s="222"/>
      <c r="B112" s="222"/>
      <c r="C112" s="222"/>
      <c r="E112" s="224"/>
      <c r="G112" s="110"/>
      <c r="K112" s="111"/>
      <c r="L112" s="110"/>
      <c r="P112" s="111"/>
      <c r="Q112" s="110"/>
      <c r="U112" s="111"/>
      <c r="V112" s="110"/>
      <c r="Z112" s="111"/>
      <c r="AA112" s="110"/>
      <c r="AE112" s="111"/>
      <c r="AG112" s="21" t="e">
        <f t="shared" si="32"/>
        <v>#DIV/0!</v>
      </c>
      <c r="AH112" s="22" t="e">
        <f t="shared" si="33"/>
        <v>#DIV/0!</v>
      </c>
      <c r="AI112" s="22" t="e">
        <f t="shared" si="34"/>
        <v>#DIV/0!</v>
      </c>
      <c r="AJ112" s="22" t="e">
        <f t="shared" si="35"/>
        <v>#DIV/0!</v>
      </c>
      <c r="AK112" s="22" t="e">
        <f t="shared" si="36"/>
        <v>#DIV/0!</v>
      </c>
      <c r="AM112" s="109" t="e">
        <f t="shared" si="37"/>
        <v>#DIV/0!</v>
      </c>
      <c r="AN112" s="223"/>
      <c r="AP112" s="223"/>
      <c r="AQ112" s="220"/>
      <c r="AR112" s="24"/>
      <c r="AS112" s="223"/>
      <c r="AT112" s="220"/>
      <c r="AV112" s="43"/>
      <c r="AW112" s="43"/>
      <c r="AX112" s="43"/>
      <c r="AY112" s="43"/>
      <c r="AZ112" s="25"/>
      <c r="BA112" s="223"/>
      <c r="BB112" s="220"/>
      <c r="BC112" s="24"/>
      <c r="BD112" s="223"/>
      <c r="BE112" s="220"/>
      <c r="BG112" s="43"/>
      <c r="BH112" s="43"/>
      <c r="BI112" s="43"/>
      <c r="BJ112" s="43"/>
      <c r="BL112" s="223"/>
      <c r="BM112" s="220"/>
      <c r="BN112" s="24"/>
      <c r="BO112" s="223"/>
      <c r="BP112" s="220"/>
      <c r="BR112" s="220"/>
      <c r="BS112" s="220"/>
      <c r="BT112" s="221"/>
      <c r="BU112" s="51"/>
      <c r="BV112" s="220"/>
      <c r="BW112" s="220"/>
      <c r="BX112" s="221"/>
      <c r="BY112" s="51"/>
      <c r="BZ112" s="221"/>
    </row>
    <row r="113" spans="1:78" ht="16" customHeight="1" x14ac:dyDescent="0.2">
      <c r="A113" s="222"/>
      <c r="B113" s="222"/>
      <c r="C113" s="222"/>
      <c r="E113" s="224"/>
      <c r="G113" s="110"/>
      <c r="K113" s="111"/>
      <c r="L113" s="110"/>
      <c r="P113" s="111"/>
      <c r="Q113" s="110"/>
      <c r="U113" s="111"/>
      <c r="V113" s="110"/>
      <c r="Z113" s="111"/>
      <c r="AA113" s="110"/>
      <c r="AE113" s="111"/>
      <c r="AG113" s="21" t="e">
        <f t="shared" si="32"/>
        <v>#DIV/0!</v>
      </c>
      <c r="AH113" s="22" t="e">
        <f t="shared" si="33"/>
        <v>#DIV/0!</v>
      </c>
      <c r="AI113" s="22" t="e">
        <f t="shared" si="34"/>
        <v>#DIV/0!</v>
      </c>
      <c r="AJ113" s="22" t="e">
        <f t="shared" si="35"/>
        <v>#DIV/0!</v>
      </c>
      <c r="AK113" s="22" t="e">
        <f t="shared" si="36"/>
        <v>#DIV/0!</v>
      </c>
      <c r="AM113" s="109" t="e">
        <f t="shared" si="37"/>
        <v>#DIV/0!</v>
      </c>
      <c r="AN113" s="223"/>
      <c r="AP113" s="223"/>
      <c r="AQ113" s="220"/>
      <c r="AR113" s="24"/>
      <c r="AS113" s="223"/>
      <c r="AT113" s="220"/>
      <c r="AV113" s="43"/>
      <c r="AW113" s="43"/>
      <c r="AX113" s="43"/>
      <c r="AY113" s="43"/>
      <c r="AZ113" s="25"/>
      <c r="BA113" s="223"/>
      <c r="BB113" s="220"/>
      <c r="BC113" s="24"/>
      <c r="BD113" s="223"/>
      <c r="BE113" s="220"/>
      <c r="BG113" s="43"/>
      <c r="BH113" s="43"/>
      <c r="BI113" s="43"/>
      <c r="BJ113" s="43"/>
      <c r="BL113" s="223"/>
      <c r="BM113" s="220"/>
      <c r="BN113" s="24"/>
      <c r="BO113" s="223"/>
      <c r="BP113" s="220"/>
      <c r="BR113" s="220"/>
      <c r="BS113" s="220"/>
      <c r="BT113" s="221"/>
      <c r="BU113" s="51"/>
      <c r="BV113" s="220"/>
      <c r="BW113" s="220"/>
      <c r="BX113" s="221"/>
      <c r="BY113" s="51"/>
      <c r="BZ113" s="221"/>
    </row>
    <row r="114" spans="1:78" ht="16" customHeight="1" x14ac:dyDescent="0.2">
      <c r="A114" s="222"/>
      <c r="B114" s="222"/>
      <c r="C114" s="222"/>
      <c r="E114" s="224"/>
      <c r="G114" s="110"/>
      <c r="K114" s="111"/>
      <c r="L114" s="110"/>
      <c r="P114" s="111"/>
      <c r="Q114" s="110"/>
      <c r="U114" s="111"/>
      <c r="V114" s="110"/>
      <c r="Z114" s="111"/>
      <c r="AA114" s="110"/>
      <c r="AE114" s="111"/>
      <c r="AG114" s="21" t="e">
        <f t="shared" si="32"/>
        <v>#DIV/0!</v>
      </c>
      <c r="AH114" s="22" t="e">
        <f t="shared" si="33"/>
        <v>#DIV/0!</v>
      </c>
      <c r="AI114" s="22" t="e">
        <f t="shared" si="34"/>
        <v>#DIV/0!</v>
      </c>
      <c r="AJ114" s="22" t="e">
        <f t="shared" si="35"/>
        <v>#DIV/0!</v>
      </c>
      <c r="AK114" s="22" t="e">
        <f t="shared" si="36"/>
        <v>#DIV/0!</v>
      </c>
      <c r="AM114" s="109" t="e">
        <f t="shared" si="37"/>
        <v>#DIV/0!</v>
      </c>
      <c r="AN114" s="223"/>
      <c r="AP114" s="223"/>
      <c r="AQ114" s="220"/>
      <c r="AR114" s="24"/>
      <c r="AS114" s="223"/>
      <c r="AT114" s="220"/>
      <c r="AV114" s="43"/>
      <c r="AW114" s="43"/>
      <c r="AX114" s="43"/>
      <c r="AY114" s="43"/>
      <c r="AZ114" s="25"/>
      <c r="BA114" s="223"/>
      <c r="BB114" s="220"/>
      <c r="BC114" s="24"/>
      <c r="BD114" s="223"/>
      <c r="BE114" s="220"/>
      <c r="BG114" s="43"/>
      <c r="BH114" s="43"/>
      <c r="BI114" s="43"/>
      <c r="BJ114" s="43"/>
      <c r="BL114" s="223"/>
      <c r="BM114" s="220"/>
      <c r="BN114" s="24"/>
      <c r="BO114" s="223"/>
      <c r="BP114" s="220"/>
      <c r="BR114" s="220"/>
      <c r="BS114" s="220"/>
      <c r="BT114" s="221"/>
      <c r="BU114" s="51"/>
      <c r="BV114" s="220"/>
      <c r="BW114" s="220"/>
      <c r="BX114" s="221"/>
      <c r="BY114" s="51"/>
      <c r="BZ114" s="221"/>
    </row>
    <row r="115" spans="1:78" ht="16" customHeight="1" x14ac:dyDescent="0.2">
      <c r="A115" s="222"/>
      <c r="B115" s="222"/>
      <c r="C115" s="222">
        <v>0</v>
      </c>
      <c r="D115" s="20" t="s">
        <v>950</v>
      </c>
      <c r="E115" s="224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G115" s="21" t="e">
        <f t="shared" si="32"/>
        <v>#DIV/0!</v>
      </c>
      <c r="AH115" s="22" t="e">
        <f t="shared" si="33"/>
        <v>#DIV/0!</v>
      </c>
      <c r="AI115" s="22" t="e">
        <f t="shared" si="34"/>
        <v>#DIV/0!</v>
      </c>
      <c r="AJ115" s="22" t="e">
        <f t="shared" si="35"/>
        <v>#DIV/0!</v>
      </c>
      <c r="AK115" s="22" t="e">
        <f t="shared" si="36"/>
        <v>#DIV/0!</v>
      </c>
      <c r="AM115" s="109" t="e">
        <f t="shared" si="37"/>
        <v>#DIV/0!</v>
      </c>
      <c r="AN115" s="223"/>
      <c r="AP115" s="223"/>
      <c r="AQ115" s="220"/>
      <c r="AR115" s="24"/>
      <c r="AS115" s="223"/>
      <c r="AT115" s="220"/>
      <c r="AV115" s="43"/>
      <c r="AW115" s="43"/>
      <c r="AX115" s="43"/>
      <c r="AY115" s="43"/>
      <c r="AZ115" s="25"/>
      <c r="BA115" s="223"/>
      <c r="BB115" s="220"/>
      <c r="BC115" s="24"/>
      <c r="BD115" s="223"/>
      <c r="BE115" s="220"/>
      <c r="BG115" s="43"/>
      <c r="BH115" s="43"/>
      <c r="BI115" s="43"/>
      <c r="BJ115" s="43"/>
      <c r="BL115" s="223"/>
      <c r="BM115" s="220"/>
      <c r="BN115" s="24"/>
      <c r="BO115" s="223"/>
      <c r="BP115" s="220"/>
      <c r="BR115" s="220"/>
      <c r="BS115" s="220"/>
      <c r="BT115" s="221"/>
      <c r="BU115" s="51"/>
      <c r="BV115" s="220"/>
      <c r="BW115" s="220"/>
      <c r="BX115" s="221"/>
      <c r="BY115" s="51"/>
      <c r="BZ115" s="221"/>
    </row>
    <row r="116" spans="1:78" ht="16" customHeight="1" x14ac:dyDescent="0.2">
      <c r="A116" s="222"/>
      <c r="B116" s="222"/>
      <c r="C116" s="222"/>
      <c r="D116" s="20" t="s">
        <v>951</v>
      </c>
      <c r="E116" s="224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G116" s="21" t="e">
        <f t="shared" si="32"/>
        <v>#DIV/0!</v>
      </c>
      <c r="AH116" s="22" t="e">
        <f t="shared" si="33"/>
        <v>#DIV/0!</v>
      </c>
      <c r="AI116" s="22" t="e">
        <f t="shared" si="34"/>
        <v>#DIV/0!</v>
      </c>
      <c r="AJ116" s="22" t="e">
        <f t="shared" si="35"/>
        <v>#DIV/0!</v>
      </c>
      <c r="AK116" s="22" t="e">
        <f t="shared" si="36"/>
        <v>#DIV/0!</v>
      </c>
      <c r="AM116" s="109" t="e">
        <f t="shared" si="37"/>
        <v>#DIV/0!</v>
      </c>
      <c r="AN116" s="223"/>
      <c r="AP116" s="223"/>
      <c r="AQ116" s="220"/>
      <c r="AR116" s="24"/>
      <c r="AS116" s="223"/>
      <c r="AT116" s="220"/>
      <c r="AV116" s="43"/>
      <c r="AW116" s="43"/>
      <c r="AX116" s="43"/>
      <c r="AY116" s="43"/>
      <c r="AZ116" s="25"/>
      <c r="BA116" s="223"/>
      <c r="BB116" s="220"/>
      <c r="BC116" s="24"/>
      <c r="BD116" s="223"/>
      <c r="BE116" s="220"/>
      <c r="BG116" s="43"/>
      <c r="BH116" s="43"/>
      <c r="BI116" s="43"/>
      <c r="BJ116" s="43"/>
      <c r="BL116" s="223"/>
      <c r="BM116" s="220"/>
      <c r="BN116" s="24"/>
      <c r="BO116" s="223"/>
      <c r="BP116" s="220"/>
      <c r="BR116" s="220"/>
      <c r="BS116" s="220"/>
      <c r="BT116" s="221"/>
      <c r="BU116" s="51"/>
      <c r="BV116" s="220"/>
      <c r="BW116" s="220"/>
      <c r="BX116" s="221"/>
      <c r="BY116" s="51"/>
      <c r="BZ116" s="221"/>
    </row>
    <row r="117" spans="1:78" ht="16" customHeight="1" x14ac:dyDescent="0.2">
      <c r="A117" s="222"/>
      <c r="B117" s="222"/>
      <c r="C117" s="222"/>
      <c r="D117" s="20" t="s">
        <v>952</v>
      </c>
      <c r="E117" s="224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G117" s="21" t="e">
        <f t="shared" si="32"/>
        <v>#DIV/0!</v>
      </c>
      <c r="AH117" s="22" t="e">
        <f t="shared" si="33"/>
        <v>#DIV/0!</v>
      </c>
      <c r="AI117" s="22" t="e">
        <f t="shared" si="34"/>
        <v>#DIV/0!</v>
      </c>
      <c r="AJ117" s="22" t="e">
        <f t="shared" si="35"/>
        <v>#DIV/0!</v>
      </c>
      <c r="AK117" s="22" t="e">
        <f t="shared" si="36"/>
        <v>#DIV/0!</v>
      </c>
      <c r="AM117" s="109" t="e">
        <f t="shared" si="37"/>
        <v>#DIV/0!</v>
      </c>
      <c r="AN117" s="223"/>
      <c r="AP117" s="223"/>
      <c r="AQ117" s="220"/>
      <c r="AR117" s="24"/>
      <c r="AS117" s="223"/>
      <c r="AT117" s="220"/>
      <c r="AV117" s="43"/>
      <c r="AW117" s="43"/>
      <c r="AX117" s="43"/>
      <c r="AY117" s="43"/>
      <c r="AZ117" s="25"/>
      <c r="BA117" s="223"/>
      <c r="BB117" s="220"/>
      <c r="BC117" s="24"/>
      <c r="BD117" s="223"/>
      <c r="BE117" s="220"/>
      <c r="BG117" s="43"/>
      <c r="BH117" s="43"/>
      <c r="BI117" s="43"/>
      <c r="BJ117" s="43"/>
      <c r="BL117" s="223"/>
      <c r="BM117" s="220"/>
      <c r="BN117" s="24"/>
      <c r="BO117" s="223"/>
      <c r="BP117" s="220"/>
      <c r="BR117" s="220"/>
      <c r="BS117" s="220"/>
      <c r="BT117" s="221"/>
      <c r="BU117" s="51"/>
      <c r="BV117" s="220"/>
      <c r="BW117" s="220"/>
      <c r="BX117" s="221"/>
      <c r="BY117" s="51"/>
      <c r="BZ117" s="221"/>
    </row>
    <row r="118" spans="1:78" ht="16" customHeight="1" x14ac:dyDescent="0.2">
      <c r="A118" s="222"/>
      <c r="B118" s="222"/>
      <c r="C118" s="222"/>
      <c r="D118" s="20" t="s">
        <v>953</v>
      </c>
      <c r="E118" s="224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G118" s="21" t="e">
        <f t="shared" si="32"/>
        <v>#DIV/0!</v>
      </c>
      <c r="AH118" s="22" t="e">
        <f t="shared" si="33"/>
        <v>#DIV/0!</v>
      </c>
      <c r="AI118" s="22" t="e">
        <f t="shared" si="34"/>
        <v>#DIV/0!</v>
      </c>
      <c r="AJ118" s="22" t="e">
        <f t="shared" si="35"/>
        <v>#DIV/0!</v>
      </c>
      <c r="AK118" s="22" t="e">
        <f t="shared" si="36"/>
        <v>#DIV/0!</v>
      </c>
      <c r="AM118" s="109" t="e">
        <f t="shared" si="37"/>
        <v>#DIV/0!</v>
      </c>
      <c r="AN118" s="223"/>
      <c r="AP118" s="223"/>
      <c r="AQ118" s="220"/>
      <c r="AR118" s="24"/>
      <c r="AS118" s="223"/>
      <c r="AT118" s="220"/>
      <c r="AV118" s="43"/>
      <c r="AW118" s="43"/>
      <c r="AX118" s="43"/>
      <c r="AY118" s="43"/>
      <c r="AZ118" s="25"/>
      <c r="BA118" s="223"/>
      <c r="BB118" s="220"/>
      <c r="BC118" s="24"/>
      <c r="BD118" s="223"/>
      <c r="BE118" s="220"/>
      <c r="BG118" s="43"/>
      <c r="BH118" s="43"/>
      <c r="BI118" s="43"/>
      <c r="BJ118" s="43"/>
      <c r="BL118" s="223"/>
      <c r="BM118" s="220"/>
      <c r="BN118" s="24"/>
      <c r="BO118" s="223"/>
      <c r="BP118" s="220"/>
      <c r="BR118" s="220"/>
      <c r="BS118" s="220"/>
      <c r="BT118" s="221"/>
      <c r="BU118" s="51"/>
      <c r="BV118" s="220"/>
      <c r="BW118" s="220"/>
      <c r="BX118" s="221"/>
      <c r="BY118" s="51"/>
      <c r="BZ118" s="221"/>
    </row>
    <row r="119" spans="1:78" ht="16" customHeight="1" x14ac:dyDescent="0.2">
      <c r="A119" s="222"/>
      <c r="B119" s="222"/>
      <c r="C119" s="222"/>
      <c r="D119" s="20" t="s">
        <v>1029</v>
      </c>
      <c r="E119" s="224"/>
      <c r="AG119" s="21" t="e">
        <f t="shared" si="32"/>
        <v>#DIV/0!</v>
      </c>
      <c r="AH119" s="22" t="e">
        <f t="shared" si="33"/>
        <v>#DIV/0!</v>
      </c>
      <c r="AI119" s="22" t="e">
        <f t="shared" si="34"/>
        <v>#DIV/0!</v>
      </c>
      <c r="AJ119" s="22" t="e">
        <f t="shared" si="35"/>
        <v>#DIV/0!</v>
      </c>
      <c r="AK119" s="22" t="e">
        <f t="shared" si="36"/>
        <v>#DIV/0!</v>
      </c>
      <c r="AM119" s="109" t="e">
        <f t="shared" si="37"/>
        <v>#DIV/0!</v>
      </c>
      <c r="AN119" s="223"/>
      <c r="AP119" s="223"/>
      <c r="AQ119" s="220"/>
      <c r="AR119" s="24"/>
      <c r="AS119" s="223"/>
      <c r="AT119" s="220"/>
      <c r="AV119" s="43"/>
      <c r="AW119" s="43"/>
      <c r="AX119" s="43"/>
      <c r="AY119" s="43"/>
      <c r="AZ119" s="25"/>
      <c r="BA119" s="223"/>
      <c r="BB119" s="220"/>
      <c r="BC119" s="24"/>
      <c r="BD119" s="223"/>
      <c r="BE119" s="220"/>
      <c r="BG119" s="43"/>
      <c r="BH119" s="43"/>
      <c r="BI119" s="43"/>
      <c r="BJ119" s="43"/>
      <c r="BL119" s="223"/>
      <c r="BM119" s="220"/>
      <c r="BN119" s="24"/>
      <c r="BO119" s="223"/>
      <c r="BP119" s="220"/>
      <c r="BR119" s="220"/>
      <c r="BS119" s="220"/>
      <c r="BT119" s="221"/>
      <c r="BU119" s="51"/>
      <c r="BV119" s="220"/>
      <c r="BW119" s="220"/>
      <c r="BX119" s="221"/>
      <c r="BY119" s="51"/>
      <c r="BZ119" s="221"/>
    </row>
    <row r="120" spans="1:78" ht="16" customHeight="1" x14ac:dyDescent="0.2">
      <c r="A120" s="222"/>
      <c r="B120" s="222"/>
      <c r="C120" s="222"/>
      <c r="E120" s="224"/>
      <c r="G120" s="110"/>
      <c r="K120" s="111"/>
      <c r="L120" s="110"/>
      <c r="P120" s="111"/>
      <c r="Q120" s="110"/>
      <c r="U120" s="111"/>
      <c r="V120" s="110"/>
      <c r="Z120" s="111"/>
      <c r="AA120" s="110"/>
      <c r="AE120" s="111"/>
      <c r="AG120" s="21" t="e">
        <f t="shared" si="32"/>
        <v>#DIV/0!</v>
      </c>
      <c r="AH120" s="22" t="e">
        <f t="shared" si="33"/>
        <v>#DIV/0!</v>
      </c>
      <c r="AI120" s="22" t="e">
        <f t="shared" si="34"/>
        <v>#DIV/0!</v>
      </c>
      <c r="AJ120" s="22" t="e">
        <f t="shared" si="35"/>
        <v>#DIV/0!</v>
      </c>
      <c r="AK120" s="22" t="e">
        <f t="shared" si="36"/>
        <v>#DIV/0!</v>
      </c>
      <c r="AM120" s="109" t="e">
        <f t="shared" si="37"/>
        <v>#DIV/0!</v>
      </c>
      <c r="AN120" s="223"/>
      <c r="AP120" s="223"/>
      <c r="AQ120" s="220"/>
      <c r="AR120" s="24"/>
      <c r="AS120" s="223"/>
      <c r="AT120" s="220"/>
      <c r="AV120" s="43"/>
      <c r="AW120" s="43"/>
      <c r="AX120" s="43"/>
      <c r="AY120" s="43"/>
      <c r="AZ120" s="25"/>
      <c r="BA120" s="223"/>
      <c r="BB120" s="220"/>
      <c r="BC120" s="24"/>
      <c r="BD120" s="223"/>
      <c r="BE120" s="220"/>
      <c r="BG120" s="43"/>
      <c r="BH120" s="43"/>
      <c r="BI120" s="43"/>
      <c r="BJ120" s="43"/>
      <c r="BL120" s="223"/>
      <c r="BM120" s="220"/>
      <c r="BN120" s="24"/>
      <c r="BO120" s="223"/>
      <c r="BP120" s="220"/>
      <c r="BR120" s="220"/>
      <c r="BS120" s="220"/>
      <c r="BT120" s="221"/>
      <c r="BU120" s="51"/>
      <c r="BV120" s="220"/>
      <c r="BW120" s="220"/>
      <c r="BX120" s="221"/>
      <c r="BY120" s="51"/>
      <c r="BZ120" s="221"/>
    </row>
    <row r="121" spans="1:78" ht="16" customHeight="1" x14ac:dyDescent="0.2">
      <c r="A121" s="222"/>
      <c r="B121" s="222"/>
      <c r="C121" s="222"/>
      <c r="E121" s="224"/>
      <c r="G121" s="110"/>
      <c r="K121" s="111"/>
      <c r="L121" s="110"/>
      <c r="P121" s="111"/>
      <c r="Q121" s="110"/>
      <c r="U121" s="111"/>
      <c r="V121" s="110"/>
      <c r="Z121" s="111"/>
      <c r="AA121" s="110"/>
      <c r="AE121" s="111"/>
      <c r="AG121" s="21" t="e">
        <f t="shared" si="32"/>
        <v>#DIV/0!</v>
      </c>
      <c r="AH121" s="22" t="e">
        <f t="shared" si="33"/>
        <v>#DIV/0!</v>
      </c>
      <c r="AI121" s="22" t="e">
        <f t="shared" si="34"/>
        <v>#DIV/0!</v>
      </c>
      <c r="AJ121" s="22" t="e">
        <f t="shared" si="35"/>
        <v>#DIV/0!</v>
      </c>
      <c r="AK121" s="22" t="e">
        <f t="shared" si="36"/>
        <v>#DIV/0!</v>
      </c>
      <c r="AM121" s="109" t="e">
        <f t="shared" si="37"/>
        <v>#DIV/0!</v>
      </c>
      <c r="AN121" s="223"/>
      <c r="AP121" s="223"/>
      <c r="AQ121" s="220"/>
      <c r="AR121" s="24"/>
      <c r="AS121" s="223"/>
      <c r="AT121" s="220"/>
      <c r="AV121" s="43"/>
      <c r="AW121" s="43"/>
      <c r="AX121" s="43"/>
      <c r="AY121" s="43"/>
      <c r="AZ121" s="25"/>
      <c r="BA121" s="223"/>
      <c r="BB121" s="220"/>
      <c r="BC121" s="24"/>
      <c r="BD121" s="223"/>
      <c r="BE121" s="220"/>
      <c r="BG121" s="43"/>
      <c r="BH121" s="43"/>
      <c r="BI121" s="43"/>
      <c r="BJ121" s="43"/>
      <c r="BL121" s="223"/>
      <c r="BM121" s="220"/>
      <c r="BN121" s="24"/>
      <c r="BO121" s="223"/>
      <c r="BP121" s="220"/>
      <c r="BR121" s="220"/>
      <c r="BS121" s="220"/>
      <c r="BT121" s="221"/>
      <c r="BU121" s="51"/>
      <c r="BV121" s="220"/>
      <c r="BW121" s="220"/>
      <c r="BX121" s="221"/>
      <c r="BY121" s="51"/>
      <c r="BZ121" s="221"/>
    </row>
    <row r="122" spans="1:78" ht="16" customHeight="1" x14ac:dyDescent="0.2">
      <c r="A122" s="222"/>
      <c r="B122" s="222"/>
      <c r="C122" s="222"/>
      <c r="E122" s="224"/>
      <c r="G122" s="110"/>
      <c r="K122" s="111"/>
      <c r="L122" s="110"/>
      <c r="P122" s="111"/>
      <c r="Q122" s="110"/>
      <c r="U122" s="111"/>
      <c r="V122" s="110"/>
      <c r="Z122" s="111"/>
      <c r="AA122" s="110"/>
      <c r="AE122" s="111"/>
      <c r="AG122" s="21" t="e">
        <f t="shared" si="32"/>
        <v>#DIV/0!</v>
      </c>
      <c r="AH122" s="22" t="e">
        <f t="shared" si="33"/>
        <v>#DIV/0!</v>
      </c>
      <c r="AI122" s="22" t="e">
        <f t="shared" si="34"/>
        <v>#DIV/0!</v>
      </c>
      <c r="AJ122" s="22" t="e">
        <f t="shared" si="35"/>
        <v>#DIV/0!</v>
      </c>
      <c r="AK122" s="22" t="e">
        <f t="shared" si="36"/>
        <v>#DIV/0!</v>
      </c>
      <c r="AM122" s="109" t="e">
        <f t="shared" si="37"/>
        <v>#DIV/0!</v>
      </c>
      <c r="AN122" s="223"/>
      <c r="AP122" s="223"/>
      <c r="AQ122" s="220"/>
      <c r="AR122" s="24"/>
      <c r="AS122" s="223"/>
      <c r="AT122" s="220"/>
      <c r="AV122" s="43"/>
      <c r="AW122" s="43"/>
      <c r="AX122" s="43"/>
      <c r="AY122" s="43"/>
      <c r="AZ122" s="25"/>
      <c r="BA122" s="223"/>
      <c r="BB122" s="220"/>
      <c r="BC122" s="24"/>
      <c r="BD122" s="223"/>
      <c r="BE122" s="220"/>
      <c r="BG122" s="43"/>
      <c r="BH122" s="43"/>
      <c r="BI122" s="43"/>
      <c r="BJ122" s="43"/>
      <c r="BL122" s="223"/>
      <c r="BM122" s="220"/>
      <c r="BN122" s="24"/>
      <c r="BO122" s="223"/>
      <c r="BP122" s="220"/>
      <c r="BR122" s="220"/>
      <c r="BS122" s="220"/>
      <c r="BT122" s="221"/>
      <c r="BU122" s="51"/>
      <c r="BV122" s="220"/>
      <c r="BW122" s="220"/>
      <c r="BX122" s="221"/>
      <c r="BY122" s="51"/>
      <c r="BZ122" s="221"/>
    </row>
    <row r="124" spans="1:78" ht="16" hidden="1" customHeight="1" x14ac:dyDescent="0.2">
      <c r="A124" s="222">
        <v>8</v>
      </c>
      <c r="B124" s="222">
        <v>1</v>
      </c>
      <c r="C124" s="222">
        <v>1</v>
      </c>
      <c r="D124" s="20" t="s">
        <v>954</v>
      </c>
      <c r="E124" s="224">
        <v>1405121</v>
      </c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G124" s="21" t="e">
        <f t="shared" ref="AG124:AG127" si="38">AVERAGE(G124:K124)</f>
        <v>#DIV/0!</v>
      </c>
      <c r="AH124" s="22" t="e">
        <f t="shared" ref="AH124:AH127" si="39">AVERAGE(L124:P124)</f>
        <v>#DIV/0!</v>
      </c>
      <c r="AI124" s="22" t="e">
        <f t="shared" ref="AI124:AI127" si="40">AVERAGE(V124:Z124)</f>
        <v>#DIV/0!</v>
      </c>
      <c r="AJ124" s="22" t="e">
        <f t="shared" ref="AJ124:AJ127" si="41">AVERAGE(Q124:U124)</f>
        <v>#DIV/0!</v>
      </c>
      <c r="AK124" s="22" t="e">
        <f t="shared" ref="AK124:AK127" si="42">AVERAGE(AA124:AE124)</f>
        <v>#DIV/0!</v>
      </c>
      <c r="AM124" s="109"/>
      <c r="AN124" s="223"/>
      <c r="AP124" s="223"/>
      <c r="AQ124" s="220"/>
      <c r="AR124" s="24"/>
      <c r="AS124" s="223"/>
      <c r="AT124" s="220"/>
      <c r="AV124" s="43"/>
      <c r="AW124" s="43"/>
      <c r="AX124" s="43"/>
      <c r="AY124" s="43"/>
      <c r="AZ124" s="25"/>
      <c r="BA124" s="223"/>
      <c r="BB124" s="220"/>
      <c r="BC124" s="24"/>
      <c r="BD124" s="223"/>
      <c r="BE124" s="220"/>
      <c r="BG124" s="43"/>
      <c r="BH124" s="43"/>
      <c r="BI124" s="43"/>
      <c r="BJ124" s="43"/>
      <c r="BL124" s="223"/>
      <c r="BM124" s="220"/>
      <c r="BN124" s="24"/>
      <c r="BO124" s="223"/>
      <c r="BP124" s="220"/>
      <c r="BR124" s="220"/>
      <c r="BS124" s="220"/>
      <c r="BT124" s="221"/>
      <c r="BU124" s="51"/>
      <c r="BV124" s="220"/>
      <c r="BW124" s="220"/>
      <c r="BX124" s="221"/>
      <c r="BY124" s="51"/>
      <c r="BZ124" s="221"/>
    </row>
    <row r="125" spans="1:78" ht="16" hidden="1" customHeight="1" x14ac:dyDescent="0.2">
      <c r="A125" s="222"/>
      <c r="B125" s="222"/>
      <c r="C125" s="222"/>
      <c r="D125" s="20" t="s">
        <v>955</v>
      </c>
      <c r="E125" s="224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G125" s="21" t="e">
        <f t="shared" si="38"/>
        <v>#DIV/0!</v>
      </c>
      <c r="AH125" s="22" t="e">
        <f t="shared" si="39"/>
        <v>#DIV/0!</v>
      </c>
      <c r="AI125" s="22" t="e">
        <f t="shared" si="40"/>
        <v>#DIV/0!</v>
      </c>
      <c r="AJ125" s="22" t="e">
        <f t="shared" si="41"/>
        <v>#DIV/0!</v>
      </c>
      <c r="AK125" s="22" t="e">
        <f t="shared" si="42"/>
        <v>#DIV/0!</v>
      </c>
      <c r="AM125" s="109"/>
      <c r="AN125" s="223"/>
      <c r="AP125" s="223"/>
      <c r="AQ125" s="220"/>
      <c r="AR125" s="24"/>
      <c r="AS125" s="223"/>
      <c r="AT125" s="220"/>
      <c r="AV125" s="43"/>
      <c r="AW125" s="43"/>
      <c r="AX125" s="43"/>
      <c r="AY125" s="43"/>
      <c r="AZ125" s="25"/>
      <c r="BA125" s="223"/>
      <c r="BB125" s="220"/>
      <c r="BC125" s="24"/>
      <c r="BD125" s="223"/>
      <c r="BE125" s="220"/>
      <c r="BG125" s="43"/>
      <c r="BH125" s="43"/>
      <c r="BI125" s="43"/>
      <c r="BJ125" s="43"/>
      <c r="BL125" s="223"/>
      <c r="BM125" s="220"/>
      <c r="BN125" s="24"/>
      <c r="BO125" s="223"/>
      <c r="BP125" s="220"/>
      <c r="BR125" s="220"/>
      <c r="BS125" s="220"/>
      <c r="BT125" s="221"/>
      <c r="BU125" s="51"/>
      <c r="BV125" s="220"/>
      <c r="BW125" s="220"/>
      <c r="BX125" s="221"/>
      <c r="BY125" s="51"/>
      <c r="BZ125" s="221"/>
    </row>
    <row r="126" spans="1:78" ht="16" hidden="1" customHeight="1" x14ac:dyDescent="0.2">
      <c r="A126" s="222"/>
      <c r="B126" s="222"/>
      <c r="C126" s="222"/>
      <c r="D126" s="20" t="s">
        <v>956</v>
      </c>
      <c r="E126" s="224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G126" s="21" t="e">
        <f t="shared" si="38"/>
        <v>#DIV/0!</v>
      </c>
      <c r="AH126" s="22" t="e">
        <f t="shared" si="39"/>
        <v>#DIV/0!</v>
      </c>
      <c r="AI126" s="22" t="e">
        <f t="shared" si="40"/>
        <v>#DIV/0!</v>
      </c>
      <c r="AJ126" s="22" t="e">
        <f t="shared" si="41"/>
        <v>#DIV/0!</v>
      </c>
      <c r="AK126" s="22" t="e">
        <f t="shared" si="42"/>
        <v>#DIV/0!</v>
      </c>
      <c r="AM126" s="109"/>
      <c r="AN126" s="223"/>
      <c r="AP126" s="223"/>
      <c r="AQ126" s="220"/>
      <c r="AR126" s="24"/>
      <c r="AS126" s="223"/>
      <c r="AT126" s="220"/>
      <c r="AV126" s="43"/>
      <c r="AW126" s="43"/>
      <c r="AX126" s="43"/>
      <c r="AY126" s="43"/>
      <c r="AZ126" s="25"/>
      <c r="BA126" s="223"/>
      <c r="BB126" s="220"/>
      <c r="BC126" s="24"/>
      <c r="BD126" s="223"/>
      <c r="BE126" s="220"/>
      <c r="BG126" s="43"/>
      <c r="BH126" s="43"/>
      <c r="BI126" s="43"/>
      <c r="BJ126" s="43"/>
      <c r="BL126" s="223"/>
      <c r="BM126" s="220"/>
      <c r="BN126" s="24"/>
      <c r="BO126" s="223"/>
      <c r="BP126" s="220"/>
      <c r="BR126" s="220"/>
      <c r="BS126" s="220"/>
      <c r="BT126" s="221"/>
      <c r="BU126" s="51"/>
      <c r="BV126" s="220"/>
      <c r="BW126" s="220"/>
      <c r="BX126" s="221"/>
      <c r="BY126" s="51"/>
      <c r="BZ126" s="221"/>
    </row>
    <row r="127" spans="1:78" ht="16" hidden="1" customHeight="1" x14ac:dyDescent="0.2">
      <c r="A127" s="222"/>
      <c r="B127" s="222"/>
      <c r="C127" s="222"/>
      <c r="D127" s="20" t="s">
        <v>957</v>
      </c>
      <c r="E127" s="224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G127" s="21" t="e">
        <f t="shared" si="38"/>
        <v>#DIV/0!</v>
      </c>
      <c r="AH127" s="22" t="e">
        <f t="shared" si="39"/>
        <v>#DIV/0!</v>
      </c>
      <c r="AI127" s="22" t="e">
        <f t="shared" si="40"/>
        <v>#DIV/0!</v>
      </c>
      <c r="AJ127" s="22" t="e">
        <f t="shared" si="41"/>
        <v>#DIV/0!</v>
      </c>
      <c r="AK127" s="22" t="e">
        <f t="shared" si="42"/>
        <v>#DIV/0!</v>
      </c>
      <c r="AM127" s="109"/>
      <c r="AN127" s="223"/>
      <c r="AP127" s="223"/>
      <c r="AQ127" s="220"/>
      <c r="AR127" s="24"/>
      <c r="AS127" s="223"/>
      <c r="AT127" s="220"/>
      <c r="AV127" s="43"/>
      <c r="AW127" s="43"/>
      <c r="AX127" s="43"/>
      <c r="AY127" s="43"/>
      <c r="AZ127" s="25"/>
      <c r="BA127" s="223"/>
      <c r="BB127" s="220"/>
      <c r="BC127" s="24"/>
      <c r="BD127" s="223"/>
      <c r="BE127" s="220"/>
      <c r="BG127" s="43"/>
      <c r="BH127" s="43"/>
      <c r="BI127" s="43"/>
      <c r="BJ127" s="43"/>
      <c r="BL127" s="223"/>
      <c r="BM127" s="220"/>
      <c r="BN127" s="24"/>
      <c r="BO127" s="223"/>
      <c r="BP127" s="220"/>
      <c r="BR127" s="220"/>
      <c r="BS127" s="220"/>
      <c r="BT127" s="221"/>
      <c r="BU127" s="51"/>
      <c r="BV127" s="220"/>
      <c r="BW127" s="220"/>
      <c r="BX127" s="221"/>
      <c r="BY127" s="51"/>
      <c r="BZ127" s="221"/>
    </row>
    <row r="128" spans="1:78" ht="16" hidden="1" customHeight="1" x14ac:dyDescent="0.2">
      <c r="A128" s="222"/>
      <c r="B128" s="222"/>
      <c r="C128" s="222"/>
      <c r="D128" s="20" t="s">
        <v>958</v>
      </c>
      <c r="E128" s="224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G128" s="21" t="e">
        <f>AVERAGE(G128:K128)</f>
        <v>#DIV/0!</v>
      </c>
      <c r="AH128" s="22" t="e">
        <f>AVERAGE(L128:P128)</f>
        <v>#DIV/0!</v>
      </c>
      <c r="AI128" s="22" t="e">
        <f>AVERAGE(V128:Z128)</f>
        <v>#DIV/0!</v>
      </c>
      <c r="AJ128" s="22" t="e">
        <f>AVERAGE(Q128:U128)</f>
        <v>#DIV/0!</v>
      </c>
      <c r="AK128" s="22" t="e">
        <f>AVERAGE(AA128:AE128)</f>
        <v>#DIV/0!</v>
      </c>
      <c r="AM128" s="109"/>
      <c r="AN128" s="223"/>
      <c r="AP128" s="223"/>
      <c r="AQ128" s="220"/>
      <c r="AR128" s="24"/>
      <c r="AS128" s="223"/>
      <c r="AT128" s="220"/>
      <c r="AV128" s="43"/>
      <c r="AW128" s="43"/>
      <c r="AX128" s="43"/>
      <c r="AY128" s="43"/>
      <c r="AZ128" s="25"/>
      <c r="BA128" s="223"/>
      <c r="BB128" s="220"/>
      <c r="BC128" s="24"/>
      <c r="BD128" s="223"/>
      <c r="BE128" s="220"/>
      <c r="BG128" s="43"/>
      <c r="BH128" s="43"/>
      <c r="BI128" s="43"/>
      <c r="BJ128" s="43"/>
      <c r="BL128" s="223"/>
      <c r="BM128" s="220"/>
      <c r="BN128" s="24"/>
      <c r="BO128" s="223"/>
      <c r="BP128" s="220"/>
      <c r="BR128" s="220"/>
      <c r="BS128" s="220"/>
      <c r="BT128" s="221"/>
      <c r="BU128" s="51"/>
      <c r="BV128" s="220"/>
      <c r="BW128" s="220"/>
      <c r="BX128" s="221"/>
      <c r="BY128" s="51"/>
      <c r="BZ128" s="221"/>
    </row>
    <row r="129" spans="1:78" ht="16" hidden="1" customHeight="1" x14ac:dyDescent="0.2">
      <c r="A129" s="222"/>
      <c r="B129" s="222"/>
      <c r="C129" s="222"/>
      <c r="D129" s="20" t="s">
        <v>959</v>
      </c>
      <c r="E129" s="224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G129" s="21" t="e">
        <f>AVERAGE(G129:K129)</f>
        <v>#DIV/0!</v>
      </c>
      <c r="AH129" s="22" t="e">
        <f>AVERAGE(L129:P129)</f>
        <v>#DIV/0!</v>
      </c>
      <c r="AI129" s="22" t="e">
        <f>AVERAGE(V129:Z129)</f>
        <v>#DIV/0!</v>
      </c>
      <c r="AJ129" s="22" t="e">
        <f>AVERAGE(Q129:U129)</f>
        <v>#DIV/0!</v>
      </c>
      <c r="AK129" s="22" t="e">
        <f>AVERAGE(AA129:AE129)</f>
        <v>#DIV/0!</v>
      </c>
      <c r="AM129" s="109"/>
      <c r="AN129" s="223"/>
      <c r="AP129" s="223"/>
      <c r="AQ129" s="220"/>
      <c r="AR129" s="24"/>
      <c r="AS129" s="223"/>
      <c r="AT129" s="220"/>
      <c r="AV129" s="43"/>
      <c r="AW129" s="43"/>
      <c r="AX129" s="43"/>
      <c r="AY129" s="43"/>
      <c r="AZ129" s="25"/>
      <c r="BA129" s="223"/>
      <c r="BB129" s="220"/>
      <c r="BC129" s="24"/>
      <c r="BD129" s="223"/>
      <c r="BE129" s="220"/>
      <c r="BG129" s="43"/>
      <c r="BH129" s="43"/>
      <c r="BI129" s="43"/>
      <c r="BJ129" s="43"/>
      <c r="BL129" s="223"/>
      <c r="BM129" s="220"/>
      <c r="BN129" s="24"/>
      <c r="BO129" s="223"/>
      <c r="BP129" s="220"/>
      <c r="BR129" s="220"/>
      <c r="BS129" s="220"/>
      <c r="BT129" s="221"/>
      <c r="BU129" s="51"/>
      <c r="BV129" s="220"/>
      <c r="BW129" s="220"/>
      <c r="BX129" s="221"/>
      <c r="BY129" s="51"/>
      <c r="BZ129" s="221"/>
    </row>
    <row r="130" spans="1:78" ht="16" hidden="1" customHeight="1" x14ac:dyDescent="0.2">
      <c r="A130" s="222"/>
      <c r="B130" s="222"/>
      <c r="C130" s="222"/>
      <c r="E130" s="224"/>
      <c r="G130" s="110"/>
      <c r="K130" s="111"/>
      <c r="L130" s="110"/>
      <c r="P130" s="111"/>
      <c r="Q130" s="110"/>
      <c r="U130" s="111"/>
      <c r="V130" s="110"/>
      <c r="Z130" s="111"/>
      <c r="AA130" s="110"/>
      <c r="AE130" s="111"/>
      <c r="AG130" s="21" t="e">
        <f t="shared" ref="AG130:AG139" si="43">AVERAGE(G130:K130)</f>
        <v>#DIV/0!</v>
      </c>
      <c r="AH130" s="22" t="e">
        <f t="shared" ref="AH130:AH139" si="44">AVERAGE(L130:P130)</f>
        <v>#DIV/0!</v>
      </c>
      <c r="AI130" s="22" t="e">
        <f t="shared" ref="AI130:AI139" si="45">AVERAGE(V130:Z130)</f>
        <v>#DIV/0!</v>
      </c>
      <c r="AJ130" s="22" t="e">
        <f t="shared" ref="AJ130:AJ139" si="46">AVERAGE(Q130:U130)</f>
        <v>#DIV/0!</v>
      </c>
      <c r="AK130" s="22" t="e">
        <f t="shared" ref="AK130:AK139" si="47">AVERAGE(AA130:AE130)</f>
        <v>#DIV/0!</v>
      </c>
      <c r="AM130" s="109"/>
      <c r="AN130" s="223"/>
      <c r="AP130" s="223"/>
      <c r="AQ130" s="220"/>
      <c r="AR130" s="24"/>
      <c r="AS130" s="223"/>
      <c r="AT130" s="220"/>
      <c r="AV130" s="43"/>
      <c r="AW130" s="43"/>
      <c r="AX130" s="43"/>
      <c r="AY130" s="43"/>
      <c r="AZ130" s="25"/>
      <c r="BA130" s="223"/>
      <c r="BB130" s="220"/>
      <c r="BC130" s="24"/>
      <c r="BD130" s="223"/>
      <c r="BE130" s="220"/>
      <c r="BG130" s="43"/>
      <c r="BH130" s="43"/>
      <c r="BI130" s="43"/>
      <c r="BJ130" s="43"/>
      <c r="BL130" s="223"/>
      <c r="BM130" s="220"/>
      <c r="BN130" s="24"/>
      <c r="BO130" s="223"/>
      <c r="BP130" s="220"/>
      <c r="BR130" s="220"/>
      <c r="BS130" s="220"/>
      <c r="BT130" s="221"/>
      <c r="BU130" s="51"/>
      <c r="BV130" s="220"/>
      <c r="BW130" s="220"/>
      <c r="BX130" s="221"/>
      <c r="BY130" s="51"/>
      <c r="BZ130" s="221"/>
    </row>
    <row r="131" spans="1:78" ht="16" hidden="1" customHeight="1" x14ac:dyDescent="0.2">
      <c r="A131" s="222"/>
      <c r="B131" s="222"/>
      <c r="C131" s="222"/>
      <c r="E131" s="224"/>
      <c r="G131" s="110"/>
      <c r="K131" s="111"/>
      <c r="L131" s="110"/>
      <c r="P131" s="111"/>
      <c r="Q131" s="110"/>
      <c r="U131" s="111"/>
      <c r="V131" s="110"/>
      <c r="Z131" s="111"/>
      <c r="AA131" s="110"/>
      <c r="AE131" s="111"/>
      <c r="AG131" s="21" t="e">
        <f t="shared" si="43"/>
        <v>#DIV/0!</v>
      </c>
      <c r="AH131" s="22" t="e">
        <f t="shared" si="44"/>
        <v>#DIV/0!</v>
      </c>
      <c r="AI131" s="22" t="e">
        <f t="shared" si="45"/>
        <v>#DIV/0!</v>
      </c>
      <c r="AJ131" s="22" t="e">
        <f t="shared" si="46"/>
        <v>#DIV/0!</v>
      </c>
      <c r="AK131" s="22" t="e">
        <f t="shared" si="47"/>
        <v>#DIV/0!</v>
      </c>
      <c r="AM131" s="109"/>
      <c r="AN131" s="223"/>
      <c r="AP131" s="223"/>
      <c r="AQ131" s="220"/>
      <c r="AR131" s="24"/>
      <c r="AS131" s="223"/>
      <c r="AT131" s="220"/>
      <c r="AV131" s="43"/>
      <c r="AW131" s="43"/>
      <c r="AX131" s="43"/>
      <c r="AY131" s="43"/>
      <c r="AZ131" s="25"/>
      <c r="BA131" s="223"/>
      <c r="BB131" s="220"/>
      <c r="BC131" s="24"/>
      <c r="BD131" s="223"/>
      <c r="BE131" s="220"/>
      <c r="BG131" s="43"/>
      <c r="BH131" s="43"/>
      <c r="BI131" s="43"/>
      <c r="BJ131" s="43"/>
      <c r="BL131" s="223"/>
      <c r="BM131" s="220"/>
      <c r="BN131" s="24"/>
      <c r="BO131" s="223"/>
      <c r="BP131" s="220"/>
      <c r="BR131" s="220"/>
      <c r="BS131" s="220"/>
      <c r="BT131" s="221"/>
      <c r="BU131" s="51"/>
      <c r="BV131" s="220"/>
      <c r="BW131" s="220"/>
      <c r="BX131" s="221"/>
      <c r="BY131" s="51"/>
      <c r="BZ131" s="221"/>
    </row>
    <row r="132" spans="1:78" ht="16" hidden="1" customHeight="1" x14ac:dyDescent="0.2">
      <c r="A132" s="222"/>
      <c r="B132" s="222"/>
      <c r="C132" s="222">
        <v>0</v>
      </c>
      <c r="D132" s="20" t="s">
        <v>960</v>
      </c>
      <c r="E132" s="224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G132" s="21" t="e">
        <f t="shared" si="43"/>
        <v>#DIV/0!</v>
      </c>
      <c r="AH132" s="22" t="e">
        <f t="shared" si="44"/>
        <v>#DIV/0!</v>
      </c>
      <c r="AI132" s="22" t="e">
        <f t="shared" si="45"/>
        <v>#DIV/0!</v>
      </c>
      <c r="AJ132" s="22" t="e">
        <f t="shared" si="46"/>
        <v>#DIV/0!</v>
      </c>
      <c r="AK132" s="22" t="e">
        <f t="shared" si="47"/>
        <v>#DIV/0!</v>
      </c>
      <c r="AM132" s="109"/>
      <c r="AN132" s="223"/>
      <c r="AP132" s="223"/>
      <c r="AQ132" s="220"/>
      <c r="AR132" s="24"/>
      <c r="AS132" s="223"/>
      <c r="AT132" s="220"/>
      <c r="AV132" s="43"/>
      <c r="AW132" s="43"/>
      <c r="AX132" s="43"/>
      <c r="AY132" s="43"/>
      <c r="AZ132" s="25"/>
      <c r="BA132" s="223"/>
      <c r="BB132" s="220"/>
      <c r="BC132" s="24"/>
      <c r="BD132" s="223"/>
      <c r="BE132" s="220"/>
      <c r="BG132" s="43"/>
      <c r="BH132" s="43"/>
      <c r="BI132" s="43"/>
      <c r="BJ132" s="43"/>
      <c r="BL132" s="223"/>
      <c r="BM132" s="220"/>
      <c r="BN132" s="24"/>
      <c r="BO132" s="223"/>
      <c r="BP132" s="220"/>
      <c r="BR132" s="220"/>
      <c r="BS132" s="220"/>
      <c r="BT132" s="221"/>
      <c r="BU132" s="51"/>
      <c r="BV132" s="220"/>
      <c r="BW132" s="220"/>
      <c r="BX132" s="221"/>
      <c r="BY132" s="51"/>
      <c r="BZ132" s="221"/>
    </row>
    <row r="133" spans="1:78" ht="16" hidden="1" customHeight="1" x14ac:dyDescent="0.2">
      <c r="A133" s="222"/>
      <c r="B133" s="222"/>
      <c r="C133" s="222"/>
      <c r="D133" s="20" t="s">
        <v>961</v>
      </c>
      <c r="E133" s="224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G133" s="21" t="e">
        <f t="shared" si="43"/>
        <v>#DIV/0!</v>
      </c>
      <c r="AH133" s="22" t="e">
        <f t="shared" si="44"/>
        <v>#DIV/0!</v>
      </c>
      <c r="AI133" s="22" t="e">
        <f t="shared" si="45"/>
        <v>#DIV/0!</v>
      </c>
      <c r="AJ133" s="22" t="e">
        <f t="shared" si="46"/>
        <v>#DIV/0!</v>
      </c>
      <c r="AK133" s="22" t="e">
        <f t="shared" si="47"/>
        <v>#DIV/0!</v>
      </c>
      <c r="AM133" s="109"/>
      <c r="AN133" s="223"/>
      <c r="AP133" s="223"/>
      <c r="AQ133" s="220"/>
      <c r="AR133" s="24"/>
      <c r="AS133" s="223"/>
      <c r="AT133" s="220"/>
      <c r="AV133" s="43"/>
      <c r="AW133" s="43"/>
      <c r="AX133" s="43"/>
      <c r="AY133" s="43"/>
      <c r="AZ133" s="25"/>
      <c r="BA133" s="223"/>
      <c r="BB133" s="220"/>
      <c r="BC133" s="24"/>
      <c r="BD133" s="223"/>
      <c r="BE133" s="220"/>
      <c r="BG133" s="43"/>
      <c r="BH133" s="43"/>
      <c r="BI133" s="43"/>
      <c r="BJ133" s="43"/>
      <c r="BL133" s="223"/>
      <c r="BM133" s="220"/>
      <c r="BN133" s="24"/>
      <c r="BO133" s="223"/>
      <c r="BP133" s="220"/>
      <c r="BR133" s="220"/>
      <c r="BS133" s="220"/>
      <c r="BT133" s="221"/>
      <c r="BU133" s="51"/>
      <c r="BV133" s="220"/>
      <c r="BW133" s="220"/>
      <c r="BX133" s="221"/>
      <c r="BY133" s="51"/>
      <c r="BZ133" s="221"/>
    </row>
    <row r="134" spans="1:78" ht="16" hidden="1" customHeight="1" x14ac:dyDescent="0.2">
      <c r="A134" s="222"/>
      <c r="B134" s="222"/>
      <c r="C134" s="222"/>
      <c r="D134" s="20" t="s">
        <v>962</v>
      </c>
      <c r="E134" s="22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G134" s="21" t="e">
        <f t="shared" si="43"/>
        <v>#DIV/0!</v>
      </c>
      <c r="AH134" s="22" t="e">
        <f t="shared" si="44"/>
        <v>#DIV/0!</v>
      </c>
      <c r="AI134" s="22" t="e">
        <f t="shared" si="45"/>
        <v>#DIV/0!</v>
      </c>
      <c r="AJ134" s="22" t="e">
        <f t="shared" si="46"/>
        <v>#DIV/0!</v>
      </c>
      <c r="AK134" s="22" t="e">
        <f t="shared" si="47"/>
        <v>#DIV/0!</v>
      </c>
      <c r="AM134" s="109"/>
      <c r="AN134" s="223"/>
      <c r="AP134" s="223"/>
      <c r="AQ134" s="220"/>
      <c r="AR134" s="24"/>
      <c r="AS134" s="223"/>
      <c r="AT134" s="220"/>
      <c r="AV134" s="43"/>
      <c r="AW134" s="43"/>
      <c r="AX134" s="43"/>
      <c r="AY134" s="43"/>
      <c r="AZ134" s="25"/>
      <c r="BA134" s="223"/>
      <c r="BB134" s="220"/>
      <c r="BC134" s="24"/>
      <c r="BD134" s="223"/>
      <c r="BE134" s="220"/>
      <c r="BG134" s="43"/>
      <c r="BH134" s="43"/>
      <c r="BI134" s="43"/>
      <c r="BJ134" s="43"/>
      <c r="BL134" s="223"/>
      <c r="BM134" s="220"/>
      <c r="BN134" s="24"/>
      <c r="BO134" s="223"/>
      <c r="BP134" s="220"/>
      <c r="BR134" s="220"/>
      <c r="BS134" s="220"/>
      <c r="BT134" s="221"/>
      <c r="BU134" s="51"/>
      <c r="BV134" s="220"/>
      <c r="BW134" s="220"/>
      <c r="BX134" s="221"/>
      <c r="BY134" s="51"/>
      <c r="BZ134" s="221"/>
    </row>
    <row r="135" spans="1:78" ht="16" hidden="1" customHeight="1" x14ac:dyDescent="0.2">
      <c r="A135" s="222"/>
      <c r="B135" s="222"/>
      <c r="C135" s="222"/>
      <c r="D135" s="20" t="s">
        <v>963</v>
      </c>
      <c r="E135" s="224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G135" s="21" t="e">
        <f t="shared" si="43"/>
        <v>#DIV/0!</v>
      </c>
      <c r="AH135" s="22" t="e">
        <f t="shared" si="44"/>
        <v>#DIV/0!</v>
      </c>
      <c r="AI135" s="22" t="e">
        <f t="shared" si="45"/>
        <v>#DIV/0!</v>
      </c>
      <c r="AJ135" s="22" t="e">
        <f t="shared" si="46"/>
        <v>#DIV/0!</v>
      </c>
      <c r="AK135" s="22" t="e">
        <f t="shared" si="47"/>
        <v>#DIV/0!</v>
      </c>
      <c r="AM135" s="109"/>
      <c r="AN135" s="223"/>
      <c r="AP135" s="223"/>
      <c r="AQ135" s="220"/>
      <c r="AR135" s="24"/>
      <c r="AS135" s="223"/>
      <c r="AT135" s="220"/>
      <c r="AV135" s="43"/>
      <c r="AW135" s="43"/>
      <c r="AX135" s="43"/>
      <c r="AY135" s="43"/>
      <c r="AZ135" s="25"/>
      <c r="BA135" s="223"/>
      <c r="BB135" s="220"/>
      <c r="BC135" s="24"/>
      <c r="BD135" s="223"/>
      <c r="BE135" s="220"/>
      <c r="BG135" s="43"/>
      <c r="BH135" s="43"/>
      <c r="BI135" s="43"/>
      <c r="BJ135" s="43"/>
      <c r="BL135" s="223"/>
      <c r="BM135" s="220"/>
      <c r="BN135" s="24"/>
      <c r="BO135" s="223"/>
      <c r="BP135" s="220"/>
      <c r="BR135" s="220"/>
      <c r="BS135" s="220"/>
      <c r="BT135" s="221"/>
      <c r="BU135" s="51"/>
      <c r="BV135" s="220"/>
      <c r="BW135" s="220"/>
      <c r="BX135" s="221"/>
      <c r="BY135" s="51"/>
      <c r="BZ135" s="221"/>
    </row>
    <row r="136" spans="1:78" ht="16" hidden="1" customHeight="1" x14ac:dyDescent="0.2">
      <c r="A136" s="222"/>
      <c r="B136" s="222"/>
      <c r="C136" s="222"/>
      <c r="D136" s="20" t="s">
        <v>964</v>
      </c>
      <c r="E136" s="224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G136" s="21" t="e">
        <f t="shared" si="43"/>
        <v>#DIV/0!</v>
      </c>
      <c r="AH136" s="22" t="e">
        <f t="shared" si="44"/>
        <v>#DIV/0!</v>
      </c>
      <c r="AI136" s="22" t="e">
        <f t="shared" si="45"/>
        <v>#DIV/0!</v>
      </c>
      <c r="AJ136" s="22" t="e">
        <f t="shared" si="46"/>
        <v>#DIV/0!</v>
      </c>
      <c r="AK136" s="22" t="e">
        <f t="shared" si="47"/>
        <v>#DIV/0!</v>
      </c>
      <c r="AM136" s="109"/>
      <c r="AN136" s="223"/>
      <c r="AP136" s="223"/>
      <c r="AQ136" s="220"/>
      <c r="AR136" s="24"/>
      <c r="AS136" s="223"/>
      <c r="AT136" s="220"/>
      <c r="AV136" s="43"/>
      <c r="AW136" s="43"/>
      <c r="AX136" s="43"/>
      <c r="AY136" s="43"/>
      <c r="AZ136" s="25"/>
      <c r="BA136" s="223"/>
      <c r="BB136" s="220"/>
      <c r="BC136" s="24"/>
      <c r="BD136" s="223"/>
      <c r="BE136" s="220"/>
      <c r="BG136" s="43"/>
      <c r="BH136" s="43"/>
      <c r="BI136" s="43"/>
      <c r="BJ136" s="43"/>
      <c r="BL136" s="223"/>
      <c r="BM136" s="220"/>
      <c r="BN136" s="24"/>
      <c r="BO136" s="223"/>
      <c r="BP136" s="220"/>
      <c r="BR136" s="220"/>
      <c r="BS136" s="220"/>
      <c r="BT136" s="221"/>
      <c r="BU136" s="51"/>
      <c r="BV136" s="220"/>
      <c r="BW136" s="220"/>
      <c r="BX136" s="221"/>
      <c r="BY136" s="51"/>
      <c r="BZ136" s="221"/>
    </row>
    <row r="137" spans="1:78" ht="16" hidden="1" customHeight="1" x14ac:dyDescent="0.2">
      <c r="A137" s="222"/>
      <c r="B137" s="222"/>
      <c r="C137" s="222"/>
      <c r="D137" s="20" t="s">
        <v>965</v>
      </c>
      <c r="E137" s="224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G137" s="21" t="e">
        <f t="shared" si="43"/>
        <v>#DIV/0!</v>
      </c>
      <c r="AH137" s="22" t="e">
        <f t="shared" si="44"/>
        <v>#DIV/0!</v>
      </c>
      <c r="AI137" s="22" t="e">
        <f t="shared" si="45"/>
        <v>#DIV/0!</v>
      </c>
      <c r="AJ137" s="22" t="e">
        <f t="shared" si="46"/>
        <v>#DIV/0!</v>
      </c>
      <c r="AK137" s="22" t="e">
        <f t="shared" si="47"/>
        <v>#DIV/0!</v>
      </c>
      <c r="AM137" s="109"/>
      <c r="AN137" s="223"/>
      <c r="AP137" s="223"/>
      <c r="AQ137" s="220"/>
      <c r="AR137" s="24"/>
      <c r="AS137" s="223"/>
      <c r="AT137" s="220"/>
      <c r="AV137" s="43"/>
      <c r="AW137" s="43"/>
      <c r="AX137" s="43"/>
      <c r="AY137" s="43"/>
      <c r="AZ137" s="25"/>
      <c r="BA137" s="223"/>
      <c r="BB137" s="220"/>
      <c r="BC137" s="24"/>
      <c r="BD137" s="223"/>
      <c r="BE137" s="220"/>
      <c r="BG137" s="43"/>
      <c r="BH137" s="43"/>
      <c r="BI137" s="43"/>
      <c r="BJ137" s="43"/>
      <c r="BL137" s="223"/>
      <c r="BM137" s="220"/>
      <c r="BN137" s="24"/>
      <c r="BO137" s="223"/>
      <c r="BP137" s="220"/>
      <c r="BR137" s="220"/>
      <c r="BS137" s="220"/>
      <c r="BT137" s="221"/>
      <c r="BU137" s="51"/>
      <c r="BV137" s="220"/>
      <c r="BW137" s="220"/>
      <c r="BX137" s="221"/>
      <c r="BY137" s="51"/>
      <c r="BZ137" s="221"/>
    </row>
    <row r="138" spans="1:78" ht="16" hidden="1" customHeight="1" x14ac:dyDescent="0.2">
      <c r="A138" s="222"/>
      <c r="B138" s="222"/>
      <c r="C138" s="222"/>
      <c r="E138" s="224"/>
      <c r="G138" s="110"/>
      <c r="K138" s="111"/>
      <c r="L138" s="110"/>
      <c r="P138" s="111"/>
      <c r="Q138" s="110"/>
      <c r="U138" s="111"/>
      <c r="V138" s="110"/>
      <c r="Z138" s="111"/>
      <c r="AA138" s="110"/>
      <c r="AE138" s="111"/>
      <c r="AG138" s="21" t="e">
        <f t="shared" si="43"/>
        <v>#DIV/0!</v>
      </c>
      <c r="AH138" s="22" t="e">
        <f t="shared" si="44"/>
        <v>#DIV/0!</v>
      </c>
      <c r="AI138" s="22" t="e">
        <f t="shared" si="45"/>
        <v>#DIV/0!</v>
      </c>
      <c r="AJ138" s="22" t="e">
        <f t="shared" si="46"/>
        <v>#DIV/0!</v>
      </c>
      <c r="AK138" s="22" t="e">
        <f t="shared" si="47"/>
        <v>#DIV/0!</v>
      </c>
      <c r="AM138" s="109"/>
      <c r="AN138" s="223"/>
      <c r="AP138" s="223"/>
      <c r="AQ138" s="220"/>
      <c r="AR138" s="24"/>
      <c r="AS138" s="223"/>
      <c r="AT138" s="220"/>
      <c r="AV138" s="43"/>
      <c r="AW138" s="43"/>
      <c r="AX138" s="43"/>
      <c r="AY138" s="43"/>
      <c r="AZ138" s="25"/>
      <c r="BA138" s="223"/>
      <c r="BB138" s="220"/>
      <c r="BC138" s="24"/>
      <c r="BD138" s="223"/>
      <c r="BE138" s="220"/>
      <c r="BG138" s="43"/>
      <c r="BH138" s="43"/>
      <c r="BI138" s="43"/>
      <c r="BJ138" s="43"/>
      <c r="BL138" s="223"/>
      <c r="BM138" s="220"/>
      <c r="BN138" s="24"/>
      <c r="BO138" s="223"/>
      <c r="BP138" s="220"/>
      <c r="BR138" s="220"/>
      <c r="BS138" s="220"/>
      <c r="BT138" s="221"/>
      <c r="BU138" s="51"/>
      <c r="BV138" s="220"/>
      <c r="BW138" s="220"/>
      <c r="BX138" s="221"/>
      <c r="BY138" s="51"/>
      <c r="BZ138" s="221"/>
    </row>
    <row r="139" spans="1:78" ht="16" hidden="1" customHeight="1" x14ac:dyDescent="0.2">
      <c r="A139" s="222"/>
      <c r="B139" s="222"/>
      <c r="C139" s="222"/>
      <c r="E139" s="224"/>
      <c r="G139" s="110"/>
      <c r="K139" s="111"/>
      <c r="L139" s="110"/>
      <c r="P139" s="111"/>
      <c r="Q139" s="110"/>
      <c r="U139" s="111"/>
      <c r="V139" s="110"/>
      <c r="Z139" s="111"/>
      <c r="AA139" s="110"/>
      <c r="AE139" s="111"/>
      <c r="AG139" s="21" t="e">
        <f t="shared" si="43"/>
        <v>#DIV/0!</v>
      </c>
      <c r="AH139" s="22" t="e">
        <f t="shared" si="44"/>
        <v>#DIV/0!</v>
      </c>
      <c r="AI139" s="22" t="e">
        <f t="shared" si="45"/>
        <v>#DIV/0!</v>
      </c>
      <c r="AJ139" s="22" t="e">
        <f t="shared" si="46"/>
        <v>#DIV/0!</v>
      </c>
      <c r="AK139" s="22" t="e">
        <f t="shared" si="47"/>
        <v>#DIV/0!</v>
      </c>
      <c r="AM139" s="109"/>
      <c r="AN139" s="223"/>
      <c r="AP139" s="223"/>
      <c r="AQ139" s="220"/>
      <c r="AR139" s="24"/>
      <c r="AS139" s="223"/>
      <c r="AT139" s="220"/>
      <c r="AV139" s="43"/>
      <c r="AW139" s="43"/>
      <c r="AX139" s="43"/>
      <c r="AY139" s="43"/>
      <c r="AZ139" s="25"/>
      <c r="BA139" s="223"/>
      <c r="BB139" s="220"/>
      <c r="BC139" s="24"/>
      <c r="BD139" s="223"/>
      <c r="BE139" s="220"/>
      <c r="BG139" s="43"/>
      <c r="BH139" s="43"/>
      <c r="BI139" s="43"/>
      <c r="BJ139" s="43"/>
      <c r="BL139" s="223"/>
      <c r="BM139" s="220"/>
      <c r="BN139" s="24"/>
      <c r="BO139" s="223"/>
      <c r="BP139" s="220"/>
      <c r="BR139" s="220"/>
      <c r="BS139" s="220"/>
      <c r="BT139" s="221"/>
      <c r="BU139" s="51"/>
      <c r="BV139" s="220"/>
      <c r="BW139" s="220"/>
      <c r="BX139" s="221"/>
      <c r="BY139" s="51"/>
      <c r="BZ139" s="221"/>
    </row>
    <row r="140" spans="1:78" ht="16" hidden="1" customHeight="1" x14ac:dyDescent="0.2">
      <c r="G140" s="110"/>
      <c r="K140" s="111"/>
      <c r="L140" s="110"/>
      <c r="P140" s="111"/>
      <c r="Q140" s="110"/>
      <c r="U140" s="111"/>
      <c r="V140" s="110"/>
      <c r="Z140" s="111"/>
      <c r="AA140" s="110"/>
      <c r="AE140" s="111"/>
    </row>
    <row r="141" spans="1:78" ht="16" hidden="1" customHeight="1" x14ac:dyDescent="0.2">
      <c r="A141" s="222">
        <v>9</v>
      </c>
      <c r="B141" s="222">
        <v>1</v>
      </c>
      <c r="C141" s="222">
        <v>1</v>
      </c>
      <c r="D141" s="20" t="s">
        <v>966</v>
      </c>
      <c r="E141" s="224">
        <v>1453633</v>
      </c>
      <c r="AG141" s="21" t="e">
        <f t="shared" ref="AG141:AG156" si="48">AVERAGE(G141:K141)</f>
        <v>#DIV/0!</v>
      </c>
      <c r="AH141" s="22" t="e">
        <f t="shared" ref="AH141:AH156" si="49">AVERAGE(L141:P141)</f>
        <v>#DIV/0!</v>
      </c>
      <c r="AI141" s="22" t="e">
        <f t="shared" ref="AI141:AI156" si="50">AVERAGE(V141:Z141)</f>
        <v>#DIV/0!</v>
      </c>
      <c r="AJ141" s="22" t="e">
        <f t="shared" ref="AJ141:AJ156" si="51">AVERAGE(Q141:U141)</f>
        <v>#DIV/0!</v>
      </c>
      <c r="AK141" s="22" t="e">
        <f t="shared" ref="AK141:AK156" si="52">AVERAGE(AA141:AE141)</f>
        <v>#DIV/0!</v>
      </c>
      <c r="AM141" s="109"/>
      <c r="AN141" s="223"/>
      <c r="AP141" s="223"/>
      <c r="AQ141" s="220"/>
      <c r="AR141" s="24"/>
      <c r="AS141" s="223"/>
      <c r="AT141" s="220"/>
      <c r="AV141" s="43"/>
      <c r="AW141" s="43"/>
      <c r="AX141" s="43"/>
      <c r="AY141" s="43"/>
      <c r="AZ141" s="25"/>
      <c r="BA141" s="223"/>
      <c r="BB141" s="220"/>
      <c r="BC141" s="24"/>
      <c r="BD141" s="223"/>
      <c r="BE141" s="220"/>
      <c r="BG141" s="43"/>
      <c r="BH141" s="43"/>
      <c r="BI141" s="43"/>
      <c r="BJ141" s="43"/>
      <c r="BL141" s="223"/>
      <c r="BM141" s="220"/>
      <c r="BN141" s="24"/>
      <c r="BO141" s="223"/>
      <c r="BP141" s="220"/>
      <c r="BR141" s="220"/>
      <c r="BS141" s="220"/>
      <c r="BT141" s="221"/>
      <c r="BU141" s="51"/>
      <c r="BV141" s="220"/>
      <c r="BW141" s="220"/>
      <c r="BX141" s="221"/>
      <c r="BY141" s="51"/>
      <c r="BZ141" s="221"/>
    </row>
    <row r="142" spans="1:78" ht="16" hidden="1" customHeight="1" x14ac:dyDescent="0.2">
      <c r="A142" s="222"/>
      <c r="B142" s="222"/>
      <c r="C142" s="222"/>
      <c r="D142" s="20" t="s">
        <v>967</v>
      </c>
      <c r="E142" s="224"/>
      <c r="AG142" s="21" t="e">
        <f t="shared" si="48"/>
        <v>#DIV/0!</v>
      </c>
      <c r="AH142" s="22" t="e">
        <f t="shared" si="49"/>
        <v>#DIV/0!</v>
      </c>
      <c r="AI142" s="22" t="e">
        <f t="shared" si="50"/>
        <v>#DIV/0!</v>
      </c>
      <c r="AJ142" s="22" t="e">
        <f t="shared" si="51"/>
        <v>#DIV/0!</v>
      </c>
      <c r="AK142" s="22" t="e">
        <f t="shared" si="52"/>
        <v>#DIV/0!</v>
      </c>
      <c r="AM142" s="109"/>
      <c r="AN142" s="223"/>
      <c r="AP142" s="223"/>
      <c r="AQ142" s="220"/>
      <c r="AR142" s="24"/>
      <c r="AS142" s="223"/>
      <c r="AT142" s="220"/>
      <c r="AV142" s="43"/>
      <c r="AW142" s="43"/>
      <c r="AX142" s="43"/>
      <c r="AY142" s="43"/>
      <c r="AZ142" s="25"/>
      <c r="BA142" s="223"/>
      <c r="BB142" s="220"/>
      <c r="BC142" s="24"/>
      <c r="BD142" s="223"/>
      <c r="BE142" s="220"/>
      <c r="BG142" s="43"/>
      <c r="BH142" s="43"/>
      <c r="BI142" s="43"/>
      <c r="BJ142" s="43"/>
      <c r="BL142" s="223"/>
      <c r="BM142" s="220"/>
      <c r="BN142" s="24"/>
      <c r="BO142" s="223"/>
      <c r="BP142" s="220"/>
      <c r="BR142" s="220"/>
      <c r="BS142" s="220"/>
      <c r="BT142" s="221"/>
      <c r="BU142" s="51"/>
      <c r="BV142" s="220"/>
      <c r="BW142" s="220"/>
      <c r="BX142" s="221"/>
      <c r="BY142" s="51"/>
      <c r="BZ142" s="221"/>
    </row>
    <row r="143" spans="1:78" ht="16" hidden="1" customHeight="1" x14ac:dyDescent="0.2">
      <c r="A143" s="222"/>
      <c r="B143" s="222"/>
      <c r="C143" s="222"/>
      <c r="D143" s="20" t="s">
        <v>968</v>
      </c>
      <c r="E143" s="224"/>
      <c r="AG143" s="21" t="e">
        <f t="shared" si="48"/>
        <v>#DIV/0!</v>
      </c>
      <c r="AH143" s="22" t="e">
        <f t="shared" si="49"/>
        <v>#DIV/0!</v>
      </c>
      <c r="AI143" s="22" t="e">
        <f t="shared" si="50"/>
        <v>#DIV/0!</v>
      </c>
      <c r="AJ143" s="22" t="e">
        <f t="shared" si="51"/>
        <v>#DIV/0!</v>
      </c>
      <c r="AK143" s="22" t="e">
        <f t="shared" si="52"/>
        <v>#DIV/0!</v>
      </c>
      <c r="AM143" s="109"/>
      <c r="AN143" s="223"/>
      <c r="AP143" s="223"/>
      <c r="AQ143" s="220"/>
      <c r="AR143" s="24"/>
      <c r="AS143" s="223"/>
      <c r="AT143" s="220"/>
      <c r="AV143" s="43"/>
      <c r="AW143" s="43"/>
      <c r="AX143" s="43"/>
      <c r="AY143" s="43"/>
      <c r="AZ143" s="25"/>
      <c r="BA143" s="223"/>
      <c r="BB143" s="220"/>
      <c r="BC143" s="24"/>
      <c r="BD143" s="223"/>
      <c r="BE143" s="220"/>
      <c r="BG143" s="43"/>
      <c r="BH143" s="43"/>
      <c r="BI143" s="43"/>
      <c r="BJ143" s="43"/>
      <c r="BL143" s="223"/>
      <c r="BM143" s="220"/>
      <c r="BN143" s="24"/>
      <c r="BO143" s="223"/>
      <c r="BP143" s="220"/>
      <c r="BR143" s="220"/>
      <c r="BS143" s="220"/>
      <c r="BT143" s="221"/>
      <c r="BU143" s="51"/>
      <c r="BV143" s="220"/>
      <c r="BW143" s="220"/>
      <c r="BX143" s="221"/>
      <c r="BY143" s="51"/>
      <c r="BZ143" s="221"/>
    </row>
    <row r="144" spans="1:78" ht="16" hidden="1" customHeight="1" x14ac:dyDescent="0.2">
      <c r="A144" s="222"/>
      <c r="B144" s="222"/>
      <c r="C144" s="222"/>
      <c r="D144" s="20" t="s">
        <v>969</v>
      </c>
      <c r="E144" s="224"/>
      <c r="AG144" s="21" t="e">
        <f t="shared" si="48"/>
        <v>#DIV/0!</v>
      </c>
      <c r="AH144" s="22" t="e">
        <f t="shared" si="49"/>
        <v>#DIV/0!</v>
      </c>
      <c r="AI144" s="22" t="e">
        <f t="shared" si="50"/>
        <v>#DIV/0!</v>
      </c>
      <c r="AJ144" s="22" t="e">
        <f t="shared" si="51"/>
        <v>#DIV/0!</v>
      </c>
      <c r="AK144" s="22" t="e">
        <f t="shared" si="52"/>
        <v>#DIV/0!</v>
      </c>
      <c r="AM144" s="109"/>
      <c r="AN144" s="223"/>
      <c r="AP144" s="223"/>
      <c r="AQ144" s="220"/>
      <c r="AR144" s="24"/>
      <c r="AS144" s="223"/>
      <c r="AT144" s="220"/>
      <c r="AV144" s="43"/>
      <c r="AW144" s="43"/>
      <c r="AX144" s="43"/>
      <c r="AY144" s="43"/>
      <c r="AZ144" s="25"/>
      <c r="BA144" s="223"/>
      <c r="BB144" s="220"/>
      <c r="BC144" s="24"/>
      <c r="BD144" s="223"/>
      <c r="BE144" s="220"/>
      <c r="BG144" s="43"/>
      <c r="BH144" s="43"/>
      <c r="BI144" s="43"/>
      <c r="BJ144" s="43"/>
      <c r="BL144" s="223"/>
      <c r="BM144" s="220"/>
      <c r="BN144" s="24"/>
      <c r="BO144" s="223"/>
      <c r="BP144" s="220"/>
      <c r="BR144" s="220"/>
      <c r="BS144" s="220"/>
      <c r="BT144" s="221"/>
      <c r="BU144" s="51"/>
      <c r="BV144" s="220"/>
      <c r="BW144" s="220"/>
      <c r="BX144" s="221"/>
      <c r="BY144" s="51"/>
      <c r="BZ144" s="221"/>
    </row>
    <row r="145" spans="1:78" ht="16" hidden="1" customHeight="1" x14ac:dyDescent="0.2">
      <c r="A145" s="222"/>
      <c r="B145" s="222"/>
      <c r="C145" s="222"/>
      <c r="D145" s="20" t="s">
        <v>970</v>
      </c>
      <c r="E145" s="224"/>
      <c r="AG145" s="21" t="e">
        <f t="shared" si="48"/>
        <v>#DIV/0!</v>
      </c>
      <c r="AH145" s="22" t="e">
        <f t="shared" si="49"/>
        <v>#DIV/0!</v>
      </c>
      <c r="AI145" s="22" t="e">
        <f t="shared" si="50"/>
        <v>#DIV/0!</v>
      </c>
      <c r="AJ145" s="22" t="e">
        <f t="shared" si="51"/>
        <v>#DIV/0!</v>
      </c>
      <c r="AK145" s="22" t="e">
        <f t="shared" si="52"/>
        <v>#DIV/0!</v>
      </c>
      <c r="AM145" s="109"/>
      <c r="AN145" s="223"/>
      <c r="AP145" s="223"/>
      <c r="AQ145" s="220"/>
      <c r="AR145" s="24"/>
      <c r="AS145" s="223"/>
      <c r="AT145" s="220"/>
      <c r="AV145" s="43"/>
      <c r="AW145" s="43"/>
      <c r="AX145" s="43"/>
      <c r="AY145" s="43"/>
      <c r="AZ145" s="25"/>
      <c r="BA145" s="223"/>
      <c r="BB145" s="220"/>
      <c r="BC145" s="24"/>
      <c r="BD145" s="223"/>
      <c r="BE145" s="220"/>
      <c r="BG145" s="43"/>
      <c r="BH145" s="43"/>
      <c r="BI145" s="43"/>
      <c r="BJ145" s="43"/>
      <c r="BL145" s="223"/>
      <c r="BM145" s="220"/>
      <c r="BN145" s="24"/>
      <c r="BO145" s="223"/>
      <c r="BP145" s="220"/>
      <c r="BR145" s="220"/>
      <c r="BS145" s="220"/>
      <c r="BT145" s="221"/>
      <c r="BU145" s="51"/>
      <c r="BV145" s="220"/>
      <c r="BW145" s="220"/>
      <c r="BX145" s="221"/>
      <c r="BY145" s="51"/>
      <c r="BZ145" s="221"/>
    </row>
    <row r="146" spans="1:78" ht="16" hidden="1" customHeight="1" x14ac:dyDescent="0.2">
      <c r="A146" s="222"/>
      <c r="B146" s="222"/>
      <c r="C146" s="222"/>
      <c r="E146" s="224"/>
      <c r="G146" s="110"/>
      <c r="K146" s="111"/>
      <c r="L146" s="110"/>
      <c r="P146" s="111"/>
      <c r="Q146" s="110"/>
      <c r="U146" s="111"/>
      <c r="V146" s="110"/>
      <c r="Z146" s="111"/>
      <c r="AA146" s="110"/>
      <c r="AE146" s="111"/>
      <c r="AG146" s="21" t="e">
        <f t="shared" si="48"/>
        <v>#DIV/0!</v>
      </c>
      <c r="AH146" s="22" t="e">
        <f t="shared" si="49"/>
        <v>#DIV/0!</v>
      </c>
      <c r="AI146" s="22" t="e">
        <f t="shared" si="50"/>
        <v>#DIV/0!</v>
      </c>
      <c r="AJ146" s="22" t="e">
        <f t="shared" si="51"/>
        <v>#DIV/0!</v>
      </c>
      <c r="AK146" s="22" t="e">
        <f t="shared" si="52"/>
        <v>#DIV/0!</v>
      </c>
      <c r="AM146" s="109"/>
      <c r="AN146" s="223"/>
      <c r="AP146" s="223"/>
      <c r="AQ146" s="220"/>
      <c r="AR146" s="24"/>
      <c r="AS146" s="223"/>
      <c r="AT146" s="220"/>
      <c r="AV146" s="43"/>
      <c r="AW146" s="43"/>
      <c r="AX146" s="43"/>
      <c r="AY146" s="43"/>
      <c r="AZ146" s="25"/>
      <c r="BA146" s="223"/>
      <c r="BB146" s="220"/>
      <c r="BC146" s="24"/>
      <c r="BD146" s="223"/>
      <c r="BE146" s="220"/>
      <c r="BG146" s="43"/>
      <c r="BH146" s="43"/>
      <c r="BI146" s="43"/>
      <c r="BJ146" s="43"/>
      <c r="BL146" s="223"/>
      <c r="BM146" s="220"/>
      <c r="BN146" s="24"/>
      <c r="BO146" s="223"/>
      <c r="BP146" s="220"/>
      <c r="BR146" s="220"/>
      <c r="BS146" s="220"/>
      <c r="BT146" s="221"/>
      <c r="BU146" s="51"/>
      <c r="BV146" s="220"/>
      <c r="BW146" s="220"/>
      <c r="BX146" s="221"/>
      <c r="BY146" s="51"/>
      <c r="BZ146" s="221"/>
    </row>
    <row r="147" spans="1:78" ht="16" hidden="1" customHeight="1" x14ac:dyDescent="0.2">
      <c r="A147" s="222"/>
      <c r="B147" s="222"/>
      <c r="C147" s="222"/>
      <c r="E147" s="224"/>
      <c r="G147" s="110"/>
      <c r="K147" s="111"/>
      <c r="L147" s="110"/>
      <c r="P147" s="111"/>
      <c r="Q147" s="110"/>
      <c r="U147" s="111"/>
      <c r="V147" s="110"/>
      <c r="Z147" s="111"/>
      <c r="AA147" s="110"/>
      <c r="AE147" s="111"/>
      <c r="AG147" s="21" t="e">
        <f t="shared" si="48"/>
        <v>#DIV/0!</v>
      </c>
      <c r="AH147" s="22" t="e">
        <f t="shared" si="49"/>
        <v>#DIV/0!</v>
      </c>
      <c r="AI147" s="22" t="e">
        <f t="shared" si="50"/>
        <v>#DIV/0!</v>
      </c>
      <c r="AJ147" s="22" t="e">
        <f t="shared" si="51"/>
        <v>#DIV/0!</v>
      </c>
      <c r="AK147" s="22" t="e">
        <f t="shared" si="52"/>
        <v>#DIV/0!</v>
      </c>
      <c r="AM147" s="109"/>
      <c r="AN147" s="223"/>
      <c r="AP147" s="223"/>
      <c r="AQ147" s="220"/>
      <c r="AR147" s="24"/>
      <c r="AS147" s="223"/>
      <c r="AT147" s="220"/>
      <c r="AV147" s="43"/>
      <c r="AW147" s="43"/>
      <c r="AX147" s="43"/>
      <c r="AY147" s="43"/>
      <c r="AZ147" s="25"/>
      <c r="BA147" s="223"/>
      <c r="BB147" s="220"/>
      <c r="BC147" s="24"/>
      <c r="BD147" s="223"/>
      <c r="BE147" s="220"/>
      <c r="BG147" s="43"/>
      <c r="BH147" s="43"/>
      <c r="BI147" s="43"/>
      <c r="BJ147" s="43"/>
      <c r="BL147" s="223"/>
      <c r="BM147" s="220"/>
      <c r="BN147" s="24"/>
      <c r="BO147" s="223"/>
      <c r="BP147" s="220"/>
      <c r="BR147" s="220"/>
      <c r="BS147" s="220"/>
      <c r="BT147" s="221"/>
      <c r="BU147" s="51"/>
      <c r="BV147" s="220"/>
      <c r="BW147" s="220"/>
      <c r="BX147" s="221"/>
      <c r="BY147" s="51"/>
      <c r="BZ147" s="221"/>
    </row>
    <row r="148" spans="1:78" ht="16" hidden="1" customHeight="1" x14ac:dyDescent="0.2">
      <c r="A148" s="222"/>
      <c r="B148" s="222"/>
      <c r="C148" s="222"/>
      <c r="E148" s="224"/>
      <c r="G148" s="110"/>
      <c r="K148" s="111"/>
      <c r="L148" s="110"/>
      <c r="P148" s="111"/>
      <c r="Q148" s="110"/>
      <c r="U148" s="111"/>
      <c r="V148" s="110"/>
      <c r="Z148" s="111"/>
      <c r="AA148" s="110"/>
      <c r="AE148" s="111"/>
      <c r="AG148" s="21" t="e">
        <f t="shared" si="48"/>
        <v>#DIV/0!</v>
      </c>
      <c r="AH148" s="22" t="e">
        <f t="shared" si="49"/>
        <v>#DIV/0!</v>
      </c>
      <c r="AI148" s="22" t="e">
        <f t="shared" si="50"/>
        <v>#DIV/0!</v>
      </c>
      <c r="AJ148" s="22" t="e">
        <f t="shared" si="51"/>
        <v>#DIV/0!</v>
      </c>
      <c r="AK148" s="22" t="e">
        <f t="shared" si="52"/>
        <v>#DIV/0!</v>
      </c>
      <c r="AM148" s="109"/>
      <c r="AN148" s="223"/>
      <c r="AP148" s="223"/>
      <c r="AQ148" s="220"/>
      <c r="AR148" s="24"/>
      <c r="AS148" s="223"/>
      <c r="AT148" s="220"/>
      <c r="AV148" s="43"/>
      <c r="AW148" s="43"/>
      <c r="AX148" s="43"/>
      <c r="AY148" s="43"/>
      <c r="AZ148" s="25"/>
      <c r="BA148" s="223"/>
      <c r="BB148" s="220"/>
      <c r="BC148" s="24"/>
      <c r="BD148" s="223"/>
      <c r="BE148" s="220"/>
      <c r="BG148" s="43"/>
      <c r="BH148" s="43"/>
      <c r="BI148" s="43"/>
      <c r="BJ148" s="43"/>
      <c r="BL148" s="223"/>
      <c r="BM148" s="220"/>
      <c r="BN148" s="24"/>
      <c r="BO148" s="223"/>
      <c r="BP148" s="220"/>
      <c r="BR148" s="220"/>
      <c r="BS148" s="220"/>
      <c r="BT148" s="221"/>
      <c r="BU148" s="51"/>
      <c r="BV148" s="220"/>
      <c r="BW148" s="220"/>
      <c r="BX148" s="221"/>
      <c r="BY148" s="51"/>
      <c r="BZ148" s="221"/>
    </row>
    <row r="149" spans="1:78" ht="16" hidden="1" customHeight="1" x14ac:dyDescent="0.2">
      <c r="A149" s="222"/>
      <c r="B149" s="222"/>
      <c r="C149" s="222">
        <v>0</v>
      </c>
      <c r="D149" s="20" t="s">
        <v>971</v>
      </c>
      <c r="E149" s="224"/>
      <c r="AG149" s="21" t="e">
        <f t="shared" si="48"/>
        <v>#DIV/0!</v>
      </c>
      <c r="AH149" s="22" t="e">
        <f t="shared" si="49"/>
        <v>#DIV/0!</v>
      </c>
      <c r="AI149" s="22" t="e">
        <f t="shared" si="50"/>
        <v>#DIV/0!</v>
      </c>
      <c r="AJ149" s="22" t="e">
        <f t="shared" si="51"/>
        <v>#DIV/0!</v>
      </c>
      <c r="AK149" s="22" t="e">
        <f t="shared" si="52"/>
        <v>#DIV/0!</v>
      </c>
      <c r="AM149" s="109"/>
      <c r="AN149" s="223"/>
      <c r="AP149" s="223"/>
      <c r="AQ149" s="220"/>
      <c r="AR149" s="24"/>
      <c r="AS149" s="223"/>
      <c r="AT149" s="220"/>
      <c r="AV149" s="43"/>
      <c r="AW149" s="43"/>
      <c r="AX149" s="43"/>
      <c r="AY149" s="43"/>
      <c r="AZ149" s="25"/>
      <c r="BA149" s="223"/>
      <c r="BB149" s="220"/>
      <c r="BC149" s="24"/>
      <c r="BD149" s="223"/>
      <c r="BE149" s="220"/>
      <c r="BG149" s="43"/>
      <c r="BH149" s="43"/>
      <c r="BI149" s="43"/>
      <c r="BJ149" s="43"/>
      <c r="BL149" s="223"/>
      <c r="BM149" s="220"/>
      <c r="BN149" s="24"/>
      <c r="BO149" s="223"/>
      <c r="BP149" s="220"/>
      <c r="BR149" s="220"/>
      <c r="BS149" s="220"/>
      <c r="BT149" s="221"/>
      <c r="BU149" s="51"/>
      <c r="BV149" s="220"/>
      <c r="BW149" s="220"/>
      <c r="BX149" s="221"/>
      <c r="BY149" s="51"/>
      <c r="BZ149" s="221"/>
    </row>
    <row r="150" spans="1:78" ht="16" hidden="1" customHeight="1" x14ac:dyDescent="0.2">
      <c r="A150" s="222"/>
      <c r="B150" s="222"/>
      <c r="C150" s="222"/>
      <c r="D150" s="20" t="s">
        <v>972</v>
      </c>
      <c r="E150" s="224"/>
      <c r="AG150" s="21" t="e">
        <f t="shared" si="48"/>
        <v>#DIV/0!</v>
      </c>
      <c r="AH150" s="22" t="e">
        <f t="shared" si="49"/>
        <v>#DIV/0!</v>
      </c>
      <c r="AI150" s="22" t="e">
        <f t="shared" si="50"/>
        <v>#DIV/0!</v>
      </c>
      <c r="AJ150" s="22" t="e">
        <f t="shared" si="51"/>
        <v>#DIV/0!</v>
      </c>
      <c r="AK150" s="22" t="e">
        <f t="shared" si="52"/>
        <v>#DIV/0!</v>
      </c>
      <c r="AM150" s="109"/>
      <c r="AN150" s="223"/>
      <c r="AP150" s="223"/>
      <c r="AQ150" s="220"/>
      <c r="AR150" s="24"/>
      <c r="AS150" s="223"/>
      <c r="AT150" s="220"/>
      <c r="AV150" s="43"/>
      <c r="AW150" s="43"/>
      <c r="AX150" s="43"/>
      <c r="AY150" s="43"/>
      <c r="AZ150" s="25"/>
      <c r="BA150" s="223"/>
      <c r="BB150" s="220"/>
      <c r="BC150" s="24"/>
      <c r="BD150" s="223"/>
      <c r="BE150" s="220"/>
      <c r="BG150" s="43"/>
      <c r="BH150" s="43"/>
      <c r="BI150" s="43"/>
      <c r="BJ150" s="43"/>
      <c r="BL150" s="223"/>
      <c r="BM150" s="220"/>
      <c r="BN150" s="24"/>
      <c r="BO150" s="223"/>
      <c r="BP150" s="220"/>
      <c r="BR150" s="220"/>
      <c r="BS150" s="220"/>
      <c r="BT150" s="221"/>
      <c r="BU150" s="51"/>
      <c r="BV150" s="220"/>
      <c r="BW150" s="220"/>
      <c r="BX150" s="221"/>
      <c r="BY150" s="51"/>
      <c r="BZ150" s="221"/>
    </row>
    <row r="151" spans="1:78" ht="16" hidden="1" customHeight="1" x14ac:dyDescent="0.2">
      <c r="A151" s="222"/>
      <c r="B151" s="222"/>
      <c r="C151" s="222"/>
      <c r="D151" s="20" t="s">
        <v>973</v>
      </c>
      <c r="E151" s="224"/>
      <c r="AG151" s="21" t="e">
        <f t="shared" si="48"/>
        <v>#DIV/0!</v>
      </c>
      <c r="AH151" s="22" t="e">
        <f t="shared" si="49"/>
        <v>#DIV/0!</v>
      </c>
      <c r="AI151" s="22" t="e">
        <f t="shared" si="50"/>
        <v>#DIV/0!</v>
      </c>
      <c r="AJ151" s="22" t="e">
        <f t="shared" si="51"/>
        <v>#DIV/0!</v>
      </c>
      <c r="AK151" s="22" t="e">
        <f t="shared" si="52"/>
        <v>#DIV/0!</v>
      </c>
      <c r="AM151" s="109"/>
      <c r="AN151" s="223"/>
      <c r="AP151" s="223"/>
      <c r="AQ151" s="220"/>
      <c r="AR151" s="24"/>
      <c r="AS151" s="223"/>
      <c r="AT151" s="220"/>
      <c r="AV151" s="43"/>
      <c r="AW151" s="43"/>
      <c r="AX151" s="43"/>
      <c r="AY151" s="43"/>
      <c r="AZ151" s="25"/>
      <c r="BA151" s="223"/>
      <c r="BB151" s="220"/>
      <c r="BC151" s="24"/>
      <c r="BD151" s="223"/>
      <c r="BE151" s="220"/>
      <c r="BG151" s="43"/>
      <c r="BH151" s="43"/>
      <c r="BI151" s="43"/>
      <c r="BJ151" s="43"/>
      <c r="BL151" s="223"/>
      <c r="BM151" s="220"/>
      <c r="BN151" s="24"/>
      <c r="BO151" s="223"/>
      <c r="BP151" s="220"/>
      <c r="BR151" s="220"/>
      <c r="BS151" s="220"/>
      <c r="BT151" s="221"/>
      <c r="BU151" s="51"/>
      <c r="BV151" s="220"/>
      <c r="BW151" s="220"/>
      <c r="BX151" s="221"/>
      <c r="BY151" s="51"/>
      <c r="BZ151" s="221"/>
    </row>
    <row r="152" spans="1:78" ht="16" hidden="1" customHeight="1" x14ac:dyDescent="0.2">
      <c r="A152" s="222"/>
      <c r="B152" s="222"/>
      <c r="C152" s="222"/>
      <c r="D152" s="20" t="s">
        <v>974</v>
      </c>
      <c r="E152" s="224"/>
      <c r="AG152" s="21" t="e">
        <f t="shared" si="48"/>
        <v>#DIV/0!</v>
      </c>
      <c r="AH152" s="22" t="e">
        <f t="shared" si="49"/>
        <v>#DIV/0!</v>
      </c>
      <c r="AI152" s="22" t="e">
        <f t="shared" si="50"/>
        <v>#DIV/0!</v>
      </c>
      <c r="AJ152" s="22" t="e">
        <f t="shared" si="51"/>
        <v>#DIV/0!</v>
      </c>
      <c r="AK152" s="22" t="e">
        <f t="shared" si="52"/>
        <v>#DIV/0!</v>
      </c>
      <c r="AM152" s="109"/>
      <c r="AN152" s="223"/>
      <c r="AP152" s="223"/>
      <c r="AQ152" s="220"/>
      <c r="AR152" s="24"/>
      <c r="AS152" s="223"/>
      <c r="AT152" s="220"/>
      <c r="AV152" s="43"/>
      <c r="AW152" s="43"/>
      <c r="AX152" s="43"/>
      <c r="AY152" s="43"/>
      <c r="AZ152" s="25"/>
      <c r="BA152" s="223"/>
      <c r="BB152" s="220"/>
      <c r="BC152" s="24"/>
      <c r="BD152" s="223"/>
      <c r="BE152" s="220"/>
      <c r="BG152" s="43"/>
      <c r="BH152" s="43"/>
      <c r="BI152" s="43"/>
      <c r="BJ152" s="43"/>
      <c r="BL152" s="223"/>
      <c r="BM152" s="220"/>
      <c r="BN152" s="24"/>
      <c r="BO152" s="223"/>
      <c r="BP152" s="220"/>
      <c r="BR152" s="220"/>
      <c r="BS152" s="220"/>
      <c r="BT152" s="221"/>
      <c r="BU152" s="51"/>
      <c r="BV152" s="220"/>
      <c r="BW152" s="220"/>
      <c r="BX152" s="221"/>
      <c r="BY152" s="51"/>
      <c r="BZ152" s="221"/>
    </row>
    <row r="153" spans="1:78" ht="16" hidden="1" customHeight="1" x14ac:dyDescent="0.2">
      <c r="A153" s="222"/>
      <c r="B153" s="222"/>
      <c r="C153" s="222"/>
      <c r="D153" s="20" t="s">
        <v>975</v>
      </c>
      <c r="E153" s="224"/>
      <c r="AG153" s="21" t="e">
        <f t="shared" si="48"/>
        <v>#DIV/0!</v>
      </c>
      <c r="AH153" s="22" t="e">
        <f t="shared" si="49"/>
        <v>#DIV/0!</v>
      </c>
      <c r="AI153" s="22" t="e">
        <f t="shared" si="50"/>
        <v>#DIV/0!</v>
      </c>
      <c r="AJ153" s="22" t="e">
        <f t="shared" si="51"/>
        <v>#DIV/0!</v>
      </c>
      <c r="AK153" s="22" t="e">
        <f t="shared" si="52"/>
        <v>#DIV/0!</v>
      </c>
      <c r="AM153" s="109"/>
      <c r="AN153" s="223"/>
      <c r="AP153" s="223"/>
      <c r="AQ153" s="220"/>
      <c r="AR153" s="24"/>
      <c r="AS153" s="223"/>
      <c r="AT153" s="220"/>
      <c r="AV153" s="43"/>
      <c r="AW153" s="43"/>
      <c r="AX153" s="43"/>
      <c r="AY153" s="43"/>
      <c r="AZ153" s="25"/>
      <c r="BA153" s="223"/>
      <c r="BB153" s="220"/>
      <c r="BC153" s="24"/>
      <c r="BD153" s="223"/>
      <c r="BE153" s="220"/>
      <c r="BG153" s="43"/>
      <c r="BH153" s="43"/>
      <c r="BI153" s="43"/>
      <c r="BJ153" s="43"/>
      <c r="BL153" s="223"/>
      <c r="BM153" s="220"/>
      <c r="BN153" s="24"/>
      <c r="BO153" s="223"/>
      <c r="BP153" s="220"/>
      <c r="BR153" s="220"/>
      <c r="BS153" s="220"/>
      <c r="BT153" s="221"/>
      <c r="BU153" s="51"/>
      <c r="BV153" s="220"/>
      <c r="BW153" s="220"/>
      <c r="BX153" s="221"/>
      <c r="BY153" s="51"/>
      <c r="BZ153" s="221"/>
    </row>
    <row r="154" spans="1:78" ht="16" hidden="1" customHeight="1" x14ac:dyDescent="0.2">
      <c r="A154" s="222"/>
      <c r="B154" s="222"/>
      <c r="C154" s="222"/>
      <c r="E154" s="224"/>
      <c r="G154" s="110"/>
      <c r="K154" s="111"/>
      <c r="L154" s="110"/>
      <c r="P154" s="111"/>
      <c r="Q154" s="110"/>
      <c r="U154" s="111"/>
      <c r="V154" s="110"/>
      <c r="Z154" s="111"/>
      <c r="AA154" s="110"/>
      <c r="AE154" s="111"/>
      <c r="AG154" s="21" t="e">
        <f t="shared" si="48"/>
        <v>#DIV/0!</v>
      </c>
      <c r="AH154" s="22" t="e">
        <f t="shared" si="49"/>
        <v>#DIV/0!</v>
      </c>
      <c r="AI154" s="22" t="e">
        <f t="shared" si="50"/>
        <v>#DIV/0!</v>
      </c>
      <c r="AJ154" s="22" t="e">
        <f t="shared" si="51"/>
        <v>#DIV/0!</v>
      </c>
      <c r="AK154" s="22" t="e">
        <f t="shared" si="52"/>
        <v>#DIV/0!</v>
      </c>
      <c r="AM154" s="109"/>
      <c r="AN154" s="223"/>
      <c r="AP154" s="223"/>
      <c r="AQ154" s="220"/>
      <c r="AR154" s="24"/>
      <c r="AS154" s="223"/>
      <c r="AT154" s="220"/>
      <c r="AV154" s="43"/>
      <c r="AW154" s="43"/>
      <c r="AX154" s="43"/>
      <c r="AY154" s="43"/>
      <c r="AZ154" s="25"/>
      <c r="BA154" s="223"/>
      <c r="BB154" s="220"/>
      <c r="BC154" s="24"/>
      <c r="BD154" s="223"/>
      <c r="BE154" s="220"/>
      <c r="BG154" s="43"/>
      <c r="BH154" s="43"/>
      <c r="BI154" s="43"/>
      <c r="BJ154" s="43"/>
      <c r="BL154" s="223"/>
      <c r="BM154" s="220"/>
      <c r="BN154" s="24"/>
      <c r="BO154" s="223"/>
      <c r="BP154" s="220"/>
      <c r="BR154" s="220"/>
      <c r="BS154" s="220"/>
      <c r="BT154" s="221"/>
      <c r="BU154" s="51"/>
      <c r="BV154" s="220"/>
      <c r="BW154" s="220"/>
      <c r="BX154" s="221"/>
      <c r="BY154" s="51"/>
      <c r="BZ154" s="221"/>
    </row>
    <row r="155" spans="1:78" ht="16" hidden="1" customHeight="1" x14ac:dyDescent="0.2">
      <c r="A155" s="222"/>
      <c r="B155" s="222"/>
      <c r="C155" s="222"/>
      <c r="E155" s="224"/>
      <c r="G155" s="110"/>
      <c r="K155" s="111"/>
      <c r="L155" s="110"/>
      <c r="P155" s="111"/>
      <c r="Q155" s="110"/>
      <c r="U155" s="111"/>
      <c r="V155" s="110"/>
      <c r="Z155" s="111"/>
      <c r="AA155" s="110"/>
      <c r="AE155" s="111"/>
      <c r="AG155" s="21" t="e">
        <f t="shared" si="48"/>
        <v>#DIV/0!</v>
      </c>
      <c r="AH155" s="22" t="e">
        <f t="shared" si="49"/>
        <v>#DIV/0!</v>
      </c>
      <c r="AI155" s="22" t="e">
        <f t="shared" si="50"/>
        <v>#DIV/0!</v>
      </c>
      <c r="AJ155" s="22" t="e">
        <f t="shared" si="51"/>
        <v>#DIV/0!</v>
      </c>
      <c r="AK155" s="22" t="e">
        <f t="shared" si="52"/>
        <v>#DIV/0!</v>
      </c>
      <c r="AM155" s="109"/>
      <c r="AN155" s="223"/>
      <c r="AP155" s="223"/>
      <c r="AQ155" s="220"/>
      <c r="AR155" s="24"/>
      <c r="AS155" s="223"/>
      <c r="AT155" s="220"/>
      <c r="AV155" s="43"/>
      <c r="AW155" s="43"/>
      <c r="AX155" s="43"/>
      <c r="AY155" s="43"/>
      <c r="AZ155" s="25"/>
      <c r="BA155" s="223"/>
      <c r="BB155" s="220"/>
      <c r="BC155" s="24"/>
      <c r="BD155" s="223"/>
      <c r="BE155" s="220"/>
      <c r="BG155" s="43"/>
      <c r="BH155" s="43"/>
      <c r="BI155" s="43"/>
      <c r="BJ155" s="43"/>
      <c r="BL155" s="223"/>
      <c r="BM155" s="220"/>
      <c r="BN155" s="24"/>
      <c r="BO155" s="223"/>
      <c r="BP155" s="220"/>
      <c r="BR155" s="220"/>
      <c r="BS155" s="220"/>
      <c r="BT155" s="221"/>
      <c r="BU155" s="51"/>
      <c r="BV155" s="220"/>
      <c r="BW155" s="220"/>
      <c r="BX155" s="221"/>
      <c r="BY155" s="51"/>
      <c r="BZ155" s="221"/>
    </row>
    <row r="156" spans="1:78" ht="16" hidden="1" customHeight="1" x14ac:dyDescent="0.2">
      <c r="A156" s="222"/>
      <c r="B156" s="222"/>
      <c r="C156" s="222"/>
      <c r="E156" s="224"/>
      <c r="G156" s="110"/>
      <c r="K156" s="111"/>
      <c r="L156" s="110"/>
      <c r="P156" s="111"/>
      <c r="Q156" s="110"/>
      <c r="U156" s="111"/>
      <c r="V156" s="110"/>
      <c r="Z156" s="111"/>
      <c r="AA156" s="110"/>
      <c r="AE156" s="111"/>
      <c r="AG156" s="21" t="e">
        <f t="shared" si="48"/>
        <v>#DIV/0!</v>
      </c>
      <c r="AH156" s="22" t="e">
        <f t="shared" si="49"/>
        <v>#DIV/0!</v>
      </c>
      <c r="AI156" s="22" t="e">
        <f t="shared" si="50"/>
        <v>#DIV/0!</v>
      </c>
      <c r="AJ156" s="22" t="e">
        <f t="shared" si="51"/>
        <v>#DIV/0!</v>
      </c>
      <c r="AK156" s="22" t="e">
        <f t="shared" si="52"/>
        <v>#DIV/0!</v>
      </c>
      <c r="AM156" s="109"/>
      <c r="AN156" s="223"/>
      <c r="AP156" s="223"/>
      <c r="AQ156" s="220"/>
      <c r="AR156" s="24"/>
      <c r="AS156" s="223"/>
      <c r="AT156" s="220"/>
      <c r="AV156" s="43"/>
      <c r="AW156" s="43"/>
      <c r="AX156" s="43"/>
      <c r="AY156" s="43"/>
      <c r="AZ156" s="25"/>
      <c r="BA156" s="223"/>
      <c r="BB156" s="220"/>
      <c r="BC156" s="24"/>
      <c r="BD156" s="223"/>
      <c r="BE156" s="220"/>
      <c r="BG156" s="43"/>
      <c r="BH156" s="43"/>
      <c r="BI156" s="43"/>
      <c r="BJ156" s="43"/>
      <c r="BL156" s="223"/>
      <c r="BM156" s="220"/>
      <c r="BN156" s="24"/>
      <c r="BO156" s="223"/>
      <c r="BP156" s="220"/>
      <c r="BR156" s="220"/>
      <c r="BS156" s="220"/>
      <c r="BT156" s="221"/>
      <c r="BU156" s="51"/>
      <c r="BV156" s="220"/>
      <c r="BW156" s="220"/>
      <c r="BX156" s="221"/>
      <c r="BY156" s="51"/>
      <c r="BZ156" s="221"/>
    </row>
    <row r="157" spans="1:78" ht="16" hidden="1" customHeight="1" x14ac:dyDescent="0.2">
      <c r="A157" s="114"/>
      <c r="B157" s="114"/>
      <c r="C157" s="114"/>
    </row>
    <row r="158" spans="1:78" ht="16" hidden="1" customHeight="1" x14ac:dyDescent="0.2">
      <c r="A158" s="222">
        <v>12</v>
      </c>
      <c r="B158" s="222">
        <v>1</v>
      </c>
      <c r="C158" s="222">
        <v>1</v>
      </c>
      <c r="D158" s="20" t="s">
        <v>976</v>
      </c>
      <c r="E158" s="224">
        <v>2038081</v>
      </c>
      <c r="AG158" s="21" t="e">
        <f t="shared" ref="AG158:AG173" si="53">AVERAGE(G158:K158)</f>
        <v>#DIV/0!</v>
      </c>
      <c r="AH158" s="22" t="e">
        <f t="shared" ref="AH158:AH173" si="54">AVERAGE(L158:P158)</f>
        <v>#DIV/0!</v>
      </c>
      <c r="AI158" s="22" t="e">
        <f t="shared" ref="AI158:AI173" si="55">AVERAGE(V158:Z158)</f>
        <v>#DIV/0!</v>
      </c>
      <c r="AJ158" s="22" t="e">
        <f t="shared" ref="AJ158:AJ173" si="56">AVERAGE(Q158:U158)</f>
        <v>#DIV/0!</v>
      </c>
      <c r="AK158" s="22" t="e">
        <f t="shared" ref="AK158:AK173" si="57">AVERAGE(AA158:AE158)</f>
        <v>#DIV/0!</v>
      </c>
      <c r="AM158" s="109"/>
      <c r="AN158" s="223"/>
      <c r="AP158" s="223"/>
      <c r="AQ158" s="220"/>
      <c r="AR158" s="24"/>
      <c r="AS158" s="223"/>
      <c r="AT158" s="220"/>
      <c r="AV158" s="43"/>
      <c r="AW158" s="43"/>
      <c r="AX158" s="43"/>
      <c r="AY158" s="43"/>
      <c r="AZ158" s="25"/>
      <c r="BA158" s="223"/>
      <c r="BB158" s="220"/>
      <c r="BC158" s="24"/>
      <c r="BD158" s="223"/>
      <c r="BE158" s="220"/>
      <c r="BG158" s="43"/>
      <c r="BH158" s="43"/>
      <c r="BI158" s="43"/>
      <c r="BJ158" s="43"/>
      <c r="BL158" s="223"/>
      <c r="BM158" s="220"/>
      <c r="BN158" s="24"/>
      <c r="BO158" s="223"/>
      <c r="BP158" s="220"/>
      <c r="BR158" s="220"/>
      <c r="BS158" s="220"/>
      <c r="BT158" s="221"/>
      <c r="BU158" s="51"/>
      <c r="BV158" s="220"/>
      <c r="BW158" s="220"/>
      <c r="BX158" s="221"/>
      <c r="BY158" s="51"/>
      <c r="BZ158" s="221"/>
    </row>
    <row r="159" spans="1:78" ht="16" hidden="1" customHeight="1" x14ac:dyDescent="0.2">
      <c r="A159" s="222"/>
      <c r="B159" s="222"/>
      <c r="C159" s="222"/>
      <c r="D159" s="20" t="s">
        <v>977</v>
      </c>
      <c r="E159" s="224"/>
      <c r="AG159" s="21" t="e">
        <f t="shared" si="53"/>
        <v>#DIV/0!</v>
      </c>
      <c r="AH159" s="22" t="e">
        <f t="shared" si="54"/>
        <v>#DIV/0!</v>
      </c>
      <c r="AI159" s="22" t="e">
        <f t="shared" si="55"/>
        <v>#DIV/0!</v>
      </c>
      <c r="AJ159" s="22" t="e">
        <f t="shared" si="56"/>
        <v>#DIV/0!</v>
      </c>
      <c r="AK159" s="22" t="e">
        <f t="shared" si="57"/>
        <v>#DIV/0!</v>
      </c>
      <c r="AM159" s="109"/>
      <c r="AN159" s="223"/>
      <c r="AP159" s="223"/>
      <c r="AQ159" s="220"/>
      <c r="AR159" s="24"/>
      <c r="AS159" s="223"/>
      <c r="AT159" s="220"/>
      <c r="AV159" s="43"/>
      <c r="AW159" s="43"/>
      <c r="AX159" s="43"/>
      <c r="AY159" s="43"/>
      <c r="AZ159" s="25"/>
      <c r="BA159" s="223"/>
      <c r="BB159" s="220"/>
      <c r="BC159" s="24"/>
      <c r="BD159" s="223"/>
      <c r="BE159" s="220"/>
      <c r="BG159" s="43"/>
      <c r="BH159" s="43"/>
      <c r="BI159" s="43"/>
      <c r="BJ159" s="43"/>
      <c r="BL159" s="223"/>
      <c r="BM159" s="220"/>
      <c r="BN159" s="24"/>
      <c r="BO159" s="223"/>
      <c r="BP159" s="220"/>
      <c r="BR159" s="220"/>
      <c r="BS159" s="220"/>
      <c r="BT159" s="221"/>
      <c r="BU159" s="51"/>
      <c r="BV159" s="220"/>
      <c r="BW159" s="220"/>
      <c r="BX159" s="221"/>
      <c r="BY159" s="51"/>
      <c r="BZ159" s="221"/>
    </row>
    <row r="160" spans="1:78" ht="16" hidden="1" customHeight="1" x14ac:dyDescent="0.2">
      <c r="A160" s="222"/>
      <c r="B160" s="222"/>
      <c r="C160" s="222"/>
      <c r="D160" s="20" t="s">
        <v>978</v>
      </c>
      <c r="E160" s="224"/>
      <c r="AG160" s="21" t="e">
        <f t="shared" si="53"/>
        <v>#DIV/0!</v>
      </c>
      <c r="AH160" s="22" t="e">
        <f t="shared" si="54"/>
        <v>#DIV/0!</v>
      </c>
      <c r="AI160" s="22" t="e">
        <f t="shared" si="55"/>
        <v>#DIV/0!</v>
      </c>
      <c r="AJ160" s="22" t="e">
        <f t="shared" si="56"/>
        <v>#DIV/0!</v>
      </c>
      <c r="AK160" s="22" t="e">
        <f t="shared" si="57"/>
        <v>#DIV/0!</v>
      </c>
      <c r="AM160" s="109"/>
      <c r="AN160" s="223"/>
      <c r="AP160" s="223"/>
      <c r="AQ160" s="220"/>
      <c r="AR160" s="24"/>
      <c r="AS160" s="223"/>
      <c r="AT160" s="220"/>
      <c r="AV160" s="43"/>
      <c r="AW160" s="43"/>
      <c r="AX160" s="43"/>
      <c r="AY160" s="43"/>
      <c r="AZ160" s="25"/>
      <c r="BA160" s="223"/>
      <c r="BB160" s="220"/>
      <c r="BC160" s="24"/>
      <c r="BD160" s="223"/>
      <c r="BE160" s="220"/>
      <c r="BG160" s="43"/>
      <c r="BH160" s="43"/>
      <c r="BI160" s="43"/>
      <c r="BJ160" s="43"/>
      <c r="BL160" s="223"/>
      <c r="BM160" s="220"/>
      <c r="BN160" s="24"/>
      <c r="BO160" s="223"/>
      <c r="BP160" s="220"/>
      <c r="BR160" s="220"/>
      <c r="BS160" s="220"/>
      <c r="BT160" s="221"/>
      <c r="BU160" s="51"/>
      <c r="BV160" s="220"/>
      <c r="BW160" s="220"/>
      <c r="BX160" s="221"/>
      <c r="BY160" s="51"/>
      <c r="BZ160" s="221"/>
    </row>
    <row r="161" spans="1:78" ht="16" hidden="1" customHeight="1" x14ac:dyDescent="0.2">
      <c r="A161" s="222"/>
      <c r="B161" s="222"/>
      <c r="C161" s="222"/>
      <c r="D161" s="20" t="s">
        <v>979</v>
      </c>
      <c r="E161" s="224"/>
      <c r="AG161" s="21" t="e">
        <f t="shared" si="53"/>
        <v>#DIV/0!</v>
      </c>
      <c r="AH161" s="22" t="e">
        <f t="shared" si="54"/>
        <v>#DIV/0!</v>
      </c>
      <c r="AI161" s="22" t="e">
        <f t="shared" si="55"/>
        <v>#DIV/0!</v>
      </c>
      <c r="AJ161" s="22" t="e">
        <f t="shared" si="56"/>
        <v>#DIV/0!</v>
      </c>
      <c r="AK161" s="22" t="e">
        <f t="shared" si="57"/>
        <v>#DIV/0!</v>
      </c>
      <c r="AM161" s="109"/>
      <c r="AN161" s="223"/>
      <c r="AP161" s="223"/>
      <c r="AQ161" s="220"/>
      <c r="AR161" s="24"/>
      <c r="AS161" s="223"/>
      <c r="AT161" s="220"/>
      <c r="AV161" s="43"/>
      <c r="AW161" s="43"/>
      <c r="AX161" s="43"/>
      <c r="AY161" s="43"/>
      <c r="AZ161" s="25"/>
      <c r="BA161" s="223"/>
      <c r="BB161" s="220"/>
      <c r="BC161" s="24"/>
      <c r="BD161" s="223"/>
      <c r="BE161" s="220"/>
      <c r="BG161" s="43"/>
      <c r="BH161" s="43"/>
      <c r="BI161" s="43"/>
      <c r="BJ161" s="43"/>
      <c r="BL161" s="223"/>
      <c r="BM161" s="220"/>
      <c r="BN161" s="24"/>
      <c r="BO161" s="223"/>
      <c r="BP161" s="220"/>
      <c r="BR161" s="220"/>
      <c r="BS161" s="220"/>
      <c r="BT161" s="221"/>
      <c r="BU161" s="51"/>
      <c r="BV161" s="220"/>
      <c r="BW161" s="220"/>
      <c r="BX161" s="221"/>
      <c r="BY161" s="51"/>
      <c r="BZ161" s="221"/>
    </row>
    <row r="162" spans="1:78" ht="16" hidden="1" customHeight="1" x14ac:dyDescent="0.2">
      <c r="A162" s="222"/>
      <c r="B162" s="222"/>
      <c r="C162" s="222"/>
      <c r="D162" s="20" t="s">
        <v>980</v>
      </c>
      <c r="E162" s="224"/>
      <c r="AG162" s="21" t="e">
        <f t="shared" si="53"/>
        <v>#DIV/0!</v>
      </c>
      <c r="AH162" s="22" t="e">
        <f t="shared" si="54"/>
        <v>#DIV/0!</v>
      </c>
      <c r="AI162" s="22" t="e">
        <f t="shared" si="55"/>
        <v>#DIV/0!</v>
      </c>
      <c r="AJ162" s="22" t="e">
        <f t="shared" si="56"/>
        <v>#DIV/0!</v>
      </c>
      <c r="AK162" s="22" t="e">
        <f t="shared" si="57"/>
        <v>#DIV/0!</v>
      </c>
      <c r="AM162" s="109"/>
      <c r="AN162" s="223"/>
      <c r="AP162" s="223"/>
      <c r="AQ162" s="220"/>
      <c r="AR162" s="24"/>
      <c r="AS162" s="223"/>
      <c r="AT162" s="220"/>
      <c r="AV162" s="43"/>
      <c r="AW162" s="43"/>
      <c r="AX162" s="43"/>
      <c r="AY162" s="43"/>
      <c r="AZ162" s="25"/>
      <c r="BA162" s="223"/>
      <c r="BB162" s="220"/>
      <c r="BC162" s="24"/>
      <c r="BD162" s="223"/>
      <c r="BE162" s="220"/>
      <c r="BG162" s="43"/>
      <c r="BH162" s="43"/>
      <c r="BI162" s="43"/>
      <c r="BJ162" s="43"/>
      <c r="BL162" s="223"/>
      <c r="BM162" s="220"/>
      <c r="BN162" s="24"/>
      <c r="BO162" s="223"/>
      <c r="BP162" s="220"/>
      <c r="BR162" s="220"/>
      <c r="BS162" s="220"/>
      <c r="BT162" s="221"/>
      <c r="BU162" s="51"/>
      <c r="BV162" s="220"/>
      <c r="BW162" s="220"/>
      <c r="BX162" s="221"/>
      <c r="BY162" s="51"/>
      <c r="BZ162" s="221"/>
    </row>
    <row r="163" spans="1:78" ht="16" hidden="1" customHeight="1" x14ac:dyDescent="0.2">
      <c r="A163" s="222"/>
      <c r="B163" s="222"/>
      <c r="C163" s="222"/>
      <c r="E163" s="224"/>
      <c r="G163" s="110"/>
      <c r="K163" s="111"/>
      <c r="L163" s="110"/>
      <c r="P163" s="111"/>
      <c r="Q163" s="110"/>
      <c r="U163" s="111"/>
      <c r="V163" s="110"/>
      <c r="Z163" s="111"/>
      <c r="AA163" s="110"/>
      <c r="AE163" s="111"/>
      <c r="AG163" s="21" t="e">
        <f t="shared" si="53"/>
        <v>#DIV/0!</v>
      </c>
      <c r="AH163" s="22" t="e">
        <f t="shared" si="54"/>
        <v>#DIV/0!</v>
      </c>
      <c r="AI163" s="22" t="e">
        <f t="shared" si="55"/>
        <v>#DIV/0!</v>
      </c>
      <c r="AJ163" s="22" t="e">
        <f t="shared" si="56"/>
        <v>#DIV/0!</v>
      </c>
      <c r="AK163" s="22" t="e">
        <f t="shared" si="57"/>
        <v>#DIV/0!</v>
      </c>
      <c r="AM163" s="109"/>
      <c r="AN163" s="223"/>
      <c r="AP163" s="223"/>
      <c r="AQ163" s="220"/>
      <c r="AR163" s="24"/>
      <c r="AS163" s="223"/>
      <c r="AT163" s="220"/>
      <c r="AV163" s="43"/>
      <c r="AW163" s="43"/>
      <c r="AX163" s="43"/>
      <c r="AY163" s="43"/>
      <c r="AZ163" s="25"/>
      <c r="BA163" s="223"/>
      <c r="BB163" s="220"/>
      <c r="BC163" s="24"/>
      <c r="BD163" s="223"/>
      <c r="BE163" s="220"/>
      <c r="BG163" s="43"/>
      <c r="BH163" s="43"/>
      <c r="BI163" s="43"/>
      <c r="BJ163" s="43"/>
      <c r="BL163" s="223"/>
      <c r="BM163" s="220"/>
      <c r="BN163" s="24"/>
      <c r="BO163" s="223"/>
      <c r="BP163" s="220"/>
      <c r="BR163" s="220"/>
      <c r="BS163" s="220"/>
      <c r="BT163" s="221"/>
      <c r="BU163" s="51"/>
      <c r="BV163" s="220"/>
      <c r="BW163" s="220"/>
      <c r="BX163" s="221"/>
      <c r="BY163" s="51"/>
      <c r="BZ163" s="221"/>
    </row>
    <row r="164" spans="1:78" ht="16" hidden="1" customHeight="1" x14ac:dyDescent="0.2">
      <c r="A164" s="222"/>
      <c r="B164" s="222"/>
      <c r="C164" s="222"/>
      <c r="E164" s="224"/>
      <c r="G164" s="110"/>
      <c r="K164" s="111"/>
      <c r="L164" s="110"/>
      <c r="P164" s="111"/>
      <c r="Q164" s="110"/>
      <c r="U164" s="111"/>
      <c r="V164" s="110"/>
      <c r="Z164" s="111"/>
      <c r="AA164" s="110"/>
      <c r="AE164" s="111"/>
      <c r="AG164" s="21" t="e">
        <f t="shared" si="53"/>
        <v>#DIV/0!</v>
      </c>
      <c r="AH164" s="22" t="e">
        <f t="shared" si="54"/>
        <v>#DIV/0!</v>
      </c>
      <c r="AI164" s="22" t="e">
        <f t="shared" si="55"/>
        <v>#DIV/0!</v>
      </c>
      <c r="AJ164" s="22" t="e">
        <f t="shared" si="56"/>
        <v>#DIV/0!</v>
      </c>
      <c r="AK164" s="22" t="e">
        <f t="shared" si="57"/>
        <v>#DIV/0!</v>
      </c>
      <c r="AM164" s="109"/>
      <c r="AN164" s="223"/>
      <c r="AP164" s="223"/>
      <c r="AQ164" s="220"/>
      <c r="AR164" s="24"/>
      <c r="AS164" s="223"/>
      <c r="AT164" s="220"/>
      <c r="AV164" s="43"/>
      <c r="AW164" s="43"/>
      <c r="AX164" s="43"/>
      <c r="AY164" s="43"/>
      <c r="AZ164" s="25"/>
      <c r="BA164" s="223"/>
      <c r="BB164" s="220"/>
      <c r="BC164" s="24"/>
      <c r="BD164" s="223"/>
      <c r="BE164" s="220"/>
      <c r="BG164" s="43"/>
      <c r="BH164" s="43"/>
      <c r="BI164" s="43"/>
      <c r="BJ164" s="43"/>
      <c r="BL164" s="223"/>
      <c r="BM164" s="220"/>
      <c r="BN164" s="24"/>
      <c r="BO164" s="223"/>
      <c r="BP164" s="220"/>
      <c r="BR164" s="220"/>
      <c r="BS164" s="220"/>
      <c r="BT164" s="221"/>
      <c r="BU164" s="51"/>
      <c r="BV164" s="220"/>
      <c r="BW164" s="220"/>
      <c r="BX164" s="221"/>
      <c r="BY164" s="51"/>
      <c r="BZ164" s="221"/>
    </row>
    <row r="165" spans="1:78" ht="16" hidden="1" customHeight="1" x14ac:dyDescent="0.2">
      <c r="A165" s="222"/>
      <c r="B165" s="222"/>
      <c r="C165" s="222"/>
      <c r="E165" s="224"/>
      <c r="G165" s="110"/>
      <c r="K165" s="111"/>
      <c r="L165" s="110"/>
      <c r="P165" s="111"/>
      <c r="Q165" s="110"/>
      <c r="U165" s="111"/>
      <c r="V165" s="110"/>
      <c r="Z165" s="111"/>
      <c r="AA165" s="110"/>
      <c r="AE165" s="111"/>
      <c r="AG165" s="21" t="e">
        <f t="shared" si="53"/>
        <v>#DIV/0!</v>
      </c>
      <c r="AH165" s="22" t="e">
        <f t="shared" si="54"/>
        <v>#DIV/0!</v>
      </c>
      <c r="AI165" s="22" t="e">
        <f t="shared" si="55"/>
        <v>#DIV/0!</v>
      </c>
      <c r="AJ165" s="22" t="e">
        <f t="shared" si="56"/>
        <v>#DIV/0!</v>
      </c>
      <c r="AK165" s="22" t="e">
        <f t="shared" si="57"/>
        <v>#DIV/0!</v>
      </c>
      <c r="AM165" s="109"/>
      <c r="AN165" s="223"/>
      <c r="AP165" s="223"/>
      <c r="AQ165" s="220"/>
      <c r="AR165" s="24"/>
      <c r="AS165" s="223"/>
      <c r="AT165" s="220"/>
      <c r="AV165" s="43"/>
      <c r="AW165" s="43"/>
      <c r="AX165" s="43"/>
      <c r="AY165" s="43"/>
      <c r="AZ165" s="25"/>
      <c r="BA165" s="223"/>
      <c r="BB165" s="220"/>
      <c r="BC165" s="24"/>
      <c r="BD165" s="223"/>
      <c r="BE165" s="220"/>
      <c r="BG165" s="43"/>
      <c r="BH165" s="43"/>
      <c r="BI165" s="43"/>
      <c r="BJ165" s="43"/>
      <c r="BL165" s="223"/>
      <c r="BM165" s="220"/>
      <c r="BN165" s="24"/>
      <c r="BO165" s="223"/>
      <c r="BP165" s="220"/>
      <c r="BR165" s="220"/>
      <c r="BS165" s="220"/>
      <c r="BT165" s="221"/>
      <c r="BU165" s="51"/>
      <c r="BV165" s="220"/>
      <c r="BW165" s="220"/>
      <c r="BX165" s="221"/>
      <c r="BY165" s="51"/>
      <c r="BZ165" s="221"/>
    </row>
    <row r="166" spans="1:78" ht="16" hidden="1" customHeight="1" x14ac:dyDescent="0.2">
      <c r="A166" s="222"/>
      <c r="B166" s="222"/>
      <c r="C166" s="222">
        <v>0</v>
      </c>
      <c r="D166" s="20" t="s">
        <v>981</v>
      </c>
      <c r="E166" s="224"/>
      <c r="AG166" s="21" t="e">
        <f t="shared" si="53"/>
        <v>#DIV/0!</v>
      </c>
      <c r="AH166" s="22" t="e">
        <f t="shared" si="54"/>
        <v>#DIV/0!</v>
      </c>
      <c r="AI166" s="22" t="e">
        <f t="shared" si="55"/>
        <v>#DIV/0!</v>
      </c>
      <c r="AJ166" s="22" t="e">
        <f t="shared" si="56"/>
        <v>#DIV/0!</v>
      </c>
      <c r="AK166" s="22" t="e">
        <f t="shared" si="57"/>
        <v>#DIV/0!</v>
      </c>
      <c r="AM166" s="109"/>
      <c r="AN166" s="223"/>
      <c r="AP166" s="223"/>
      <c r="AQ166" s="220"/>
      <c r="AR166" s="24"/>
      <c r="AS166" s="223"/>
      <c r="AT166" s="220"/>
      <c r="AV166" s="43"/>
      <c r="AW166" s="43"/>
      <c r="AX166" s="43"/>
      <c r="AY166" s="43"/>
      <c r="AZ166" s="25"/>
      <c r="BA166" s="223"/>
      <c r="BB166" s="220"/>
      <c r="BC166" s="24"/>
      <c r="BD166" s="223"/>
      <c r="BE166" s="220"/>
      <c r="BG166" s="43"/>
      <c r="BH166" s="43"/>
      <c r="BI166" s="43"/>
      <c r="BJ166" s="43"/>
      <c r="BL166" s="223"/>
      <c r="BM166" s="220"/>
      <c r="BN166" s="24"/>
      <c r="BO166" s="223"/>
      <c r="BP166" s="220"/>
      <c r="BR166" s="220"/>
      <c r="BS166" s="220"/>
      <c r="BT166" s="221"/>
      <c r="BU166" s="51"/>
      <c r="BV166" s="220"/>
      <c r="BW166" s="220"/>
      <c r="BX166" s="221"/>
      <c r="BY166" s="51"/>
      <c r="BZ166" s="221"/>
    </row>
    <row r="167" spans="1:78" ht="16" hidden="1" customHeight="1" x14ac:dyDescent="0.2">
      <c r="A167" s="222"/>
      <c r="B167" s="222"/>
      <c r="C167" s="222"/>
      <c r="D167" s="20" t="s">
        <v>982</v>
      </c>
      <c r="E167" s="224"/>
      <c r="AG167" s="21" t="e">
        <f t="shared" si="53"/>
        <v>#DIV/0!</v>
      </c>
      <c r="AH167" s="22" t="e">
        <f t="shared" si="54"/>
        <v>#DIV/0!</v>
      </c>
      <c r="AI167" s="22" t="e">
        <f t="shared" si="55"/>
        <v>#DIV/0!</v>
      </c>
      <c r="AJ167" s="22" t="e">
        <f t="shared" si="56"/>
        <v>#DIV/0!</v>
      </c>
      <c r="AK167" s="22" t="e">
        <f t="shared" si="57"/>
        <v>#DIV/0!</v>
      </c>
      <c r="AM167" s="109"/>
      <c r="AN167" s="223"/>
      <c r="AP167" s="223"/>
      <c r="AQ167" s="220"/>
      <c r="AR167" s="24"/>
      <c r="AS167" s="223"/>
      <c r="AT167" s="220"/>
      <c r="AV167" s="43"/>
      <c r="AW167" s="43"/>
      <c r="AX167" s="43"/>
      <c r="AY167" s="43"/>
      <c r="AZ167" s="25"/>
      <c r="BA167" s="223"/>
      <c r="BB167" s="220"/>
      <c r="BC167" s="24"/>
      <c r="BD167" s="223"/>
      <c r="BE167" s="220"/>
      <c r="BG167" s="43"/>
      <c r="BH167" s="43"/>
      <c r="BI167" s="43"/>
      <c r="BJ167" s="43"/>
      <c r="BL167" s="223"/>
      <c r="BM167" s="220"/>
      <c r="BN167" s="24"/>
      <c r="BO167" s="223"/>
      <c r="BP167" s="220"/>
      <c r="BR167" s="220"/>
      <c r="BS167" s="220"/>
      <c r="BT167" s="221"/>
      <c r="BU167" s="51"/>
      <c r="BV167" s="220"/>
      <c r="BW167" s="220"/>
      <c r="BX167" s="221"/>
      <c r="BY167" s="51"/>
      <c r="BZ167" s="221"/>
    </row>
    <row r="168" spans="1:78" ht="16" hidden="1" customHeight="1" x14ac:dyDescent="0.2">
      <c r="A168" s="222"/>
      <c r="B168" s="222"/>
      <c r="C168" s="222"/>
      <c r="D168" s="20" t="s">
        <v>983</v>
      </c>
      <c r="E168" s="224"/>
      <c r="AG168" s="21" t="e">
        <f t="shared" si="53"/>
        <v>#DIV/0!</v>
      </c>
      <c r="AH168" s="22" t="e">
        <f t="shared" si="54"/>
        <v>#DIV/0!</v>
      </c>
      <c r="AI168" s="22" t="e">
        <f t="shared" si="55"/>
        <v>#DIV/0!</v>
      </c>
      <c r="AJ168" s="22" t="e">
        <f t="shared" si="56"/>
        <v>#DIV/0!</v>
      </c>
      <c r="AK168" s="22" t="e">
        <f t="shared" si="57"/>
        <v>#DIV/0!</v>
      </c>
      <c r="AM168" s="109"/>
      <c r="AN168" s="223"/>
      <c r="AP168" s="223"/>
      <c r="AQ168" s="220"/>
      <c r="AR168" s="24"/>
      <c r="AS168" s="223"/>
      <c r="AT168" s="220"/>
      <c r="AV168" s="43"/>
      <c r="AW168" s="43"/>
      <c r="AX168" s="43"/>
      <c r="AY168" s="43"/>
      <c r="AZ168" s="25"/>
      <c r="BA168" s="223"/>
      <c r="BB168" s="220"/>
      <c r="BC168" s="24"/>
      <c r="BD168" s="223"/>
      <c r="BE168" s="220"/>
      <c r="BG168" s="43"/>
      <c r="BH168" s="43"/>
      <c r="BI168" s="43"/>
      <c r="BJ168" s="43"/>
      <c r="BL168" s="223"/>
      <c r="BM168" s="220"/>
      <c r="BN168" s="24"/>
      <c r="BO168" s="223"/>
      <c r="BP168" s="220"/>
      <c r="BR168" s="220"/>
      <c r="BS168" s="220"/>
      <c r="BT168" s="221"/>
      <c r="BU168" s="51"/>
      <c r="BV168" s="220"/>
      <c r="BW168" s="220"/>
      <c r="BX168" s="221"/>
      <c r="BY168" s="51"/>
      <c r="BZ168" s="221"/>
    </row>
    <row r="169" spans="1:78" ht="16" hidden="1" customHeight="1" x14ac:dyDescent="0.2">
      <c r="A169" s="222"/>
      <c r="B169" s="222"/>
      <c r="C169" s="222"/>
      <c r="D169" s="20" t="s">
        <v>984</v>
      </c>
      <c r="E169" s="224"/>
      <c r="AG169" s="21" t="e">
        <f t="shared" si="53"/>
        <v>#DIV/0!</v>
      </c>
      <c r="AH169" s="22" t="e">
        <f t="shared" si="54"/>
        <v>#DIV/0!</v>
      </c>
      <c r="AI169" s="22" t="e">
        <f t="shared" si="55"/>
        <v>#DIV/0!</v>
      </c>
      <c r="AJ169" s="22" t="e">
        <f t="shared" si="56"/>
        <v>#DIV/0!</v>
      </c>
      <c r="AK169" s="22" t="e">
        <f t="shared" si="57"/>
        <v>#DIV/0!</v>
      </c>
      <c r="AM169" s="109"/>
      <c r="AN169" s="223"/>
      <c r="AP169" s="223"/>
      <c r="AQ169" s="220"/>
      <c r="AR169" s="24"/>
      <c r="AS169" s="223"/>
      <c r="AT169" s="220"/>
      <c r="AV169" s="43"/>
      <c r="AW169" s="43"/>
      <c r="AX169" s="43"/>
      <c r="AY169" s="43"/>
      <c r="AZ169" s="25"/>
      <c r="BA169" s="223"/>
      <c r="BB169" s="220"/>
      <c r="BC169" s="24"/>
      <c r="BD169" s="223"/>
      <c r="BE169" s="220"/>
      <c r="BG169" s="43"/>
      <c r="BH169" s="43"/>
      <c r="BI169" s="43"/>
      <c r="BJ169" s="43"/>
      <c r="BL169" s="223"/>
      <c r="BM169" s="220"/>
      <c r="BN169" s="24"/>
      <c r="BO169" s="223"/>
      <c r="BP169" s="220"/>
      <c r="BR169" s="220"/>
      <c r="BS169" s="220"/>
      <c r="BT169" s="221"/>
      <c r="BU169" s="51"/>
      <c r="BV169" s="220"/>
      <c r="BW169" s="220"/>
      <c r="BX169" s="221"/>
      <c r="BY169" s="51"/>
      <c r="BZ169" s="221"/>
    </row>
    <row r="170" spans="1:78" ht="16" hidden="1" customHeight="1" x14ac:dyDescent="0.2">
      <c r="A170" s="222"/>
      <c r="B170" s="222"/>
      <c r="C170" s="222"/>
      <c r="D170" s="20" t="s">
        <v>985</v>
      </c>
      <c r="E170" s="224"/>
      <c r="AG170" s="21" t="e">
        <f>AVERAGE(G170:K170)</f>
        <v>#DIV/0!</v>
      </c>
      <c r="AH170" s="22" t="e">
        <f>AVERAGE(L170:P170)</f>
        <v>#DIV/0!</v>
      </c>
      <c r="AI170" s="22" t="e">
        <f>AVERAGE(V170:Z170)</f>
        <v>#DIV/0!</v>
      </c>
      <c r="AJ170" s="22" t="e">
        <f>AVERAGE(Q170:U170)</f>
        <v>#DIV/0!</v>
      </c>
      <c r="AK170" s="22" t="e">
        <f>AVERAGE(AA170:AE170)</f>
        <v>#DIV/0!</v>
      </c>
      <c r="AM170" s="109"/>
      <c r="AN170" s="223"/>
      <c r="AP170" s="223"/>
      <c r="AQ170" s="220"/>
      <c r="AR170" s="24"/>
      <c r="AS170" s="223"/>
      <c r="AT170" s="220"/>
      <c r="AV170" s="43"/>
      <c r="AW170" s="43"/>
      <c r="AX170" s="43"/>
      <c r="AY170" s="43"/>
      <c r="AZ170" s="25"/>
      <c r="BA170" s="223"/>
      <c r="BB170" s="220"/>
      <c r="BC170" s="24"/>
      <c r="BD170" s="223"/>
      <c r="BE170" s="220"/>
      <c r="BG170" s="43"/>
      <c r="BH170" s="43"/>
      <c r="BI170" s="43"/>
      <c r="BJ170" s="43"/>
      <c r="BL170" s="223"/>
      <c r="BM170" s="220"/>
      <c r="BN170" s="24"/>
      <c r="BO170" s="223"/>
      <c r="BP170" s="220"/>
      <c r="BR170" s="220"/>
      <c r="BS170" s="220"/>
      <c r="BT170" s="221"/>
      <c r="BU170" s="51"/>
      <c r="BV170" s="220"/>
      <c r="BW170" s="220"/>
      <c r="BX170" s="221"/>
      <c r="BY170" s="51"/>
      <c r="BZ170" s="221"/>
    </row>
    <row r="171" spans="1:78" ht="16" hidden="1" customHeight="1" x14ac:dyDescent="0.2">
      <c r="A171" s="222"/>
      <c r="B171" s="222"/>
      <c r="C171" s="222"/>
      <c r="E171" s="224"/>
      <c r="G171" s="110"/>
      <c r="K171" s="111"/>
      <c r="L171" s="110"/>
      <c r="P171" s="111"/>
      <c r="Q171" s="110"/>
      <c r="U171" s="111"/>
      <c r="V171" s="110"/>
      <c r="Z171" s="111"/>
      <c r="AA171" s="110"/>
      <c r="AE171" s="111"/>
      <c r="AG171" s="21" t="e">
        <f t="shared" si="53"/>
        <v>#DIV/0!</v>
      </c>
      <c r="AH171" s="22" t="e">
        <f t="shared" si="54"/>
        <v>#DIV/0!</v>
      </c>
      <c r="AI171" s="22" t="e">
        <f t="shared" si="55"/>
        <v>#DIV/0!</v>
      </c>
      <c r="AJ171" s="22" t="e">
        <f t="shared" si="56"/>
        <v>#DIV/0!</v>
      </c>
      <c r="AK171" s="22" t="e">
        <f t="shared" si="57"/>
        <v>#DIV/0!</v>
      </c>
      <c r="AM171" s="109"/>
      <c r="AN171" s="223"/>
      <c r="AP171" s="223"/>
      <c r="AQ171" s="220"/>
      <c r="AR171" s="24"/>
      <c r="AS171" s="223"/>
      <c r="AT171" s="220"/>
      <c r="AV171" s="43"/>
      <c r="AW171" s="43"/>
      <c r="AX171" s="43"/>
      <c r="AY171" s="43"/>
      <c r="AZ171" s="25"/>
      <c r="BA171" s="223"/>
      <c r="BB171" s="220"/>
      <c r="BC171" s="24"/>
      <c r="BD171" s="223"/>
      <c r="BE171" s="220"/>
      <c r="BG171" s="43"/>
      <c r="BH171" s="43"/>
      <c r="BI171" s="43"/>
      <c r="BJ171" s="43"/>
      <c r="BL171" s="223"/>
      <c r="BM171" s="220"/>
      <c r="BN171" s="24"/>
      <c r="BO171" s="223"/>
      <c r="BP171" s="220"/>
      <c r="BR171" s="220"/>
      <c r="BS171" s="220"/>
      <c r="BT171" s="221"/>
      <c r="BU171" s="51"/>
      <c r="BV171" s="220"/>
      <c r="BW171" s="220"/>
      <c r="BX171" s="221"/>
      <c r="BY171" s="51"/>
      <c r="BZ171" s="221"/>
    </row>
    <row r="172" spans="1:78" ht="16" hidden="1" customHeight="1" x14ac:dyDescent="0.2">
      <c r="A172" s="222"/>
      <c r="B172" s="222"/>
      <c r="C172" s="222"/>
      <c r="E172" s="224"/>
      <c r="G172" s="110"/>
      <c r="K172" s="111"/>
      <c r="L172" s="110"/>
      <c r="P172" s="111"/>
      <c r="Q172" s="110"/>
      <c r="U172" s="111"/>
      <c r="V172" s="110"/>
      <c r="Z172" s="111"/>
      <c r="AA172" s="110"/>
      <c r="AE172" s="111"/>
      <c r="AG172" s="21" t="e">
        <f t="shared" si="53"/>
        <v>#DIV/0!</v>
      </c>
      <c r="AH172" s="22" t="e">
        <f t="shared" si="54"/>
        <v>#DIV/0!</v>
      </c>
      <c r="AI172" s="22" t="e">
        <f t="shared" si="55"/>
        <v>#DIV/0!</v>
      </c>
      <c r="AJ172" s="22" t="e">
        <f t="shared" si="56"/>
        <v>#DIV/0!</v>
      </c>
      <c r="AK172" s="22" t="e">
        <f t="shared" si="57"/>
        <v>#DIV/0!</v>
      </c>
      <c r="AM172" s="109"/>
      <c r="AN172" s="223"/>
      <c r="AP172" s="223"/>
      <c r="AQ172" s="220"/>
      <c r="AR172" s="24"/>
      <c r="AS172" s="223"/>
      <c r="AT172" s="220"/>
      <c r="AV172" s="43"/>
      <c r="AW172" s="43"/>
      <c r="AX172" s="43"/>
      <c r="AY172" s="43"/>
      <c r="AZ172" s="25"/>
      <c r="BA172" s="223"/>
      <c r="BB172" s="220"/>
      <c r="BC172" s="24"/>
      <c r="BD172" s="223"/>
      <c r="BE172" s="220"/>
      <c r="BG172" s="43"/>
      <c r="BH172" s="43"/>
      <c r="BI172" s="43"/>
      <c r="BJ172" s="43"/>
      <c r="BL172" s="223"/>
      <c r="BM172" s="220"/>
      <c r="BN172" s="24"/>
      <c r="BO172" s="223"/>
      <c r="BP172" s="220"/>
      <c r="BR172" s="220"/>
      <c r="BS172" s="220"/>
      <c r="BT172" s="221"/>
      <c r="BU172" s="51"/>
      <c r="BV172" s="220"/>
      <c r="BW172" s="220"/>
      <c r="BX172" s="221"/>
      <c r="BY172" s="51"/>
      <c r="BZ172" s="221"/>
    </row>
    <row r="173" spans="1:78" ht="16" hidden="1" customHeight="1" x14ac:dyDescent="0.2">
      <c r="A173" s="222"/>
      <c r="B173" s="222"/>
      <c r="C173" s="222"/>
      <c r="E173" s="224"/>
      <c r="G173" s="110"/>
      <c r="K173" s="111"/>
      <c r="L173" s="110"/>
      <c r="P173" s="111"/>
      <c r="Q173" s="110"/>
      <c r="U173" s="111"/>
      <c r="V173" s="110"/>
      <c r="Z173" s="111"/>
      <c r="AA173" s="110"/>
      <c r="AE173" s="111"/>
      <c r="AG173" s="21" t="e">
        <f t="shared" si="53"/>
        <v>#DIV/0!</v>
      </c>
      <c r="AH173" s="22" t="e">
        <f t="shared" si="54"/>
        <v>#DIV/0!</v>
      </c>
      <c r="AI173" s="22" t="e">
        <f t="shared" si="55"/>
        <v>#DIV/0!</v>
      </c>
      <c r="AJ173" s="22" t="e">
        <f t="shared" si="56"/>
        <v>#DIV/0!</v>
      </c>
      <c r="AK173" s="22" t="e">
        <f t="shared" si="57"/>
        <v>#DIV/0!</v>
      </c>
      <c r="AM173" s="109"/>
      <c r="AN173" s="223"/>
      <c r="AP173" s="223"/>
      <c r="AQ173" s="220"/>
      <c r="AR173" s="24"/>
      <c r="AS173" s="223"/>
      <c r="AT173" s="220"/>
      <c r="AV173" s="43"/>
      <c r="AW173" s="43"/>
      <c r="AX173" s="43"/>
      <c r="AY173" s="43"/>
      <c r="AZ173" s="25"/>
      <c r="BA173" s="223"/>
      <c r="BB173" s="220"/>
      <c r="BC173" s="24"/>
      <c r="BD173" s="223"/>
      <c r="BE173" s="220"/>
      <c r="BG173" s="43"/>
      <c r="BH173" s="43"/>
      <c r="BI173" s="43"/>
      <c r="BJ173" s="43"/>
      <c r="BL173" s="223"/>
      <c r="BM173" s="220"/>
      <c r="BN173" s="24"/>
      <c r="BO173" s="223"/>
      <c r="BP173" s="220"/>
      <c r="BR173" s="220"/>
      <c r="BS173" s="220"/>
      <c r="BT173" s="221"/>
      <c r="BU173" s="51"/>
      <c r="BV173" s="220"/>
      <c r="BW173" s="220"/>
      <c r="BX173" s="221"/>
      <c r="BY173" s="51"/>
      <c r="BZ173" s="221"/>
    </row>
    <row r="174" spans="1:78" ht="16" hidden="1" customHeight="1" x14ac:dyDescent="0.2">
      <c r="G174" s="110"/>
      <c r="K174" s="111"/>
      <c r="L174" s="110"/>
      <c r="P174" s="111"/>
      <c r="Q174" s="110"/>
      <c r="U174" s="111"/>
      <c r="V174" s="110"/>
      <c r="Z174" s="111"/>
      <c r="AA174" s="110"/>
      <c r="AE174" s="111"/>
    </row>
    <row r="175" spans="1:78" ht="16" hidden="1" customHeight="1" x14ac:dyDescent="0.2">
      <c r="A175" s="222">
        <v>13</v>
      </c>
      <c r="B175" s="222">
        <v>1</v>
      </c>
      <c r="C175" s="222">
        <v>1</v>
      </c>
      <c r="D175" s="20" t="s">
        <v>986</v>
      </c>
      <c r="E175" s="224">
        <v>1644865</v>
      </c>
      <c r="G175">
        <v>305</v>
      </c>
      <c r="H175">
        <v>73</v>
      </c>
      <c r="I175">
        <v>34</v>
      </c>
      <c r="J175">
        <v>50</v>
      </c>
      <c r="K175">
        <v>60</v>
      </c>
      <c r="L175">
        <v>0.98199999999999998</v>
      </c>
      <c r="M175">
        <v>0.91900000000000004</v>
      </c>
      <c r="N175">
        <v>0.84699999999999998</v>
      </c>
      <c r="O175">
        <v>0.89500000000000002</v>
      </c>
      <c r="P175">
        <v>0.91200000000000003</v>
      </c>
      <c r="Q175">
        <v>0.72799999999999998</v>
      </c>
      <c r="R175">
        <v>0.71699999999999997</v>
      </c>
      <c r="S175">
        <v>0.73199999999999998</v>
      </c>
      <c r="T175">
        <v>0.70299999999999996</v>
      </c>
      <c r="U175">
        <v>0.70199999999999996</v>
      </c>
      <c r="V175">
        <v>0.34300000000000003</v>
      </c>
      <c r="W175">
        <v>0.71699999999999997</v>
      </c>
      <c r="X175">
        <v>0.97</v>
      </c>
      <c r="Y175">
        <v>0.81100000000000005</v>
      </c>
      <c r="Z175">
        <v>0.747</v>
      </c>
      <c r="AA175">
        <v>1.296</v>
      </c>
      <c r="AB175">
        <v>1.3440000000000001</v>
      </c>
      <c r="AC175">
        <v>1.2969999999999999</v>
      </c>
      <c r="AD175">
        <v>1.3480000000000001</v>
      </c>
      <c r="AE175">
        <v>1.381</v>
      </c>
      <c r="AG175" s="21">
        <f t="shared" ref="AG175:AG190" si="58">AVERAGE(G175:K175)</f>
        <v>104.4</v>
      </c>
      <c r="AH175" s="22">
        <f t="shared" ref="AH175:AH190" si="59">AVERAGE(L175:P175)</f>
        <v>0.91100000000000014</v>
      </c>
      <c r="AI175" s="22">
        <f t="shared" ref="AI175:AI190" si="60">AVERAGE(V175:Z175)</f>
        <v>0.71760000000000002</v>
      </c>
      <c r="AJ175" s="22">
        <f t="shared" ref="AJ175:AJ190" si="61">AVERAGE(Q175:U175)</f>
        <v>0.71639999999999993</v>
      </c>
      <c r="AK175" s="22">
        <f t="shared" ref="AK175:AK190" si="62">AVERAGE(AA175:AE175)</f>
        <v>1.3332000000000002</v>
      </c>
      <c r="AM175" s="109">
        <f t="shared" ref="AM175:AM190" si="63">((AK175-AI175)*(1000/AG175))/AJ175</f>
        <v>8.2308092185063266</v>
      </c>
      <c r="AN175" s="223" cm="1">
        <f t="array" ref="AN175">MIN(IF(ISERROR(AM175:AM182),1E+307,AM175:AM182))</f>
        <v>1.0572815374731206</v>
      </c>
      <c r="AP175" s="223" cm="1">
        <f t="array" ref="AP175">MAX(IF(ISERROR(AJ175:AJ182),-1E+307,AJ175:AJ182))</f>
        <v>0.75680000000000003</v>
      </c>
      <c r="AQ175" s="220">
        <f>AP183-AP175</f>
        <v>-0.12060000000000004</v>
      </c>
      <c r="AR175" s="24"/>
      <c r="AS175" s="223" cm="1">
        <f t="array" ref="AS175">MIN(IF(ISERROR(AK175:AK182),1E+307,AK175:AK182))</f>
        <v>1.2433999999999998</v>
      </c>
      <c r="AT175" s="220">
        <f>AS175-AS183</f>
        <v>-0.17840000000000011</v>
      </c>
      <c r="AV175" s="43">
        <v>0.79300000000000004</v>
      </c>
      <c r="AW175" s="43">
        <v>1.3340000000000001</v>
      </c>
      <c r="AX175" s="43">
        <v>0.80400000000000005</v>
      </c>
      <c r="AY175" s="43">
        <v>1.4550000000000001</v>
      </c>
      <c r="AZ175" s="25"/>
      <c r="BA175" s="223" cm="1">
        <f t="array" ref="BA175">INDEX(AV175:AV182, MATCH(MIN(IF(ISERROR($AK175:$AK182), 1000, $AK175:$AK182)), $AK175:$AK182, 0))</f>
        <v>0.79900000000000004</v>
      </c>
      <c r="BB175" s="220">
        <f>BA183-BA175</f>
        <v>-0.10600000000000009</v>
      </c>
      <c r="BC175" s="24"/>
      <c r="BD175" s="223" cm="1">
        <f t="array" ref="BD175">INDEX(AW175:AW182, MATCH(MIN(IF(ISERROR($AK175:$AK182), 1000, $AK175:$AK182)), $AK175:$AK182, 0))</f>
        <v>1.3180000000000001</v>
      </c>
      <c r="BE175" s="220">
        <f>BD175-BD183</f>
        <v>-0.25800000000000001</v>
      </c>
      <c r="BG175" s="43">
        <v>0.72099999999999997</v>
      </c>
      <c r="BH175" s="43">
        <v>1.556</v>
      </c>
      <c r="BI175" s="43">
        <v>0.74099999999999999</v>
      </c>
      <c r="BJ175" s="43">
        <v>1.6359999999999999</v>
      </c>
      <c r="BL175" s="223" cm="1">
        <f t="array" ref="BL175">INDEX(BG175:BG182, MATCH(MIN(IF(ISERROR($AK175:$AK182), 1000, $AK175:$AK182)), $AK175:$AK182, 0))</f>
        <v>0.73199999999999998</v>
      </c>
      <c r="BM175" s="220">
        <f>BL183-BL175</f>
        <v>-8.2999999999999963E-2</v>
      </c>
      <c r="BN175" s="24"/>
      <c r="BO175" s="223" cm="1">
        <f t="array" ref="BO175">INDEX(BH175:BH182, MATCH(MIN(IF(ISERROR($AK175:$AK182), 1000, $AK175:$AK182)), $AK175:$AK182, 0))</f>
        <v>1.526</v>
      </c>
      <c r="BP175" s="220">
        <f>BO175-BO183</f>
        <v>-0.18399999999999994</v>
      </c>
      <c r="BR175" s="220">
        <f>BA175-BB175</f>
        <v>0.90500000000000014</v>
      </c>
      <c r="BS175" s="220">
        <f>BD175+BE175</f>
        <v>1.06</v>
      </c>
      <c r="BT175" s="221">
        <f>BS175-BR175</f>
        <v>0.15499999999999992</v>
      </c>
      <c r="BU175" s="51"/>
      <c r="BV175" s="220">
        <f>BL175-BM175</f>
        <v>0.81499999999999995</v>
      </c>
      <c r="BW175" s="220">
        <f>BO175+BP175</f>
        <v>1.3420000000000001</v>
      </c>
      <c r="BX175" s="221">
        <f>BW175-BV175</f>
        <v>0.52700000000000014</v>
      </c>
      <c r="BY175" s="51"/>
      <c r="BZ175" s="221">
        <f>AVERAGE(BT175, BX175)</f>
        <v>0.34100000000000003</v>
      </c>
    </row>
    <row r="176" spans="1:78" s="63" customFormat="1" ht="16" hidden="1" customHeight="1" x14ac:dyDescent="0.2">
      <c r="A176" s="222"/>
      <c r="B176" s="222"/>
      <c r="C176" s="222"/>
      <c r="D176" s="63" t="s">
        <v>987</v>
      </c>
      <c r="E176" s="224"/>
      <c r="G176" s="63">
        <v>260</v>
      </c>
      <c r="H176" s="63">
        <v>329</v>
      </c>
      <c r="I176" s="63">
        <v>310</v>
      </c>
      <c r="J176" s="63">
        <v>290</v>
      </c>
      <c r="K176" s="63">
        <v>275</v>
      </c>
      <c r="L176" s="63">
        <v>0.92400000000000004</v>
      </c>
      <c r="M176" s="63">
        <v>0.93799999999999994</v>
      </c>
      <c r="N176" s="63">
        <v>0.93300000000000005</v>
      </c>
      <c r="O176" s="63">
        <v>0.93100000000000005</v>
      </c>
      <c r="P176" s="63">
        <v>0.92400000000000004</v>
      </c>
      <c r="Q176" s="63">
        <v>0.74</v>
      </c>
      <c r="R176" s="63">
        <v>0.75</v>
      </c>
      <c r="S176" s="63">
        <v>0.76100000000000001</v>
      </c>
      <c r="T176" s="63">
        <v>0.745</v>
      </c>
      <c r="U176" s="63">
        <v>0.751</v>
      </c>
      <c r="V176" s="63">
        <v>0.69599999999999995</v>
      </c>
      <c r="W176" s="63">
        <v>0.629</v>
      </c>
      <c r="X176" s="63">
        <v>0.65500000000000003</v>
      </c>
      <c r="Y176" s="63">
        <v>0.66500000000000004</v>
      </c>
      <c r="Z176" s="63">
        <v>0.69699999999999995</v>
      </c>
      <c r="AA176" s="63">
        <v>1.2609999999999999</v>
      </c>
      <c r="AB176" s="63">
        <v>1.2450000000000001</v>
      </c>
      <c r="AC176" s="63">
        <v>1.218</v>
      </c>
      <c r="AD176" s="63">
        <v>1.2569999999999999</v>
      </c>
      <c r="AE176" s="63">
        <v>1.236</v>
      </c>
      <c r="AG176" s="102">
        <f t="shared" si="58"/>
        <v>292.8</v>
      </c>
      <c r="AH176" s="103">
        <f t="shared" si="59"/>
        <v>0.93</v>
      </c>
      <c r="AI176" s="103">
        <f t="shared" si="60"/>
        <v>0.66839999999999999</v>
      </c>
      <c r="AJ176" s="103">
        <f t="shared" si="61"/>
        <v>0.74939999999999996</v>
      </c>
      <c r="AK176" s="103">
        <f t="shared" si="62"/>
        <v>1.2433999999999998</v>
      </c>
      <c r="AM176" s="18">
        <f t="shared" si="63"/>
        <v>2.6204934803945155</v>
      </c>
      <c r="AN176" s="223"/>
      <c r="AP176" s="223"/>
      <c r="AQ176" s="220"/>
      <c r="AR176" s="104"/>
      <c r="AS176" s="223"/>
      <c r="AT176" s="220"/>
      <c r="AV176" s="105">
        <v>0.79900000000000004</v>
      </c>
      <c r="AW176" s="105">
        <v>1.3180000000000001</v>
      </c>
      <c r="AX176" s="105">
        <v>0.81</v>
      </c>
      <c r="AY176" s="105">
        <v>1.421</v>
      </c>
      <c r="AZ176" s="106"/>
      <c r="BA176" s="223"/>
      <c r="BB176" s="220"/>
      <c r="BC176" s="104"/>
      <c r="BD176" s="223"/>
      <c r="BE176" s="220"/>
      <c r="BG176" s="105">
        <v>0.73199999999999998</v>
      </c>
      <c r="BH176" s="105">
        <v>1.526</v>
      </c>
      <c r="BI176" s="105">
        <v>0.78</v>
      </c>
      <c r="BJ176" s="105">
        <v>1.526</v>
      </c>
      <c r="BL176" s="223"/>
      <c r="BM176" s="220"/>
      <c r="BN176" s="104"/>
      <c r="BO176" s="223"/>
      <c r="BP176" s="220"/>
      <c r="BR176" s="220"/>
      <c r="BS176" s="220"/>
      <c r="BT176" s="221"/>
      <c r="BU176" s="107"/>
      <c r="BV176" s="220"/>
      <c r="BW176" s="220"/>
      <c r="BX176" s="221"/>
      <c r="BY176" s="107"/>
      <c r="BZ176" s="221"/>
    </row>
    <row r="177" spans="1:78" ht="16" hidden="1" customHeight="1" x14ac:dyDescent="0.2">
      <c r="A177" s="222"/>
      <c r="B177" s="222"/>
      <c r="C177" s="222"/>
      <c r="D177" s="20" t="s">
        <v>988</v>
      </c>
      <c r="E177" s="224"/>
      <c r="G177" s="20">
        <v>355</v>
      </c>
      <c r="H177" s="20">
        <v>603</v>
      </c>
      <c r="I177" s="20">
        <v>357</v>
      </c>
      <c r="J177" s="20">
        <v>508</v>
      </c>
      <c r="K177" s="20">
        <v>482</v>
      </c>
      <c r="L177" s="20">
        <v>0.88400000000000001</v>
      </c>
      <c r="M177" s="20">
        <v>0.92600000000000005</v>
      </c>
      <c r="N177" s="20">
        <v>0.88</v>
      </c>
      <c r="O177" s="20">
        <v>0.91500000000000004</v>
      </c>
      <c r="P177" s="20">
        <v>0.91100000000000003</v>
      </c>
      <c r="Q177" s="20">
        <v>0.753</v>
      </c>
      <c r="R177" s="20">
        <v>0.76200000000000001</v>
      </c>
      <c r="S177" s="20">
        <v>0.76500000000000001</v>
      </c>
      <c r="T177" s="20">
        <v>0.751</v>
      </c>
      <c r="U177" s="20">
        <v>0.753</v>
      </c>
      <c r="V177" s="20">
        <v>0.85</v>
      </c>
      <c r="W177" s="20">
        <v>0.68300000000000005</v>
      </c>
      <c r="X177" s="20">
        <v>0.86599999999999999</v>
      </c>
      <c r="Y177" s="20">
        <v>0.73399999999999999</v>
      </c>
      <c r="Z177" s="20">
        <v>0.751</v>
      </c>
      <c r="AA177" s="20">
        <v>1.2529999999999999</v>
      </c>
      <c r="AB177" s="20">
        <v>1.2969999999999999</v>
      </c>
      <c r="AC177" s="20">
        <v>1.198</v>
      </c>
      <c r="AD177" s="20">
        <v>1.2809999999999999</v>
      </c>
      <c r="AE177" s="20">
        <v>1.2709999999999999</v>
      </c>
      <c r="AG177" s="21">
        <f t="shared" si="58"/>
        <v>461</v>
      </c>
      <c r="AH177" s="22">
        <f t="shared" si="59"/>
        <v>0.9032</v>
      </c>
      <c r="AI177" s="22">
        <f t="shared" si="60"/>
        <v>0.77679999999999993</v>
      </c>
      <c r="AJ177" s="22">
        <f t="shared" si="61"/>
        <v>0.75680000000000003</v>
      </c>
      <c r="AK177" s="22">
        <f t="shared" si="62"/>
        <v>1.26</v>
      </c>
      <c r="AM177" s="109">
        <f t="shared" si="63"/>
        <v>1.3849843845303667</v>
      </c>
      <c r="AN177" s="223"/>
      <c r="AP177" s="223"/>
      <c r="AQ177" s="220"/>
      <c r="AR177" s="24"/>
      <c r="AS177" s="223"/>
      <c r="AT177" s="220"/>
      <c r="AV177" s="43">
        <v>0.80400000000000005</v>
      </c>
      <c r="AW177" s="43">
        <v>1.2909999999999999</v>
      </c>
      <c r="AX177" s="43">
        <v>0.80700000000000005</v>
      </c>
      <c r="AY177" s="43">
        <v>1.41</v>
      </c>
      <c r="AZ177" s="25"/>
      <c r="BA177" s="223"/>
      <c r="BB177" s="220"/>
      <c r="BC177" s="24"/>
      <c r="BD177" s="223"/>
      <c r="BE177" s="220"/>
      <c r="BG177" s="43">
        <v>0.73699999999999999</v>
      </c>
      <c r="BH177" s="43">
        <v>1.5149999999999999</v>
      </c>
      <c r="BI177" s="43">
        <v>0.76100000000000001</v>
      </c>
      <c r="BJ177" s="43">
        <v>1.5640000000000001</v>
      </c>
      <c r="BL177" s="223"/>
      <c r="BM177" s="220"/>
      <c r="BN177" s="24"/>
      <c r="BO177" s="223"/>
      <c r="BP177" s="220"/>
      <c r="BR177" s="220"/>
      <c r="BS177" s="220"/>
      <c r="BT177" s="221"/>
      <c r="BU177" s="51"/>
      <c r="BV177" s="220"/>
      <c r="BW177" s="220"/>
      <c r="BX177" s="221"/>
      <c r="BY177" s="51"/>
      <c r="BZ177" s="221"/>
    </row>
    <row r="178" spans="1:78" ht="16" hidden="1" customHeight="1" x14ac:dyDescent="0.2">
      <c r="A178" s="222"/>
      <c r="B178" s="222"/>
      <c r="C178" s="222"/>
      <c r="D178" s="20" t="s">
        <v>989</v>
      </c>
      <c r="E178" s="224"/>
      <c r="G178">
        <v>523</v>
      </c>
      <c r="H178">
        <v>538</v>
      </c>
      <c r="I178">
        <v>358</v>
      </c>
      <c r="J178">
        <v>421</v>
      </c>
      <c r="K178">
        <v>557</v>
      </c>
      <c r="L178">
        <v>0.89600000000000002</v>
      </c>
      <c r="M178">
        <v>0.90100000000000002</v>
      </c>
      <c r="N178">
        <v>0.85499999999999998</v>
      </c>
      <c r="O178">
        <v>0.876</v>
      </c>
      <c r="P178">
        <v>0.90200000000000002</v>
      </c>
      <c r="Q178">
        <v>0.753</v>
      </c>
      <c r="R178">
        <v>0.75700000000000001</v>
      </c>
      <c r="S178">
        <v>0.76100000000000001</v>
      </c>
      <c r="T178">
        <v>0.74299999999999999</v>
      </c>
      <c r="U178">
        <v>0.751</v>
      </c>
      <c r="V178">
        <v>0.81</v>
      </c>
      <c r="W178">
        <v>0.78600000000000003</v>
      </c>
      <c r="X178">
        <v>0.94499999999999995</v>
      </c>
      <c r="Y178">
        <v>0.879</v>
      </c>
      <c r="Z178">
        <v>0.78800000000000003</v>
      </c>
      <c r="AA178">
        <v>1.2869999999999999</v>
      </c>
      <c r="AB178">
        <v>1.302</v>
      </c>
      <c r="AC178">
        <v>1.2070000000000001</v>
      </c>
      <c r="AD178">
        <v>1.2569999999999999</v>
      </c>
      <c r="AE178">
        <v>1.242</v>
      </c>
      <c r="AG178" s="21">
        <f t="shared" si="58"/>
        <v>479.4</v>
      </c>
      <c r="AH178" s="22">
        <f t="shared" si="59"/>
        <v>0.8859999999999999</v>
      </c>
      <c r="AI178" s="22">
        <f t="shared" si="60"/>
        <v>0.84160000000000001</v>
      </c>
      <c r="AJ178" s="22">
        <f t="shared" si="61"/>
        <v>0.75299999999999989</v>
      </c>
      <c r="AK178" s="22">
        <f t="shared" si="62"/>
        <v>1.2589999999999999</v>
      </c>
      <c r="AM178" s="109">
        <f t="shared" si="63"/>
        <v>1.1562704819714327</v>
      </c>
      <c r="AN178" s="223"/>
      <c r="AP178" s="223"/>
      <c r="AQ178" s="220"/>
      <c r="AR178" s="24"/>
      <c r="AS178" s="223"/>
      <c r="AT178" s="220"/>
      <c r="AV178" s="43">
        <v>0.79500000000000004</v>
      </c>
      <c r="AW178" s="43">
        <v>1.3140000000000001</v>
      </c>
      <c r="AX178" s="43">
        <v>0.80800000000000005</v>
      </c>
      <c r="AY178" s="43">
        <v>1.413</v>
      </c>
      <c r="AZ178" s="25"/>
      <c r="BA178" s="223"/>
      <c r="BB178" s="220"/>
      <c r="BC178" s="24"/>
      <c r="BD178" s="223"/>
      <c r="BE178" s="220"/>
      <c r="BG178" s="43">
        <v>0.73199999999999998</v>
      </c>
      <c r="BH178" s="43">
        <v>1.522</v>
      </c>
      <c r="BI178" s="43">
        <v>0.76400000000000001</v>
      </c>
      <c r="BJ178" s="43">
        <v>1.5509999999999999</v>
      </c>
      <c r="BL178" s="223"/>
      <c r="BM178" s="220"/>
      <c r="BN178" s="24"/>
      <c r="BO178" s="223"/>
      <c r="BP178" s="220"/>
      <c r="BR178" s="220"/>
      <c r="BS178" s="220"/>
      <c r="BT178" s="221"/>
      <c r="BU178" s="51"/>
      <c r="BV178" s="220"/>
      <c r="BW178" s="220"/>
      <c r="BX178" s="221"/>
      <c r="BY178" s="51"/>
      <c r="BZ178" s="221"/>
    </row>
    <row r="179" spans="1:78" ht="16" hidden="1" customHeight="1" x14ac:dyDescent="0.2">
      <c r="A179" s="222"/>
      <c r="B179" s="222"/>
      <c r="C179" s="222"/>
      <c r="D179" s="20" t="s">
        <v>990</v>
      </c>
      <c r="E179" s="224"/>
      <c r="G179">
        <v>479</v>
      </c>
      <c r="H179">
        <v>497</v>
      </c>
      <c r="I179">
        <v>433</v>
      </c>
      <c r="J179">
        <v>538</v>
      </c>
      <c r="K179">
        <v>746</v>
      </c>
      <c r="L179">
        <v>0.86299999999999999</v>
      </c>
      <c r="M179">
        <v>0.871</v>
      </c>
      <c r="N179">
        <v>0.85299999999999998</v>
      </c>
      <c r="O179">
        <v>0.88</v>
      </c>
      <c r="P179">
        <v>0.91400000000000003</v>
      </c>
      <c r="Q179">
        <v>0.75</v>
      </c>
      <c r="R179">
        <v>0.753</v>
      </c>
      <c r="S179">
        <v>0.76300000000000001</v>
      </c>
      <c r="T179">
        <v>0.74199999999999999</v>
      </c>
      <c r="U179">
        <v>0.75</v>
      </c>
      <c r="V179">
        <v>0.92100000000000004</v>
      </c>
      <c r="W179">
        <v>0.89200000000000002</v>
      </c>
      <c r="X179">
        <v>0.95099999999999996</v>
      </c>
      <c r="Y179">
        <v>0.86299999999999999</v>
      </c>
      <c r="Z179">
        <v>0.73699999999999999</v>
      </c>
      <c r="AA179">
        <v>1.393</v>
      </c>
      <c r="AB179">
        <v>1.3440000000000001</v>
      </c>
      <c r="AC179">
        <v>1.2110000000000001</v>
      </c>
      <c r="AD179">
        <v>1.2889999999999999</v>
      </c>
      <c r="AE179">
        <v>1.2669999999999999</v>
      </c>
      <c r="AG179" s="21">
        <f t="shared" si="58"/>
        <v>538.6</v>
      </c>
      <c r="AH179" s="22">
        <f t="shared" si="59"/>
        <v>0.87619999999999987</v>
      </c>
      <c r="AI179" s="22">
        <f t="shared" si="60"/>
        <v>0.87280000000000002</v>
      </c>
      <c r="AJ179" s="22">
        <f t="shared" si="61"/>
        <v>0.75160000000000005</v>
      </c>
      <c r="AK179" s="22">
        <f t="shared" si="62"/>
        <v>1.3008</v>
      </c>
      <c r="AM179" s="109">
        <f t="shared" si="63"/>
        <v>1.0572815374731206</v>
      </c>
      <c r="AN179" s="223"/>
      <c r="AP179" s="223"/>
      <c r="AQ179" s="220"/>
      <c r="AR179" s="24"/>
      <c r="AS179" s="223"/>
      <c r="AT179" s="220"/>
      <c r="AV179" s="43">
        <v>0.80100000000000005</v>
      </c>
      <c r="AW179" s="43">
        <v>1.3149999999999999</v>
      </c>
      <c r="AX179" s="43">
        <v>0.81100000000000005</v>
      </c>
      <c r="AY179" s="43">
        <v>1.4379999999999999</v>
      </c>
      <c r="AZ179" s="25"/>
      <c r="BA179" s="223"/>
      <c r="BB179" s="220"/>
      <c r="BC179" s="24"/>
      <c r="BD179" s="223"/>
      <c r="BE179" s="220"/>
      <c r="BG179" s="43">
        <v>0.73299999999999998</v>
      </c>
      <c r="BH179" s="43">
        <v>1.5409999999999999</v>
      </c>
      <c r="BI179" s="43">
        <v>0.76600000000000001</v>
      </c>
      <c r="BJ179" s="43">
        <v>1.573</v>
      </c>
      <c r="BL179" s="223"/>
      <c r="BM179" s="220"/>
      <c r="BN179" s="24"/>
      <c r="BO179" s="223"/>
      <c r="BP179" s="220"/>
      <c r="BR179" s="220"/>
      <c r="BS179" s="220"/>
      <c r="BT179" s="221"/>
      <c r="BU179" s="51"/>
      <c r="BV179" s="220"/>
      <c r="BW179" s="220"/>
      <c r="BX179" s="221"/>
      <c r="BY179" s="51"/>
      <c r="BZ179" s="221"/>
    </row>
    <row r="180" spans="1:78" ht="16" hidden="1" customHeight="1" x14ac:dyDescent="0.2">
      <c r="A180" s="222"/>
      <c r="B180" s="222"/>
      <c r="C180" s="222"/>
      <c r="D180" s="20" t="s">
        <v>991</v>
      </c>
      <c r="E180" s="224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G180" s="21" t="e">
        <f t="shared" si="58"/>
        <v>#DIV/0!</v>
      </c>
      <c r="AH180" s="22" t="e">
        <f t="shared" si="59"/>
        <v>#DIV/0!</v>
      </c>
      <c r="AI180" s="22" t="e">
        <f t="shared" si="60"/>
        <v>#DIV/0!</v>
      </c>
      <c r="AJ180" s="22" t="e">
        <f t="shared" si="61"/>
        <v>#DIV/0!</v>
      </c>
      <c r="AK180" s="22" t="e">
        <f t="shared" si="62"/>
        <v>#DIV/0!</v>
      </c>
      <c r="AM180" s="109" t="e">
        <f t="shared" si="63"/>
        <v>#DIV/0!</v>
      </c>
      <c r="AN180" s="223"/>
      <c r="AP180" s="223"/>
      <c r="AQ180" s="220"/>
      <c r="AR180" s="24"/>
      <c r="AS180" s="223"/>
      <c r="AT180" s="220"/>
      <c r="AV180" s="43"/>
      <c r="AW180" s="43"/>
      <c r="AX180" s="43"/>
      <c r="AY180" s="43"/>
      <c r="AZ180" s="25"/>
      <c r="BA180" s="223"/>
      <c r="BB180" s="220"/>
      <c r="BC180" s="24"/>
      <c r="BD180" s="223"/>
      <c r="BE180" s="220"/>
      <c r="BG180" s="43"/>
      <c r="BH180" s="43"/>
      <c r="BI180" s="43"/>
      <c r="BJ180" s="43"/>
      <c r="BL180" s="223"/>
      <c r="BM180" s="220"/>
      <c r="BN180" s="24"/>
      <c r="BO180" s="223"/>
      <c r="BP180" s="220"/>
      <c r="BR180" s="220"/>
      <c r="BS180" s="220"/>
      <c r="BT180" s="221"/>
      <c r="BU180" s="51"/>
      <c r="BV180" s="220"/>
      <c r="BW180" s="220"/>
      <c r="BX180" s="221"/>
      <c r="BY180" s="51"/>
      <c r="BZ180" s="221"/>
    </row>
    <row r="181" spans="1:78" ht="16" hidden="1" customHeight="1" x14ac:dyDescent="0.2">
      <c r="A181" s="222"/>
      <c r="B181" s="222"/>
      <c r="C181" s="222"/>
      <c r="E181" s="224"/>
      <c r="G181" s="110"/>
      <c r="K181" s="111"/>
      <c r="L181" s="110"/>
      <c r="P181" s="111"/>
      <c r="Q181" s="110"/>
      <c r="U181" s="111"/>
      <c r="V181" s="110"/>
      <c r="Z181" s="111"/>
      <c r="AA181" s="110"/>
      <c r="AE181" s="111"/>
      <c r="AG181" s="21" t="e">
        <f t="shared" si="58"/>
        <v>#DIV/0!</v>
      </c>
      <c r="AH181" s="22" t="e">
        <f t="shared" si="59"/>
        <v>#DIV/0!</v>
      </c>
      <c r="AI181" s="22" t="e">
        <f t="shared" si="60"/>
        <v>#DIV/0!</v>
      </c>
      <c r="AJ181" s="22" t="e">
        <f t="shared" si="61"/>
        <v>#DIV/0!</v>
      </c>
      <c r="AK181" s="22" t="e">
        <f t="shared" si="62"/>
        <v>#DIV/0!</v>
      </c>
      <c r="AM181" s="109" t="e">
        <f t="shared" si="63"/>
        <v>#DIV/0!</v>
      </c>
      <c r="AN181" s="223"/>
      <c r="AP181" s="223"/>
      <c r="AQ181" s="220"/>
      <c r="AR181" s="24"/>
      <c r="AS181" s="223"/>
      <c r="AT181" s="220"/>
      <c r="AV181" s="43"/>
      <c r="AW181" s="43"/>
      <c r="AX181" s="43"/>
      <c r="AY181" s="43"/>
      <c r="AZ181" s="25"/>
      <c r="BA181" s="223"/>
      <c r="BB181" s="220"/>
      <c r="BC181" s="24"/>
      <c r="BD181" s="223"/>
      <c r="BE181" s="220"/>
      <c r="BG181" s="43"/>
      <c r="BH181" s="43"/>
      <c r="BI181" s="43"/>
      <c r="BJ181" s="43"/>
      <c r="BL181" s="223"/>
      <c r="BM181" s="220"/>
      <c r="BN181" s="24"/>
      <c r="BO181" s="223"/>
      <c r="BP181" s="220"/>
      <c r="BR181" s="220"/>
      <c r="BS181" s="220"/>
      <c r="BT181" s="221"/>
      <c r="BU181" s="51"/>
      <c r="BV181" s="220"/>
      <c r="BW181" s="220"/>
      <c r="BX181" s="221"/>
      <c r="BY181" s="51"/>
      <c r="BZ181" s="221"/>
    </row>
    <row r="182" spans="1:78" ht="16" hidden="1" customHeight="1" x14ac:dyDescent="0.2">
      <c r="A182" s="222"/>
      <c r="B182" s="222"/>
      <c r="C182" s="222"/>
      <c r="E182" s="224"/>
      <c r="G182" s="110"/>
      <c r="K182" s="111"/>
      <c r="L182" s="110"/>
      <c r="P182" s="111"/>
      <c r="Q182" s="110"/>
      <c r="U182" s="111"/>
      <c r="V182" s="110"/>
      <c r="Z182" s="111"/>
      <c r="AA182" s="110"/>
      <c r="AE182" s="111"/>
      <c r="AG182" s="21" t="e">
        <f t="shared" si="58"/>
        <v>#DIV/0!</v>
      </c>
      <c r="AH182" s="22" t="e">
        <f t="shared" si="59"/>
        <v>#DIV/0!</v>
      </c>
      <c r="AI182" s="22" t="e">
        <f t="shared" si="60"/>
        <v>#DIV/0!</v>
      </c>
      <c r="AJ182" s="22" t="e">
        <f t="shared" si="61"/>
        <v>#DIV/0!</v>
      </c>
      <c r="AK182" s="22" t="e">
        <f t="shared" si="62"/>
        <v>#DIV/0!</v>
      </c>
      <c r="AM182" s="109" t="e">
        <f t="shared" si="63"/>
        <v>#DIV/0!</v>
      </c>
      <c r="AN182" s="223"/>
      <c r="AP182" s="223"/>
      <c r="AQ182" s="220"/>
      <c r="AR182" s="24"/>
      <c r="AS182" s="223"/>
      <c r="AT182" s="220"/>
      <c r="AV182" s="43"/>
      <c r="AW182" s="43"/>
      <c r="AX182" s="43"/>
      <c r="AY182" s="43"/>
      <c r="AZ182" s="25"/>
      <c r="BA182" s="223"/>
      <c r="BB182" s="220"/>
      <c r="BC182" s="24"/>
      <c r="BD182" s="223"/>
      <c r="BE182" s="220"/>
      <c r="BG182" s="43"/>
      <c r="BH182" s="43"/>
      <c r="BI182" s="43"/>
      <c r="BJ182" s="43"/>
      <c r="BL182" s="223"/>
      <c r="BM182" s="220"/>
      <c r="BN182" s="24"/>
      <c r="BO182" s="223"/>
      <c r="BP182" s="220"/>
      <c r="BR182" s="220"/>
      <c r="BS182" s="220"/>
      <c r="BT182" s="221"/>
      <c r="BU182" s="51"/>
      <c r="BV182" s="220"/>
      <c r="BW182" s="220"/>
      <c r="BX182" s="221"/>
      <c r="BY182" s="51"/>
      <c r="BZ182" s="221"/>
    </row>
    <row r="183" spans="1:78" ht="16" hidden="1" customHeight="1" x14ac:dyDescent="0.2">
      <c r="A183" s="222"/>
      <c r="B183" s="222"/>
      <c r="C183" s="222">
        <v>0</v>
      </c>
      <c r="D183" s="20" t="s">
        <v>992</v>
      </c>
      <c r="E183" s="224"/>
      <c r="G183">
        <v>145</v>
      </c>
      <c r="H183">
        <v>83</v>
      </c>
      <c r="I183">
        <v>143</v>
      </c>
      <c r="J183">
        <v>146</v>
      </c>
      <c r="K183">
        <v>102</v>
      </c>
      <c r="L183">
        <v>0.77700000000000002</v>
      </c>
      <c r="M183">
        <v>0.72</v>
      </c>
      <c r="N183">
        <v>0.77100000000000002</v>
      </c>
      <c r="O183">
        <v>0.77300000000000002</v>
      </c>
      <c r="P183">
        <v>0.73899999999999999</v>
      </c>
      <c r="Q183">
        <v>0.61199999999999999</v>
      </c>
      <c r="R183">
        <v>0.63400000000000001</v>
      </c>
      <c r="S183">
        <v>0.628</v>
      </c>
      <c r="T183">
        <v>0.629</v>
      </c>
      <c r="U183">
        <v>0.63200000000000001</v>
      </c>
      <c r="V183">
        <v>1.147</v>
      </c>
      <c r="W183">
        <v>1.2589999999999999</v>
      </c>
      <c r="X183">
        <v>1.1639999999999999</v>
      </c>
      <c r="Y183">
        <v>1.1559999999999999</v>
      </c>
      <c r="Z183">
        <v>1.2270000000000001</v>
      </c>
      <c r="AA183">
        <v>1.5980000000000001</v>
      </c>
      <c r="AB183">
        <v>1.4319999999999999</v>
      </c>
      <c r="AC183">
        <v>1.4259999999999999</v>
      </c>
      <c r="AD183">
        <v>1.456</v>
      </c>
      <c r="AE183">
        <v>1.423</v>
      </c>
      <c r="AG183" s="21">
        <f t="shared" si="58"/>
        <v>123.8</v>
      </c>
      <c r="AH183" s="22">
        <f t="shared" si="59"/>
        <v>0.75600000000000001</v>
      </c>
      <c r="AI183" s="22">
        <f t="shared" si="60"/>
        <v>1.1905999999999999</v>
      </c>
      <c r="AJ183" s="22">
        <f t="shared" si="61"/>
        <v>0.627</v>
      </c>
      <c r="AK183" s="22">
        <f t="shared" si="62"/>
        <v>1.4670000000000001</v>
      </c>
      <c r="AM183" s="109">
        <f t="shared" si="63"/>
        <v>3.5608186275646552</v>
      </c>
      <c r="AN183" s="223" cm="1">
        <f t="array" ref="AN183">MIN(IF(ISERROR(AM183:AM190),1E+307,AM183:AM190))</f>
        <v>0.58244413064918477</v>
      </c>
      <c r="AP183" s="223" cm="1">
        <f t="array" ref="AP183">MAX(IF(ISERROR(AJ183:AJ190),-1E+307,AJ183:AJ190))</f>
        <v>0.63619999999999999</v>
      </c>
      <c r="AQ183" s="220"/>
      <c r="AR183" s="24"/>
      <c r="AS183" s="223" cm="1">
        <f t="array" ref="AS183">MIN(IF(ISERROR(AK183:AK190),1E+307,AK183:AK190))</f>
        <v>1.4218</v>
      </c>
      <c r="AT183" s="220"/>
      <c r="AV183" s="43">
        <v>0.68100000000000005</v>
      </c>
      <c r="AW183" s="43">
        <v>1.5940000000000001</v>
      </c>
      <c r="AX183" s="43">
        <v>0.74199999999999999</v>
      </c>
      <c r="AY183" s="43">
        <v>1.631</v>
      </c>
      <c r="AZ183" s="25"/>
      <c r="BA183" s="223" cm="1">
        <f t="array" ref="BA183">INDEX(AV183:AV190, MATCH(MIN(IF(ISERROR($AK183:$AK190), 1000, $AK183:$AK190)), $AK183:$AK190, 0))</f>
        <v>0.69299999999999995</v>
      </c>
      <c r="BB183" s="220"/>
      <c r="BC183" s="24"/>
      <c r="BD183" s="223" cm="1">
        <f t="array" ref="BD183">INDEX(AW183:AW190, MATCH(MIN(IF(ISERROR($AK183:$AK190), 1000, $AK183:$AK190)), $AK183:$AK190, 0))</f>
        <v>1.5760000000000001</v>
      </c>
      <c r="BE183" s="220"/>
      <c r="BG183" s="43">
        <v>0.65700000000000003</v>
      </c>
      <c r="BH183" s="43">
        <v>1.6859999999999999</v>
      </c>
      <c r="BI183" s="43">
        <v>0.751</v>
      </c>
      <c r="BJ183" s="43">
        <v>1.609</v>
      </c>
      <c r="BL183" s="223" cm="1">
        <f t="array" ref="BL183">INDEX(BG183:BG190, MATCH(MIN(IF(ISERROR($AK183:$AK190), 1000, $AK183:$AK190)), $AK183:$AK190, 0))</f>
        <v>0.64900000000000002</v>
      </c>
      <c r="BM183" s="220"/>
      <c r="BN183" s="24"/>
      <c r="BO183" s="223" cm="1">
        <f t="array" ref="BO183">INDEX(BH183:BH190, MATCH(MIN(IF(ISERROR($AK183:$AK190), 1000, $AK183:$AK190)), $AK183:$AK190, 0))</f>
        <v>1.71</v>
      </c>
      <c r="BP183" s="220"/>
      <c r="BR183" s="220"/>
      <c r="BS183" s="220"/>
      <c r="BT183" s="221"/>
      <c r="BU183" s="51"/>
      <c r="BV183" s="220"/>
      <c r="BW183" s="220"/>
      <c r="BX183" s="221"/>
      <c r="BY183" s="51"/>
      <c r="BZ183" s="221"/>
    </row>
    <row r="184" spans="1:78" s="63" customFormat="1" ht="16" hidden="1" customHeight="1" x14ac:dyDescent="0.2">
      <c r="A184" s="222"/>
      <c r="B184" s="222"/>
      <c r="C184" s="222"/>
      <c r="D184" s="63" t="s">
        <v>993</v>
      </c>
      <c r="E184" s="224"/>
      <c r="G184" s="63">
        <v>344</v>
      </c>
      <c r="H184" s="63">
        <v>251</v>
      </c>
      <c r="I184" s="63">
        <v>303</v>
      </c>
      <c r="J184" s="63">
        <v>327</v>
      </c>
      <c r="K184" s="63">
        <v>323</v>
      </c>
      <c r="L184" s="63">
        <v>0.76200000000000001</v>
      </c>
      <c r="M184" s="63">
        <v>0.70399999999999996</v>
      </c>
      <c r="N184" s="63">
        <v>0.73699999999999999</v>
      </c>
      <c r="O184" s="63">
        <v>0.747</v>
      </c>
      <c r="P184" s="63">
        <v>0.74399999999999999</v>
      </c>
      <c r="Q184" s="63">
        <v>0.625</v>
      </c>
      <c r="R184" s="63">
        <v>0.63900000000000001</v>
      </c>
      <c r="S184" s="63">
        <v>0.64</v>
      </c>
      <c r="T184" s="63">
        <v>0.64500000000000002</v>
      </c>
      <c r="U184" s="63">
        <v>0.63200000000000001</v>
      </c>
      <c r="V184" s="63">
        <v>1.18</v>
      </c>
      <c r="W184" s="63">
        <v>1.2889999999999999</v>
      </c>
      <c r="X184" s="63">
        <v>1.234</v>
      </c>
      <c r="Y184" s="63">
        <v>1.2110000000000001</v>
      </c>
      <c r="Z184" s="63">
        <v>1.2170000000000001</v>
      </c>
      <c r="AA184" s="63">
        <v>1.43</v>
      </c>
      <c r="AB184" s="63">
        <v>1.423</v>
      </c>
      <c r="AC184" s="63">
        <v>1.395</v>
      </c>
      <c r="AD184" s="63">
        <v>1.4419999999999999</v>
      </c>
      <c r="AE184" s="63">
        <v>1.419</v>
      </c>
      <c r="AG184" s="102">
        <f t="shared" si="58"/>
        <v>309.60000000000002</v>
      </c>
      <c r="AH184" s="103">
        <f t="shared" si="59"/>
        <v>0.73880000000000001</v>
      </c>
      <c r="AI184" s="103">
        <f t="shared" si="60"/>
        <v>1.2262</v>
      </c>
      <c r="AJ184" s="103">
        <f t="shared" si="61"/>
        <v>0.63619999999999999</v>
      </c>
      <c r="AK184" s="103">
        <f t="shared" si="62"/>
        <v>1.4218</v>
      </c>
      <c r="AM184" s="18">
        <f t="shared" si="63"/>
        <v>0.99305712941910407</v>
      </c>
      <c r="AN184" s="223"/>
      <c r="AP184" s="223"/>
      <c r="AQ184" s="220"/>
      <c r="AR184" s="104"/>
      <c r="AS184" s="223"/>
      <c r="AT184" s="220"/>
      <c r="AV184" s="105">
        <v>0.69299999999999995</v>
      </c>
      <c r="AW184" s="105">
        <v>1.5760000000000001</v>
      </c>
      <c r="AX184" s="105">
        <v>0.72699999999999998</v>
      </c>
      <c r="AY184" s="105">
        <v>1.6619999999999999</v>
      </c>
      <c r="AZ184" s="106"/>
      <c r="BA184" s="223"/>
      <c r="BB184" s="220"/>
      <c r="BC184" s="104"/>
      <c r="BD184" s="223"/>
      <c r="BE184" s="220"/>
      <c r="BG184" s="105">
        <v>0.64900000000000002</v>
      </c>
      <c r="BH184" s="105">
        <v>1.71</v>
      </c>
      <c r="BI184" s="105">
        <v>0.72799999999999998</v>
      </c>
      <c r="BJ184" s="105">
        <v>1.66</v>
      </c>
      <c r="BL184" s="223"/>
      <c r="BM184" s="220"/>
      <c r="BN184" s="104"/>
      <c r="BO184" s="223"/>
      <c r="BP184" s="220"/>
      <c r="BR184" s="220"/>
      <c r="BS184" s="220"/>
      <c r="BT184" s="221"/>
      <c r="BU184" s="107"/>
      <c r="BV184" s="220"/>
      <c r="BW184" s="220"/>
      <c r="BX184" s="221"/>
      <c r="BY184" s="107"/>
      <c r="BZ184" s="221"/>
    </row>
    <row r="185" spans="1:78" ht="16" hidden="1" customHeight="1" x14ac:dyDescent="0.2">
      <c r="A185" s="222"/>
      <c r="B185" s="222"/>
      <c r="C185" s="222"/>
      <c r="D185" s="20" t="s">
        <v>994</v>
      </c>
      <c r="E185" s="224"/>
      <c r="G185">
        <v>445</v>
      </c>
      <c r="H185">
        <v>329</v>
      </c>
      <c r="I185">
        <v>404</v>
      </c>
      <c r="J185">
        <v>421</v>
      </c>
      <c r="K185">
        <v>342</v>
      </c>
      <c r="L185">
        <v>0.73599999999999999</v>
      </c>
      <c r="M185">
        <v>0.68100000000000005</v>
      </c>
      <c r="N185">
        <v>0.71699999999999997</v>
      </c>
      <c r="O185">
        <v>0.72099999999999997</v>
      </c>
      <c r="P185">
        <v>0.68799999999999994</v>
      </c>
      <c r="Q185">
        <v>0.61799999999999999</v>
      </c>
      <c r="R185">
        <v>0.63</v>
      </c>
      <c r="S185">
        <v>0.63700000000000001</v>
      </c>
      <c r="T185">
        <v>0.64100000000000001</v>
      </c>
      <c r="U185">
        <v>0.625</v>
      </c>
      <c r="V185">
        <v>1.2330000000000001</v>
      </c>
      <c r="W185">
        <v>1.3280000000000001</v>
      </c>
      <c r="X185">
        <v>1.272</v>
      </c>
      <c r="Y185">
        <v>1.262</v>
      </c>
      <c r="Z185">
        <v>1.3220000000000001</v>
      </c>
      <c r="AA185">
        <v>1.4610000000000001</v>
      </c>
      <c r="AB185">
        <v>1.4419999999999999</v>
      </c>
      <c r="AC185">
        <v>1.41</v>
      </c>
      <c r="AD185">
        <v>1.41</v>
      </c>
      <c r="AE185">
        <v>1.429</v>
      </c>
      <c r="AG185" s="21">
        <f t="shared" si="58"/>
        <v>388.2</v>
      </c>
      <c r="AH185" s="22">
        <f t="shared" si="59"/>
        <v>0.70860000000000001</v>
      </c>
      <c r="AI185" s="22">
        <f t="shared" si="60"/>
        <v>1.2834000000000001</v>
      </c>
      <c r="AJ185" s="22">
        <f t="shared" si="61"/>
        <v>0.63019999999999998</v>
      </c>
      <c r="AK185" s="22">
        <f t="shared" si="62"/>
        <v>1.4304000000000001</v>
      </c>
      <c r="AM185" s="109">
        <f t="shared" si="63"/>
        <v>0.60087398961199245</v>
      </c>
      <c r="AN185" s="223"/>
      <c r="AP185" s="223"/>
      <c r="AQ185" s="220"/>
      <c r="AR185" s="24"/>
      <c r="AS185" s="223"/>
      <c r="AT185" s="220"/>
      <c r="AV185" s="43">
        <v>0.69099999999999995</v>
      </c>
      <c r="AW185" s="43">
        <v>1.579</v>
      </c>
      <c r="AX185" s="43">
        <v>0.746</v>
      </c>
      <c r="AY185" s="43">
        <v>1.6319999999999999</v>
      </c>
      <c r="AZ185" s="25"/>
      <c r="BA185" s="223"/>
      <c r="BB185" s="220"/>
      <c r="BC185" s="24"/>
      <c r="BD185" s="223"/>
      <c r="BE185" s="220"/>
      <c r="BG185" s="43">
        <v>0.64900000000000002</v>
      </c>
      <c r="BH185" s="43">
        <v>1.7110000000000001</v>
      </c>
      <c r="BI185" s="43">
        <v>0.71799999999999997</v>
      </c>
      <c r="BJ185" s="43">
        <v>1.696</v>
      </c>
      <c r="BL185" s="223"/>
      <c r="BM185" s="220"/>
      <c r="BN185" s="24"/>
      <c r="BO185" s="223"/>
      <c r="BP185" s="220"/>
      <c r="BR185" s="220"/>
      <c r="BS185" s="220"/>
      <c r="BT185" s="221"/>
      <c r="BU185" s="51"/>
      <c r="BV185" s="220"/>
      <c r="BW185" s="220"/>
      <c r="BX185" s="221"/>
      <c r="BY185" s="51"/>
      <c r="BZ185" s="221"/>
    </row>
    <row r="186" spans="1:78" ht="16" hidden="1" customHeight="1" x14ac:dyDescent="0.2">
      <c r="A186" s="222"/>
      <c r="B186" s="222"/>
      <c r="C186" s="222"/>
      <c r="D186" s="20" t="s">
        <v>995</v>
      </c>
      <c r="E186" s="224"/>
      <c r="G186">
        <v>443</v>
      </c>
      <c r="H186">
        <v>339</v>
      </c>
      <c r="I186">
        <v>385</v>
      </c>
      <c r="J186">
        <v>529</v>
      </c>
      <c r="K186">
        <v>478</v>
      </c>
      <c r="L186">
        <v>0.71599999999999997</v>
      </c>
      <c r="M186">
        <v>0.66600000000000004</v>
      </c>
      <c r="N186">
        <v>0.68700000000000006</v>
      </c>
      <c r="O186">
        <v>0.76300000000000001</v>
      </c>
      <c r="P186">
        <v>0.74199999999999999</v>
      </c>
      <c r="Q186">
        <v>0.61899999999999999</v>
      </c>
      <c r="R186">
        <v>0.624</v>
      </c>
      <c r="S186">
        <v>0.63200000000000001</v>
      </c>
      <c r="T186">
        <v>0.63900000000000001</v>
      </c>
      <c r="U186">
        <v>0.622</v>
      </c>
      <c r="V186">
        <v>1.2709999999999999</v>
      </c>
      <c r="W186">
        <v>1.353</v>
      </c>
      <c r="X186">
        <v>1.3260000000000001</v>
      </c>
      <c r="Y186">
        <v>1.177</v>
      </c>
      <c r="Z186">
        <v>1.2210000000000001</v>
      </c>
      <c r="AA186">
        <v>1.4350000000000001</v>
      </c>
      <c r="AB186">
        <v>1.4590000000000001</v>
      </c>
      <c r="AC186">
        <v>1.415</v>
      </c>
      <c r="AD186">
        <v>1.48</v>
      </c>
      <c r="AE186">
        <v>1.478</v>
      </c>
      <c r="AG186" s="21">
        <f t="shared" si="58"/>
        <v>434.8</v>
      </c>
      <c r="AH186" s="22">
        <f t="shared" si="59"/>
        <v>0.71479999999999999</v>
      </c>
      <c r="AI186" s="22">
        <f t="shared" si="60"/>
        <v>1.2696000000000001</v>
      </c>
      <c r="AJ186" s="22">
        <f t="shared" si="61"/>
        <v>0.62719999999999998</v>
      </c>
      <c r="AK186" s="22">
        <f t="shared" si="62"/>
        <v>1.4533999999999998</v>
      </c>
      <c r="AM186" s="109">
        <f t="shared" si="63"/>
        <v>0.67398452021102728</v>
      </c>
      <c r="AN186" s="223"/>
      <c r="AP186" s="223"/>
      <c r="AQ186" s="220"/>
      <c r="AR186" s="24"/>
      <c r="AS186" s="223"/>
      <c r="AT186" s="220"/>
      <c r="AV186" s="43">
        <v>0.68400000000000005</v>
      </c>
      <c r="AW186" s="43">
        <v>1.5880000000000001</v>
      </c>
      <c r="AX186" s="43">
        <v>0.73699999999999999</v>
      </c>
      <c r="AY186" s="43">
        <v>1.6419999999999999</v>
      </c>
      <c r="AZ186" s="25"/>
      <c r="BA186" s="223"/>
      <c r="BB186" s="220"/>
      <c r="BC186" s="24"/>
      <c r="BD186" s="223"/>
      <c r="BE186" s="220"/>
      <c r="BG186" s="43">
        <v>0.63800000000000001</v>
      </c>
      <c r="BH186" s="43">
        <v>1.734</v>
      </c>
      <c r="BI186" s="43">
        <v>0.70099999999999996</v>
      </c>
      <c r="BJ186" s="43">
        <v>1.724</v>
      </c>
      <c r="BL186" s="223"/>
      <c r="BM186" s="220"/>
      <c r="BN186" s="24"/>
      <c r="BO186" s="223"/>
      <c r="BP186" s="220"/>
      <c r="BR186" s="220"/>
      <c r="BS186" s="220"/>
      <c r="BT186" s="221"/>
      <c r="BU186" s="51"/>
      <c r="BV186" s="220"/>
      <c r="BW186" s="220"/>
      <c r="BX186" s="221"/>
      <c r="BY186" s="51"/>
      <c r="BZ186" s="221"/>
    </row>
    <row r="187" spans="1:78" ht="16" hidden="1" customHeight="1" x14ac:dyDescent="0.2">
      <c r="A187" s="222"/>
      <c r="B187" s="222"/>
      <c r="C187" s="222"/>
      <c r="D187" s="20" t="s">
        <v>996</v>
      </c>
      <c r="E187" s="224"/>
      <c r="G187">
        <v>480</v>
      </c>
      <c r="H187">
        <v>381</v>
      </c>
      <c r="I187">
        <v>457</v>
      </c>
      <c r="J187">
        <v>483</v>
      </c>
      <c r="K187">
        <v>497</v>
      </c>
      <c r="L187">
        <v>0.72</v>
      </c>
      <c r="M187">
        <v>0.67500000000000004</v>
      </c>
      <c r="N187">
        <v>0.70899999999999996</v>
      </c>
      <c r="O187">
        <v>0.71699999999999997</v>
      </c>
      <c r="P187">
        <v>0.73099999999999998</v>
      </c>
      <c r="Q187">
        <v>0.61699999999999999</v>
      </c>
      <c r="R187">
        <v>0.61699999999999999</v>
      </c>
      <c r="S187">
        <v>0.63300000000000001</v>
      </c>
      <c r="T187">
        <v>0.63300000000000001</v>
      </c>
      <c r="U187">
        <v>0.623</v>
      </c>
      <c r="V187">
        <v>1.264</v>
      </c>
      <c r="W187">
        <v>1.3380000000000001</v>
      </c>
      <c r="X187">
        <v>1.286</v>
      </c>
      <c r="Y187">
        <v>1.2689999999999999</v>
      </c>
      <c r="Z187">
        <v>1.242</v>
      </c>
      <c r="AA187">
        <v>1.484</v>
      </c>
      <c r="AB187">
        <v>1.4630000000000001</v>
      </c>
      <c r="AC187">
        <v>1.4219999999999999</v>
      </c>
      <c r="AD187">
        <v>1.417</v>
      </c>
      <c r="AE187">
        <v>1.4490000000000001</v>
      </c>
      <c r="AG187" s="21">
        <f t="shared" si="58"/>
        <v>459.6</v>
      </c>
      <c r="AH187" s="22">
        <f t="shared" si="59"/>
        <v>0.71040000000000003</v>
      </c>
      <c r="AI187" s="22">
        <f t="shared" si="60"/>
        <v>1.2798</v>
      </c>
      <c r="AJ187" s="22">
        <f t="shared" si="61"/>
        <v>0.62460000000000004</v>
      </c>
      <c r="AK187" s="22">
        <f t="shared" si="62"/>
        <v>1.4469999999999998</v>
      </c>
      <c r="AM187" s="109">
        <f t="shared" si="63"/>
        <v>0.58244413064918477</v>
      </c>
      <c r="AN187" s="223"/>
      <c r="AP187" s="223"/>
      <c r="AQ187" s="220"/>
      <c r="AR187" s="24"/>
      <c r="AS187" s="223"/>
      <c r="AT187" s="220"/>
      <c r="AV187" s="43">
        <v>0.68899999999999995</v>
      </c>
      <c r="AW187" s="43">
        <v>1.579</v>
      </c>
      <c r="AX187" s="43">
        <v>0.74399999999999999</v>
      </c>
      <c r="AY187" s="43">
        <v>1.6279999999999999</v>
      </c>
      <c r="AZ187" s="25"/>
      <c r="BA187" s="223"/>
      <c r="BB187" s="220"/>
      <c r="BC187" s="24"/>
      <c r="BD187" s="223"/>
      <c r="BE187" s="220"/>
      <c r="BG187" s="43">
        <v>0.64100000000000001</v>
      </c>
      <c r="BH187" s="43">
        <v>1.7270000000000001</v>
      </c>
      <c r="BI187" s="43">
        <v>0.71099999999999997</v>
      </c>
      <c r="BJ187" s="43">
        <v>1.704</v>
      </c>
      <c r="BL187" s="223"/>
      <c r="BM187" s="220"/>
      <c r="BN187" s="24"/>
      <c r="BO187" s="223"/>
      <c r="BP187" s="220"/>
      <c r="BR187" s="220"/>
      <c r="BS187" s="220"/>
      <c r="BT187" s="221"/>
      <c r="BU187" s="51"/>
      <c r="BV187" s="220"/>
      <c r="BW187" s="220"/>
      <c r="BX187" s="221"/>
      <c r="BY187" s="51"/>
      <c r="BZ187" s="221"/>
    </row>
    <row r="188" spans="1:78" ht="16" hidden="1" customHeight="1" x14ac:dyDescent="0.2">
      <c r="A188" s="222"/>
      <c r="B188" s="222"/>
      <c r="C188" s="222"/>
      <c r="D188" s="20" t="s">
        <v>997</v>
      </c>
      <c r="E188" s="224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G188" s="21" t="e">
        <f t="shared" si="58"/>
        <v>#DIV/0!</v>
      </c>
      <c r="AH188" s="22" t="e">
        <f t="shared" si="59"/>
        <v>#DIV/0!</v>
      </c>
      <c r="AI188" s="22" t="e">
        <f t="shared" si="60"/>
        <v>#DIV/0!</v>
      </c>
      <c r="AJ188" s="22" t="e">
        <f t="shared" si="61"/>
        <v>#DIV/0!</v>
      </c>
      <c r="AK188" s="22" t="e">
        <f t="shared" si="62"/>
        <v>#DIV/0!</v>
      </c>
      <c r="AM188" s="109" t="e">
        <f t="shared" si="63"/>
        <v>#DIV/0!</v>
      </c>
      <c r="AN188" s="223"/>
      <c r="AP188" s="223"/>
      <c r="AQ188" s="220"/>
      <c r="AR188" s="24"/>
      <c r="AS188" s="223"/>
      <c r="AT188" s="220"/>
      <c r="AV188" s="43"/>
      <c r="AW188" s="43"/>
      <c r="AX188" s="43"/>
      <c r="AY188" s="43"/>
      <c r="AZ188" s="25"/>
      <c r="BA188" s="223"/>
      <c r="BB188" s="220"/>
      <c r="BC188" s="24"/>
      <c r="BD188" s="223"/>
      <c r="BE188" s="220"/>
      <c r="BG188" s="43"/>
      <c r="BH188" s="43"/>
      <c r="BI188" s="43"/>
      <c r="BJ188" s="43"/>
      <c r="BL188" s="223"/>
      <c r="BM188" s="220"/>
      <c r="BN188" s="24"/>
      <c r="BO188" s="223"/>
      <c r="BP188" s="220"/>
      <c r="BR188" s="220"/>
      <c r="BS188" s="220"/>
      <c r="BT188" s="221"/>
      <c r="BU188" s="51"/>
      <c r="BV188" s="220"/>
      <c r="BW188" s="220"/>
      <c r="BX188" s="221"/>
      <c r="BY188" s="51"/>
      <c r="BZ188" s="221"/>
    </row>
    <row r="189" spans="1:78" ht="16" hidden="1" customHeight="1" x14ac:dyDescent="0.2">
      <c r="A189" s="222"/>
      <c r="B189" s="222"/>
      <c r="C189" s="222"/>
      <c r="E189" s="224"/>
      <c r="G189" s="110"/>
      <c r="K189" s="111"/>
      <c r="L189" s="110"/>
      <c r="P189" s="111"/>
      <c r="Q189" s="110"/>
      <c r="U189" s="111"/>
      <c r="V189" s="110"/>
      <c r="Z189" s="111"/>
      <c r="AA189" s="110"/>
      <c r="AE189" s="111"/>
      <c r="AG189" s="21" t="e">
        <f t="shared" si="58"/>
        <v>#DIV/0!</v>
      </c>
      <c r="AH189" s="22" t="e">
        <f t="shared" si="59"/>
        <v>#DIV/0!</v>
      </c>
      <c r="AI189" s="22" t="e">
        <f t="shared" si="60"/>
        <v>#DIV/0!</v>
      </c>
      <c r="AJ189" s="22" t="e">
        <f t="shared" si="61"/>
        <v>#DIV/0!</v>
      </c>
      <c r="AK189" s="22" t="e">
        <f t="shared" si="62"/>
        <v>#DIV/0!</v>
      </c>
      <c r="AM189" s="109" t="e">
        <f t="shared" si="63"/>
        <v>#DIV/0!</v>
      </c>
      <c r="AN189" s="223"/>
      <c r="AP189" s="223"/>
      <c r="AQ189" s="220"/>
      <c r="AR189" s="24"/>
      <c r="AS189" s="223"/>
      <c r="AT189" s="220"/>
      <c r="AV189" s="43"/>
      <c r="AW189" s="43"/>
      <c r="AX189" s="43"/>
      <c r="AY189" s="43"/>
      <c r="AZ189" s="25"/>
      <c r="BA189" s="223"/>
      <c r="BB189" s="220"/>
      <c r="BC189" s="24"/>
      <c r="BD189" s="223"/>
      <c r="BE189" s="220"/>
      <c r="BG189" s="43"/>
      <c r="BH189" s="43"/>
      <c r="BI189" s="43"/>
      <c r="BJ189" s="43"/>
      <c r="BL189" s="223"/>
      <c r="BM189" s="220"/>
      <c r="BN189" s="24"/>
      <c r="BO189" s="223"/>
      <c r="BP189" s="220"/>
      <c r="BR189" s="220"/>
      <c r="BS189" s="220"/>
      <c r="BT189" s="221"/>
      <c r="BU189" s="51"/>
      <c r="BV189" s="220"/>
      <c r="BW189" s="220"/>
      <c r="BX189" s="221"/>
      <c r="BY189" s="51"/>
      <c r="BZ189" s="221"/>
    </row>
    <row r="190" spans="1:78" ht="16" hidden="1" customHeight="1" x14ac:dyDescent="0.2">
      <c r="A190" s="222"/>
      <c r="B190" s="222"/>
      <c r="C190" s="222"/>
      <c r="E190" s="224"/>
      <c r="G190" s="110"/>
      <c r="K190" s="111"/>
      <c r="L190" s="110"/>
      <c r="P190" s="111"/>
      <c r="Q190" s="110"/>
      <c r="U190" s="111"/>
      <c r="V190" s="110"/>
      <c r="Z190" s="111"/>
      <c r="AA190" s="110"/>
      <c r="AE190" s="111"/>
      <c r="AG190" s="21" t="e">
        <f t="shared" si="58"/>
        <v>#DIV/0!</v>
      </c>
      <c r="AH190" s="22" t="e">
        <f t="shared" si="59"/>
        <v>#DIV/0!</v>
      </c>
      <c r="AI190" s="22" t="e">
        <f t="shared" si="60"/>
        <v>#DIV/0!</v>
      </c>
      <c r="AJ190" s="22" t="e">
        <f t="shared" si="61"/>
        <v>#DIV/0!</v>
      </c>
      <c r="AK190" s="22" t="e">
        <f t="shared" si="62"/>
        <v>#DIV/0!</v>
      </c>
      <c r="AM190" s="109" t="e">
        <f t="shared" si="63"/>
        <v>#DIV/0!</v>
      </c>
      <c r="AN190" s="223"/>
      <c r="AP190" s="223"/>
      <c r="AQ190" s="220"/>
      <c r="AR190" s="24"/>
      <c r="AS190" s="223"/>
      <c r="AT190" s="220"/>
      <c r="AV190" s="43"/>
      <c r="AW190" s="43"/>
      <c r="AX190" s="43"/>
      <c r="AY190" s="43"/>
      <c r="AZ190" s="25"/>
      <c r="BA190" s="223"/>
      <c r="BB190" s="220"/>
      <c r="BC190" s="24"/>
      <c r="BD190" s="223"/>
      <c r="BE190" s="220"/>
      <c r="BG190" s="43"/>
      <c r="BH190" s="43"/>
      <c r="BI190" s="43"/>
      <c r="BJ190" s="43"/>
      <c r="BL190" s="223"/>
      <c r="BM190" s="220"/>
      <c r="BN190" s="24"/>
      <c r="BO190" s="223"/>
      <c r="BP190" s="220"/>
      <c r="BR190" s="220"/>
      <c r="BS190" s="220"/>
      <c r="BT190" s="221"/>
      <c r="BU190" s="51"/>
      <c r="BV190" s="220"/>
      <c r="BW190" s="220"/>
      <c r="BX190" s="221"/>
      <c r="BY190" s="51"/>
      <c r="BZ190" s="221"/>
    </row>
    <row r="192" spans="1:78" ht="16" customHeight="1" x14ac:dyDescent="0.2">
      <c r="A192" s="222">
        <v>18</v>
      </c>
      <c r="B192" s="222">
        <v>0.5</v>
      </c>
      <c r="C192" s="222">
        <v>1</v>
      </c>
      <c r="D192" s="20" t="s">
        <v>1008</v>
      </c>
      <c r="E192" s="224">
        <v>950209</v>
      </c>
      <c r="G192">
        <v>54</v>
      </c>
      <c r="H192">
        <v>66</v>
      </c>
      <c r="I192">
        <v>53</v>
      </c>
      <c r="J192">
        <v>73</v>
      </c>
      <c r="K192">
        <v>87</v>
      </c>
      <c r="L192">
        <v>0.84899999999999998</v>
      </c>
      <c r="M192">
        <v>0.872</v>
      </c>
      <c r="N192">
        <v>0.85199999999999998</v>
      </c>
      <c r="O192">
        <v>0.88400000000000001</v>
      </c>
      <c r="P192">
        <v>0.90800000000000003</v>
      </c>
      <c r="Q192">
        <v>0.71199999999999997</v>
      </c>
      <c r="R192">
        <v>0.71299999999999997</v>
      </c>
      <c r="S192">
        <v>0.72299999999999998</v>
      </c>
      <c r="T192">
        <v>0.71799999999999997</v>
      </c>
      <c r="U192">
        <v>0.70499999999999996</v>
      </c>
      <c r="V192">
        <v>0.96299999999999997</v>
      </c>
      <c r="W192">
        <v>0.88900000000000001</v>
      </c>
      <c r="X192">
        <v>0.95599999999999996</v>
      </c>
      <c r="Y192">
        <v>0.85099999999999998</v>
      </c>
      <c r="Z192">
        <v>0.76300000000000001</v>
      </c>
      <c r="AA192">
        <v>1.282</v>
      </c>
      <c r="AB192">
        <v>1.323</v>
      </c>
      <c r="AC192">
        <v>1.2589999999999999</v>
      </c>
      <c r="AD192">
        <v>1.357</v>
      </c>
      <c r="AE192">
        <v>1.3340000000000001</v>
      </c>
      <c r="AG192" s="21">
        <f t="shared" ref="AG192:AG207" si="64">AVERAGE(G192:K192)</f>
        <v>66.599999999999994</v>
      </c>
      <c r="AH192" s="22">
        <f t="shared" ref="AH192:AH207" si="65">AVERAGE(L192:P192)</f>
        <v>0.873</v>
      </c>
      <c r="AI192" s="22">
        <f t="shared" ref="AI192:AI207" si="66">AVERAGE(V192:Z192)</f>
        <v>0.88439999999999996</v>
      </c>
      <c r="AJ192" s="22">
        <f t="shared" ref="AJ192:AJ207" si="67">AVERAGE(Q192:U192)</f>
        <v>0.71419999999999995</v>
      </c>
      <c r="AK192" s="22">
        <f t="shared" ref="AK192:AK207" si="68">AVERAGE(AA192:AE192)</f>
        <v>1.3109999999999999</v>
      </c>
      <c r="AM192" s="109">
        <f t="shared" ref="AM192:AM207" si="69">((AK192-AI192)*(1000/AG192))/AJ192</f>
        <v>8.9686438048241488</v>
      </c>
      <c r="AN192" s="223" cm="1">
        <f t="array" ref="AN192">MIN(IF(ISERROR(AM192:AM199),1E+307,AM192:AM199))</f>
        <v>0.6803909678612905</v>
      </c>
      <c r="AP192" s="223" cm="1">
        <f t="array" ref="AP192">MAX(IF(ISERROR(AJ192:AJ199),-1E+307,AJ192:AJ199))</f>
        <v>0.746</v>
      </c>
      <c r="AQ192" s="220"/>
      <c r="AR192" s="24"/>
      <c r="AS192" s="223" cm="1">
        <f t="array" ref="AS192">MIN(IF(ISERROR(AK192:AK199),1E+307,AK192:AK199))</f>
        <v>1.2362</v>
      </c>
      <c r="AT192" s="220"/>
      <c r="AV192" s="43">
        <v>0.79</v>
      </c>
      <c r="AW192" s="43">
        <v>1.3560000000000001</v>
      </c>
      <c r="AX192" s="43">
        <v>0.78200000000000003</v>
      </c>
      <c r="AY192" s="43">
        <v>1.5049999999999999</v>
      </c>
      <c r="AZ192" s="25"/>
      <c r="BA192" s="223" cm="1">
        <f t="array" ref="BA192">INDEX(AV192:AV199, MATCH(MIN(IF(ISERROR($AK192:$AK199), 1000, $AK192:$AK199)), $AK192:$AK199, 0))</f>
        <v>0.79500000000000004</v>
      </c>
      <c r="BB192" s="220"/>
      <c r="BC192" s="24"/>
      <c r="BD192" s="223" cm="1">
        <f t="array" ref="BD192">INDEX(AW192:AW199, MATCH(MIN(IF(ISERROR($AK192:$AK199), 1000, $AK192:$AK199)), $AK192:$AK199, 0))</f>
        <v>1.3420000000000001</v>
      </c>
      <c r="BE192" s="220"/>
      <c r="BG192" s="43">
        <v>0.73</v>
      </c>
      <c r="BH192" s="43">
        <v>1.548</v>
      </c>
      <c r="BI192" s="43">
        <v>0.752</v>
      </c>
      <c r="BJ192" s="43">
        <v>1.595</v>
      </c>
      <c r="BL192" s="223" cm="1">
        <f t="array" ref="BL192">INDEX(BG192:BG199, MATCH(MIN(IF(ISERROR($AK192:$AK199), 1000, $AK192:$AK199)), $AK192:$AK199, 0))</f>
        <v>0.747</v>
      </c>
      <c r="BM192" s="220"/>
      <c r="BN192" s="24"/>
      <c r="BO192" s="223" cm="1">
        <f t="array" ref="BO192">INDEX(BH192:BH199, MATCH(MIN(IF(ISERROR($AK192:$AK199), 1000, $AK192:$AK199)), $AK192:$AK199, 0))</f>
        <v>1.502</v>
      </c>
      <c r="BP192" s="220"/>
      <c r="BR192" s="220"/>
      <c r="BS192" s="220"/>
      <c r="BT192" s="221"/>
      <c r="BU192" s="51"/>
      <c r="BV192" s="220"/>
      <c r="BW192" s="220"/>
      <c r="BX192" s="221"/>
      <c r="BY192" s="51"/>
      <c r="BZ192" s="221"/>
    </row>
    <row r="193" spans="1:78" ht="16" customHeight="1" x14ac:dyDescent="0.2">
      <c r="A193" s="222"/>
      <c r="B193" s="222"/>
      <c r="C193" s="222"/>
      <c r="D193" s="20" t="s">
        <v>1009</v>
      </c>
      <c r="E193" s="224"/>
      <c r="G193">
        <v>158</v>
      </c>
      <c r="H193">
        <v>211</v>
      </c>
      <c r="I193">
        <v>162</v>
      </c>
      <c r="J193">
        <v>162</v>
      </c>
      <c r="K193">
        <v>214</v>
      </c>
      <c r="L193">
        <v>0.85299999999999998</v>
      </c>
      <c r="M193">
        <v>0.877</v>
      </c>
      <c r="N193">
        <v>0.84899999999999998</v>
      </c>
      <c r="O193">
        <v>0.85399999999999998</v>
      </c>
      <c r="P193">
        <v>0.88500000000000001</v>
      </c>
      <c r="Q193">
        <v>0.73299999999999998</v>
      </c>
      <c r="R193">
        <v>0.74099999999999999</v>
      </c>
      <c r="S193">
        <v>0.753</v>
      </c>
      <c r="T193">
        <v>0.73399999999999999</v>
      </c>
      <c r="U193">
        <v>0.73499999999999999</v>
      </c>
      <c r="V193">
        <v>0.95099999999999996</v>
      </c>
      <c r="W193">
        <v>0.872</v>
      </c>
      <c r="X193">
        <v>0.96499999999999997</v>
      </c>
      <c r="Y193">
        <v>0.94699999999999995</v>
      </c>
      <c r="Z193">
        <v>0.84899999999999998</v>
      </c>
      <c r="AA193">
        <v>1.3069999999999999</v>
      </c>
      <c r="AB193">
        <v>1.272</v>
      </c>
      <c r="AC193">
        <v>1.23</v>
      </c>
      <c r="AD193">
        <v>1.2709999999999999</v>
      </c>
      <c r="AE193">
        <v>1.25</v>
      </c>
      <c r="AG193" s="21">
        <f t="shared" si="64"/>
        <v>181.4</v>
      </c>
      <c r="AH193" s="22">
        <f t="shared" si="65"/>
        <v>0.86359999999999992</v>
      </c>
      <c r="AI193" s="22">
        <f t="shared" si="66"/>
        <v>0.91679999999999995</v>
      </c>
      <c r="AJ193" s="22">
        <f t="shared" si="67"/>
        <v>0.73919999999999997</v>
      </c>
      <c r="AK193" s="22">
        <f t="shared" si="68"/>
        <v>1.266</v>
      </c>
      <c r="AM193" s="109">
        <f t="shared" si="69"/>
        <v>2.6042039548103499</v>
      </c>
      <c r="AN193" s="223"/>
      <c r="AP193" s="223"/>
      <c r="AQ193" s="220"/>
      <c r="AR193" s="24"/>
      <c r="AS193" s="223"/>
      <c r="AT193" s="220"/>
      <c r="AV193" s="43">
        <v>0.79800000000000004</v>
      </c>
      <c r="AW193" s="43">
        <v>1.3149999999999999</v>
      </c>
      <c r="AX193" s="43">
        <v>0.78900000000000003</v>
      </c>
      <c r="AY193" s="43">
        <v>1.486</v>
      </c>
      <c r="AZ193" s="25"/>
      <c r="BA193" s="223"/>
      <c r="BB193" s="220"/>
      <c r="BC193" s="24"/>
      <c r="BD193" s="223"/>
      <c r="BE193" s="220"/>
      <c r="BG193" s="43">
        <v>0.73299999999999998</v>
      </c>
      <c r="BH193" s="43">
        <v>1.524</v>
      </c>
      <c r="BI193" s="43">
        <v>0.76400000000000001</v>
      </c>
      <c r="BJ193" s="43">
        <v>1.5609999999999999</v>
      </c>
      <c r="BL193" s="223"/>
      <c r="BM193" s="220"/>
      <c r="BN193" s="24"/>
      <c r="BO193" s="223"/>
      <c r="BP193" s="220"/>
      <c r="BR193" s="220"/>
      <c r="BS193" s="220"/>
      <c r="BT193" s="221"/>
      <c r="BU193" s="51"/>
      <c r="BV193" s="220"/>
      <c r="BW193" s="220"/>
      <c r="BX193" s="221"/>
      <c r="BY193" s="51"/>
      <c r="BZ193" s="221"/>
    </row>
    <row r="194" spans="1:78" ht="16" customHeight="1" x14ac:dyDescent="0.2">
      <c r="A194" s="222"/>
      <c r="B194" s="222"/>
      <c r="C194" s="222"/>
      <c r="D194" s="20" t="s">
        <v>1010</v>
      </c>
      <c r="E194" s="224"/>
      <c r="G194">
        <v>314</v>
      </c>
      <c r="H194">
        <v>316</v>
      </c>
      <c r="I194">
        <v>305</v>
      </c>
      <c r="J194">
        <v>356</v>
      </c>
      <c r="K194">
        <v>310</v>
      </c>
      <c r="L194">
        <v>0.85</v>
      </c>
      <c r="M194">
        <v>0.85</v>
      </c>
      <c r="N194">
        <v>0.84699999999999998</v>
      </c>
      <c r="O194">
        <v>0.86199999999999999</v>
      </c>
      <c r="P194">
        <v>0.85099999999999998</v>
      </c>
      <c r="Q194">
        <v>0.74</v>
      </c>
      <c r="R194">
        <v>0.74199999999999999</v>
      </c>
      <c r="S194">
        <v>0.76300000000000001</v>
      </c>
      <c r="T194">
        <v>0.74099999999999999</v>
      </c>
      <c r="U194">
        <v>0.73899999999999999</v>
      </c>
      <c r="V194">
        <v>0.96</v>
      </c>
      <c r="W194">
        <v>0.95599999999999996</v>
      </c>
      <c r="X194">
        <v>0.97</v>
      </c>
      <c r="Y194">
        <v>0.92100000000000004</v>
      </c>
      <c r="Z194">
        <v>0.95599999999999996</v>
      </c>
      <c r="AA194">
        <v>1.294</v>
      </c>
      <c r="AB194">
        <v>1.284</v>
      </c>
      <c r="AC194">
        <v>1.206</v>
      </c>
      <c r="AD194">
        <v>1.2410000000000001</v>
      </c>
      <c r="AE194">
        <v>1.246</v>
      </c>
      <c r="AG194" s="21">
        <f t="shared" si="64"/>
        <v>320.2</v>
      </c>
      <c r="AH194" s="22">
        <f t="shared" si="65"/>
        <v>0.85199999999999998</v>
      </c>
      <c r="AI194" s="22">
        <f t="shared" si="66"/>
        <v>0.9526</v>
      </c>
      <c r="AJ194" s="22">
        <f t="shared" si="67"/>
        <v>0.745</v>
      </c>
      <c r="AK194" s="22">
        <f t="shared" si="68"/>
        <v>1.2542000000000002</v>
      </c>
      <c r="AM194" s="109">
        <f t="shared" si="69"/>
        <v>1.2643104770927576</v>
      </c>
      <c r="AN194" s="223"/>
      <c r="AP194" s="223"/>
      <c r="AQ194" s="220"/>
      <c r="AR194" s="24"/>
      <c r="AS194" s="223"/>
      <c r="AT194" s="220"/>
      <c r="AV194" s="43">
        <v>0.79200000000000004</v>
      </c>
      <c r="AW194" s="43">
        <v>1.343</v>
      </c>
      <c r="AX194" s="43">
        <v>0.79600000000000004</v>
      </c>
      <c r="AY194" s="43">
        <v>1.462</v>
      </c>
      <c r="AZ194" s="25"/>
      <c r="BA194" s="223"/>
      <c r="BB194" s="220"/>
      <c r="BC194" s="24"/>
      <c r="BD194" s="223"/>
      <c r="BE194" s="220"/>
      <c r="BG194" s="43">
        <v>0.74</v>
      </c>
      <c r="BH194" s="43">
        <v>1.516</v>
      </c>
      <c r="BI194" s="43">
        <v>0.77600000000000002</v>
      </c>
      <c r="BJ194" s="43">
        <v>1.5189999999999999</v>
      </c>
      <c r="BL194" s="223"/>
      <c r="BM194" s="220"/>
      <c r="BN194" s="24"/>
      <c r="BO194" s="223"/>
      <c r="BP194" s="220"/>
      <c r="BR194" s="220"/>
      <c r="BS194" s="220"/>
      <c r="BT194" s="221"/>
      <c r="BU194" s="51"/>
      <c r="BV194" s="220"/>
      <c r="BW194" s="220"/>
      <c r="BX194" s="221"/>
      <c r="BY194" s="51"/>
      <c r="BZ194" s="221"/>
    </row>
    <row r="195" spans="1:78" ht="16" customHeight="1" x14ac:dyDescent="0.2">
      <c r="A195" s="222"/>
      <c r="B195" s="222"/>
      <c r="C195" s="222"/>
      <c r="D195" s="20" t="s">
        <v>1011</v>
      </c>
      <c r="E195" s="224"/>
      <c r="G195">
        <v>419</v>
      </c>
      <c r="H195">
        <v>311</v>
      </c>
      <c r="I195">
        <v>370</v>
      </c>
      <c r="J195">
        <v>506</v>
      </c>
      <c r="K195">
        <v>368</v>
      </c>
      <c r="L195">
        <v>0.86199999999999999</v>
      </c>
      <c r="M195">
        <v>0.82099999999999995</v>
      </c>
      <c r="N195">
        <v>0.84599999999999997</v>
      </c>
      <c r="O195">
        <v>0.88400000000000001</v>
      </c>
      <c r="P195">
        <v>0.84499999999999997</v>
      </c>
      <c r="Q195">
        <v>0.73899999999999999</v>
      </c>
      <c r="R195">
        <v>0.74099999999999999</v>
      </c>
      <c r="S195">
        <v>0.75800000000000001</v>
      </c>
      <c r="T195">
        <v>0.745</v>
      </c>
      <c r="U195">
        <v>0.73899999999999999</v>
      </c>
      <c r="V195">
        <v>0.92200000000000004</v>
      </c>
      <c r="W195">
        <v>1.0369999999999999</v>
      </c>
      <c r="X195">
        <v>0.97299999999999998</v>
      </c>
      <c r="Y195">
        <v>0.85099999999999998</v>
      </c>
      <c r="Z195">
        <v>0.97299999999999998</v>
      </c>
      <c r="AA195">
        <v>1.357</v>
      </c>
      <c r="AB195">
        <v>1.2509999999999999</v>
      </c>
      <c r="AC195">
        <v>1.19</v>
      </c>
      <c r="AD195">
        <v>1.4179999999999999</v>
      </c>
      <c r="AE195">
        <v>1.236</v>
      </c>
      <c r="AG195" s="21">
        <f t="shared" si="64"/>
        <v>394.8</v>
      </c>
      <c r="AH195" s="22">
        <f t="shared" si="65"/>
        <v>0.85160000000000002</v>
      </c>
      <c r="AI195" s="22">
        <f t="shared" si="66"/>
        <v>0.95120000000000005</v>
      </c>
      <c r="AJ195" s="22">
        <f t="shared" si="67"/>
        <v>0.74439999999999995</v>
      </c>
      <c r="AK195" s="22">
        <f t="shared" si="68"/>
        <v>1.2903999999999998</v>
      </c>
      <c r="AM195" s="109">
        <f t="shared" si="69"/>
        <v>1.1541767861294072</v>
      </c>
      <c r="AN195" s="223"/>
      <c r="AP195" s="223"/>
      <c r="AQ195" s="220"/>
      <c r="AR195" s="24"/>
      <c r="AS195" s="223"/>
      <c r="AT195" s="220"/>
      <c r="AV195" s="43">
        <v>0.79300000000000004</v>
      </c>
      <c r="AW195" s="43">
        <v>1.3280000000000001</v>
      </c>
      <c r="AX195" s="43">
        <v>0.80200000000000005</v>
      </c>
      <c r="AY195" s="43">
        <v>1.444</v>
      </c>
      <c r="AZ195" s="25"/>
      <c r="BA195" s="223"/>
      <c r="BB195" s="220"/>
      <c r="BC195" s="24"/>
      <c r="BD195" s="223"/>
      <c r="BE195" s="220"/>
      <c r="BG195" s="43">
        <v>0.74</v>
      </c>
      <c r="BH195" s="43">
        <v>1.506</v>
      </c>
      <c r="BI195" s="43">
        <v>0.78</v>
      </c>
      <c r="BJ195" s="43">
        <v>1.516</v>
      </c>
      <c r="BL195" s="223"/>
      <c r="BM195" s="220"/>
      <c r="BN195" s="24"/>
      <c r="BO195" s="223"/>
      <c r="BP195" s="220"/>
      <c r="BR195" s="220"/>
      <c r="BS195" s="220"/>
      <c r="BT195" s="221"/>
      <c r="BU195" s="51"/>
      <c r="BV195" s="220"/>
      <c r="BW195" s="220"/>
      <c r="BX195" s="221"/>
      <c r="BY195" s="51"/>
      <c r="BZ195" s="221"/>
    </row>
    <row r="196" spans="1:78" ht="16" customHeight="1" x14ac:dyDescent="0.2">
      <c r="A196" s="222"/>
      <c r="B196" s="222"/>
      <c r="C196" s="222"/>
      <c r="D196" s="20" t="s">
        <v>1012</v>
      </c>
      <c r="E196" s="224"/>
      <c r="G196" s="20">
        <v>453</v>
      </c>
      <c r="H196" s="20">
        <v>517</v>
      </c>
      <c r="I196" s="20">
        <v>543</v>
      </c>
      <c r="J196" s="20">
        <v>419</v>
      </c>
      <c r="K196" s="20">
        <v>569</v>
      </c>
      <c r="L196" s="20">
        <v>0.85</v>
      </c>
      <c r="M196" s="20">
        <v>0.86699999999999999</v>
      </c>
      <c r="N196" s="20">
        <v>0.872</v>
      </c>
      <c r="O196" s="20">
        <v>0.83699999999999997</v>
      </c>
      <c r="P196" s="20">
        <v>0.88100000000000001</v>
      </c>
      <c r="Q196" s="20">
        <v>0.73699999999999999</v>
      </c>
      <c r="R196" s="20">
        <v>0.745</v>
      </c>
      <c r="S196" s="20">
        <v>0.76300000000000001</v>
      </c>
      <c r="T196" s="20">
        <v>0.746</v>
      </c>
      <c r="U196" s="20">
        <v>0.73899999999999999</v>
      </c>
      <c r="V196" s="20">
        <v>0.95899999999999996</v>
      </c>
      <c r="W196" s="20">
        <v>0.90400000000000003</v>
      </c>
      <c r="X196" s="20">
        <v>0.89200000000000002</v>
      </c>
      <c r="Y196" s="20">
        <v>0.996</v>
      </c>
      <c r="Z196" s="20">
        <v>0.86</v>
      </c>
      <c r="AA196" s="20">
        <v>1.234</v>
      </c>
      <c r="AB196" s="20">
        <v>1.304</v>
      </c>
      <c r="AC196" s="20">
        <v>1.1990000000000001</v>
      </c>
      <c r="AD196" s="20">
        <v>1.2210000000000001</v>
      </c>
      <c r="AE196" s="20">
        <v>1.28</v>
      </c>
      <c r="AG196" s="21">
        <f t="shared" si="64"/>
        <v>500.2</v>
      </c>
      <c r="AH196" s="22">
        <f t="shared" si="65"/>
        <v>0.86140000000000005</v>
      </c>
      <c r="AI196" s="22">
        <f t="shared" si="66"/>
        <v>0.92219999999999991</v>
      </c>
      <c r="AJ196" s="22">
        <f t="shared" si="67"/>
        <v>0.746</v>
      </c>
      <c r="AK196" s="22">
        <f t="shared" si="68"/>
        <v>1.2476</v>
      </c>
      <c r="AM196" s="109">
        <f t="shared" si="69"/>
        <v>0.87203724408360017</v>
      </c>
      <c r="AN196" s="223"/>
      <c r="AP196" s="223"/>
      <c r="AQ196" s="220"/>
      <c r="AR196" s="24"/>
      <c r="AS196" s="223"/>
      <c r="AT196" s="220"/>
      <c r="AV196" s="43">
        <v>0.80100000000000005</v>
      </c>
      <c r="AW196" s="43">
        <v>1.3069999999999999</v>
      </c>
      <c r="AX196" s="43">
        <v>0.80700000000000005</v>
      </c>
      <c r="AY196" s="43">
        <v>1.429</v>
      </c>
      <c r="AZ196" s="25"/>
      <c r="BA196" s="223"/>
      <c r="BB196" s="220"/>
      <c r="BC196" s="24"/>
      <c r="BD196" s="223"/>
      <c r="BE196" s="220"/>
      <c r="BG196" s="43">
        <v>0.746</v>
      </c>
      <c r="BH196" s="43">
        <v>1.4930000000000001</v>
      </c>
      <c r="BI196" s="43">
        <v>0.77700000000000002</v>
      </c>
      <c r="BJ196" s="43">
        <v>1.5249999999999999</v>
      </c>
      <c r="BL196" s="223"/>
      <c r="BM196" s="220"/>
      <c r="BN196" s="24"/>
      <c r="BO196" s="223"/>
      <c r="BP196" s="220"/>
      <c r="BR196" s="220"/>
      <c r="BS196" s="220"/>
      <c r="BT196" s="221"/>
      <c r="BU196" s="51"/>
      <c r="BV196" s="220"/>
      <c r="BW196" s="220"/>
      <c r="BX196" s="221"/>
      <c r="BY196" s="51"/>
      <c r="BZ196" s="221"/>
    </row>
    <row r="197" spans="1:78" s="63" customFormat="1" ht="16" customHeight="1" x14ac:dyDescent="0.2">
      <c r="A197" s="222"/>
      <c r="B197" s="222"/>
      <c r="C197" s="222"/>
      <c r="D197" s="162" t="s">
        <v>1030</v>
      </c>
      <c r="E197" s="224"/>
      <c r="G197" s="63">
        <v>560</v>
      </c>
      <c r="H197" s="63">
        <v>534</v>
      </c>
      <c r="I197" s="63">
        <v>435</v>
      </c>
      <c r="J197" s="63">
        <v>486</v>
      </c>
      <c r="K197" s="63">
        <v>597</v>
      </c>
      <c r="L197" s="63">
        <v>0.85799999999999998</v>
      </c>
      <c r="M197" s="63">
        <v>0.85</v>
      </c>
      <c r="N197" s="63">
        <v>0.81799999999999995</v>
      </c>
      <c r="O197" s="63">
        <v>0.83599999999999997</v>
      </c>
      <c r="P197" s="63">
        <v>0.86399999999999999</v>
      </c>
      <c r="Q197" s="63">
        <v>0.73599999999999999</v>
      </c>
      <c r="R197" s="63">
        <v>0.746</v>
      </c>
      <c r="S197" s="63">
        <v>0.75800000000000001</v>
      </c>
      <c r="T197" s="63">
        <v>0.74399999999999999</v>
      </c>
      <c r="U197" s="63">
        <v>0.74099999999999999</v>
      </c>
      <c r="V197" s="63">
        <v>0.93600000000000005</v>
      </c>
      <c r="W197" s="63">
        <v>0.95699999999999996</v>
      </c>
      <c r="X197" s="63">
        <v>1.0489999999999999</v>
      </c>
      <c r="Y197" s="63">
        <v>0.998</v>
      </c>
      <c r="Z197" s="63">
        <v>0.91700000000000004</v>
      </c>
      <c r="AA197" s="63">
        <v>1.2390000000000001</v>
      </c>
      <c r="AB197" s="63">
        <v>1.2509999999999999</v>
      </c>
      <c r="AC197" s="63">
        <v>1.179</v>
      </c>
      <c r="AD197" s="63">
        <v>1.238</v>
      </c>
      <c r="AE197" s="63">
        <v>1.274</v>
      </c>
      <c r="AG197" s="102">
        <f t="shared" si="64"/>
        <v>522.4</v>
      </c>
      <c r="AH197" s="103">
        <f t="shared" si="65"/>
        <v>0.84519999999999995</v>
      </c>
      <c r="AI197" s="103">
        <f t="shared" si="66"/>
        <v>0.97140000000000004</v>
      </c>
      <c r="AJ197" s="103">
        <f t="shared" si="67"/>
        <v>0.745</v>
      </c>
      <c r="AK197" s="103">
        <f t="shared" si="68"/>
        <v>1.2362</v>
      </c>
      <c r="AM197" s="18">
        <f t="shared" si="69"/>
        <v>0.6803909678612905</v>
      </c>
      <c r="AN197" s="223"/>
      <c r="AP197" s="223"/>
      <c r="AQ197" s="220"/>
      <c r="AR197" s="104"/>
      <c r="AS197" s="223"/>
      <c r="AT197" s="220"/>
      <c r="AV197" s="105">
        <v>0.79500000000000004</v>
      </c>
      <c r="AW197" s="105">
        <v>1.3420000000000001</v>
      </c>
      <c r="AX197" s="105">
        <v>0.80300000000000005</v>
      </c>
      <c r="AY197" s="105">
        <v>1.4590000000000001</v>
      </c>
      <c r="AZ197" s="106"/>
      <c r="BA197" s="223"/>
      <c r="BB197" s="220"/>
      <c r="BC197" s="104"/>
      <c r="BD197" s="223"/>
      <c r="BE197" s="220"/>
      <c r="BG197" s="105">
        <v>0.747</v>
      </c>
      <c r="BH197" s="105">
        <v>1.502</v>
      </c>
      <c r="BI197" s="105">
        <v>0.78</v>
      </c>
      <c r="BJ197" s="105">
        <v>1.53</v>
      </c>
      <c r="BL197" s="223"/>
      <c r="BM197" s="220"/>
      <c r="BN197" s="104"/>
      <c r="BO197" s="223"/>
      <c r="BP197" s="220"/>
      <c r="BR197" s="220"/>
      <c r="BS197" s="220"/>
      <c r="BT197" s="221"/>
      <c r="BU197" s="107"/>
      <c r="BV197" s="220"/>
      <c r="BW197" s="220"/>
      <c r="BX197" s="221"/>
      <c r="BY197" s="107"/>
      <c r="BZ197" s="221"/>
    </row>
    <row r="198" spans="1:78" ht="16" customHeight="1" x14ac:dyDescent="0.2">
      <c r="A198" s="222"/>
      <c r="B198" s="222"/>
      <c r="C198" s="222"/>
      <c r="E198" s="224"/>
      <c r="G198" s="110"/>
      <c r="K198" s="111"/>
      <c r="L198" s="110"/>
      <c r="P198" s="111"/>
      <c r="Q198" s="110"/>
      <c r="U198" s="111"/>
      <c r="V198" s="110"/>
      <c r="Z198" s="111"/>
      <c r="AA198" s="110"/>
      <c r="AE198" s="111"/>
      <c r="AG198" s="21" t="e">
        <f t="shared" si="64"/>
        <v>#DIV/0!</v>
      </c>
      <c r="AH198" s="22" t="e">
        <f t="shared" si="65"/>
        <v>#DIV/0!</v>
      </c>
      <c r="AI198" s="22" t="e">
        <f t="shared" si="66"/>
        <v>#DIV/0!</v>
      </c>
      <c r="AJ198" s="22" t="e">
        <f t="shared" si="67"/>
        <v>#DIV/0!</v>
      </c>
      <c r="AK198" s="22" t="e">
        <f t="shared" si="68"/>
        <v>#DIV/0!</v>
      </c>
      <c r="AM198" s="109" t="e">
        <f t="shared" si="69"/>
        <v>#DIV/0!</v>
      </c>
      <c r="AN198" s="223"/>
      <c r="AP198" s="223"/>
      <c r="AQ198" s="220"/>
      <c r="AR198" s="24"/>
      <c r="AS198" s="223"/>
      <c r="AT198" s="220"/>
      <c r="AV198" s="43"/>
      <c r="AW198" s="43"/>
      <c r="AX198" s="43"/>
      <c r="AY198" s="43"/>
      <c r="AZ198" s="25"/>
      <c r="BA198" s="223"/>
      <c r="BB198" s="220"/>
      <c r="BC198" s="24"/>
      <c r="BD198" s="223"/>
      <c r="BE198" s="220"/>
      <c r="BG198" s="43"/>
      <c r="BH198" s="43"/>
      <c r="BI198" s="43"/>
      <c r="BJ198" s="43"/>
      <c r="BL198" s="223"/>
      <c r="BM198" s="220"/>
      <c r="BN198" s="24"/>
      <c r="BO198" s="223"/>
      <c r="BP198" s="220"/>
      <c r="BR198" s="220"/>
      <c r="BS198" s="220"/>
      <c r="BT198" s="221"/>
      <c r="BU198" s="51"/>
      <c r="BV198" s="220"/>
      <c r="BW198" s="220"/>
      <c r="BX198" s="221"/>
      <c r="BY198" s="51"/>
      <c r="BZ198" s="221"/>
    </row>
    <row r="199" spans="1:78" ht="16" customHeight="1" x14ac:dyDescent="0.2">
      <c r="A199" s="222"/>
      <c r="B199" s="222"/>
      <c r="C199" s="222"/>
      <c r="E199" s="224"/>
      <c r="G199" s="110"/>
      <c r="K199" s="111"/>
      <c r="L199" s="110"/>
      <c r="P199" s="111"/>
      <c r="Q199" s="110"/>
      <c r="U199" s="111"/>
      <c r="V199" s="110"/>
      <c r="Z199" s="111"/>
      <c r="AA199" s="110"/>
      <c r="AE199" s="111"/>
      <c r="AG199" s="21" t="e">
        <f t="shared" si="64"/>
        <v>#DIV/0!</v>
      </c>
      <c r="AH199" s="22" t="e">
        <f t="shared" si="65"/>
        <v>#DIV/0!</v>
      </c>
      <c r="AI199" s="22" t="e">
        <f t="shared" si="66"/>
        <v>#DIV/0!</v>
      </c>
      <c r="AJ199" s="22" t="e">
        <f t="shared" si="67"/>
        <v>#DIV/0!</v>
      </c>
      <c r="AK199" s="22" t="e">
        <f t="shared" si="68"/>
        <v>#DIV/0!</v>
      </c>
      <c r="AM199" s="109" t="e">
        <f t="shared" si="69"/>
        <v>#DIV/0!</v>
      </c>
      <c r="AN199" s="223"/>
      <c r="AP199" s="223"/>
      <c r="AQ199" s="220"/>
      <c r="AR199" s="24"/>
      <c r="AS199" s="223"/>
      <c r="AT199" s="220"/>
      <c r="AV199" s="43"/>
      <c r="AW199" s="43"/>
      <c r="AX199" s="43"/>
      <c r="AY199" s="43"/>
      <c r="AZ199" s="25"/>
      <c r="BA199" s="223"/>
      <c r="BB199" s="220"/>
      <c r="BC199" s="24"/>
      <c r="BD199" s="223"/>
      <c r="BE199" s="220"/>
      <c r="BG199" s="43"/>
      <c r="BH199" s="43"/>
      <c r="BI199" s="43"/>
      <c r="BJ199" s="43"/>
      <c r="BL199" s="223"/>
      <c r="BM199" s="220"/>
      <c r="BN199" s="24"/>
      <c r="BO199" s="223"/>
      <c r="BP199" s="220"/>
      <c r="BR199" s="220"/>
      <c r="BS199" s="220"/>
      <c r="BT199" s="221"/>
      <c r="BU199" s="51"/>
      <c r="BV199" s="220"/>
      <c r="BW199" s="220"/>
      <c r="BX199" s="221"/>
      <c r="BY199" s="51"/>
      <c r="BZ199" s="221"/>
    </row>
    <row r="200" spans="1:78" ht="16" customHeight="1" x14ac:dyDescent="0.2">
      <c r="A200" s="222"/>
      <c r="B200" s="222"/>
      <c r="C200" s="222">
        <v>0</v>
      </c>
      <c r="E200" s="224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G200" s="21" t="e">
        <f t="shared" si="64"/>
        <v>#DIV/0!</v>
      </c>
      <c r="AH200" s="22" t="e">
        <f t="shared" si="65"/>
        <v>#DIV/0!</v>
      </c>
      <c r="AI200" s="22" t="e">
        <f t="shared" si="66"/>
        <v>#DIV/0!</v>
      </c>
      <c r="AJ200" s="22" t="e">
        <f t="shared" si="67"/>
        <v>#DIV/0!</v>
      </c>
      <c r="AK200" s="22" t="e">
        <f t="shared" si="68"/>
        <v>#DIV/0!</v>
      </c>
      <c r="AM200" s="109" t="e">
        <f t="shared" si="69"/>
        <v>#DIV/0!</v>
      </c>
      <c r="AN200" s="223"/>
      <c r="AP200" s="223"/>
      <c r="AQ200" s="220"/>
      <c r="AR200" s="24"/>
      <c r="AS200" s="223"/>
      <c r="AT200" s="220"/>
      <c r="AV200" s="43"/>
      <c r="AW200" s="43"/>
      <c r="AX200" s="43"/>
      <c r="AY200" s="43"/>
      <c r="AZ200" s="25"/>
      <c r="BA200" s="223"/>
      <c r="BB200" s="220"/>
      <c r="BC200" s="24"/>
      <c r="BD200" s="223"/>
      <c r="BE200" s="220"/>
      <c r="BG200" s="43"/>
      <c r="BH200" s="43"/>
      <c r="BI200" s="43"/>
      <c r="BJ200" s="43"/>
      <c r="BL200" s="223"/>
      <c r="BM200" s="220"/>
      <c r="BN200" s="24"/>
      <c r="BO200" s="223"/>
      <c r="BP200" s="220"/>
      <c r="BR200" s="220"/>
      <c r="BS200" s="220"/>
      <c r="BT200" s="221"/>
      <c r="BU200" s="51"/>
      <c r="BV200" s="220"/>
      <c r="BW200" s="220"/>
      <c r="BX200" s="221"/>
      <c r="BY200" s="51"/>
      <c r="BZ200" s="221"/>
    </row>
    <row r="201" spans="1:78" ht="16" customHeight="1" x14ac:dyDescent="0.2">
      <c r="A201" s="222"/>
      <c r="B201" s="222"/>
      <c r="C201" s="222"/>
      <c r="E201" s="224"/>
      <c r="AG201" s="21" t="e">
        <f t="shared" si="64"/>
        <v>#DIV/0!</v>
      </c>
      <c r="AH201" s="22" t="e">
        <f t="shared" si="65"/>
        <v>#DIV/0!</v>
      </c>
      <c r="AI201" s="22" t="e">
        <f t="shared" si="66"/>
        <v>#DIV/0!</v>
      </c>
      <c r="AJ201" s="22" t="e">
        <f t="shared" si="67"/>
        <v>#DIV/0!</v>
      </c>
      <c r="AK201" s="22" t="e">
        <f t="shared" si="68"/>
        <v>#DIV/0!</v>
      </c>
      <c r="AM201" s="109" t="e">
        <f t="shared" si="69"/>
        <v>#DIV/0!</v>
      </c>
      <c r="AN201" s="223"/>
      <c r="AP201" s="223"/>
      <c r="AQ201" s="220"/>
      <c r="AR201" s="24"/>
      <c r="AS201" s="223"/>
      <c r="AT201" s="220"/>
      <c r="AV201" s="43"/>
      <c r="AW201" s="43"/>
      <c r="AX201" s="43"/>
      <c r="AY201" s="43"/>
      <c r="AZ201" s="25"/>
      <c r="BA201" s="223"/>
      <c r="BB201" s="220"/>
      <c r="BC201" s="24"/>
      <c r="BD201" s="223"/>
      <c r="BE201" s="220"/>
      <c r="BG201" s="43"/>
      <c r="BH201" s="43"/>
      <c r="BI201" s="43"/>
      <c r="BJ201" s="43"/>
      <c r="BL201" s="223"/>
      <c r="BM201" s="220"/>
      <c r="BN201" s="24"/>
      <c r="BO201" s="223"/>
      <c r="BP201" s="220"/>
      <c r="BR201" s="220"/>
      <c r="BS201" s="220"/>
      <c r="BT201" s="221"/>
      <c r="BU201" s="51"/>
      <c r="BV201" s="220"/>
      <c r="BW201" s="220"/>
      <c r="BX201" s="221"/>
      <c r="BY201" s="51"/>
      <c r="BZ201" s="221"/>
    </row>
    <row r="202" spans="1:78" ht="16" customHeight="1" x14ac:dyDescent="0.2">
      <c r="A202" s="222"/>
      <c r="B202" s="222"/>
      <c r="C202" s="222"/>
      <c r="E202" s="224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G202" s="21" t="e">
        <f t="shared" si="64"/>
        <v>#DIV/0!</v>
      </c>
      <c r="AH202" s="22" t="e">
        <f t="shared" si="65"/>
        <v>#DIV/0!</v>
      </c>
      <c r="AI202" s="22" t="e">
        <f t="shared" si="66"/>
        <v>#DIV/0!</v>
      </c>
      <c r="AJ202" s="22" t="e">
        <f t="shared" si="67"/>
        <v>#DIV/0!</v>
      </c>
      <c r="AK202" s="22" t="e">
        <f t="shared" si="68"/>
        <v>#DIV/0!</v>
      </c>
      <c r="AM202" s="109" t="e">
        <f t="shared" si="69"/>
        <v>#DIV/0!</v>
      </c>
      <c r="AN202" s="223"/>
      <c r="AP202" s="223"/>
      <c r="AQ202" s="220"/>
      <c r="AR202" s="24"/>
      <c r="AS202" s="223"/>
      <c r="AT202" s="220"/>
      <c r="AV202" s="43"/>
      <c r="AW202" s="43"/>
      <c r="AX202" s="43"/>
      <c r="AY202" s="43"/>
      <c r="AZ202" s="25"/>
      <c r="BA202" s="223"/>
      <c r="BB202" s="220"/>
      <c r="BC202" s="24"/>
      <c r="BD202" s="223"/>
      <c r="BE202" s="220"/>
      <c r="BG202" s="43"/>
      <c r="BH202" s="43"/>
      <c r="BI202" s="43"/>
      <c r="BJ202" s="43"/>
      <c r="BL202" s="223"/>
      <c r="BM202" s="220"/>
      <c r="BN202" s="24"/>
      <c r="BO202" s="223"/>
      <c r="BP202" s="220"/>
      <c r="BR202" s="220"/>
      <c r="BS202" s="220"/>
      <c r="BT202" s="221"/>
      <c r="BU202" s="51"/>
      <c r="BV202" s="220"/>
      <c r="BW202" s="220"/>
      <c r="BX202" s="221"/>
      <c r="BY202" s="51"/>
      <c r="BZ202" s="221"/>
    </row>
    <row r="203" spans="1:78" ht="16" customHeight="1" x14ac:dyDescent="0.2">
      <c r="A203" s="222"/>
      <c r="B203" s="222"/>
      <c r="C203" s="222"/>
      <c r="E203" s="224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G203" s="21" t="e">
        <f t="shared" si="64"/>
        <v>#DIV/0!</v>
      </c>
      <c r="AH203" s="22" t="e">
        <f t="shared" si="65"/>
        <v>#DIV/0!</v>
      </c>
      <c r="AI203" s="22" t="e">
        <f t="shared" si="66"/>
        <v>#DIV/0!</v>
      </c>
      <c r="AJ203" s="22" t="e">
        <f t="shared" si="67"/>
        <v>#DIV/0!</v>
      </c>
      <c r="AK203" s="22" t="e">
        <f t="shared" si="68"/>
        <v>#DIV/0!</v>
      </c>
      <c r="AM203" s="109" t="e">
        <f t="shared" si="69"/>
        <v>#DIV/0!</v>
      </c>
      <c r="AN203" s="223"/>
      <c r="AP203" s="223"/>
      <c r="AQ203" s="220"/>
      <c r="AR203" s="24"/>
      <c r="AS203" s="223"/>
      <c r="AT203" s="220"/>
      <c r="AV203" s="43"/>
      <c r="AW203" s="43"/>
      <c r="AX203" s="43"/>
      <c r="AY203" s="43"/>
      <c r="AZ203" s="25"/>
      <c r="BA203" s="223"/>
      <c r="BB203" s="220"/>
      <c r="BC203" s="24"/>
      <c r="BD203" s="223"/>
      <c r="BE203" s="220"/>
      <c r="BG203" s="43"/>
      <c r="BH203" s="43"/>
      <c r="BI203" s="43"/>
      <c r="BJ203" s="43"/>
      <c r="BL203" s="223"/>
      <c r="BM203" s="220"/>
      <c r="BN203" s="24"/>
      <c r="BO203" s="223"/>
      <c r="BP203" s="220"/>
      <c r="BR203" s="220"/>
      <c r="BS203" s="220"/>
      <c r="BT203" s="221"/>
      <c r="BU203" s="51"/>
      <c r="BV203" s="220"/>
      <c r="BW203" s="220"/>
      <c r="BX203" s="221"/>
      <c r="BY203" s="51"/>
      <c r="BZ203" s="221"/>
    </row>
    <row r="204" spans="1:78" ht="16" customHeight="1" x14ac:dyDescent="0.2">
      <c r="A204" s="222"/>
      <c r="B204" s="222"/>
      <c r="C204" s="222"/>
      <c r="E204" s="22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G204" s="21" t="e">
        <f t="shared" si="64"/>
        <v>#DIV/0!</v>
      </c>
      <c r="AH204" s="22" t="e">
        <f t="shared" si="65"/>
        <v>#DIV/0!</v>
      </c>
      <c r="AI204" s="22" t="e">
        <f t="shared" si="66"/>
        <v>#DIV/0!</v>
      </c>
      <c r="AJ204" s="22" t="e">
        <f t="shared" si="67"/>
        <v>#DIV/0!</v>
      </c>
      <c r="AK204" s="22" t="e">
        <f t="shared" si="68"/>
        <v>#DIV/0!</v>
      </c>
      <c r="AM204" s="109" t="e">
        <f t="shared" si="69"/>
        <v>#DIV/0!</v>
      </c>
      <c r="AN204" s="223"/>
      <c r="AP204" s="223"/>
      <c r="AQ204" s="220"/>
      <c r="AR204" s="24"/>
      <c r="AS204" s="223"/>
      <c r="AT204" s="220"/>
      <c r="AV204" s="43"/>
      <c r="AW204" s="43"/>
      <c r="AX204" s="43"/>
      <c r="AY204" s="43"/>
      <c r="AZ204" s="25"/>
      <c r="BA204" s="223"/>
      <c r="BB204" s="220"/>
      <c r="BC204" s="24"/>
      <c r="BD204" s="223"/>
      <c r="BE204" s="220"/>
      <c r="BG204" s="43"/>
      <c r="BH204" s="43"/>
      <c r="BI204" s="43"/>
      <c r="BJ204" s="43"/>
      <c r="BL204" s="223"/>
      <c r="BM204" s="220"/>
      <c r="BN204" s="24"/>
      <c r="BO204" s="223"/>
      <c r="BP204" s="220"/>
      <c r="BR204" s="220"/>
      <c r="BS204" s="220"/>
      <c r="BT204" s="221"/>
      <c r="BU204" s="51"/>
      <c r="BV204" s="220"/>
      <c r="BW204" s="220"/>
      <c r="BX204" s="221"/>
      <c r="BY204" s="51"/>
      <c r="BZ204" s="221"/>
    </row>
    <row r="205" spans="1:78" ht="16" customHeight="1" x14ac:dyDescent="0.2">
      <c r="A205" s="222"/>
      <c r="B205" s="222"/>
      <c r="C205" s="222"/>
      <c r="E205" s="224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G205" s="21" t="e">
        <f t="shared" si="64"/>
        <v>#DIV/0!</v>
      </c>
      <c r="AH205" s="22" t="e">
        <f t="shared" si="65"/>
        <v>#DIV/0!</v>
      </c>
      <c r="AI205" s="22" t="e">
        <f t="shared" si="66"/>
        <v>#DIV/0!</v>
      </c>
      <c r="AJ205" s="22" t="e">
        <f t="shared" si="67"/>
        <v>#DIV/0!</v>
      </c>
      <c r="AK205" s="22" t="e">
        <f t="shared" si="68"/>
        <v>#DIV/0!</v>
      </c>
      <c r="AM205" s="109" t="e">
        <f t="shared" si="69"/>
        <v>#DIV/0!</v>
      </c>
      <c r="AN205" s="223"/>
      <c r="AP205" s="223"/>
      <c r="AQ205" s="220"/>
      <c r="AR205" s="24"/>
      <c r="AS205" s="223"/>
      <c r="AT205" s="220"/>
      <c r="AV205" s="43"/>
      <c r="AW205" s="43"/>
      <c r="AX205" s="43"/>
      <c r="AY205" s="43"/>
      <c r="AZ205" s="25"/>
      <c r="BA205" s="223"/>
      <c r="BB205" s="220"/>
      <c r="BC205" s="24"/>
      <c r="BD205" s="223"/>
      <c r="BE205" s="220"/>
      <c r="BG205" s="43"/>
      <c r="BH205" s="43"/>
      <c r="BI205" s="43"/>
      <c r="BJ205" s="43"/>
      <c r="BL205" s="223"/>
      <c r="BM205" s="220"/>
      <c r="BN205" s="24"/>
      <c r="BO205" s="223"/>
      <c r="BP205" s="220"/>
      <c r="BR205" s="220"/>
      <c r="BS205" s="220"/>
      <c r="BT205" s="221"/>
      <c r="BU205" s="51"/>
      <c r="BV205" s="220"/>
      <c r="BW205" s="220"/>
      <c r="BX205" s="221"/>
      <c r="BY205" s="51"/>
      <c r="BZ205" s="221"/>
    </row>
    <row r="206" spans="1:78" ht="16" customHeight="1" x14ac:dyDescent="0.2">
      <c r="A206" s="222"/>
      <c r="B206" s="222"/>
      <c r="C206" s="222"/>
      <c r="E206" s="224"/>
      <c r="G206" s="110"/>
      <c r="K206" s="111"/>
      <c r="L206" s="110"/>
      <c r="P206" s="111"/>
      <c r="Q206" s="110"/>
      <c r="U206" s="111"/>
      <c r="V206" s="110"/>
      <c r="Z206" s="111"/>
      <c r="AA206" s="110"/>
      <c r="AE206" s="111"/>
      <c r="AG206" s="21" t="e">
        <f t="shared" si="64"/>
        <v>#DIV/0!</v>
      </c>
      <c r="AH206" s="22" t="e">
        <f t="shared" si="65"/>
        <v>#DIV/0!</v>
      </c>
      <c r="AI206" s="22" t="e">
        <f t="shared" si="66"/>
        <v>#DIV/0!</v>
      </c>
      <c r="AJ206" s="22" t="e">
        <f t="shared" si="67"/>
        <v>#DIV/0!</v>
      </c>
      <c r="AK206" s="22" t="e">
        <f t="shared" si="68"/>
        <v>#DIV/0!</v>
      </c>
      <c r="AM206" s="109" t="e">
        <f t="shared" si="69"/>
        <v>#DIV/0!</v>
      </c>
      <c r="AN206" s="223"/>
      <c r="AP206" s="223"/>
      <c r="AQ206" s="220"/>
      <c r="AR206" s="24"/>
      <c r="AS206" s="223"/>
      <c r="AT206" s="220"/>
      <c r="AV206" s="43"/>
      <c r="AW206" s="43"/>
      <c r="AX206" s="43"/>
      <c r="AY206" s="43"/>
      <c r="AZ206" s="25"/>
      <c r="BA206" s="223"/>
      <c r="BB206" s="220"/>
      <c r="BC206" s="24"/>
      <c r="BD206" s="223"/>
      <c r="BE206" s="220"/>
      <c r="BG206" s="43"/>
      <c r="BH206" s="43"/>
      <c r="BI206" s="43"/>
      <c r="BJ206" s="43"/>
      <c r="BL206" s="223"/>
      <c r="BM206" s="220"/>
      <c r="BN206" s="24"/>
      <c r="BO206" s="223"/>
      <c r="BP206" s="220"/>
      <c r="BR206" s="220"/>
      <c r="BS206" s="220"/>
      <c r="BT206" s="221"/>
      <c r="BU206" s="51"/>
      <c r="BV206" s="220"/>
      <c r="BW206" s="220"/>
      <c r="BX206" s="221"/>
      <c r="BY206" s="51"/>
      <c r="BZ206" s="221"/>
    </row>
    <row r="207" spans="1:78" ht="16" customHeight="1" x14ac:dyDescent="0.2">
      <c r="A207" s="222"/>
      <c r="B207" s="222"/>
      <c r="C207" s="222"/>
      <c r="E207" s="224"/>
      <c r="G207" s="110"/>
      <c r="K207" s="111"/>
      <c r="L207" s="110"/>
      <c r="P207" s="111"/>
      <c r="Q207" s="110"/>
      <c r="U207" s="111"/>
      <c r="V207" s="110"/>
      <c r="Z207" s="111"/>
      <c r="AA207" s="110"/>
      <c r="AE207" s="111"/>
      <c r="AG207" s="21" t="e">
        <f t="shared" si="64"/>
        <v>#DIV/0!</v>
      </c>
      <c r="AH207" s="22" t="e">
        <f t="shared" si="65"/>
        <v>#DIV/0!</v>
      </c>
      <c r="AI207" s="22" t="e">
        <f t="shared" si="66"/>
        <v>#DIV/0!</v>
      </c>
      <c r="AJ207" s="22" t="e">
        <f t="shared" si="67"/>
        <v>#DIV/0!</v>
      </c>
      <c r="AK207" s="22" t="e">
        <f t="shared" si="68"/>
        <v>#DIV/0!</v>
      </c>
      <c r="AM207" s="109" t="e">
        <f t="shared" si="69"/>
        <v>#DIV/0!</v>
      </c>
      <c r="AN207" s="223"/>
      <c r="AP207" s="223"/>
      <c r="AQ207" s="220"/>
      <c r="AR207" s="24"/>
      <c r="AS207" s="223"/>
      <c r="AT207" s="220"/>
      <c r="AV207" s="43"/>
      <c r="AW207" s="43"/>
      <c r="AX207" s="43"/>
      <c r="AY207" s="43"/>
      <c r="AZ207" s="25"/>
      <c r="BA207" s="223"/>
      <c r="BB207" s="220"/>
      <c r="BC207" s="24"/>
      <c r="BD207" s="223"/>
      <c r="BE207" s="220"/>
      <c r="BG207" s="43"/>
      <c r="BH207" s="43"/>
      <c r="BI207" s="43"/>
      <c r="BJ207" s="43"/>
      <c r="BL207" s="223"/>
      <c r="BM207" s="220"/>
      <c r="BN207" s="24"/>
      <c r="BO207" s="223"/>
      <c r="BP207" s="220"/>
      <c r="BR207" s="220"/>
      <c r="BS207" s="220"/>
      <c r="BT207" s="221"/>
      <c r="BU207" s="51"/>
      <c r="BV207" s="220"/>
      <c r="BW207" s="220"/>
      <c r="BX207" s="221"/>
      <c r="BY207" s="51"/>
      <c r="BZ207" s="221"/>
    </row>
    <row r="209" spans="1:78" ht="16" customHeight="1" x14ac:dyDescent="0.2">
      <c r="A209" s="222">
        <v>18</v>
      </c>
      <c r="B209" s="222">
        <v>0.5</v>
      </c>
      <c r="C209" s="222">
        <v>1</v>
      </c>
      <c r="D209" s="20" t="s">
        <v>1013</v>
      </c>
      <c r="E209" s="224">
        <v>835521</v>
      </c>
      <c r="G209">
        <v>61</v>
      </c>
      <c r="H209">
        <v>121</v>
      </c>
      <c r="I209">
        <v>119</v>
      </c>
      <c r="J209">
        <v>232</v>
      </c>
      <c r="K209">
        <v>67</v>
      </c>
      <c r="L209">
        <v>0.84699999999999998</v>
      </c>
      <c r="M209">
        <v>0.90900000000000003</v>
      </c>
      <c r="N209">
        <v>0.90600000000000003</v>
      </c>
      <c r="O209">
        <v>0.95299999999999996</v>
      </c>
      <c r="P209">
        <v>0.86099999999999999</v>
      </c>
      <c r="Q209">
        <v>0.70799999999999996</v>
      </c>
      <c r="R209">
        <v>0.70699999999999996</v>
      </c>
      <c r="S209">
        <v>0.72</v>
      </c>
      <c r="T209">
        <v>0.70199999999999996</v>
      </c>
      <c r="U209">
        <v>0.71499999999999997</v>
      </c>
      <c r="V209">
        <v>0.96899999999999997</v>
      </c>
      <c r="W209">
        <v>0.75600000000000001</v>
      </c>
      <c r="X209">
        <v>0.77100000000000002</v>
      </c>
      <c r="Y209">
        <v>0.55200000000000005</v>
      </c>
      <c r="Z209">
        <v>0.92600000000000005</v>
      </c>
      <c r="AA209">
        <v>1.2989999999999999</v>
      </c>
      <c r="AB209">
        <v>1.355</v>
      </c>
      <c r="AC209">
        <v>1.3320000000000001</v>
      </c>
      <c r="AD209">
        <v>1.351</v>
      </c>
      <c r="AE209">
        <v>1.3069999999999999</v>
      </c>
      <c r="AG209" s="21">
        <f t="shared" ref="AG209:AG224" si="70">AVERAGE(G209:K209)</f>
        <v>120</v>
      </c>
      <c r="AH209" s="22">
        <f t="shared" ref="AH209:AH224" si="71">AVERAGE(L209:P209)</f>
        <v>0.8952</v>
      </c>
      <c r="AI209" s="22">
        <f t="shared" ref="AI209:AI224" si="72">AVERAGE(V209:Z209)</f>
        <v>0.79480000000000006</v>
      </c>
      <c r="AJ209" s="22">
        <f t="shared" ref="AJ209:AJ224" si="73">AVERAGE(Q209:U209)</f>
        <v>0.71039999999999992</v>
      </c>
      <c r="AK209" s="22">
        <f t="shared" ref="AK209:AK224" si="74">AVERAGE(AA209:AE209)</f>
        <v>1.3288</v>
      </c>
      <c r="AM209" s="109">
        <f t="shared" ref="AM209:AM224" si="75">((AK209-AI209)*(1000/AG209))/AJ209</f>
        <v>6.264076576576576</v>
      </c>
      <c r="AN209" s="223" cm="1">
        <f t="array" ref="AN209">MIN(IF(ISERROR(AM209:AM216),1E+307,AM209:AM216))</f>
        <v>0.5223883007253125</v>
      </c>
      <c r="AP209" s="223" cm="1">
        <f t="array" ref="AP209">MAX(IF(ISERROR(AJ209:AJ216),-1E+307,AJ209:AJ216))</f>
        <v>0.74980000000000002</v>
      </c>
      <c r="AQ209" s="220"/>
      <c r="AR209" s="24"/>
      <c r="AS209" s="223" cm="1">
        <f t="array" ref="AS209">MIN(IF(ISERROR(AK209:AK216),1E+307,AK209:AK216))</f>
        <v>1.236</v>
      </c>
      <c r="AT209" s="220"/>
      <c r="AV209" s="43">
        <v>0.79600000000000004</v>
      </c>
      <c r="AW209" s="43">
        <v>1.325</v>
      </c>
      <c r="AX209" s="43">
        <v>0.80200000000000005</v>
      </c>
      <c r="AY209" s="43">
        <v>1.454</v>
      </c>
      <c r="AZ209" s="25"/>
      <c r="BA209" s="223" cm="1">
        <f t="array" ref="BA209">INDEX(AV209:AV216, MATCH(MIN(IF(ISERROR($AK209:$AK216), 1000, $AK209:$AK216)), $AK209:$AK216, 0))</f>
        <v>0.80100000000000005</v>
      </c>
      <c r="BB209" s="220"/>
      <c r="BC209" s="24"/>
      <c r="BD209" s="223" cm="1">
        <f t="array" ref="BD209">INDEX(AW209:AW216, MATCH(MIN(IF(ISERROR($AK209:$AK216), 1000, $AK209:$AK216)), $AK209:$AK216, 0))</f>
        <v>1.3029999999999999</v>
      </c>
      <c r="BE209" s="220"/>
      <c r="BG209" s="43">
        <v>0.73299999999999998</v>
      </c>
      <c r="BH209" s="43">
        <v>1.5249999999999999</v>
      </c>
      <c r="BI209" s="43">
        <v>0.76300000000000001</v>
      </c>
      <c r="BJ209" s="43">
        <v>1.569</v>
      </c>
      <c r="BL209" s="223" cm="1">
        <f t="array" ref="BL209">INDEX(BG209:BG216, MATCH(MIN(IF(ISERROR($AK209:$AK216), 1000, $AK209:$AK216)), $AK209:$AK216, 0))</f>
        <v>0.73599999999999999</v>
      </c>
      <c r="BM209" s="220"/>
      <c r="BN209" s="24"/>
      <c r="BO209" s="223" cm="1">
        <f t="array" ref="BO209">INDEX(BH209:BH216, MATCH(MIN(IF(ISERROR($AK209:$AK216), 1000, $AK209:$AK216)), $AK209:$AK216, 0))</f>
        <v>1.514</v>
      </c>
      <c r="BP209" s="220"/>
      <c r="BR209" s="220"/>
      <c r="BS209" s="220"/>
      <c r="BT209" s="221"/>
      <c r="BU209" s="51"/>
      <c r="BV209" s="220"/>
      <c r="BW209" s="220"/>
      <c r="BX209" s="221"/>
      <c r="BY209" s="51"/>
      <c r="BZ209" s="221"/>
    </row>
    <row r="210" spans="1:78" ht="16" customHeight="1" x14ac:dyDescent="0.2">
      <c r="A210" s="222"/>
      <c r="B210" s="222"/>
      <c r="C210" s="222"/>
      <c r="D210" s="20" t="s">
        <v>1014</v>
      </c>
      <c r="E210" s="224"/>
      <c r="G210">
        <v>294</v>
      </c>
      <c r="H210">
        <v>523</v>
      </c>
      <c r="I210">
        <v>225</v>
      </c>
      <c r="J210">
        <v>254</v>
      </c>
      <c r="K210">
        <v>255</v>
      </c>
      <c r="L210">
        <v>0.89</v>
      </c>
      <c r="M210">
        <v>0.94199999999999995</v>
      </c>
      <c r="N210">
        <v>0.86399999999999999</v>
      </c>
      <c r="O210">
        <v>0.879</v>
      </c>
      <c r="P210">
        <v>0.875</v>
      </c>
      <c r="Q210">
        <v>0.73899999999999999</v>
      </c>
      <c r="R210">
        <v>0.748</v>
      </c>
      <c r="S210">
        <v>0.747</v>
      </c>
      <c r="T210">
        <v>0.73</v>
      </c>
      <c r="U210">
        <v>0.74</v>
      </c>
      <c r="V210">
        <v>0.83</v>
      </c>
      <c r="W210">
        <v>0.60799999999999998</v>
      </c>
      <c r="X210">
        <v>0.91900000000000004</v>
      </c>
      <c r="Y210">
        <v>0.86799999999999999</v>
      </c>
      <c r="Z210">
        <v>0.88300000000000001</v>
      </c>
      <c r="AA210">
        <v>1.2549999999999999</v>
      </c>
      <c r="AB210">
        <v>1.28</v>
      </c>
      <c r="AC210">
        <v>1.2270000000000001</v>
      </c>
      <c r="AD210">
        <v>1.2849999999999999</v>
      </c>
      <c r="AE210">
        <v>1.2430000000000001</v>
      </c>
      <c r="AG210" s="21">
        <f t="shared" si="70"/>
        <v>310.2</v>
      </c>
      <c r="AH210" s="22">
        <f t="shared" si="71"/>
        <v>0.8899999999999999</v>
      </c>
      <c r="AI210" s="22">
        <f t="shared" si="72"/>
        <v>0.82160000000000011</v>
      </c>
      <c r="AJ210" s="22">
        <f t="shared" si="73"/>
        <v>0.7407999999999999</v>
      </c>
      <c r="AK210" s="22">
        <f t="shared" si="74"/>
        <v>1.2580000000000002</v>
      </c>
      <c r="AM210" s="109">
        <f t="shared" si="75"/>
        <v>1.8990743796589125</v>
      </c>
      <c r="AN210" s="223"/>
      <c r="AP210" s="223"/>
      <c r="AQ210" s="220"/>
      <c r="AR210" s="24"/>
      <c r="AS210" s="223"/>
      <c r="AT210" s="220"/>
      <c r="AV210" s="43">
        <v>0.80200000000000005</v>
      </c>
      <c r="AW210" s="43">
        <v>1.3069999999999999</v>
      </c>
      <c r="AX210" s="43">
        <v>0.79600000000000004</v>
      </c>
      <c r="AY210" s="43">
        <v>1.454</v>
      </c>
      <c r="AZ210" s="25"/>
      <c r="BA210" s="223"/>
      <c r="BB210" s="220"/>
      <c r="BC210" s="24"/>
      <c r="BD210" s="223"/>
      <c r="BE210" s="220"/>
      <c r="BG210" s="43">
        <v>0.74399999999999999</v>
      </c>
      <c r="BH210" s="43">
        <v>1.498</v>
      </c>
      <c r="BI210" s="43">
        <v>0.76</v>
      </c>
      <c r="BJ210" s="43">
        <v>1.5640000000000001</v>
      </c>
      <c r="BL210" s="223"/>
      <c r="BM210" s="220"/>
      <c r="BN210" s="24"/>
      <c r="BO210" s="223"/>
      <c r="BP210" s="220"/>
      <c r="BR210" s="220"/>
      <c r="BS210" s="220"/>
      <c r="BT210" s="221"/>
      <c r="BU210" s="51"/>
      <c r="BV210" s="220"/>
      <c r="BW210" s="220"/>
      <c r="BX210" s="221"/>
      <c r="BY210" s="51"/>
      <c r="BZ210" s="221"/>
    </row>
    <row r="211" spans="1:78" ht="16" customHeight="1" x14ac:dyDescent="0.2">
      <c r="A211" s="222"/>
      <c r="B211" s="222"/>
      <c r="C211" s="222"/>
      <c r="D211" s="20" t="s">
        <v>1015</v>
      </c>
      <c r="E211" s="224"/>
      <c r="G211">
        <v>507</v>
      </c>
      <c r="H211">
        <v>433</v>
      </c>
      <c r="I211">
        <v>463</v>
      </c>
      <c r="J211">
        <v>626</v>
      </c>
      <c r="K211">
        <v>659</v>
      </c>
      <c r="L211">
        <v>0.878</v>
      </c>
      <c r="M211">
        <v>0.85599999999999998</v>
      </c>
      <c r="N211">
        <v>0.86599999999999999</v>
      </c>
      <c r="O211">
        <v>0.9</v>
      </c>
      <c r="P211">
        <v>0.90500000000000003</v>
      </c>
      <c r="Q211">
        <v>0.74199999999999999</v>
      </c>
      <c r="R211">
        <v>0.755</v>
      </c>
      <c r="S211">
        <v>0.752</v>
      </c>
      <c r="T211">
        <v>0.74399999999999999</v>
      </c>
      <c r="U211">
        <v>0.747</v>
      </c>
      <c r="V211">
        <v>0.871</v>
      </c>
      <c r="W211">
        <v>0.93600000000000005</v>
      </c>
      <c r="X211">
        <v>0.91300000000000003</v>
      </c>
      <c r="Y211">
        <v>0.79300000000000004</v>
      </c>
      <c r="Z211">
        <v>0.77600000000000002</v>
      </c>
      <c r="AA211">
        <v>1.2470000000000001</v>
      </c>
      <c r="AB211">
        <v>1.228</v>
      </c>
      <c r="AC211">
        <v>1.2490000000000001</v>
      </c>
      <c r="AD211">
        <v>1.3129999999999999</v>
      </c>
      <c r="AE211">
        <v>1.2809999999999999</v>
      </c>
      <c r="AG211" s="21">
        <f t="shared" si="70"/>
        <v>537.6</v>
      </c>
      <c r="AH211" s="22">
        <f t="shared" si="71"/>
        <v>0.88100000000000001</v>
      </c>
      <c r="AI211" s="22">
        <f t="shared" si="72"/>
        <v>0.8577999999999999</v>
      </c>
      <c r="AJ211" s="22">
        <f t="shared" si="73"/>
        <v>0.74799999999999989</v>
      </c>
      <c r="AK211" s="22">
        <f t="shared" si="74"/>
        <v>1.2635999999999998</v>
      </c>
      <c r="AM211" s="109">
        <f t="shared" si="75"/>
        <v>1.0091394512350393</v>
      </c>
      <c r="AN211" s="223"/>
      <c r="AP211" s="223"/>
      <c r="AQ211" s="220"/>
      <c r="AR211" s="24"/>
      <c r="AS211" s="223"/>
      <c r="AT211" s="220"/>
      <c r="AV211" s="43">
        <v>0.80400000000000005</v>
      </c>
      <c r="AW211" s="43">
        <v>1.2909999999999999</v>
      </c>
      <c r="AX211" s="43">
        <v>0.81100000000000005</v>
      </c>
      <c r="AY211" s="43">
        <v>1.3979999999999999</v>
      </c>
      <c r="AZ211" s="25"/>
      <c r="BA211" s="223"/>
      <c r="BB211" s="220"/>
      <c r="BC211" s="24"/>
      <c r="BD211" s="223"/>
      <c r="BE211" s="220"/>
      <c r="BG211" s="43">
        <v>0.74299999999999999</v>
      </c>
      <c r="BH211" s="43">
        <v>1.496</v>
      </c>
      <c r="BI211" s="43">
        <v>0.76</v>
      </c>
      <c r="BJ211" s="43">
        <v>1.56</v>
      </c>
      <c r="BL211" s="223"/>
      <c r="BM211" s="220"/>
      <c r="BN211" s="24"/>
      <c r="BO211" s="223"/>
      <c r="BP211" s="220"/>
      <c r="BR211" s="220"/>
      <c r="BS211" s="220"/>
      <c r="BT211" s="221"/>
      <c r="BU211" s="51"/>
      <c r="BV211" s="220"/>
      <c r="BW211" s="220"/>
      <c r="BX211" s="221"/>
      <c r="BY211" s="51"/>
      <c r="BZ211" s="221"/>
    </row>
    <row r="212" spans="1:78" ht="16" customHeight="1" x14ac:dyDescent="0.2">
      <c r="A212" s="222"/>
      <c r="B212" s="222"/>
      <c r="C212" s="222"/>
      <c r="D212" s="20" t="s">
        <v>1016</v>
      </c>
      <c r="E212" s="224"/>
      <c r="G212">
        <v>560</v>
      </c>
      <c r="H212">
        <v>628</v>
      </c>
      <c r="I212">
        <v>458</v>
      </c>
      <c r="J212">
        <v>682</v>
      </c>
      <c r="K212">
        <v>610</v>
      </c>
      <c r="L212">
        <v>0.86399999999999999</v>
      </c>
      <c r="M212">
        <v>0.878</v>
      </c>
      <c r="N212">
        <v>0.83599999999999997</v>
      </c>
      <c r="O212">
        <v>0.88600000000000001</v>
      </c>
      <c r="P212">
        <v>0.87</v>
      </c>
      <c r="Q212">
        <v>0.74199999999999999</v>
      </c>
      <c r="R212">
        <v>0.753</v>
      </c>
      <c r="S212">
        <v>0.755</v>
      </c>
      <c r="T212">
        <v>0.748</v>
      </c>
      <c r="U212">
        <v>0.751</v>
      </c>
      <c r="V212">
        <v>0.91700000000000004</v>
      </c>
      <c r="W212">
        <v>0.87</v>
      </c>
      <c r="X212">
        <v>1.0009999999999999</v>
      </c>
      <c r="Y212">
        <v>0.84299999999999997</v>
      </c>
      <c r="Z212">
        <v>0.89700000000000002</v>
      </c>
      <c r="AA212">
        <v>1.236</v>
      </c>
      <c r="AB212">
        <v>1.2889999999999999</v>
      </c>
      <c r="AC212">
        <v>1.242</v>
      </c>
      <c r="AD212">
        <v>1.282</v>
      </c>
      <c r="AE212">
        <v>1.2490000000000001</v>
      </c>
      <c r="AG212" s="21">
        <f t="shared" si="70"/>
        <v>587.6</v>
      </c>
      <c r="AH212" s="22">
        <f t="shared" si="71"/>
        <v>0.8667999999999999</v>
      </c>
      <c r="AI212" s="22">
        <f t="shared" si="72"/>
        <v>0.90559999999999996</v>
      </c>
      <c r="AJ212" s="22">
        <f t="shared" si="73"/>
        <v>0.74980000000000002</v>
      </c>
      <c r="AK212" s="22">
        <f t="shared" si="74"/>
        <v>1.2596000000000001</v>
      </c>
      <c r="AM212" s="109">
        <f t="shared" si="75"/>
        <v>0.80348179074211046</v>
      </c>
      <c r="AN212" s="223"/>
      <c r="AP212" s="223"/>
      <c r="AQ212" s="220"/>
      <c r="AR212" s="24"/>
      <c r="AS212" s="223"/>
      <c r="AT212" s="220"/>
      <c r="AV212" s="43">
        <v>0.80600000000000005</v>
      </c>
      <c r="AW212" s="43">
        <v>1.2849999999999999</v>
      </c>
      <c r="AX212" s="43">
        <v>0.81100000000000005</v>
      </c>
      <c r="AY212" s="43">
        <v>1.401</v>
      </c>
      <c r="AZ212" s="25"/>
      <c r="BA212" s="223"/>
      <c r="BB212" s="220"/>
      <c r="BC212" s="24"/>
      <c r="BD212" s="223"/>
      <c r="BE212" s="220"/>
      <c r="BG212" s="43">
        <v>0.73799999999999999</v>
      </c>
      <c r="BH212" s="43">
        <v>1.5089999999999999</v>
      </c>
      <c r="BI212" s="43">
        <v>0.75900000000000001</v>
      </c>
      <c r="BJ212" s="43">
        <v>1.569</v>
      </c>
      <c r="BL212" s="223"/>
      <c r="BM212" s="220"/>
      <c r="BN212" s="24"/>
      <c r="BO212" s="223"/>
      <c r="BP212" s="220"/>
      <c r="BR212" s="220"/>
      <c r="BS212" s="220"/>
      <c r="BT212" s="221"/>
      <c r="BU212" s="51"/>
      <c r="BV212" s="220"/>
      <c r="BW212" s="220"/>
      <c r="BX212" s="221"/>
      <c r="BY212" s="51"/>
      <c r="BZ212" s="221"/>
    </row>
    <row r="213" spans="1:78" s="63" customFormat="1" ht="16" customHeight="1" x14ac:dyDescent="0.2">
      <c r="A213" s="222"/>
      <c r="B213" s="222"/>
      <c r="C213" s="222"/>
      <c r="D213" s="162" t="s">
        <v>1017</v>
      </c>
      <c r="E213" s="224"/>
      <c r="G213" s="63">
        <v>591</v>
      </c>
      <c r="H213" s="63">
        <v>613</v>
      </c>
      <c r="I213" s="63">
        <v>619</v>
      </c>
      <c r="J213" s="63">
        <v>618</v>
      </c>
      <c r="K213" s="63">
        <v>638</v>
      </c>
      <c r="L213" s="63">
        <v>0.84599999999999997</v>
      </c>
      <c r="M213" s="63">
        <v>0.84899999999999998</v>
      </c>
      <c r="N213" s="63">
        <v>0.84899999999999998</v>
      </c>
      <c r="O213" s="63">
        <v>0.85</v>
      </c>
      <c r="P213" s="63">
        <v>0.85199999999999998</v>
      </c>
      <c r="Q213" s="63">
        <v>0.74199999999999999</v>
      </c>
      <c r="R213" s="63">
        <v>0.748</v>
      </c>
      <c r="S213" s="63">
        <v>0.75800000000000001</v>
      </c>
      <c r="T213" s="63">
        <v>0.74399999999999999</v>
      </c>
      <c r="U213" s="63">
        <v>0.748</v>
      </c>
      <c r="V213" s="63">
        <v>0.97</v>
      </c>
      <c r="W213" s="63">
        <v>0.95699999999999996</v>
      </c>
      <c r="X213" s="63">
        <v>0.96499999999999997</v>
      </c>
      <c r="Y213" s="63">
        <v>0.96</v>
      </c>
      <c r="Z213" s="63">
        <v>0.95299999999999996</v>
      </c>
      <c r="AA213" s="63">
        <v>1.2370000000000001</v>
      </c>
      <c r="AB213" s="63">
        <v>1.2569999999999999</v>
      </c>
      <c r="AC213" s="63">
        <v>1.2030000000000001</v>
      </c>
      <c r="AD213" s="63">
        <v>1.2490000000000001</v>
      </c>
      <c r="AE213" s="63">
        <v>1.234</v>
      </c>
      <c r="AG213" s="102">
        <f t="shared" si="70"/>
        <v>615.79999999999995</v>
      </c>
      <c r="AH213" s="103">
        <f t="shared" si="71"/>
        <v>0.84919999999999995</v>
      </c>
      <c r="AI213" s="103">
        <f t="shared" si="72"/>
        <v>0.96099999999999997</v>
      </c>
      <c r="AJ213" s="103">
        <f t="shared" si="73"/>
        <v>0.748</v>
      </c>
      <c r="AK213" s="103">
        <f t="shared" si="74"/>
        <v>1.236</v>
      </c>
      <c r="AM213" s="18">
        <f t="shared" si="75"/>
        <v>0.59702347973941128</v>
      </c>
      <c r="AN213" s="223"/>
      <c r="AP213" s="223"/>
      <c r="AQ213" s="220"/>
      <c r="AR213" s="104"/>
      <c r="AS213" s="223"/>
      <c r="AT213" s="220"/>
      <c r="AV213" s="105">
        <v>0.80100000000000005</v>
      </c>
      <c r="AW213" s="105">
        <v>1.3029999999999999</v>
      </c>
      <c r="AX213" s="105">
        <v>0.81599999999999995</v>
      </c>
      <c r="AY213" s="105">
        <v>1.3919999999999999</v>
      </c>
      <c r="AZ213" s="106"/>
      <c r="BA213" s="223"/>
      <c r="BB213" s="220"/>
      <c r="BC213" s="104"/>
      <c r="BD213" s="223"/>
      <c r="BE213" s="220"/>
      <c r="BG213" s="105">
        <v>0.73599999999999999</v>
      </c>
      <c r="BH213" s="105">
        <v>1.514</v>
      </c>
      <c r="BI213" s="105">
        <v>0.76800000000000002</v>
      </c>
      <c r="BJ213" s="105">
        <v>1.5509999999999999</v>
      </c>
      <c r="BL213" s="223"/>
      <c r="BM213" s="220"/>
      <c r="BN213" s="104"/>
      <c r="BO213" s="223"/>
      <c r="BP213" s="220"/>
      <c r="BR213" s="220"/>
      <c r="BS213" s="220"/>
      <c r="BT213" s="221"/>
      <c r="BU213" s="107"/>
      <c r="BV213" s="220"/>
      <c r="BW213" s="220"/>
      <c r="BX213" s="221"/>
      <c r="BY213" s="107"/>
      <c r="BZ213" s="221"/>
    </row>
    <row r="214" spans="1:78" ht="16" customHeight="1" x14ac:dyDescent="0.2">
      <c r="A214" s="222"/>
      <c r="B214" s="222"/>
      <c r="C214" s="222"/>
      <c r="D214" s="20" t="s">
        <v>1031</v>
      </c>
      <c r="E214" s="224"/>
      <c r="G214">
        <v>614</v>
      </c>
      <c r="H214">
        <v>736</v>
      </c>
      <c r="I214">
        <v>607</v>
      </c>
      <c r="J214">
        <v>884</v>
      </c>
      <c r="K214">
        <v>716</v>
      </c>
      <c r="L214">
        <v>0.82799999999999996</v>
      </c>
      <c r="M214">
        <v>0.85699999999999998</v>
      </c>
      <c r="N214">
        <v>0.81799999999999995</v>
      </c>
      <c r="O214">
        <v>0.89200000000000002</v>
      </c>
      <c r="P214">
        <v>0.84699999999999998</v>
      </c>
      <c r="Q214">
        <v>0.74099999999999999</v>
      </c>
      <c r="R214">
        <v>0.747</v>
      </c>
      <c r="S214">
        <v>0.75800000000000001</v>
      </c>
      <c r="T214">
        <v>0.749</v>
      </c>
      <c r="U214">
        <v>0.748</v>
      </c>
      <c r="V214">
        <v>1.022</v>
      </c>
      <c r="W214">
        <v>0.93500000000000005</v>
      </c>
      <c r="X214">
        <v>1.048</v>
      </c>
      <c r="Y214">
        <v>0.82399999999999995</v>
      </c>
      <c r="Z214">
        <v>0.96799999999999997</v>
      </c>
      <c r="AA214">
        <v>1.2490000000000001</v>
      </c>
      <c r="AB214">
        <v>1.258</v>
      </c>
      <c r="AC214">
        <v>1.196</v>
      </c>
      <c r="AD214">
        <v>1.244</v>
      </c>
      <c r="AE214">
        <v>1.2410000000000001</v>
      </c>
      <c r="AG214" s="21">
        <f t="shared" si="70"/>
        <v>711.4</v>
      </c>
      <c r="AH214" s="22">
        <f t="shared" si="71"/>
        <v>0.84840000000000004</v>
      </c>
      <c r="AI214" s="22">
        <f t="shared" si="72"/>
        <v>0.95939999999999992</v>
      </c>
      <c r="AJ214" s="22">
        <f t="shared" si="73"/>
        <v>0.74860000000000004</v>
      </c>
      <c r="AK214" s="22">
        <f t="shared" si="74"/>
        <v>1.2376</v>
      </c>
      <c r="AM214" s="109">
        <f t="shared" si="75"/>
        <v>0.5223883007253125</v>
      </c>
      <c r="AN214" s="223"/>
      <c r="AP214" s="223"/>
      <c r="AQ214" s="220"/>
      <c r="AR214" s="24"/>
      <c r="AS214" s="223"/>
      <c r="AT214" s="220"/>
      <c r="AV214" s="43">
        <v>0.79200000000000004</v>
      </c>
      <c r="AW214" s="43">
        <v>1.3260000000000001</v>
      </c>
      <c r="AX214" s="43">
        <v>0.81100000000000005</v>
      </c>
      <c r="AY214" s="43">
        <v>1.409</v>
      </c>
      <c r="AZ214" s="25"/>
      <c r="BA214" s="223"/>
      <c r="BB214" s="220"/>
      <c r="BC214" s="24"/>
      <c r="BD214" s="223"/>
      <c r="BE214" s="220"/>
      <c r="BG214" s="43">
        <v>0.72399999999999998</v>
      </c>
      <c r="BH214" s="43">
        <v>1.546</v>
      </c>
      <c r="BI214" s="43">
        <v>0.77</v>
      </c>
      <c r="BJ214" s="43">
        <v>1.56</v>
      </c>
      <c r="BL214" s="223"/>
      <c r="BM214" s="220"/>
      <c r="BN214" s="24"/>
      <c r="BO214" s="223"/>
      <c r="BP214" s="220"/>
      <c r="BR214" s="220"/>
      <c r="BS214" s="220"/>
      <c r="BT214" s="221"/>
      <c r="BU214" s="51"/>
      <c r="BV214" s="220"/>
      <c r="BW214" s="220"/>
      <c r="BX214" s="221"/>
      <c r="BY214" s="51"/>
      <c r="BZ214" s="221"/>
    </row>
    <row r="215" spans="1:78" ht="16" customHeight="1" x14ac:dyDescent="0.2">
      <c r="A215" s="222"/>
      <c r="B215" s="222"/>
      <c r="C215" s="222"/>
      <c r="E215" s="224"/>
      <c r="G215" s="110"/>
      <c r="K215" s="111"/>
      <c r="L215" s="110"/>
      <c r="P215" s="111"/>
      <c r="Q215" s="110"/>
      <c r="U215" s="111"/>
      <c r="V215" s="110"/>
      <c r="Z215" s="111"/>
      <c r="AA215" s="110"/>
      <c r="AE215" s="111"/>
      <c r="AG215" s="21" t="e">
        <f t="shared" si="70"/>
        <v>#DIV/0!</v>
      </c>
      <c r="AH215" s="22" t="e">
        <f t="shared" si="71"/>
        <v>#DIV/0!</v>
      </c>
      <c r="AI215" s="22" t="e">
        <f t="shared" si="72"/>
        <v>#DIV/0!</v>
      </c>
      <c r="AJ215" s="22" t="e">
        <f t="shared" si="73"/>
        <v>#DIV/0!</v>
      </c>
      <c r="AK215" s="22" t="e">
        <f t="shared" si="74"/>
        <v>#DIV/0!</v>
      </c>
      <c r="AM215" s="109" t="e">
        <f t="shared" si="75"/>
        <v>#DIV/0!</v>
      </c>
      <c r="AN215" s="223"/>
      <c r="AP215" s="223"/>
      <c r="AQ215" s="220"/>
      <c r="AR215" s="24"/>
      <c r="AS215" s="223"/>
      <c r="AT215" s="220"/>
      <c r="AV215" s="43"/>
      <c r="AW215" s="43"/>
      <c r="AX215" s="43"/>
      <c r="AY215" s="43"/>
      <c r="AZ215" s="25"/>
      <c r="BA215" s="223"/>
      <c r="BB215" s="220"/>
      <c r="BC215" s="24"/>
      <c r="BD215" s="223"/>
      <c r="BE215" s="220"/>
      <c r="BG215" s="43"/>
      <c r="BH215" s="43"/>
      <c r="BI215" s="43"/>
      <c r="BJ215" s="43"/>
      <c r="BL215" s="223"/>
      <c r="BM215" s="220"/>
      <c r="BN215" s="24"/>
      <c r="BO215" s="223"/>
      <c r="BP215" s="220"/>
      <c r="BR215" s="220"/>
      <c r="BS215" s="220"/>
      <c r="BT215" s="221"/>
      <c r="BU215" s="51"/>
      <c r="BV215" s="220"/>
      <c r="BW215" s="220"/>
      <c r="BX215" s="221"/>
      <c r="BY215" s="51"/>
      <c r="BZ215" s="221"/>
    </row>
    <row r="216" spans="1:78" ht="16" customHeight="1" x14ac:dyDescent="0.2">
      <c r="A216" s="222"/>
      <c r="B216" s="222"/>
      <c r="C216" s="222"/>
      <c r="E216" s="224"/>
      <c r="G216" s="110"/>
      <c r="K216" s="111"/>
      <c r="L216" s="110"/>
      <c r="P216" s="111"/>
      <c r="Q216" s="110"/>
      <c r="U216" s="111"/>
      <c r="V216" s="110"/>
      <c r="Z216" s="111"/>
      <c r="AA216" s="110"/>
      <c r="AE216" s="111"/>
      <c r="AG216" s="21" t="e">
        <f t="shared" si="70"/>
        <v>#DIV/0!</v>
      </c>
      <c r="AH216" s="22" t="e">
        <f t="shared" si="71"/>
        <v>#DIV/0!</v>
      </c>
      <c r="AI216" s="22" t="e">
        <f t="shared" si="72"/>
        <v>#DIV/0!</v>
      </c>
      <c r="AJ216" s="22" t="e">
        <f t="shared" si="73"/>
        <v>#DIV/0!</v>
      </c>
      <c r="AK216" s="22" t="e">
        <f t="shared" si="74"/>
        <v>#DIV/0!</v>
      </c>
      <c r="AM216" s="109" t="e">
        <f t="shared" si="75"/>
        <v>#DIV/0!</v>
      </c>
      <c r="AN216" s="223"/>
      <c r="AP216" s="223"/>
      <c r="AQ216" s="220"/>
      <c r="AR216" s="24"/>
      <c r="AS216" s="223"/>
      <c r="AT216" s="220"/>
      <c r="AV216" s="43"/>
      <c r="AW216" s="43"/>
      <c r="AX216" s="43"/>
      <c r="AY216" s="43"/>
      <c r="AZ216" s="25"/>
      <c r="BA216" s="223"/>
      <c r="BB216" s="220"/>
      <c r="BC216" s="24"/>
      <c r="BD216" s="223"/>
      <c r="BE216" s="220"/>
      <c r="BG216" s="43"/>
      <c r="BH216" s="43"/>
      <c r="BI216" s="43"/>
      <c r="BJ216" s="43"/>
      <c r="BL216" s="223"/>
      <c r="BM216" s="220"/>
      <c r="BN216" s="24"/>
      <c r="BO216" s="223"/>
      <c r="BP216" s="220"/>
      <c r="BR216" s="220"/>
      <c r="BS216" s="220"/>
      <c r="BT216" s="221"/>
      <c r="BU216" s="51"/>
      <c r="BV216" s="220"/>
      <c r="BW216" s="220"/>
      <c r="BX216" s="221"/>
      <c r="BY216" s="51"/>
      <c r="BZ216" s="221"/>
    </row>
    <row r="217" spans="1:78" ht="16" customHeight="1" x14ac:dyDescent="0.2">
      <c r="A217" s="222"/>
      <c r="B217" s="222"/>
      <c r="C217" s="222">
        <v>0</v>
      </c>
      <c r="E217" s="224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G217" s="21" t="e">
        <f t="shared" si="70"/>
        <v>#DIV/0!</v>
      </c>
      <c r="AH217" s="22" t="e">
        <f t="shared" si="71"/>
        <v>#DIV/0!</v>
      </c>
      <c r="AI217" s="22" t="e">
        <f t="shared" si="72"/>
        <v>#DIV/0!</v>
      </c>
      <c r="AJ217" s="22" t="e">
        <f t="shared" si="73"/>
        <v>#DIV/0!</v>
      </c>
      <c r="AK217" s="22" t="e">
        <f t="shared" si="74"/>
        <v>#DIV/0!</v>
      </c>
      <c r="AM217" s="109" t="e">
        <f t="shared" si="75"/>
        <v>#DIV/0!</v>
      </c>
      <c r="AN217" s="223"/>
      <c r="AP217" s="223"/>
      <c r="AQ217" s="220"/>
      <c r="AR217" s="24"/>
      <c r="AS217" s="223"/>
      <c r="AT217" s="220"/>
      <c r="AV217" s="43"/>
      <c r="AW217" s="43"/>
      <c r="AX217" s="43"/>
      <c r="AY217" s="43"/>
      <c r="AZ217" s="25"/>
      <c r="BA217" s="223"/>
      <c r="BB217" s="220"/>
      <c r="BC217" s="24"/>
      <c r="BD217" s="223"/>
      <c r="BE217" s="220"/>
      <c r="BG217" s="43"/>
      <c r="BH217" s="43"/>
      <c r="BI217" s="43"/>
      <c r="BJ217" s="43"/>
      <c r="BL217" s="223"/>
      <c r="BM217" s="220"/>
      <c r="BN217" s="24"/>
      <c r="BO217" s="223"/>
      <c r="BP217" s="220"/>
      <c r="BR217" s="220"/>
      <c r="BS217" s="220"/>
      <c r="BT217" s="221"/>
      <c r="BU217" s="51"/>
      <c r="BV217" s="220"/>
      <c r="BW217" s="220"/>
      <c r="BX217" s="221"/>
      <c r="BY217" s="51"/>
      <c r="BZ217" s="221"/>
    </row>
    <row r="218" spans="1:78" ht="16" customHeight="1" x14ac:dyDescent="0.2">
      <c r="A218" s="222"/>
      <c r="B218" s="222"/>
      <c r="C218" s="222"/>
      <c r="E218" s="224"/>
      <c r="AG218" s="21" t="e">
        <f t="shared" si="70"/>
        <v>#DIV/0!</v>
      </c>
      <c r="AH218" s="22" t="e">
        <f t="shared" si="71"/>
        <v>#DIV/0!</v>
      </c>
      <c r="AI218" s="22" t="e">
        <f t="shared" si="72"/>
        <v>#DIV/0!</v>
      </c>
      <c r="AJ218" s="22" t="e">
        <f t="shared" si="73"/>
        <v>#DIV/0!</v>
      </c>
      <c r="AK218" s="22" t="e">
        <f t="shared" si="74"/>
        <v>#DIV/0!</v>
      </c>
      <c r="AM218" s="109" t="e">
        <f t="shared" si="75"/>
        <v>#DIV/0!</v>
      </c>
      <c r="AN218" s="223"/>
      <c r="AP218" s="223"/>
      <c r="AQ218" s="220"/>
      <c r="AR218" s="24"/>
      <c r="AS218" s="223"/>
      <c r="AT218" s="220"/>
      <c r="AV218" s="43"/>
      <c r="AW218" s="43"/>
      <c r="AX218" s="43"/>
      <c r="AY218" s="43"/>
      <c r="AZ218" s="25"/>
      <c r="BA218" s="223"/>
      <c r="BB218" s="220"/>
      <c r="BC218" s="24"/>
      <c r="BD218" s="223"/>
      <c r="BE218" s="220"/>
      <c r="BG218" s="43"/>
      <c r="BH218" s="43"/>
      <c r="BI218" s="43"/>
      <c r="BJ218" s="43"/>
      <c r="BL218" s="223"/>
      <c r="BM218" s="220"/>
      <c r="BN218" s="24"/>
      <c r="BO218" s="223"/>
      <c r="BP218" s="220"/>
      <c r="BR218" s="220"/>
      <c r="BS218" s="220"/>
      <c r="BT218" s="221"/>
      <c r="BU218" s="51"/>
      <c r="BV218" s="220"/>
      <c r="BW218" s="220"/>
      <c r="BX218" s="221"/>
      <c r="BY218" s="51"/>
      <c r="BZ218" s="221"/>
    </row>
    <row r="219" spans="1:78" ht="16" customHeight="1" x14ac:dyDescent="0.2">
      <c r="A219" s="222"/>
      <c r="B219" s="222"/>
      <c r="C219" s="222"/>
      <c r="E219" s="224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G219" s="21" t="e">
        <f t="shared" si="70"/>
        <v>#DIV/0!</v>
      </c>
      <c r="AH219" s="22" t="e">
        <f t="shared" si="71"/>
        <v>#DIV/0!</v>
      </c>
      <c r="AI219" s="22" t="e">
        <f t="shared" si="72"/>
        <v>#DIV/0!</v>
      </c>
      <c r="AJ219" s="22" t="e">
        <f t="shared" si="73"/>
        <v>#DIV/0!</v>
      </c>
      <c r="AK219" s="22" t="e">
        <f t="shared" si="74"/>
        <v>#DIV/0!</v>
      </c>
      <c r="AM219" s="109" t="e">
        <f t="shared" si="75"/>
        <v>#DIV/0!</v>
      </c>
      <c r="AN219" s="223"/>
      <c r="AP219" s="223"/>
      <c r="AQ219" s="220"/>
      <c r="AR219" s="24"/>
      <c r="AS219" s="223"/>
      <c r="AT219" s="220"/>
      <c r="AV219" s="43"/>
      <c r="AW219" s="43"/>
      <c r="AX219" s="43"/>
      <c r="AY219" s="43"/>
      <c r="AZ219" s="25"/>
      <c r="BA219" s="223"/>
      <c r="BB219" s="220"/>
      <c r="BC219" s="24"/>
      <c r="BD219" s="223"/>
      <c r="BE219" s="220"/>
      <c r="BG219" s="43"/>
      <c r="BH219" s="43"/>
      <c r="BI219" s="43"/>
      <c r="BJ219" s="43"/>
      <c r="BL219" s="223"/>
      <c r="BM219" s="220"/>
      <c r="BN219" s="24"/>
      <c r="BO219" s="223"/>
      <c r="BP219" s="220"/>
      <c r="BR219" s="220"/>
      <c r="BS219" s="220"/>
      <c r="BT219" s="221"/>
      <c r="BU219" s="51"/>
      <c r="BV219" s="220"/>
      <c r="BW219" s="220"/>
      <c r="BX219" s="221"/>
      <c r="BY219" s="51"/>
      <c r="BZ219" s="221"/>
    </row>
    <row r="220" spans="1:78" ht="16" customHeight="1" x14ac:dyDescent="0.2">
      <c r="A220" s="222"/>
      <c r="B220" s="222"/>
      <c r="C220" s="222"/>
      <c r="E220" s="224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G220" s="21" t="e">
        <f t="shared" si="70"/>
        <v>#DIV/0!</v>
      </c>
      <c r="AH220" s="22" t="e">
        <f t="shared" si="71"/>
        <v>#DIV/0!</v>
      </c>
      <c r="AI220" s="22" t="e">
        <f t="shared" si="72"/>
        <v>#DIV/0!</v>
      </c>
      <c r="AJ220" s="22" t="e">
        <f t="shared" si="73"/>
        <v>#DIV/0!</v>
      </c>
      <c r="AK220" s="22" t="e">
        <f t="shared" si="74"/>
        <v>#DIV/0!</v>
      </c>
      <c r="AM220" s="109" t="e">
        <f t="shared" si="75"/>
        <v>#DIV/0!</v>
      </c>
      <c r="AN220" s="223"/>
      <c r="AP220" s="223"/>
      <c r="AQ220" s="220"/>
      <c r="AR220" s="24"/>
      <c r="AS220" s="223"/>
      <c r="AT220" s="220"/>
      <c r="AV220" s="43"/>
      <c r="AW220" s="43"/>
      <c r="AX220" s="43"/>
      <c r="AY220" s="43"/>
      <c r="AZ220" s="25"/>
      <c r="BA220" s="223"/>
      <c r="BB220" s="220"/>
      <c r="BC220" s="24"/>
      <c r="BD220" s="223"/>
      <c r="BE220" s="220"/>
      <c r="BG220" s="43"/>
      <c r="BH220" s="43"/>
      <c r="BI220" s="43"/>
      <c r="BJ220" s="43"/>
      <c r="BL220" s="223"/>
      <c r="BM220" s="220"/>
      <c r="BN220" s="24"/>
      <c r="BO220" s="223"/>
      <c r="BP220" s="220"/>
      <c r="BR220" s="220"/>
      <c r="BS220" s="220"/>
      <c r="BT220" s="221"/>
      <c r="BU220" s="51"/>
      <c r="BV220" s="220"/>
      <c r="BW220" s="220"/>
      <c r="BX220" s="221"/>
      <c r="BY220" s="51"/>
      <c r="BZ220" s="221"/>
    </row>
    <row r="221" spans="1:78" ht="16" customHeight="1" x14ac:dyDescent="0.2">
      <c r="A221" s="222"/>
      <c r="B221" s="222"/>
      <c r="C221" s="222"/>
      <c r="E221" s="224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G221" s="21" t="e">
        <f t="shared" si="70"/>
        <v>#DIV/0!</v>
      </c>
      <c r="AH221" s="22" t="e">
        <f t="shared" si="71"/>
        <v>#DIV/0!</v>
      </c>
      <c r="AI221" s="22" t="e">
        <f t="shared" si="72"/>
        <v>#DIV/0!</v>
      </c>
      <c r="AJ221" s="22" t="e">
        <f t="shared" si="73"/>
        <v>#DIV/0!</v>
      </c>
      <c r="AK221" s="22" t="e">
        <f t="shared" si="74"/>
        <v>#DIV/0!</v>
      </c>
      <c r="AM221" s="109" t="e">
        <f t="shared" si="75"/>
        <v>#DIV/0!</v>
      </c>
      <c r="AN221" s="223"/>
      <c r="AP221" s="223"/>
      <c r="AQ221" s="220"/>
      <c r="AR221" s="24"/>
      <c r="AS221" s="223"/>
      <c r="AT221" s="220"/>
      <c r="AV221" s="43"/>
      <c r="AW221" s="43"/>
      <c r="AX221" s="43"/>
      <c r="AY221" s="43"/>
      <c r="AZ221" s="25"/>
      <c r="BA221" s="223"/>
      <c r="BB221" s="220"/>
      <c r="BC221" s="24"/>
      <c r="BD221" s="223"/>
      <c r="BE221" s="220"/>
      <c r="BG221" s="43"/>
      <c r="BH221" s="43"/>
      <c r="BI221" s="43"/>
      <c r="BJ221" s="43"/>
      <c r="BL221" s="223"/>
      <c r="BM221" s="220"/>
      <c r="BN221" s="24"/>
      <c r="BO221" s="223"/>
      <c r="BP221" s="220"/>
      <c r="BR221" s="220"/>
      <c r="BS221" s="220"/>
      <c r="BT221" s="221"/>
      <c r="BU221" s="51"/>
      <c r="BV221" s="220"/>
      <c r="BW221" s="220"/>
      <c r="BX221" s="221"/>
      <c r="BY221" s="51"/>
      <c r="BZ221" s="221"/>
    </row>
    <row r="222" spans="1:78" ht="16" customHeight="1" x14ac:dyDescent="0.2">
      <c r="A222" s="222"/>
      <c r="B222" s="222"/>
      <c r="C222" s="222"/>
      <c r="E222" s="224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G222" s="21" t="e">
        <f t="shared" si="70"/>
        <v>#DIV/0!</v>
      </c>
      <c r="AH222" s="22" t="e">
        <f t="shared" si="71"/>
        <v>#DIV/0!</v>
      </c>
      <c r="AI222" s="22" t="e">
        <f t="shared" si="72"/>
        <v>#DIV/0!</v>
      </c>
      <c r="AJ222" s="22" t="e">
        <f t="shared" si="73"/>
        <v>#DIV/0!</v>
      </c>
      <c r="AK222" s="22" t="e">
        <f t="shared" si="74"/>
        <v>#DIV/0!</v>
      </c>
      <c r="AM222" s="109" t="e">
        <f t="shared" si="75"/>
        <v>#DIV/0!</v>
      </c>
      <c r="AN222" s="223"/>
      <c r="AP222" s="223"/>
      <c r="AQ222" s="220"/>
      <c r="AR222" s="24"/>
      <c r="AS222" s="223"/>
      <c r="AT222" s="220"/>
      <c r="AV222" s="43"/>
      <c r="AW222" s="43"/>
      <c r="AX222" s="43"/>
      <c r="AY222" s="43"/>
      <c r="AZ222" s="25"/>
      <c r="BA222" s="223"/>
      <c r="BB222" s="220"/>
      <c r="BC222" s="24"/>
      <c r="BD222" s="223"/>
      <c r="BE222" s="220"/>
      <c r="BG222" s="43"/>
      <c r="BH222" s="43"/>
      <c r="BI222" s="43"/>
      <c r="BJ222" s="43"/>
      <c r="BL222" s="223"/>
      <c r="BM222" s="220"/>
      <c r="BN222" s="24"/>
      <c r="BO222" s="223"/>
      <c r="BP222" s="220"/>
      <c r="BR222" s="220"/>
      <c r="BS222" s="220"/>
      <c r="BT222" s="221"/>
      <c r="BU222" s="51"/>
      <c r="BV222" s="220"/>
      <c r="BW222" s="220"/>
      <c r="BX222" s="221"/>
      <c r="BY222" s="51"/>
      <c r="BZ222" s="221"/>
    </row>
    <row r="223" spans="1:78" ht="16" customHeight="1" x14ac:dyDescent="0.2">
      <c r="A223" s="222"/>
      <c r="B223" s="222"/>
      <c r="C223" s="222"/>
      <c r="E223" s="224"/>
      <c r="G223" s="110"/>
      <c r="K223" s="111"/>
      <c r="L223" s="110"/>
      <c r="P223" s="111"/>
      <c r="Q223" s="110"/>
      <c r="U223" s="111"/>
      <c r="V223" s="110"/>
      <c r="Z223" s="111"/>
      <c r="AA223" s="110"/>
      <c r="AE223" s="111"/>
      <c r="AG223" s="21" t="e">
        <f t="shared" si="70"/>
        <v>#DIV/0!</v>
      </c>
      <c r="AH223" s="22" t="e">
        <f t="shared" si="71"/>
        <v>#DIV/0!</v>
      </c>
      <c r="AI223" s="22" t="e">
        <f t="shared" si="72"/>
        <v>#DIV/0!</v>
      </c>
      <c r="AJ223" s="22" t="e">
        <f t="shared" si="73"/>
        <v>#DIV/0!</v>
      </c>
      <c r="AK223" s="22" t="e">
        <f t="shared" si="74"/>
        <v>#DIV/0!</v>
      </c>
      <c r="AM223" s="109" t="e">
        <f t="shared" si="75"/>
        <v>#DIV/0!</v>
      </c>
      <c r="AN223" s="223"/>
      <c r="AP223" s="223"/>
      <c r="AQ223" s="220"/>
      <c r="AR223" s="24"/>
      <c r="AS223" s="223"/>
      <c r="AT223" s="220"/>
      <c r="AV223" s="43"/>
      <c r="AW223" s="43"/>
      <c r="AX223" s="43"/>
      <c r="AY223" s="43"/>
      <c r="AZ223" s="25"/>
      <c r="BA223" s="223"/>
      <c r="BB223" s="220"/>
      <c r="BC223" s="24"/>
      <c r="BD223" s="223"/>
      <c r="BE223" s="220"/>
      <c r="BG223" s="43"/>
      <c r="BH223" s="43"/>
      <c r="BI223" s="43"/>
      <c r="BJ223" s="43"/>
      <c r="BL223" s="223"/>
      <c r="BM223" s="220"/>
      <c r="BN223" s="24"/>
      <c r="BO223" s="223"/>
      <c r="BP223" s="220"/>
      <c r="BR223" s="220"/>
      <c r="BS223" s="220"/>
      <c r="BT223" s="221"/>
      <c r="BU223" s="51"/>
      <c r="BV223" s="220"/>
      <c r="BW223" s="220"/>
      <c r="BX223" s="221"/>
      <c r="BY223" s="51"/>
      <c r="BZ223" s="221"/>
    </row>
    <row r="224" spans="1:78" ht="16" customHeight="1" x14ac:dyDescent="0.2">
      <c r="A224" s="222"/>
      <c r="B224" s="222"/>
      <c r="C224" s="222"/>
      <c r="E224" s="224"/>
      <c r="G224" s="110"/>
      <c r="K224" s="111"/>
      <c r="L224" s="110"/>
      <c r="P224" s="111"/>
      <c r="Q224" s="110"/>
      <c r="U224" s="111"/>
      <c r="V224" s="110"/>
      <c r="Z224" s="111"/>
      <c r="AA224" s="110"/>
      <c r="AE224" s="111"/>
      <c r="AG224" s="21" t="e">
        <f t="shared" si="70"/>
        <v>#DIV/0!</v>
      </c>
      <c r="AH224" s="22" t="e">
        <f t="shared" si="71"/>
        <v>#DIV/0!</v>
      </c>
      <c r="AI224" s="22" t="e">
        <f t="shared" si="72"/>
        <v>#DIV/0!</v>
      </c>
      <c r="AJ224" s="22" t="e">
        <f t="shared" si="73"/>
        <v>#DIV/0!</v>
      </c>
      <c r="AK224" s="22" t="e">
        <f t="shared" si="74"/>
        <v>#DIV/0!</v>
      </c>
      <c r="AM224" s="109" t="e">
        <f t="shared" si="75"/>
        <v>#DIV/0!</v>
      </c>
      <c r="AN224" s="223"/>
      <c r="AP224" s="223"/>
      <c r="AQ224" s="220"/>
      <c r="AR224" s="24"/>
      <c r="AS224" s="223"/>
      <c r="AT224" s="220"/>
      <c r="AV224" s="43"/>
      <c r="AW224" s="43"/>
      <c r="AX224" s="43"/>
      <c r="AY224" s="43"/>
      <c r="AZ224" s="25"/>
      <c r="BA224" s="223"/>
      <c r="BB224" s="220"/>
      <c r="BC224" s="24"/>
      <c r="BD224" s="223"/>
      <c r="BE224" s="220"/>
      <c r="BG224" s="43"/>
      <c r="BH224" s="43"/>
      <c r="BI224" s="43"/>
      <c r="BJ224" s="43"/>
      <c r="BL224" s="223"/>
      <c r="BM224" s="220"/>
      <c r="BN224" s="24"/>
      <c r="BO224" s="223"/>
      <c r="BP224" s="220"/>
      <c r="BR224" s="220"/>
      <c r="BS224" s="220"/>
      <c r="BT224" s="221"/>
      <c r="BU224" s="51"/>
      <c r="BV224" s="220"/>
      <c r="BW224" s="220"/>
      <c r="BX224" s="221"/>
      <c r="BY224" s="51"/>
      <c r="BZ224" s="221"/>
    </row>
    <row r="225" spans="1:78" ht="16" customHeight="1" thickBot="1" x14ac:dyDescent="0.25"/>
    <row r="226" spans="1:78" s="124" customFormat="1" ht="16" customHeight="1" x14ac:dyDescent="0.2">
      <c r="A226" s="285">
        <v>18</v>
      </c>
      <c r="B226" s="288">
        <v>1</v>
      </c>
      <c r="C226" s="288">
        <v>1</v>
      </c>
      <c r="D226" s="124" t="s">
        <v>998</v>
      </c>
      <c r="E226" s="282">
        <v>1032129</v>
      </c>
      <c r="G226" s="125">
        <v>33</v>
      </c>
      <c r="H226" s="125">
        <v>74</v>
      </c>
      <c r="I226" s="125">
        <v>79</v>
      </c>
      <c r="J226" s="125">
        <v>81</v>
      </c>
      <c r="K226" s="125">
        <v>120</v>
      </c>
      <c r="L226" s="125">
        <v>0.80500000000000005</v>
      </c>
      <c r="M226" s="125">
        <v>0.88900000000000001</v>
      </c>
      <c r="N226" s="125">
        <v>0.89300000000000002</v>
      </c>
      <c r="O226" s="125">
        <v>0.89</v>
      </c>
      <c r="P226" s="125">
        <v>0.92400000000000004</v>
      </c>
      <c r="Q226" s="125">
        <v>0.71099999999999997</v>
      </c>
      <c r="R226" s="125">
        <v>0.70799999999999996</v>
      </c>
      <c r="S226" s="125">
        <v>0.72799999999999998</v>
      </c>
      <c r="T226" s="125">
        <v>0.71799999999999997</v>
      </c>
      <c r="U226" s="125">
        <v>0.71499999999999997</v>
      </c>
      <c r="V226" s="125">
        <v>1.08</v>
      </c>
      <c r="W226" s="125">
        <v>0.83099999999999996</v>
      </c>
      <c r="X226" s="125">
        <v>0.82</v>
      </c>
      <c r="Y226" s="125">
        <v>0.82899999999999996</v>
      </c>
      <c r="Z226" s="125">
        <v>0.69699999999999995</v>
      </c>
      <c r="AA226" s="125">
        <v>1.286</v>
      </c>
      <c r="AB226" s="125">
        <v>1.407</v>
      </c>
      <c r="AC226" s="125">
        <v>1.2609999999999999</v>
      </c>
      <c r="AD226" s="125">
        <v>1.3089999999999999</v>
      </c>
      <c r="AE226" s="125">
        <v>1.343</v>
      </c>
      <c r="AG226" s="126">
        <f t="shared" ref="AG226:AG241" si="76">AVERAGE(G226:K226)</f>
        <v>77.400000000000006</v>
      </c>
      <c r="AH226" s="127">
        <f t="shared" ref="AH226:AH241" si="77">AVERAGE(L226:P226)</f>
        <v>0.88019999999999998</v>
      </c>
      <c r="AI226" s="127">
        <f t="shared" ref="AI226:AI241" si="78">AVERAGE(V226:Z226)</f>
        <v>0.85139999999999993</v>
      </c>
      <c r="AJ226" s="127">
        <f t="shared" ref="AJ226:AJ241" si="79">AVERAGE(Q226:U226)</f>
        <v>0.71599999999999997</v>
      </c>
      <c r="AK226" s="127">
        <f t="shared" ref="AK226:AK241" si="80">AVERAGE(AA226:AE226)</f>
        <v>1.3211999999999999</v>
      </c>
      <c r="AM226" s="128">
        <f t="shared" ref="AM226:AM241" si="81">((AK226-AI226)*(1000/AG226))/AJ226</f>
        <v>8.4773288294140574</v>
      </c>
      <c r="AN226" s="275" cm="1">
        <f t="array" ref="AN226">MIN(IF(ISERROR(AM226:AM233),1E+307,AM226:AM233))</f>
        <v>0.84637028478910958</v>
      </c>
      <c r="AP226" s="275" cm="1">
        <f t="array" ref="AP226">MAX(IF(ISERROR(AJ226:AJ233),-1E+307,AJ226:AJ233))</f>
        <v>0.75280000000000002</v>
      </c>
      <c r="AQ226" s="271">
        <f>AP234-AP226</f>
        <v>-0.12140000000000006</v>
      </c>
      <c r="AR226" s="129"/>
      <c r="AS226" s="275" cm="1">
        <f t="array" ref="AS226">MIN(IF(ISERROR(AK226:AK233),1E+307,AK226:AK233))</f>
        <v>1.2234</v>
      </c>
      <c r="AT226" s="271">
        <f>AS226-AS234</f>
        <v>-0.21260000000000012</v>
      </c>
      <c r="AV226" s="130">
        <v>0.80300000000000005</v>
      </c>
      <c r="AW226" s="130">
        <v>1.3149999999999999</v>
      </c>
      <c r="AX226" s="130">
        <v>0.80200000000000005</v>
      </c>
      <c r="AY226" s="130">
        <v>1.4590000000000001</v>
      </c>
      <c r="AZ226" s="131"/>
      <c r="BA226" s="275" cm="1">
        <f t="array" ref="BA226">INDEX(AV226:AV233, MATCH(MIN(IF(ISERROR($AK226:$AK233), 1000, $AK226:$AK233)), $AK226:$AK233, 0))</f>
        <v>0.80300000000000005</v>
      </c>
      <c r="BB226" s="271">
        <f>BA234-BA226</f>
        <v>-0.13100000000000001</v>
      </c>
      <c r="BC226" s="129"/>
      <c r="BD226" s="275" cm="1">
        <f t="array" ref="BD226">INDEX(AW226:AW233, MATCH(MIN(IF(ISERROR($AK226:$AK233), 1000, $AK226:$AK233)), $AK226:$AK233, 0))</f>
        <v>1.3049999999999999</v>
      </c>
      <c r="BE226" s="271">
        <f>BD226-BD234</f>
        <v>-0.30400000000000005</v>
      </c>
      <c r="BG226" s="130">
        <v>0.74299999999999999</v>
      </c>
      <c r="BH226" s="130">
        <v>1.508</v>
      </c>
      <c r="BI226" s="130">
        <v>0.77200000000000002</v>
      </c>
      <c r="BJ226" s="130">
        <v>1.552</v>
      </c>
      <c r="BL226" s="275" cm="1">
        <f t="array" ref="BL226">INDEX(BG226:BG233, MATCH(MIN(IF(ISERROR($AK226:$AK233), 1000, $AK226:$AK233)), $AK226:$AK233, 0))</f>
        <v>0.745</v>
      </c>
      <c r="BM226" s="271">
        <f>BL234-BL226</f>
        <v>-0.10799999999999998</v>
      </c>
      <c r="BN226" s="129"/>
      <c r="BO226" s="275" cm="1">
        <f t="array" ref="BO226">INDEX(BH226:BH233, MATCH(MIN(IF(ISERROR($AK226:$AK233), 1000, $AK226:$AK233)), $AK226:$AK233, 0))</f>
        <v>1.494</v>
      </c>
      <c r="BP226" s="271">
        <f>BO226-BO234</f>
        <v>-0.23799999999999999</v>
      </c>
      <c r="BR226" s="271">
        <f>BA226-BB226</f>
        <v>0.93400000000000005</v>
      </c>
      <c r="BS226" s="271">
        <f>BD226+BE226</f>
        <v>1.0009999999999999</v>
      </c>
      <c r="BT226" s="290">
        <f>BS226-BR226</f>
        <v>6.6999999999999837E-2</v>
      </c>
      <c r="BU226" s="132"/>
      <c r="BV226" s="271">
        <f>BL226-BM226</f>
        <v>0.85299999999999998</v>
      </c>
      <c r="BW226" s="271">
        <f>BO226+BP226</f>
        <v>1.256</v>
      </c>
      <c r="BX226" s="290">
        <f>BW226-BV226</f>
        <v>0.40300000000000002</v>
      </c>
      <c r="BY226" s="132"/>
      <c r="BZ226" s="290">
        <f>AVERAGE(BT226, BX226)</f>
        <v>0.23499999999999993</v>
      </c>
    </row>
    <row r="227" spans="1:78" ht="16" customHeight="1" x14ac:dyDescent="0.2">
      <c r="A227" s="286"/>
      <c r="B227" s="222"/>
      <c r="C227" s="222"/>
      <c r="D227" s="20" t="s">
        <v>999</v>
      </c>
      <c r="E227" s="224"/>
      <c r="G227">
        <v>189</v>
      </c>
      <c r="H227">
        <v>200</v>
      </c>
      <c r="I227">
        <v>139</v>
      </c>
      <c r="J227">
        <v>184</v>
      </c>
      <c r="K227">
        <v>324</v>
      </c>
      <c r="L227">
        <v>0.88600000000000001</v>
      </c>
      <c r="M227">
        <v>0.88800000000000001</v>
      </c>
      <c r="N227">
        <v>0.85</v>
      </c>
      <c r="O227">
        <v>0.879</v>
      </c>
      <c r="P227">
        <v>0.92500000000000004</v>
      </c>
      <c r="Q227">
        <v>0.73599999999999999</v>
      </c>
      <c r="R227">
        <v>0.74199999999999999</v>
      </c>
      <c r="S227">
        <v>0.749</v>
      </c>
      <c r="T227">
        <v>0.74</v>
      </c>
      <c r="U227">
        <v>0.74</v>
      </c>
      <c r="V227">
        <v>0.84299999999999997</v>
      </c>
      <c r="W227">
        <v>0.83499999999999996</v>
      </c>
      <c r="X227">
        <v>0.96</v>
      </c>
      <c r="Y227">
        <v>0.86799999999999999</v>
      </c>
      <c r="Z227">
        <v>0.69099999999999995</v>
      </c>
      <c r="AA227">
        <v>1.248</v>
      </c>
      <c r="AB227">
        <v>1.278</v>
      </c>
      <c r="AC227">
        <v>1.2030000000000001</v>
      </c>
      <c r="AD227">
        <v>1.2470000000000001</v>
      </c>
      <c r="AE227">
        <v>1.2629999999999999</v>
      </c>
      <c r="AG227" s="21">
        <f t="shared" si="76"/>
        <v>207.2</v>
      </c>
      <c r="AH227" s="22">
        <f t="shared" si="77"/>
        <v>0.88559999999999994</v>
      </c>
      <c r="AI227" s="22">
        <f t="shared" si="78"/>
        <v>0.83940000000000003</v>
      </c>
      <c r="AJ227" s="22">
        <f t="shared" si="79"/>
        <v>0.74139999999999995</v>
      </c>
      <c r="AK227" s="22">
        <f t="shared" si="80"/>
        <v>1.2478</v>
      </c>
      <c r="AM227" s="109">
        <f t="shared" si="81"/>
        <v>2.6585412342088905</v>
      </c>
      <c r="AN227" s="223"/>
      <c r="AP227" s="223"/>
      <c r="AQ227" s="220"/>
      <c r="AR227" s="24"/>
      <c r="AS227" s="223"/>
      <c r="AT227" s="220"/>
      <c r="AV227" s="43">
        <v>0.80200000000000005</v>
      </c>
      <c r="AW227" s="43">
        <v>1.3160000000000001</v>
      </c>
      <c r="AX227" s="43">
        <v>0.79200000000000004</v>
      </c>
      <c r="AY227" s="43">
        <v>1.4770000000000001</v>
      </c>
      <c r="AZ227" s="25"/>
      <c r="BA227" s="223"/>
      <c r="BB227" s="220"/>
      <c r="BC227" s="24"/>
      <c r="BD227" s="223"/>
      <c r="BE227" s="220"/>
      <c r="BG227" s="43">
        <v>0.74199999999999999</v>
      </c>
      <c r="BH227" s="43">
        <v>1.5109999999999999</v>
      </c>
      <c r="BI227" s="43">
        <v>0.76</v>
      </c>
      <c r="BJ227" s="43">
        <v>1.57</v>
      </c>
      <c r="BL227" s="223"/>
      <c r="BM227" s="220"/>
      <c r="BN227" s="24"/>
      <c r="BO227" s="223"/>
      <c r="BP227" s="220"/>
      <c r="BR227" s="220"/>
      <c r="BS227" s="220"/>
      <c r="BT227" s="221"/>
      <c r="BU227" s="51"/>
      <c r="BV227" s="220"/>
      <c r="BW227" s="220"/>
      <c r="BX227" s="221"/>
      <c r="BY227" s="51"/>
      <c r="BZ227" s="221"/>
    </row>
    <row r="228" spans="1:78" ht="16" customHeight="1" x14ac:dyDescent="0.2">
      <c r="A228" s="286"/>
      <c r="B228" s="222"/>
      <c r="C228" s="222"/>
      <c r="D228" s="20" t="s">
        <v>1000</v>
      </c>
      <c r="E228" s="224"/>
      <c r="G228">
        <v>338</v>
      </c>
      <c r="H228">
        <v>382</v>
      </c>
      <c r="I228">
        <v>304</v>
      </c>
      <c r="J228">
        <v>410</v>
      </c>
      <c r="K228">
        <v>450</v>
      </c>
      <c r="L228">
        <v>0.876</v>
      </c>
      <c r="M228">
        <v>0.88500000000000001</v>
      </c>
      <c r="N228">
        <v>0.86599999999999999</v>
      </c>
      <c r="O228">
        <v>0.89300000000000002</v>
      </c>
      <c r="P228">
        <v>0.9</v>
      </c>
      <c r="Q228">
        <v>0.746</v>
      </c>
      <c r="R228">
        <v>0.75</v>
      </c>
      <c r="S228">
        <v>0.76100000000000001</v>
      </c>
      <c r="T228">
        <v>0.74399999999999999</v>
      </c>
      <c r="U228">
        <v>0.746</v>
      </c>
      <c r="V228">
        <v>0.879</v>
      </c>
      <c r="W228">
        <v>0.84499999999999997</v>
      </c>
      <c r="X228">
        <v>0.91300000000000003</v>
      </c>
      <c r="Y228">
        <v>0.82099999999999995</v>
      </c>
      <c r="Z228">
        <v>0.79400000000000004</v>
      </c>
      <c r="AA228">
        <v>1.24</v>
      </c>
      <c r="AB228">
        <v>1.248</v>
      </c>
      <c r="AC228">
        <v>1.1779999999999999</v>
      </c>
      <c r="AD228">
        <v>1.2310000000000001</v>
      </c>
      <c r="AE228">
        <v>1.266</v>
      </c>
      <c r="AG228" s="21">
        <f t="shared" si="76"/>
        <v>376.8</v>
      </c>
      <c r="AH228" s="22">
        <f t="shared" si="77"/>
        <v>0.88400000000000012</v>
      </c>
      <c r="AI228" s="22">
        <f t="shared" si="78"/>
        <v>0.85040000000000016</v>
      </c>
      <c r="AJ228" s="22">
        <f t="shared" si="79"/>
        <v>0.74940000000000007</v>
      </c>
      <c r="AK228" s="22">
        <f t="shared" si="80"/>
        <v>1.2326000000000001</v>
      </c>
      <c r="AM228" s="109">
        <f t="shared" si="81"/>
        <v>1.3535244331346177</v>
      </c>
      <c r="AN228" s="223"/>
      <c r="AP228" s="223"/>
      <c r="AQ228" s="220"/>
      <c r="AR228" s="24"/>
      <c r="AS228" s="223"/>
      <c r="AT228" s="220"/>
      <c r="AV228" s="43">
        <v>0.80100000000000005</v>
      </c>
      <c r="AW228" s="43">
        <v>1.3140000000000001</v>
      </c>
      <c r="AX228" s="43">
        <v>0.80500000000000005</v>
      </c>
      <c r="AY228" s="43">
        <v>1.44</v>
      </c>
      <c r="AZ228" s="25"/>
      <c r="BA228" s="223"/>
      <c r="BB228" s="220"/>
      <c r="BC228" s="24"/>
      <c r="BD228" s="223"/>
      <c r="BE228" s="220"/>
      <c r="BG228" s="43">
        <v>0.73199999999999998</v>
      </c>
      <c r="BH228" s="43">
        <v>1.5249999999999999</v>
      </c>
      <c r="BI228" s="43">
        <v>0.77500000000000002</v>
      </c>
      <c r="BJ228" s="43">
        <v>1.5249999999999999</v>
      </c>
      <c r="BL228" s="223"/>
      <c r="BM228" s="220"/>
      <c r="BN228" s="24"/>
      <c r="BO228" s="223"/>
      <c r="BP228" s="220"/>
      <c r="BR228" s="220"/>
      <c r="BS228" s="220"/>
      <c r="BT228" s="221"/>
      <c r="BU228" s="51"/>
      <c r="BV228" s="220"/>
      <c r="BW228" s="220"/>
      <c r="BX228" s="221"/>
      <c r="BY228" s="51"/>
      <c r="BZ228" s="221"/>
    </row>
    <row r="229" spans="1:78" ht="16" customHeight="1" x14ac:dyDescent="0.2">
      <c r="A229" s="286"/>
      <c r="B229" s="222"/>
      <c r="C229" s="222"/>
      <c r="D229" s="20" t="s">
        <v>1001</v>
      </c>
      <c r="E229" s="224"/>
      <c r="G229">
        <v>331</v>
      </c>
      <c r="H229">
        <v>397</v>
      </c>
      <c r="I229">
        <v>369</v>
      </c>
      <c r="J229">
        <v>398</v>
      </c>
      <c r="K229">
        <v>392</v>
      </c>
      <c r="L229">
        <v>0.85</v>
      </c>
      <c r="M229">
        <v>0.86899999999999999</v>
      </c>
      <c r="N229">
        <v>0.86099999999999999</v>
      </c>
      <c r="O229">
        <v>0.871</v>
      </c>
      <c r="P229">
        <v>0.871</v>
      </c>
      <c r="Q229">
        <v>0.75</v>
      </c>
      <c r="R229">
        <v>0.749</v>
      </c>
      <c r="S229">
        <v>0.76300000000000001</v>
      </c>
      <c r="T229">
        <v>0.74199999999999999</v>
      </c>
      <c r="U229">
        <v>0.746</v>
      </c>
      <c r="V229">
        <v>0.95799999999999996</v>
      </c>
      <c r="W229">
        <v>0.89700000000000002</v>
      </c>
      <c r="X229">
        <v>0.92800000000000005</v>
      </c>
      <c r="Y229">
        <v>0.89600000000000002</v>
      </c>
      <c r="Z229">
        <v>0.89600000000000002</v>
      </c>
      <c r="AA229">
        <v>1.224</v>
      </c>
      <c r="AB229">
        <v>1.2450000000000001</v>
      </c>
      <c r="AC229">
        <v>1.1779999999999999</v>
      </c>
      <c r="AD229">
        <v>1.2330000000000001</v>
      </c>
      <c r="AE229">
        <v>1.2410000000000001</v>
      </c>
      <c r="AG229" s="21">
        <f t="shared" si="76"/>
        <v>377.4</v>
      </c>
      <c r="AH229" s="22">
        <f t="shared" si="77"/>
        <v>0.86440000000000006</v>
      </c>
      <c r="AI229" s="22">
        <f t="shared" si="78"/>
        <v>0.91500000000000004</v>
      </c>
      <c r="AJ229" s="22">
        <f t="shared" si="79"/>
        <v>0.75</v>
      </c>
      <c r="AK229" s="22">
        <f t="shared" si="80"/>
        <v>1.2242000000000002</v>
      </c>
      <c r="AM229" s="109">
        <f t="shared" si="81"/>
        <v>1.0923865041512106</v>
      </c>
      <c r="AN229" s="223"/>
      <c r="AP229" s="223"/>
      <c r="AQ229" s="220"/>
      <c r="AR229" s="24"/>
      <c r="AS229" s="223"/>
      <c r="AT229" s="220"/>
      <c r="AV229" s="43">
        <v>0.79900000000000004</v>
      </c>
      <c r="AW229" s="43">
        <v>1.331</v>
      </c>
      <c r="AX229" s="43">
        <v>0.80700000000000005</v>
      </c>
      <c r="AY229" s="43">
        <v>1.4390000000000001</v>
      </c>
      <c r="AZ229" s="25"/>
      <c r="BA229" s="223"/>
      <c r="BB229" s="220"/>
      <c r="BC229" s="24"/>
      <c r="BD229" s="223"/>
      <c r="BE229" s="220"/>
      <c r="BG229" s="43">
        <v>0.73099999999999998</v>
      </c>
      <c r="BH229" s="43">
        <v>1.5369999999999999</v>
      </c>
      <c r="BI229" s="43">
        <v>0.76100000000000001</v>
      </c>
      <c r="BJ229" s="43">
        <v>1.5589999999999999</v>
      </c>
      <c r="BL229" s="223"/>
      <c r="BM229" s="220"/>
      <c r="BN229" s="24"/>
      <c r="BO229" s="223"/>
      <c r="BP229" s="220"/>
      <c r="BR229" s="220"/>
      <c r="BS229" s="220"/>
      <c r="BT229" s="221"/>
      <c r="BU229" s="51"/>
      <c r="BV229" s="220"/>
      <c r="BW229" s="220"/>
      <c r="BX229" s="221"/>
      <c r="BY229" s="51"/>
      <c r="BZ229" s="221"/>
    </row>
    <row r="230" spans="1:78" s="63" customFormat="1" ht="16" customHeight="1" x14ac:dyDescent="0.2">
      <c r="A230" s="286"/>
      <c r="B230" s="222"/>
      <c r="C230" s="222"/>
      <c r="D230" s="162" t="s">
        <v>1002</v>
      </c>
      <c r="E230" s="224"/>
      <c r="G230" s="63">
        <v>365</v>
      </c>
      <c r="H230" s="63">
        <v>553</v>
      </c>
      <c r="I230" s="63">
        <v>392</v>
      </c>
      <c r="J230" s="63">
        <v>424</v>
      </c>
      <c r="K230" s="63">
        <v>535</v>
      </c>
      <c r="L230" s="63">
        <v>0.84599999999999997</v>
      </c>
      <c r="M230" s="63">
        <v>0.88400000000000001</v>
      </c>
      <c r="N230" s="63">
        <v>0.85</v>
      </c>
      <c r="O230" s="63">
        <v>0.85499999999999998</v>
      </c>
      <c r="P230" s="63">
        <v>0.88400000000000001</v>
      </c>
      <c r="Q230" s="63">
        <v>0.748</v>
      </c>
      <c r="R230" s="63">
        <v>0.754</v>
      </c>
      <c r="S230" s="63">
        <v>0.76100000000000001</v>
      </c>
      <c r="T230" s="63">
        <v>0.748</v>
      </c>
      <c r="U230" s="63">
        <v>0.753</v>
      </c>
      <c r="V230" s="63">
        <v>0.97</v>
      </c>
      <c r="W230" s="63">
        <v>0.84899999999999998</v>
      </c>
      <c r="X230" s="63">
        <v>0.96199999999999997</v>
      </c>
      <c r="Y230" s="63">
        <v>0.94399999999999995</v>
      </c>
      <c r="Z230" s="63">
        <v>0.85099999999999998</v>
      </c>
      <c r="AA230" s="63">
        <v>1.212</v>
      </c>
      <c r="AB230" s="63">
        <v>1.2350000000000001</v>
      </c>
      <c r="AC230" s="63">
        <v>1.204</v>
      </c>
      <c r="AD230" s="63">
        <v>1.226</v>
      </c>
      <c r="AE230" s="63">
        <v>1.24</v>
      </c>
      <c r="AG230" s="102">
        <f t="shared" si="76"/>
        <v>453.8</v>
      </c>
      <c r="AH230" s="103">
        <f t="shared" si="77"/>
        <v>0.86380000000000001</v>
      </c>
      <c r="AI230" s="103">
        <f t="shared" si="78"/>
        <v>0.9151999999999999</v>
      </c>
      <c r="AJ230" s="103">
        <f t="shared" si="79"/>
        <v>0.75280000000000002</v>
      </c>
      <c r="AK230" s="103">
        <f t="shared" si="80"/>
        <v>1.2234</v>
      </c>
      <c r="AM230" s="18">
        <f t="shared" si="81"/>
        <v>0.90217031383115531</v>
      </c>
      <c r="AN230" s="223"/>
      <c r="AP230" s="223"/>
      <c r="AQ230" s="220"/>
      <c r="AR230" s="104"/>
      <c r="AS230" s="223"/>
      <c r="AT230" s="220"/>
      <c r="AV230" s="105">
        <v>0.80300000000000005</v>
      </c>
      <c r="AW230" s="105">
        <v>1.3049999999999999</v>
      </c>
      <c r="AX230" s="105">
        <v>0.81100000000000005</v>
      </c>
      <c r="AY230" s="105">
        <v>1.4259999999999999</v>
      </c>
      <c r="AZ230" s="106"/>
      <c r="BA230" s="223"/>
      <c r="BB230" s="220"/>
      <c r="BC230" s="104"/>
      <c r="BD230" s="223"/>
      <c r="BE230" s="220"/>
      <c r="BG230" s="105">
        <v>0.745</v>
      </c>
      <c r="BH230" s="105">
        <v>1.494</v>
      </c>
      <c r="BI230" s="105">
        <v>0.77500000000000002</v>
      </c>
      <c r="BJ230" s="105">
        <v>1.5229999999999999</v>
      </c>
      <c r="BL230" s="223"/>
      <c r="BM230" s="220"/>
      <c r="BN230" s="104"/>
      <c r="BO230" s="223"/>
      <c r="BP230" s="220"/>
      <c r="BR230" s="220"/>
      <c r="BS230" s="220"/>
      <c r="BT230" s="221"/>
      <c r="BU230" s="107"/>
      <c r="BV230" s="220"/>
      <c r="BW230" s="220"/>
      <c r="BX230" s="221"/>
      <c r="BY230" s="107"/>
      <c r="BZ230" s="221"/>
    </row>
    <row r="231" spans="1:78" ht="16" customHeight="1" x14ac:dyDescent="0.2">
      <c r="A231" s="286"/>
      <c r="B231" s="222"/>
      <c r="C231" s="222"/>
      <c r="D231" s="20" t="s">
        <v>1032</v>
      </c>
      <c r="E231" s="224"/>
      <c r="G231">
        <v>556</v>
      </c>
      <c r="H231">
        <v>641</v>
      </c>
      <c r="I231">
        <v>519</v>
      </c>
      <c r="J231">
        <v>474</v>
      </c>
      <c r="K231">
        <v>520</v>
      </c>
      <c r="L231">
        <v>0.873</v>
      </c>
      <c r="M231">
        <v>0.88200000000000001</v>
      </c>
      <c r="N231">
        <v>0.86299999999999999</v>
      </c>
      <c r="O231">
        <v>0.85499999999999998</v>
      </c>
      <c r="P231">
        <v>0.86499999999999999</v>
      </c>
      <c r="Q231">
        <v>0.749</v>
      </c>
      <c r="R231">
        <v>0.751</v>
      </c>
      <c r="S231">
        <v>0.76400000000000001</v>
      </c>
      <c r="T231">
        <v>0.74199999999999999</v>
      </c>
      <c r="U231">
        <v>0.75</v>
      </c>
      <c r="V231">
        <v>0.88700000000000001</v>
      </c>
      <c r="W231">
        <v>0.85499999999999998</v>
      </c>
      <c r="X231">
        <v>0.92300000000000004</v>
      </c>
      <c r="Y231">
        <v>0.94399999999999995</v>
      </c>
      <c r="Z231">
        <v>0.91400000000000003</v>
      </c>
      <c r="AA231">
        <v>1.226</v>
      </c>
      <c r="AB231">
        <v>1.2969999999999999</v>
      </c>
      <c r="AC231">
        <v>1.2050000000000001</v>
      </c>
      <c r="AD231">
        <v>1.284</v>
      </c>
      <c r="AE231">
        <v>1.234</v>
      </c>
      <c r="AG231" s="21">
        <f t="shared" si="76"/>
        <v>542</v>
      </c>
      <c r="AH231" s="22">
        <f t="shared" si="77"/>
        <v>0.86760000000000004</v>
      </c>
      <c r="AI231" s="22">
        <f t="shared" si="78"/>
        <v>0.90459999999999996</v>
      </c>
      <c r="AJ231" s="22">
        <f t="shared" si="79"/>
        <v>0.75120000000000009</v>
      </c>
      <c r="AK231" s="22">
        <f t="shared" si="80"/>
        <v>1.2491999999999999</v>
      </c>
      <c r="AM231" s="109">
        <f t="shared" si="81"/>
        <v>0.84637028478910958</v>
      </c>
      <c r="AN231" s="223"/>
      <c r="AP231" s="223"/>
      <c r="AQ231" s="220"/>
      <c r="AR231" s="24"/>
      <c r="AS231" s="223"/>
      <c r="AT231" s="220"/>
      <c r="AV231" s="43">
        <v>0.80500000000000005</v>
      </c>
      <c r="AW231" s="43">
        <v>1.2909999999999999</v>
      </c>
      <c r="AX231" s="43">
        <v>0.81599999999999995</v>
      </c>
      <c r="AY231" s="43">
        <v>1.399</v>
      </c>
      <c r="AZ231" s="25"/>
      <c r="BA231" s="223"/>
      <c r="BB231" s="220"/>
      <c r="BC231" s="24"/>
      <c r="BD231" s="223"/>
      <c r="BE231" s="220"/>
      <c r="BG231" s="43">
        <v>0.74299999999999999</v>
      </c>
      <c r="BH231" s="43">
        <v>1.496</v>
      </c>
      <c r="BI231" s="43">
        <v>0.77300000000000002</v>
      </c>
      <c r="BJ231" s="43">
        <v>1.5209999999999999</v>
      </c>
      <c r="BL231" s="223"/>
      <c r="BM231" s="220"/>
      <c r="BN231" s="24"/>
      <c r="BO231" s="223"/>
      <c r="BP231" s="220"/>
      <c r="BR231" s="220"/>
      <c r="BS231" s="220"/>
      <c r="BT231" s="221"/>
      <c r="BU231" s="51"/>
      <c r="BV231" s="220"/>
      <c r="BW231" s="220"/>
      <c r="BX231" s="221"/>
      <c r="BY231" s="51"/>
      <c r="BZ231" s="221"/>
    </row>
    <row r="232" spans="1:78" ht="16" customHeight="1" x14ac:dyDescent="0.2">
      <c r="A232" s="286"/>
      <c r="B232" s="222"/>
      <c r="C232" s="222"/>
      <c r="E232" s="224"/>
      <c r="G232" s="110"/>
      <c r="K232" s="111"/>
      <c r="L232" s="110"/>
      <c r="P232" s="111"/>
      <c r="Q232" s="110"/>
      <c r="U232" s="111"/>
      <c r="V232" s="110"/>
      <c r="Z232" s="111"/>
      <c r="AA232" s="110"/>
      <c r="AE232" s="111"/>
      <c r="AG232" s="21" t="e">
        <f t="shared" si="76"/>
        <v>#DIV/0!</v>
      </c>
      <c r="AH232" s="22" t="e">
        <f t="shared" si="77"/>
        <v>#DIV/0!</v>
      </c>
      <c r="AI232" s="22" t="e">
        <f t="shared" si="78"/>
        <v>#DIV/0!</v>
      </c>
      <c r="AJ232" s="22" t="e">
        <f t="shared" si="79"/>
        <v>#DIV/0!</v>
      </c>
      <c r="AK232" s="22" t="e">
        <f t="shared" si="80"/>
        <v>#DIV/0!</v>
      </c>
      <c r="AM232" s="109" t="e">
        <f t="shared" si="81"/>
        <v>#DIV/0!</v>
      </c>
      <c r="AN232" s="223"/>
      <c r="AP232" s="223"/>
      <c r="AQ232" s="220"/>
      <c r="AR232" s="24"/>
      <c r="AS232" s="223"/>
      <c r="AT232" s="220"/>
      <c r="AV232" s="43"/>
      <c r="AW232" s="43"/>
      <c r="AX232" s="43"/>
      <c r="AY232" s="43"/>
      <c r="AZ232" s="25"/>
      <c r="BA232" s="223"/>
      <c r="BB232" s="220"/>
      <c r="BC232" s="24"/>
      <c r="BD232" s="223"/>
      <c r="BE232" s="220"/>
      <c r="BG232" s="43"/>
      <c r="BH232" s="43"/>
      <c r="BI232" s="43"/>
      <c r="BJ232" s="43"/>
      <c r="BL232" s="223"/>
      <c r="BM232" s="220"/>
      <c r="BN232" s="24"/>
      <c r="BO232" s="223"/>
      <c r="BP232" s="220"/>
      <c r="BR232" s="220"/>
      <c r="BS232" s="220"/>
      <c r="BT232" s="221"/>
      <c r="BU232" s="51"/>
      <c r="BV232" s="220"/>
      <c r="BW232" s="220"/>
      <c r="BX232" s="221"/>
      <c r="BY232" s="51"/>
      <c r="BZ232" s="221"/>
    </row>
    <row r="233" spans="1:78" ht="16" customHeight="1" x14ac:dyDescent="0.2">
      <c r="A233" s="286"/>
      <c r="B233" s="222"/>
      <c r="C233" s="222"/>
      <c r="E233" s="224"/>
      <c r="G233" s="110"/>
      <c r="K233" s="111"/>
      <c r="L233" s="110"/>
      <c r="P233" s="111"/>
      <c r="Q233" s="110"/>
      <c r="U233" s="111"/>
      <c r="V233" s="110"/>
      <c r="Z233" s="111"/>
      <c r="AA233" s="110"/>
      <c r="AE233" s="111"/>
      <c r="AG233" s="21" t="e">
        <f t="shared" si="76"/>
        <v>#DIV/0!</v>
      </c>
      <c r="AH233" s="22" t="e">
        <f t="shared" si="77"/>
        <v>#DIV/0!</v>
      </c>
      <c r="AI233" s="22" t="e">
        <f t="shared" si="78"/>
        <v>#DIV/0!</v>
      </c>
      <c r="AJ233" s="22" t="e">
        <f t="shared" si="79"/>
        <v>#DIV/0!</v>
      </c>
      <c r="AK233" s="22" t="e">
        <f t="shared" si="80"/>
        <v>#DIV/0!</v>
      </c>
      <c r="AM233" s="109" t="e">
        <f t="shared" si="81"/>
        <v>#DIV/0!</v>
      </c>
      <c r="AN233" s="223"/>
      <c r="AP233" s="223"/>
      <c r="AQ233" s="220"/>
      <c r="AR233" s="24"/>
      <c r="AS233" s="223"/>
      <c r="AT233" s="220"/>
      <c r="AV233" s="43"/>
      <c r="AW233" s="43"/>
      <c r="AX233" s="43"/>
      <c r="AY233" s="43"/>
      <c r="AZ233" s="25"/>
      <c r="BA233" s="223"/>
      <c r="BB233" s="220"/>
      <c r="BC233" s="24"/>
      <c r="BD233" s="223"/>
      <c r="BE233" s="220"/>
      <c r="BG233" s="43"/>
      <c r="BH233" s="43"/>
      <c r="BI233" s="43"/>
      <c r="BJ233" s="43"/>
      <c r="BL233" s="223"/>
      <c r="BM233" s="220"/>
      <c r="BN233" s="24"/>
      <c r="BO233" s="223"/>
      <c r="BP233" s="220"/>
      <c r="BR233" s="220"/>
      <c r="BS233" s="220"/>
      <c r="BT233" s="221"/>
      <c r="BU233" s="51"/>
      <c r="BV233" s="220"/>
      <c r="BW233" s="220"/>
      <c r="BX233" s="221"/>
      <c r="BY233" s="51"/>
      <c r="BZ233" s="221"/>
    </row>
    <row r="234" spans="1:78" ht="16" customHeight="1" x14ac:dyDescent="0.2">
      <c r="A234" s="286"/>
      <c r="B234" s="222"/>
      <c r="C234" s="222">
        <v>0</v>
      </c>
      <c r="D234" s="20" t="s">
        <v>1003</v>
      </c>
      <c r="E234" s="224"/>
      <c r="G234">
        <v>132</v>
      </c>
      <c r="H234">
        <v>75</v>
      </c>
      <c r="I234">
        <v>111</v>
      </c>
      <c r="J234">
        <v>115</v>
      </c>
      <c r="K234">
        <v>141</v>
      </c>
      <c r="L234">
        <v>0.74299999999999999</v>
      </c>
      <c r="M234">
        <v>0.67400000000000004</v>
      </c>
      <c r="N234">
        <v>0.71499999999999997</v>
      </c>
      <c r="O234">
        <v>0.71399999999999997</v>
      </c>
      <c r="P234">
        <v>0.73599999999999999</v>
      </c>
      <c r="Q234">
        <v>0.60599999999999998</v>
      </c>
      <c r="R234">
        <v>0.621</v>
      </c>
      <c r="S234">
        <v>0.621</v>
      </c>
      <c r="T234">
        <v>0.63400000000000001</v>
      </c>
      <c r="U234">
        <v>0.61699999999999999</v>
      </c>
      <c r="V234">
        <v>1.222</v>
      </c>
      <c r="W234">
        <v>1.34</v>
      </c>
      <c r="X234">
        <v>1.2769999999999999</v>
      </c>
      <c r="Y234">
        <v>1.2749999999999999</v>
      </c>
      <c r="Z234">
        <v>1.234</v>
      </c>
      <c r="AA234">
        <v>1.4610000000000001</v>
      </c>
      <c r="AB234">
        <v>1.4530000000000001</v>
      </c>
      <c r="AC234">
        <v>1.423</v>
      </c>
      <c r="AD234">
        <v>1.4279999999999999</v>
      </c>
      <c r="AE234">
        <v>1.4430000000000001</v>
      </c>
      <c r="AG234" s="21">
        <f t="shared" si="76"/>
        <v>114.8</v>
      </c>
      <c r="AH234" s="22">
        <f t="shared" si="77"/>
        <v>0.71639999999999993</v>
      </c>
      <c r="AI234" s="22">
        <f t="shared" si="78"/>
        <v>1.2696000000000001</v>
      </c>
      <c r="AJ234" s="22">
        <f t="shared" si="79"/>
        <v>0.61979999999999991</v>
      </c>
      <c r="AK234" s="22">
        <f t="shared" si="80"/>
        <v>1.4416</v>
      </c>
      <c r="AM234" s="109">
        <f t="shared" si="81"/>
        <v>2.417324684932646</v>
      </c>
      <c r="AN234" s="223" cm="1">
        <f t="array" ref="AN234">MIN(IF(ISERROR(AM234:AM241),1E+307,AM234:AM241))</f>
        <v>0.66741410102792365</v>
      </c>
      <c r="AP234" s="223" cm="1">
        <f t="array" ref="AP234">MAX(IF(ISERROR(AJ234:AJ241),-1E+307,AJ234:AJ241))</f>
        <v>0.63139999999999996</v>
      </c>
      <c r="AQ234" s="220"/>
      <c r="AR234" s="24"/>
      <c r="AS234" s="223" cm="1">
        <f t="array" ref="AS234">MIN(IF(ISERROR(AK234:AK241),1E+307,AK234:AK241))</f>
        <v>1.4360000000000002</v>
      </c>
      <c r="AT234" s="220"/>
      <c r="AV234" s="43">
        <v>0.66900000000000004</v>
      </c>
      <c r="AW234" s="43">
        <v>1.63</v>
      </c>
      <c r="AX234" s="43">
        <v>0.74299999999999999</v>
      </c>
      <c r="AY234" s="43">
        <v>1.6679999999999999</v>
      </c>
      <c r="AZ234" s="25"/>
      <c r="BA234" s="223" cm="1">
        <f t="array" ref="BA234">INDEX(AV234:AV241, MATCH(MIN(IF(ISERROR($AK234:$AK241), 1000, $AK234:$AK241)), $AK234:$AK241, 0))</f>
        <v>0.67200000000000004</v>
      </c>
      <c r="BB234" s="220"/>
      <c r="BC234" s="24"/>
      <c r="BD234" s="223" cm="1">
        <f t="array" ref="BD234">INDEX(AW234:AW241, MATCH(MIN(IF(ISERROR($AK234:$AK241), 1000, $AK234:$AK241)), $AK234:$AK241, 0))</f>
        <v>1.609</v>
      </c>
      <c r="BE234" s="220"/>
      <c r="BG234" s="43">
        <v>0.63200000000000001</v>
      </c>
      <c r="BH234" s="43">
        <v>1.754</v>
      </c>
      <c r="BI234" s="43">
        <v>0.72299999999999998</v>
      </c>
      <c r="BJ234" s="43">
        <v>1.71</v>
      </c>
      <c r="BL234" s="223" cm="1">
        <f t="array" ref="BL234">INDEX(BG234:BG241, MATCH(MIN(IF(ISERROR($AK234:$AK241), 1000, $AK234:$AK241)), $AK234:$AK241, 0))</f>
        <v>0.63700000000000001</v>
      </c>
      <c r="BM234" s="220"/>
      <c r="BN234" s="24"/>
      <c r="BO234" s="223" cm="1">
        <f t="array" ref="BO234">INDEX(BH234:BH241, MATCH(MIN(IF(ISERROR($AK234:$AK241), 1000, $AK234:$AK241)), $AK234:$AK241, 0))</f>
        <v>1.732</v>
      </c>
      <c r="BP234" s="220"/>
      <c r="BR234" s="220"/>
      <c r="BS234" s="220"/>
      <c r="BT234" s="221"/>
      <c r="BU234" s="51"/>
      <c r="BV234" s="220"/>
      <c r="BW234" s="220"/>
      <c r="BX234" s="221"/>
      <c r="BY234" s="51"/>
      <c r="BZ234" s="221"/>
    </row>
    <row r="235" spans="1:78" s="63" customFormat="1" ht="16" customHeight="1" x14ac:dyDescent="0.2">
      <c r="A235" s="286"/>
      <c r="B235" s="222"/>
      <c r="C235" s="222"/>
      <c r="D235" s="162" t="s">
        <v>1004</v>
      </c>
      <c r="E235" s="224"/>
      <c r="G235" s="63">
        <v>270</v>
      </c>
      <c r="H235" s="63">
        <v>237</v>
      </c>
      <c r="I235" s="63">
        <v>269</v>
      </c>
      <c r="J235" s="63">
        <v>293</v>
      </c>
      <c r="K235" s="63">
        <v>233</v>
      </c>
      <c r="L235" s="63">
        <v>0.74199999999999999</v>
      </c>
      <c r="M235" s="63">
        <v>0.72899999999999998</v>
      </c>
      <c r="N235" s="63">
        <v>0.73499999999999999</v>
      </c>
      <c r="O235" s="63">
        <v>0.75800000000000001</v>
      </c>
      <c r="P235" s="63">
        <v>0.72099999999999997</v>
      </c>
      <c r="Q235" s="63">
        <v>0.61499999999999999</v>
      </c>
      <c r="R235" s="63">
        <v>0.625</v>
      </c>
      <c r="S235" s="63">
        <v>0.64</v>
      </c>
      <c r="T235" s="63">
        <v>0.64500000000000002</v>
      </c>
      <c r="U235" s="63">
        <v>0.63200000000000001</v>
      </c>
      <c r="V235" s="63">
        <v>1.2210000000000001</v>
      </c>
      <c r="W235" s="63">
        <v>1.242</v>
      </c>
      <c r="X235" s="63">
        <v>1.238</v>
      </c>
      <c r="Y235" s="63">
        <v>1.1879999999999999</v>
      </c>
      <c r="Z235" s="63">
        <v>1.262</v>
      </c>
      <c r="AA235" s="63">
        <v>1.472</v>
      </c>
      <c r="AB235" s="63">
        <v>1.4730000000000001</v>
      </c>
      <c r="AC235" s="63">
        <v>1.4</v>
      </c>
      <c r="AD235" s="63">
        <v>1.417</v>
      </c>
      <c r="AE235" s="63">
        <v>1.4179999999999999</v>
      </c>
      <c r="AG235" s="102">
        <f t="shared" si="76"/>
        <v>260.39999999999998</v>
      </c>
      <c r="AH235" s="103">
        <f t="shared" si="77"/>
        <v>0.73699999999999999</v>
      </c>
      <c r="AI235" s="103">
        <f t="shared" si="78"/>
        <v>1.2302</v>
      </c>
      <c r="AJ235" s="103">
        <f t="shared" si="79"/>
        <v>0.63139999999999996</v>
      </c>
      <c r="AK235" s="103">
        <f t="shared" si="80"/>
        <v>1.4360000000000002</v>
      </c>
      <c r="AM235" s="18">
        <f t="shared" si="81"/>
        <v>1.251698733996139</v>
      </c>
      <c r="AN235" s="223"/>
      <c r="AP235" s="223"/>
      <c r="AQ235" s="220"/>
      <c r="AR235" s="104"/>
      <c r="AS235" s="223"/>
      <c r="AT235" s="220"/>
      <c r="AV235" s="105">
        <v>0.67200000000000004</v>
      </c>
      <c r="AW235" s="105">
        <v>1.609</v>
      </c>
      <c r="AX235" s="105">
        <v>0.73699999999999999</v>
      </c>
      <c r="AY235" s="105">
        <v>1.63</v>
      </c>
      <c r="AZ235" s="106"/>
      <c r="BA235" s="223"/>
      <c r="BB235" s="220"/>
      <c r="BC235" s="104"/>
      <c r="BD235" s="223"/>
      <c r="BE235" s="220"/>
      <c r="BG235" s="105">
        <v>0.63700000000000001</v>
      </c>
      <c r="BH235" s="105">
        <v>1.732</v>
      </c>
      <c r="BI235" s="105">
        <v>0.72199999999999998</v>
      </c>
      <c r="BJ235" s="105">
        <v>1.677</v>
      </c>
      <c r="BL235" s="223"/>
      <c r="BM235" s="220"/>
      <c r="BN235" s="104"/>
      <c r="BO235" s="223"/>
      <c r="BP235" s="220"/>
      <c r="BR235" s="220"/>
      <c r="BS235" s="220"/>
      <c r="BT235" s="221"/>
      <c r="BU235" s="107"/>
      <c r="BV235" s="220"/>
      <c r="BW235" s="220"/>
      <c r="BX235" s="221"/>
      <c r="BY235" s="107"/>
      <c r="BZ235" s="221"/>
    </row>
    <row r="236" spans="1:78" ht="16" customHeight="1" x14ac:dyDescent="0.2">
      <c r="A236" s="286"/>
      <c r="B236" s="222"/>
      <c r="C236" s="222"/>
      <c r="D236" s="20" t="s">
        <v>1005</v>
      </c>
      <c r="E236" s="224"/>
      <c r="G236">
        <v>306</v>
      </c>
      <c r="H236">
        <v>300</v>
      </c>
      <c r="I236">
        <v>328</v>
      </c>
      <c r="J236">
        <v>352</v>
      </c>
      <c r="K236">
        <v>336</v>
      </c>
      <c r="L236">
        <v>0.70099999999999996</v>
      </c>
      <c r="M236">
        <v>0.70399999999999996</v>
      </c>
      <c r="N236">
        <v>0.70899999999999996</v>
      </c>
      <c r="O236">
        <v>0.72299999999999998</v>
      </c>
      <c r="P236">
        <v>0.72099999999999997</v>
      </c>
      <c r="Q236">
        <v>0.60699999999999998</v>
      </c>
      <c r="R236">
        <v>0.61799999999999999</v>
      </c>
      <c r="S236">
        <v>0.63300000000000001</v>
      </c>
      <c r="T236">
        <v>0.64100000000000001</v>
      </c>
      <c r="U236">
        <v>0.626</v>
      </c>
      <c r="V236">
        <v>1.2989999999999999</v>
      </c>
      <c r="W236">
        <v>1.288</v>
      </c>
      <c r="X236">
        <v>1.2869999999999999</v>
      </c>
      <c r="Y236">
        <v>1.258</v>
      </c>
      <c r="Z236">
        <v>1.262</v>
      </c>
      <c r="AA236">
        <v>1.462</v>
      </c>
      <c r="AB236">
        <v>1.4630000000000001</v>
      </c>
      <c r="AC236">
        <v>1.4830000000000001</v>
      </c>
      <c r="AD236">
        <v>1.423</v>
      </c>
      <c r="AE236">
        <v>1.4390000000000001</v>
      </c>
      <c r="AG236" s="21">
        <f t="shared" si="76"/>
        <v>324.39999999999998</v>
      </c>
      <c r="AH236" s="22">
        <f t="shared" si="77"/>
        <v>0.71160000000000001</v>
      </c>
      <c r="AI236" s="22">
        <f t="shared" si="78"/>
        <v>1.2787999999999999</v>
      </c>
      <c r="AJ236" s="22">
        <f t="shared" si="79"/>
        <v>0.625</v>
      </c>
      <c r="AK236" s="22">
        <f t="shared" si="80"/>
        <v>1.454</v>
      </c>
      <c r="AM236" s="109">
        <f t="shared" si="81"/>
        <v>0.86411837237977829</v>
      </c>
      <c r="AN236" s="223"/>
      <c r="AP236" s="223"/>
      <c r="AQ236" s="220"/>
      <c r="AR236" s="24"/>
      <c r="AS236" s="223"/>
      <c r="AT236" s="220"/>
      <c r="AV236" s="43">
        <v>0.67700000000000005</v>
      </c>
      <c r="AW236" s="43">
        <v>1.597</v>
      </c>
      <c r="AX236" s="43">
        <v>0.74399999999999999</v>
      </c>
      <c r="AY236" s="43">
        <v>1.6259999999999999</v>
      </c>
      <c r="AZ236" s="25"/>
      <c r="BA236" s="223"/>
      <c r="BB236" s="220"/>
      <c r="BC236" s="24"/>
      <c r="BD236" s="223"/>
      <c r="BE236" s="220"/>
      <c r="BG236" s="43">
        <v>0.63900000000000001</v>
      </c>
      <c r="BH236" s="43">
        <v>1.7210000000000001</v>
      </c>
      <c r="BI236" s="43">
        <v>0.71799999999999997</v>
      </c>
      <c r="BJ236" s="43">
        <v>1.6870000000000001</v>
      </c>
      <c r="BL236" s="223"/>
      <c r="BM236" s="220"/>
      <c r="BN236" s="24"/>
      <c r="BO236" s="223"/>
      <c r="BP236" s="220"/>
      <c r="BR236" s="220"/>
      <c r="BS236" s="220"/>
      <c r="BT236" s="221"/>
      <c r="BU236" s="51"/>
      <c r="BV236" s="220"/>
      <c r="BW236" s="220"/>
      <c r="BX236" s="221"/>
      <c r="BY236" s="51"/>
      <c r="BZ236" s="221"/>
    </row>
    <row r="237" spans="1:78" ht="16" customHeight="1" x14ac:dyDescent="0.2">
      <c r="A237" s="286"/>
      <c r="B237" s="222"/>
      <c r="C237" s="222"/>
      <c r="D237" s="20" t="s">
        <v>1006</v>
      </c>
      <c r="E237" s="224"/>
      <c r="G237">
        <v>377</v>
      </c>
      <c r="H237">
        <v>327</v>
      </c>
      <c r="I237">
        <v>368</v>
      </c>
      <c r="J237">
        <v>362</v>
      </c>
      <c r="K237">
        <v>381</v>
      </c>
      <c r="L237">
        <v>0.72</v>
      </c>
      <c r="M237">
        <v>0.69599999999999995</v>
      </c>
      <c r="N237">
        <v>0.71399999999999997</v>
      </c>
      <c r="O237">
        <v>0.71</v>
      </c>
      <c r="P237">
        <v>0.72699999999999998</v>
      </c>
      <c r="Q237">
        <v>0.61</v>
      </c>
      <c r="R237">
        <v>0.61699999999999999</v>
      </c>
      <c r="S237">
        <v>0.63</v>
      </c>
      <c r="T237">
        <v>0.63300000000000001</v>
      </c>
      <c r="U237">
        <v>0.621</v>
      </c>
      <c r="V237">
        <v>1.264</v>
      </c>
      <c r="W237">
        <v>1.302</v>
      </c>
      <c r="X237">
        <v>1.2769999999999999</v>
      </c>
      <c r="Y237">
        <v>1.282</v>
      </c>
      <c r="Z237">
        <v>1.2509999999999999</v>
      </c>
      <c r="AA237">
        <v>1.51</v>
      </c>
      <c r="AB237">
        <v>1.4970000000000001</v>
      </c>
      <c r="AC237">
        <v>1.42</v>
      </c>
      <c r="AD237">
        <v>1.4179999999999999</v>
      </c>
      <c r="AE237">
        <v>1.44</v>
      </c>
      <c r="AG237" s="21">
        <f t="shared" si="76"/>
        <v>363</v>
      </c>
      <c r="AH237" s="22">
        <f t="shared" si="77"/>
        <v>0.71339999999999992</v>
      </c>
      <c r="AI237" s="22">
        <f t="shared" si="78"/>
        <v>1.2751999999999999</v>
      </c>
      <c r="AJ237" s="22">
        <f t="shared" si="79"/>
        <v>0.62219999999999998</v>
      </c>
      <c r="AK237" s="22">
        <f t="shared" si="80"/>
        <v>1.4570000000000001</v>
      </c>
      <c r="AM237" s="109">
        <f t="shared" si="81"/>
        <v>0.80492839325135368</v>
      </c>
      <c r="AN237" s="223"/>
      <c r="AP237" s="223"/>
      <c r="AQ237" s="220"/>
      <c r="AR237" s="24"/>
      <c r="AS237" s="223"/>
      <c r="AT237" s="220"/>
      <c r="AV237" s="43">
        <v>0.67400000000000004</v>
      </c>
      <c r="AW237" s="43">
        <v>1.601</v>
      </c>
      <c r="AX237" s="43">
        <v>0.752</v>
      </c>
      <c r="AY237" s="43">
        <v>1.6040000000000001</v>
      </c>
      <c r="AZ237" s="25"/>
      <c r="BA237" s="223"/>
      <c r="BB237" s="220"/>
      <c r="BC237" s="24"/>
      <c r="BD237" s="223"/>
      <c r="BE237" s="220"/>
      <c r="BG237" s="43">
        <v>0.63800000000000001</v>
      </c>
      <c r="BH237" s="43">
        <v>1.724</v>
      </c>
      <c r="BI237" s="43">
        <v>0.72399999999999998</v>
      </c>
      <c r="BJ237" s="43">
        <v>1.673</v>
      </c>
      <c r="BL237" s="223"/>
      <c r="BM237" s="220"/>
      <c r="BN237" s="24"/>
      <c r="BO237" s="223"/>
      <c r="BP237" s="220"/>
      <c r="BR237" s="220"/>
      <c r="BS237" s="220"/>
      <c r="BT237" s="221"/>
      <c r="BU237" s="51"/>
      <c r="BV237" s="220"/>
      <c r="BW237" s="220"/>
      <c r="BX237" s="221"/>
      <c r="BY237" s="51"/>
      <c r="BZ237" s="221"/>
    </row>
    <row r="238" spans="1:78" ht="16" customHeight="1" x14ac:dyDescent="0.2">
      <c r="A238" s="286"/>
      <c r="B238" s="222"/>
      <c r="C238" s="222"/>
      <c r="D238" s="20" t="s">
        <v>1007</v>
      </c>
      <c r="E238" s="224"/>
      <c r="G238">
        <v>410</v>
      </c>
      <c r="H238">
        <v>327</v>
      </c>
      <c r="I238">
        <v>385</v>
      </c>
      <c r="J238">
        <v>375</v>
      </c>
      <c r="K238">
        <v>362</v>
      </c>
      <c r="L238">
        <v>0.72099999999999997</v>
      </c>
      <c r="M238">
        <v>0.68100000000000005</v>
      </c>
      <c r="N238">
        <v>0.70599999999999996</v>
      </c>
      <c r="O238">
        <v>0.70099999999999996</v>
      </c>
      <c r="P238">
        <v>0.70199999999999996</v>
      </c>
      <c r="Q238">
        <v>0.60899999999999999</v>
      </c>
      <c r="R238">
        <v>0.61399999999999999</v>
      </c>
      <c r="S238">
        <v>0.626</v>
      </c>
      <c r="T238">
        <v>0.63100000000000001</v>
      </c>
      <c r="U238">
        <v>0.61899999999999999</v>
      </c>
      <c r="V238">
        <v>1.2629999999999999</v>
      </c>
      <c r="W238">
        <v>1.329</v>
      </c>
      <c r="X238">
        <v>1.292</v>
      </c>
      <c r="Y238">
        <v>1.2989999999999999</v>
      </c>
      <c r="Z238">
        <v>1.2969999999999999</v>
      </c>
      <c r="AA238">
        <v>1.4730000000000001</v>
      </c>
      <c r="AB238">
        <v>1.476</v>
      </c>
      <c r="AC238">
        <v>1.4330000000000001</v>
      </c>
      <c r="AD238">
        <v>1.4319999999999999</v>
      </c>
      <c r="AE238">
        <v>1.4350000000000001</v>
      </c>
      <c r="AG238" s="21">
        <f t="shared" si="76"/>
        <v>371.8</v>
      </c>
      <c r="AH238" s="22">
        <f t="shared" si="77"/>
        <v>0.70220000000000005</v>
      </c>
      <c r="AI238" s="22">
        <f t="shared" si="78"/>
        <v>1.2959999999999998</v>
      </c>
      <c r="AJ238" s="22">
        <f t="shared" si="79"/>
        <v>0.61979999999999991</v>
      </c>
      <c r="AK238" s="22">
        <f t="shared" si="80"/>
        <v>1.4498000000000002</v>
      </c>
      <c r="AM238" s="109">
        <f t="shared" si="81"/>
        <v>0.66741410102792365</v>
      </c>
      <c r="AN238" s="223"/>
      <c r="AP238" s="223"/>
      <c r="AQ238" s="220"/>
      <c r="AR238" s="24"/>
      <c r="AS238" s="223"/>
      <c r="AT238" s="220"/>
      <c r="AV238" s="43">
        <v>0.68100000000000005</v>
      </c>
      <c r="AW238" s="43">
        <v>1.593</v>
      </c>
      <c r="AX238" s="43">
        <v>0.752</v>
      </c>
      <c r="AY238" s="43">
        <v>1.607</v>
      </c>
      <c r="AZ238" s="25"/>
      <c r="BA238" s="223"/>
      <c r="BB238" s="220"/>
      <c r="BC238" s="24"/>
      <c r="BD238" s="223"/>
      <c r="BE238" s="220"/>
      <c r="BG238" s="43">
        <v>0.64600000000000002</v>
      </c>
      <c r="BH238" s="43">
        <v>1.714</v>
      </c>
      <c r="BI238" s="43">
        <v>0.72599999999999998</v>
      </c>
      <c r="BJ238" s="43">
        <v>1.6719999999999999</v>
      </c>
      <c r="BL238" s="223"/>
      <c r="BM238" s="220"/>
      <c r="BN238" s="24"/>
      <c r="BO238" s="223"/>
      <c r="BP238" s="220"/>
      <c r="BR238" s="220"/>
      <c r="BS238" s="220"/>
      <c r="BT238" s="221"/>
      <c r="BU238" s="51"/>
      <c r="BV238" s="220"/>
      <c r="BW238" s="220"/>
      <c r="BX238" s="221"/>
      <c r="BY238" s="51"/>
      <c r="BZ238" s="221"/>
    </row>
    <row r="239" spans="1:78" ht="16" customHeight="1" x14ac:dyDescent="0.2">
      <c r="A239" s="286"/>
      <c r="B239" s="222"/>
      <c r="C239" s="222"/>
      <c r="D239" s="20" t="s">
        <v>1033</v>
      </c>
      <c r="E239" s="224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G239" s="21" t="e">
        <f t="shared" si="76"/>
        <v>#DIV/0!</v>
      </c>
      <c r="AH239" s="22" t="e">
        <f t="shared" si="77"/>
        <v>#DIV/0!</v>
      </c>
      <c r="AI239" s="22" t="e">
        <f t="shared" si="78"/>
        <v>#DIV/0!</v>
      </c>
      <c r="AJ239" s="22" t="e">
        <f t="shared" si="79"/>
        <v>#DIV/0!</v>
      </c>
      <c r="AK239" s="22" t="e">
        <f t="shared" si="80"/>
        <v>#DIV/0!</v>
      </c>
      <c r="AM239" s="109" t="e">
        <f t="shared" si="81"/>
        <v>#DIV/0!</v>
      </c>
      <c r="AN239" s="223"/>
      <c r="AP239" s="223"/>
      <c r="AQ239" s="220"/>
      <c r="AR239" s="24"/>
      <c r="AS239" s="223"/>
      <c r="AT239" s="220"/>
      <c r="AV239" s="43"/>
      <c r="AW239" s="43"/>
      <c r="AX239" s="43"/>
      <c r="AY239" s="43"/>
      <c r="AZ239" s="25"/>
      <c r="BA239" s="223"/>
      <c r="BB239" s="220"/>
      <c r="BC239" s="24"/>
      <c r="BD239" s="223"/>
      <c r="BE239" s="220"/>
      <c r="BG239" s="43"/>
      <c r="BH239" s="43"/>
      <c r="BI239" s="43"/>
      <c r="BJ239" s="43"/>
      <c r="BL239" s="223"/>
      <c r="BM239" s="220"/>
      <c r="BN239" s="24"/>
      <c r="BO239" s="223"/>
      <c r="BP239" s="220"/>
      <c r="BR239" s="220"/>
      <c r="BS239" s="220"/>
      <c r="BT239" s="221"/>
      <c r="BU239" s="51"/>
      <c r="BV239" s="220"/>
      <c r="BW239" s="220"/>
      <c r="BX239" s="221"/>
      <c r="BY239" s="51"/>
      <c r="BZ239" s="221"/>
    </row>
    <row r="240" spans="1:78" ht="16" customHeight="1" x14ac:dyDescent="0.2">
      <c r="A240" s="286"/>
      <c r="B240" s="222"/>
      <c r="C240" s="222"/>
      <c r="E240" s="224"/>
      <c r="G240" s="110"/>
      <c r="K240" s="111"/>
      <c r="L240" s="110"/>
      <c r="P240" s="111"/>
      <c r="Q240" s="110"/>
      <c r="U240" s="111"/>
      <c r="V240" s="110"/>
      <c r="Z240" s="111"/>
      <c r="AA240" s="110"/>
      <c r="AE240" s="111"/>
      <c r="AG240" s="21" t="e">
        <f t="shared" si="76"/>
        <v>#DIV/0!</v>
      </c>
      <c r="AH240" s="22" t="e">
        <f t="shared" si="77"/>
        <v>#DIV/0!</v>
      </c>
      <c r="AI240" s="22" t="e">
        <f t="shared" si="78"/>
        <v>#DIV/0!</v>
      </c>
      <c r="AJ240" s="22" t="e">
        <f t="shared" si="79"/>
        <v>#DIV/0!</v>
      </c>
      <c r="AK240" s="22" t="e">
        <f t="shared" si="80"/>
        <v>#DIV/0!</v>
      </c>
      <c r="AM240" s="109" t="e">
        <f t="shared" si="81"/>
        <v>#DIV/0!</v>
      </c>
      <c r="AN240" s="223"/>
      <c r="AP240" s="223"/>
      <c r="AQ240" s="220"/>
      <c r="AR240" s="24"/>
      <c r="AS240" s="223"/>
      <c r="AT240" s="220"/>
      <c r="AV240" s="43"/>
      <c r="AW240" s="43"/>
      <c r="AX240" s="43"/>
      <c r="AY240" s="43"/>
      <c r="AZ240" s="25"/>
      <c r="BA240" s="223"/>
      <c r="BB240" s="220"/>
      <c r="BC240" s="24"/>
      <c r="BD240" s="223"/>
      <c r="BE240" s="220"/>
      <c r="BG240" s="43"/>
      <c r="BH240" s="43"/>
      <c r="BI240" s="43"/>
      <c r="BJ240" s="43"/>
      <c r="BL240" s="223"/>
      <c r="BM240" s="220"/>
      <c r="BN240" s="24"/>
      <c r="BO240" s="223"/>
      <c r="BP240" s="220"/>
      <c r="BR240" s="220"/>
      <c r="BS240" s="220"/>
      <c r="BT240" s="221"/>
      <c r="BU240" s="51"/>
      <c r="BV240" s="220"/>
      <c r="BW240" s="220"/>
      <c r="BX240" s="221"/>
      <c r="BY240" s="51"/>
      <c r="BZ240" s="221"/>
    </row>
    <row r="241" spans="1:78" s="133" customFormat="1" ht="16" customHeight="1" thickBot="1" x14ac:dyDescent="0.25">
      <c r="A241" s="287"/>
      <c r="B241" s="289"/>
      <c r="C241" s="289"/>
      <c r="E241" s="283"/>
      <c r="G241" s="134"/>
      <c r="K241" s="135"/>
      <c r="L241" s="134"/>
      <c r="P241" s="135"/>
      <c r="Q241" s="134"/>
      <c r="U241" s="135"/>
      <c r="V241" s="134"/>
      <c r="Z241" s="135"/>
      <c r="AA241" s="134"/>
      <c r="AE241" s="135"/>
      <c r="AG241" s="136" t="e">
        <f t="shared" si="76"/>
        <v>#DIV/0!</v>
      </c>
      <c r="AH241" s="137" t="e">
        <f t="shared" si="77"/>
        <v>#DIV/0!</v>
      </c>
      <c r="AI241" s="137" t="e">
        <f t="shared" si="78"/>
        <v>#DIV/0!</v>
      </c>
      <c r="AJ241" s="137" t="e">
        <f t="shared" si="79"/>
        <v>#DIV/0!</v>
      </c>
      <c r="AK241" s="137" t="e">
        <f t="shared" si="80"/>
        <v>#DIV/0!</v>
      </c>
      <c r="AM241" s="138" t="e">
        <f t="shared" si="81"/>
        <v>#DIV/0!</v>
      </c>
      <c r="AN241" s="276"/>
      <c r="AP241" s="276"/>
      <c r="AQ241" s="272"/>
      <c r="AR241" s="139"/>
      <c r="AS241" s="276"/>
      <c r="AT241" s="272"/>
      <c r="AV241" s="140"/>
      <c r="AW241" s="140"/>
      <c r="AX241" s="140"/>
      <c r="AY241" s="140"/>
      <c r="AZ241" s="141"/>
      <c r="BA241" s="276"/>
      <c r="BB241" s="272"/>
      <c r="BC241" s="139"/>
      <c r="BD241" s="276"/>
      <c r="BE241" s="272"/>
      <c r="BG241" s="140"/>
      <c r="BH241" s="140"/>
      <c r="BI241" s="140"/>
      <c r="BJ241" s="140"/>
      <c r="BL241" s="276"/>
      <c r="BM241" s="272"/>
      <c r="BN241" s="139"/>
      <c r="BO241" s="276"/>
      <c r="BP241" s="272"/>
      <c r="BR241" s="272"/>
      <c r="BS241" s="272"/>
      <c r="BT241" s="291"/>
      <c r="BU241" s="142"/>
      <c r="BV241" s="272"/>
      <c r="BW241" s="272"/>
      <c r="BX241" s="291"/>
      <c r="BY241" s="142"/>
      <c r="BZ241" s="291"/>
    </row>
    <row r="243" spans="1:78" s="124" customFormat="1" ht="16" hidden="1" customHeight="1" x14ac:dyDescent="0.2">
      <c r="A243" s="285">
        <v>18</v>
      </c>
      <c r="B243" s="288">
        <v>1</v>
      </c>
      <c r="C243" s="288">
        <v>1</v>
      </c>
      <c r="D243" s="124" t="s">
        <v>1071</v>
      </c>
      <c r="E243" s="282">
        <v>1032129</v>
      </c>
      <c r="G243">
        <v>85</v>
      </c>
      <c r="H243">
        <v>89</v>
      </c>
      <c r="I243">
        <v>92</v>
      </c>
      <c r="J243">
        <v>77</v>
      </c>
      <c r="K243">
        <v>86</v>
      </c>
      <c r="L243">
        <v>0.86499999999999999</v>
      </c>
      <c r="M243">
        <v>0.873</v>
      </c>
      <c r="N243">
        <v>0.873</v>
      </c>
      <c r="O243">
        <v>0.84899999999999998</v>
      </c>
      <c r="P243">
        <v>0.86699999999999999</v>
      </c>
      <c r="Q243">
        <v>0.67600000000000005</v>
      </c>
      <c r="R243">
        <v>0.68600000000000005</v>
      </c>
      <c r="S243">
        <v>0.70399999999999996</v>
      </c>
      <c r="T243">
        <v>0.68700000000000006</v>
      </c>
      <c r="U243">
        <v>0.67800000000000005</v>
      </c>
      <c r="V243">
        <v>0.91600000000000004</v>
      </c>
      <c r="W243">
        <v>0.88600000000000001</v>
      </c>
      <c r="X243">
        <v>0.89400000000000002</v>
      </c>
      <c r="Y243">
        <v>0.96399999999999997</v>
      </c>
      <c r="Z243">
        <v>0.91100000000000003</v>
      </c>
      <c r="AA243">
        <v>1.36</v>
      </c>
      <c r="AB243">
        <v>1.369</v>
      </c>
      <c r="AC243">
        <v>1.302</v>
      </c>
      <c r="AD243">
        <v>1.3380000000000001</v>
      </c>
      <c r="AE243">
        <v>1.369</v>
      </c>
      <c r="AG243" s="126">
        <f t="shared" ref="AG243:AG258" si="82">AVERAGE(G243:K243)</f>
        <v>85.8</v>
      </c>
      <c r="AH243" s="127">
        <f t="shared" ref="AH243:AH258" si="83">AVERAGE(L243:P243)</f>
        <v>0.86539999999999995</v>
      </c>
      <c r="AI243" s="127">
        <f t="shared" ref="AI243:AI258" si="84">AVERAGE(V243:Z243)</f>
        <v>0.9141999999999999</v>
      </c>
      <c r="AJ243" s="127">
        <f t="shared" ref="AJ243:AJ258" si="85">AVERAGE(Q243:U243)</f>
        <v>0.68620000000000003</v>
      </c>
      <c r="AK243" s="127">
        <f t="shared" ref="AK243:AK258" si="86">AVERAGE(AA243:AE243)</f>
        <v>1.3476000000000001</v>
      </c>
      <c r="AM243" s="128">
        <f t="shared" ref="AM243:AM258" si="87">((AK243-AI243)*(1000/AG243))/AJ243</f>
        <v>7.3612387806500346</v>
      </c>
      <c r="AN243" s="275" cm="1">
        <f t="array" ref="AN243">MIN(IF(ISERROR(AM243:AM250),1E+307,AM243:AM250))</f>
        <v>2.6026458494726192</v>
      </c>
      <c r="AP243" s="275" cm="1">
        <f t="array" ref="AP243">MAX(IF(ISERROR(AJ243:AJ250),-1E+307,AJ243:AJ250))</f>
        <v>0.69379999999999997</v>
      </c>
      <c r="AQ243" s="271"/>
      <c r="AR243" s="129"/>
      <c r="AS243" s="275" cm="1">
        <f t="array" ref="AS243">MIN(IF(ISERROR(AK243:AK250),1E+307,AK243:AK250))</f>
        <v>1.3348</v>
      </c>
      <c r="AT243" s="271"/>
      <c r="AV243" s="130">
        <v>0.71299999999999997</v>
      </c>
      <c r="AW243" s="130">
        <v>1.528</v>
      </c>
      <c r="AX243" s="130">
        <v>0.70299999999999996</v>
      </c>
      <c r="AY243" s="130">
        <v>1.6839999999999999</v>
      </c>
      <c r="AZ243" s="131"/>
      <c r="BA243" s="275" cm="1">
        <f t="array" ref="BA243">INDEX(AV243:AV250, MATCH(MIN(IF(ISERROR($AK243:$AK250), 1000, $AK243:$AK250)), $AK243:$AK250, 0))</f>
        <v>0.71099999999999997</v>
      </c>
      <c r="BB243" s="271"/>
      <c r="BC243" s="129"/>
      <c r="BD243" s="275" cm="1">
        <f t="array" ref="BD243">INDEX(AW243:AW250, MATCH(MIN(IF(ISERROR($AK243:$AK250), 1000, $AK243:$AK250)), $AK243:$AK250, 0))</f>
        <v>1.536</v>
      </c>
      <c r="BE243" s="271"/>
      <c r="BG243" s="130">
        <v>0.621</v>
      </c>
      <c r="BH243" s="130">
        <v>1.7669999999999999</v>
      </c>
      <c r="BI243" s="130">
        <v>0.65500000000000003</v>
      </c>
      <c r="BJ243" s="130">
        <v>1.7989999999999999</v>
      </c>
      <c r="BL243" s="275" cm="1">
        <f t="array" ref="BL243">INDEX(BG243:BG250, MATCH(MIN(IF(ISERROR($AK243:$AK250), 1000, $AK243:$AK250)), $AK243:$AK250, 0))</f>
        <v>0.61599999999999999</v>
      </c>
      <c r="BM243" s="271"/>
      <c r="BN243" s="129"/>
      <c r="BO243" s="275" cm="1">
        <f t="array" ref="BO243">INDEX(BH243:BH250, MATCH(MIN(IF(ISERROR($AK243:$AK250), 1000, $AK243:$AK250)), $AK243:$AK250, 0))</f>
        <v>1.7809999999999999</v>
      </c>
      <c r="BP243" s="271"/>
      <c r="BR243" s="271"/>
      <c r="BS243" s="271"/>
      <c r="BT243" s="290"/>
      <c r="BU243" s="132"/>
      <c r="BV243" s="271"/>
      <c r="BW243" s="271"/>
      <c r="BX243" s="290"/>
      <c r="BY243" s="132"/>
      <c r="BZ243" s="290"/>
    </row>
    <row r="244" spans="1:78" ht="16" hidden="1" customHeight="1" x14ac:dyDescent="0.2">
      <c r="A244" s="286"/>
      <c r="B244" s="222"/>
      <c r="C244" s="222"/>
      <c r="D244" s="20" t="s">
        <v>1072</v>
      </c>
      <c r="E244" s="224"/>
      <c r="G244">
        <v>111</v>
      </c>
      <c r="H244">
        <v>108</v>
      </c>
      <c r="I244">
        <v>104</v>
      </c>
      <c r="J244">
        <v>125</v>
      </c>
      <c r="K244">
        <v>161</v>
      </c>
      <c r="L244">
        <v>0.84599999999999997</v>
      </c>
      <c r="M244">
        <v>0.84299999999999997</v>
      </c>
      <c r="N244">
        <v>0.83099999999999996</v>
      </c>
      <c r="O244">
        <v>0.86399999999999999</v>
      </c>
      <c r="P244">
        <v>0.89500000000000002</v>
      </c>
      <c r="Q244">
        <v>0.68300000000000005</v>
      </c>
      <c r="R244">
        <v>0.69199999999999995</v>
      </c>
      <c r="S244">
        <v>0.70899999999999996</v>
      </c>
      <c r="T244">
        <v>0.69299999999999995</v>
      </c>
      <c r="U244">
        <v>0.68400000000000005</v>
      </c>
      <c r="V244">
        <v>0.97299999999999998</v>
      </c>
      <c r="W244">
        <v>0.97599999999999998</v>
      </c>
      <c r="X244">
        <v>1.014</v>
      </c>
      <c r="Y244">
        <v>0.91600000000000004</v>
      </c>
      <c r="Z244">
        <v>0.81100000000000005</v>
      </c>
      <c r="AA244">
        <v>1.3440000000000001</v>
      </c>
      <c r="AB244">
        <v>1.363</v>
      </c>
      <c r="AC244">
        <v>1.282</v>
      </c>
      <c r="AD244">
        <v>1.339</v>
      </c>
      <c r="AE244">
        <v>1.3640000000000001</v>
      </c>
      <c r="AG244" s="21">
        <f t="shared" si="82"/>
        <v>121.8</v>
      </c>
      <c r="AH244" s="22">
        <f t="shared" si="83"/>
        <v>0.85580000000000001</v>
      </c>
      <c r="AI244" s="22">
        <f t="shared" si="84"/>
        <v>0.93800000000000006</v>
      </c>
      <c r="AJ244" s="22">
        <f t="shared" si="85"/>
        <v>0.69220000000000004</v>
      </c>
      <c r="AK244" s="22">
        <f t="shared" si="86"/>
        <v>1.3383999999999998</v>
      </c>
      <c r="AM244" s="109">
        <f t="shared" si="87"/>
        <v>4.7491423314635632</v>
      </c>
      <c r="AN244" s="223"/>
      <c r="AP244" s="223"/>
      <c r="AQ244" s="220"/>
      <c r="AR244" s="24"/>
      <c r="AS244" s="223"/>
      <c r="AT244" s="220"/>
      <c r="AV244" s="43">
        <v>0.70899999999999996</v>
      </c>
      <c r="AW244" s="43">
        <v>1.542</v>
      </c>
      <c r="AX244" s="43">
        <v>0.69099999999999995</v>
      </c>
      <c r="AY244" s="43">
        <v>1.7130000000000001</v>
      </c>
      <c r="AZ244" s="25"/>
      <c r="BA244" s="223"/>
      <c r="BB244" s="220"/>
      <c r="BC244" s="24"/>
      <c r="BD244" s="223"/>
      <c r="BE244" s="220"/>
      <c r="BG244" s="43">
        <v>0.61799999999999999</v>
      </c>
      <c r="BH244" s="43">
        <v>1.782</v>
      </c>
      <c r="BI244" s="43">
        <v>0.64500000000000002</v>
      </c>
      <c r="BJ244" s="43">
        <v>1.821</v>
      </c>
      <c r="BL244" s="223"/>
      <c r="BM244" s="220"/>
      <c r="BN244" s="24"/>
      <c r="BO244" s="223"/>
      <c r="BP244" s="220"/>
      <c r="BR244" s="220"/>
      <c r="BS244" s="220"/>
      <c r="BT244" s="221"/>
      <c r="BU244" s="51"/>
      <c r="BV244" s="220"/>
      <c r="BW244" s="220"/>
      <c r="BX244" s="221"/>
      <c r="BY244" s="51"/>
      <c r="BZ244" s="221"/>
    </row>
    <row r="245" spans="1:78" s="63" customFormat="1" ht="16" hidden="1" customHeight="1" x14ac:dyDescent="0.2">
      <c r="A245" s="286"/>
      <c r="B245" s="222"/>
      <c r="C245" s="222"/>
      <c r="D245" s="63" t="s">
        <v>1073</v>
      </c>
      <c r="E245" s="224"/>
      <c r="G245" s="63">
        <v>196</v>
      </c>
      <c r="H245" s="63">
        <v>174</v>
      </c>
      <c r="I245" s="63">
        <v>163</v>
      </c>
      <c r="J245" s="63">
        <v>164</v>
      </c>
      <c r="K245" s="63">
        <v>167</v>
      </c>
      <c r="L245" s="63">
        <v>0.86499999999999999</v>
      </c>
      <c r="M245" s="63">
        <v>0.84899999999999998</v>
      </c>
      <c r="N245" s="63">
        <v>0.83499999999999996</v>
      </c>
      <c r="O245" s="63">
        <v>0.83799999999999997</v>
      </c>
      <c r="P245" s="63">
        <v>0.84399999999999997</v>
      </c>
      <c r="Q245" s="63">
        <v>0.68700000000000006</v>
      </c>
      <c r="R245" s="63">
        <v>0.69299999999999995</v>
      </c>
      <c r="S245" s="63">
        <v>0.70599999999999996</v>
      </c>
      <c r="T245" s="63">
        <v>0.69699999999999995</v>
      </c>
      <c r="U245" s="63">
        <v>0.68600000000000005</v>
      </c>
      <c r="V245" s="63">
        <v>0.91300000000000003</v>
      </c>
      <c r="W245" s="63">
        <v>0.95799999999999996</v>
      </c>
      <c r="X245" s="63">
        <v>1.004</v>
      </c>
      <c r="Y245" s="63">
        <v>0.99299999999999999</v>
      </c>
      <c r="Z245" s="63">
        <v>0.97599999999999998</v>
      </c>
      <c r="AA245" s="63">
        <v>1.355</v>
      </c>
      <c r="AB245" s="63">
        <v>1.355</v>
      </c>
      <c r="AC245" s="63">
        <v>1.2929999999999999</v>
      </c>
      <c r="AD245" s="63">
        <v>1.321</v>
      </c>
      <c r="AE245" s="63">
        <v>1.35</v>
      </c>
      <c r="AG245" s="102">
        <f t="shared" si="82"/>
        <v>172.8</v>
      </c>
      <c r="AH245" s="103">
        <f t="shared" si="83"/>
        <v>0.84619999999999995</v>
      </c>
      <c r="AI245" s="103">
        <f t="shared" si="84"/>
        <v>0.96879999999999988</v>
      </c>
      <c r="AJ245" s="103">
        <f t="shared" si="85"/>
        <v>0.69379999999999997</v>
      </c>
      <c r="AK245" s="103">
        <f t="shared" si="86"/>
        <v>1.3348</v>
      </c>
      <c r="AM245" s="18">
        <f t="shared" si="87"/>
        <v>3.0528330290509595</v>
      </c>
      <c r="AN245" s="223"/>
      <c r="AP245" s="223"/>
      <c r="AQ245" s="220"/>
      <c r="AR245" s="104"/>
      <c r="AS245" s="223"/>
      <c r="AT245" s="220"/>
      <c r="AV245" s="105">
        <v>0.71099999999999997</v>
      </c>
      <c r="AW245" s="105">
        <v>1.536</v>
      </c>
      <c r="AX245" s="105">
        <v>0.68799999999999994</v>
      </c>
      <c r="AY245" s="105">
        <v>1.718</v>
      </c>
      <c r="AZ245" s="106"/>
      <c r="BA245" s="223"/>
      <c r="BB245" s="220"/>
      <c r="BC245" s="104"/>
      <c r="BD245" s="223"/>
      <c r="BE245" s="220"/>
      <c r="BG245" s="105">
        <v>0.61599999999999999</v>
      </c>
      <c r="BH245" s="105">
        <v>1.7809999999999999</v>
      </c>
      <c r="BI245" s="105">
        <v>0.63800000000000001</v>
      </c>
      <c r="BJ245" s="105">
        <v>1.835</v>
      </c>
      <c r="BL245" s="223"/>
      <c r="BM245" s="220"/>
      <c r="BN245" s="104"/>
      <c r="BO245" s="223"/>
      <c r="BP245" s="220"/>
      <c r="BR245" s="220"/>
      <c r="BS245" s="220"/>
      <c r="BT245" s="221"/>
      <c r="BU245" s="107"/>
      <c r="BV245" s="220"/>
      <c r="BW245" s="220"/>
      <c r="BX245" s="221"/>
      <c r="BY245" s="107"/>
      <c r="BZ245" s="221"/>
    </row>
    <row r="246" spans="1:78" ht="16" hidden="1" customHeight="1" x14ac:dyDescent="0.2">
      <c r="A246" s="286"/>
      <c r="B246" s="222"/>
      <c r="C246" s="222"/>
      <c r="D246" s="20" t="s">
        <v>1074</v>
      </c>
      <c r="E246" s="224"/>
      <c r="G246">
        <v>196</v>
      </c>
      <c r="H246">
        <v>171</v>
      </c>
      <c r="I246">
        <v>205</v>
      </c>
      <c r="J246">
        <v>190</v>
      </c>
      <c r="K246">
        <v>208</v>
      </c>
      <c r="L246">
        <v>0.84099999999999997</v>
      </c>
      <c r="M246">
        <v>0.82199999999999995</v>
      </c>
      <c r="N246">
        <v>0.84499999999999997</v>
      </c>
      <c r="O246">
        <v>0.83499999999999996</v>
      </c>
      <c r="P246">
        <v>0.85099999999999998</v>
      </c>
      <c r="Q246">
        <v>0.68500000000000005</v>
      </c>
      <c r="R246">
        <v>0.69299999999999995</v>
      </c>
      <c r="S246">
        <v>0.70399999999999996</v>
      </c>
      <c r="T246">
        <v>0.69499999999999995</v>
      </c>
      <c r="U246">
        <v>0.68300000000000005</v>
      </c>
      <c r="V246">
        <v>0.98499999999999999</v>
      </c>
      <c r="W246">
        <v>1.032</v>
      </c>
      <c r="X246">
        <v>0.97599999999999998</v>
      </c>
      <c r="Y246">
        <v>1.002</v>
      </c>
      <c r="Z246">
        <v>0.95499999999999996</v>
      </c>
      <c r="AA246">
        <v>1.351</v>
      </c>
      <c r="AB246">
        <v>1.36</v>
      </c>
      <c r="AC246">
        <v>1.3009999999999999</v>
      </c>
      <c r="AD246">
        <v>1.3280000000000001</v>
      </c>
      <c r="AE246">
        <v>1.357</v>
      </c>
      <c r="AG246" s="21">
        <f t="shared" si="82"/>
        <v>194</v>
      </c>
      <c r="AH246" s="22">
        <f t="shared" si="83"/>
        <v>0.83879999999999999</v>
      </c>
      <c r="AI246" s="22">
        <f t="shared" si="84"/>
        <v>0.99</v>
      </c>
      <c r="AJ246" s="22">
        <f t="shared" si="85"/>
        <v>0.69199999999999995</v>
      </c>
      <c r="AK246" s="22">
        <f t="shared" si="86"/>
        <v>1.3394000000000001</v>
      </c>
      <c r="AM246" s="109">
        <f t="shared" si="87"/>
        <v>2.6026458494726192</v>
      </c>
      <c r="AN246" s="223"/>
      <c r="AP246" s="223"/>
      <c r="AQ246" s="220"/>
      <c r="AR246" s="24"/>
      <c r="AS246" s="223"/>
      <c r="AT246" s="220"/>
      <c r="AV246" s="43">
        <v>0.70599999999999996</v>
      </c>
      <c r="AW246" s="43">
        <v>1.5549999999999999</v>
      </c>
      <c r="AX246" s="43">
        <v>0.68700000000000006</v>
      </c>
      <c r="AY246" s="43">
        <v>1.726</v>
      </c>
      <c r="AZ246" s="25"/>
      <c r="BA246" s="223"/>
      <c r="BB246" s="220"/>
      <c r="BC246" s="24"/>
      <c r="BD246" s="223"/>
      <c r="BE246" s="220"/>
      <c r="BG246" s="43">
        <v>0.61499999999999999</v>
      </c>
      <c r="BH246" s="43">
        <v>1.794</v>
      </c>
      <c r="BI246" s="43">
        <v>0.63800000000000001</v>
      </c>
      <c r="BJ246" s="43">
        <v>1.837</v>
      </c>
      <c r="BL246" s="223"/>
      <c r="BM246" s="220"/>
      <c r="BN246" s="24"/>
      <c r="BO246" s="223"/>
      <c r="BP246" s="220"/>
      <c r="BR246" s="220"/>
      <c r="BS246" s="220"/>
      <c r="BT246" s="221"/>
      <c r="BU246" s="51"/>
      <c r="BV246" s="220"/>
      <c r="BW246" s="220"/>
      <c r="BX246" s="221"/>
      <c r="BY246" s="51"/>
      <c r="BZ246" s="221"/>
    </row>
    <row r="247" spans="1:78" ht="16" hidden="1" customHeight="1" x14ac:dyDescent="0.2">
      <c r="A247" s="286"/>
      <c r="B247" s="222"/>
      <c r="C247" s="222"/>
      <c r="E247" s="224"/>
      <c r="AG247" s="21" t="e">
        <f t="shared" si="82"/>
        <v>#DIV/0!</v>
      </c>
      <c r="AH247" s="22" t="e">
        <f t="shared" si="83"/>
        <v>#DIV/0!</v>
      </c>
      <c r="AI247" s="22" t="e">
        <f t="shared" si="84"/>
        <v>#DIV/0!</v>
      </c>
      <c r="AJ247" s="22" t="e">
        <f t="shared" si="85"/>
        <v>#DIV/0!</v>
      </c>
      <c r="AK247" s="22" t="e">
        <f t="shared" si="86"/>
        <v>#DIV/0!</v>
      </c>
      <c r="AM247" s="109" t="e">
        <f t="shared" si="87"/>
        <v>#DIV/0!</v>
      </c>
      <c r="AN247" s="223"/>
      <c r="AP247" s="223"/>
      <c r="AQ247" s="220"/>
      <c r="AR247" s="24"/>
      <c r="AS247" s="223"/>
      <c r="AT247" s="220"/>
      <c r="AV247" s="43"/>
      <c r="AW247" s="43"/>
      <c r="AX247" s="43"/>
      <c r="AY247" s="43"/>
      <c r="AZ247" s="25"/>
      <c r="BA247" s="223"/>
      <c r="BB247" s="220"/>
      <c r="BC247" s="24"/>
      <c r="BD247" s="223"/>
      <c r="BE247" s="220"/>
      <c r="BG247" s="43"/>
      <c r="BH247" s="43"/>
      <c r="BI247" s="43"/>
      <c r="BJ247" s="43"/>
      <c r="BL247" s="223"/>
      <c r="BM247" s="220"/>
      <c r="BN247" s="24"/>
      <c r="BO247" s="223"/>
      <c r="BP247" s="220"/>
      <c r="BR247" s="220"/>
      <c r="BS247" s="220"/>
      <c r="BT247" s="221"/>
      <c r="BU247" s="51"/>
      <c r="BV247" s="220"/>
      <c r="BW247" s="220"/>
      <c r="BX247" s="221"/>
      <c r="BY247" s="51"/>
      <c r="BZ247" s="221"/>
    </row>
    <row r="248" spans="1:78" ht="16" hidden="1" customHeight="1" x14ac:dyDescent="0.2">
      <c r="A248" s="286"/>
      <c r="B248" s="222"/>
      <c r="C248" s="222"/>
      <c r="E248" s="224"/>
      <c r="AG248" s="21" t="e">
        <f t="shared" si="82"/>
        <v>#DIV/0!</v>
      </c>
      <c r="AH248" s="22" t="e">
        <f t="shared" si="83"/>
        <v>#DIV/0!</v>
      </c>
      <c r="AI248" s="22" t="e">
        <f t="shared" si="84"/>
        <v>#DIV/0!</v>
      </c>
      <c r="AJ248" s="22" t="e">
        <f t="shared" si="85"/>
        <v>#DIV/0!</v>
      </c>
      <c r="AK248" s="22" t="e">
        <f t="shared" si="86"/>
        <v>#DIV/0!</v>
      </c>
      <c r="AM248" s="109" t="e">
        <f t="shared" si="87"/>
        <v>#DIV/0!</v>
      </c>
      <c r="AN248" s="223"/>
      <c r="AP248" s="223"/>
      <c r="AQ248" s="220"/>
      <c r="AR248" s="24"/>
      <c r="AS248" s="223"/>
      <c r="AT248" s="220"/>
      <c r="AV248" s="43"/>
      <c r="AW248" s="43"/>
      <c r="AX248" s="43"/>
      <c r="AY248" s="43"/>
      <c r="AZ248" s="25"/>
      <c r="BA248" s="223"/>
      <c r="BB248" s="220"/>
      <c r="BC248" s="24"/>
      <c r="BD248" s="223"/>
      <c r="BE248" s="220"/>
      <c r="BG248" s="43"/>
      <c r="BH248" s="43"/>
      <c r="BI248" s="43"/>
      <c r="BJ248" s="43"/>
      <c r="BL248" s="223"/>
      <c r="BM248" s="220"/>
      <c r="BN248" s="24"/>
      <c r="BO248" s="223"/>
      <c r="BP248" s="220"/>
      <c r="BR248" s="220"/>
      <c r="BS248" s="220"/>
      <c r="BT248" s="221"/>
      <c r="BU248" s="51"/>
      <c r="BV248" s="220"/>
      <c r="BW248" s="220"/>
      <c r="BX248" s="221"/>
      <c r="BY248" s="51"/>
      <c r="BZ248" s="221"/>
    </row>
    <row r="249" spans="1:78" ht="16" hidden="1" customHeight="1" x14ac:dyDescent="0.2">
      <c r="A249" s="286"/>
      <c r="B249" s="222"/>
      <c r="C249" s="222"/>
      <c r="E249" s="224"/>
      <c r="G249" s="110"/>
      <c r="K249" s="111"/>
      <c r="L249" s="110"/>
      <c r="P249" s="111"/>
      <c r="Q249" s="110"/>
      <c r="U249" s="111"/>
      <c r="V249" s="110"/>
      <c r="Z249" s="111"/>
      <c r="AA249" s="110"/>
      <c r="AE249" s="111"/>
      <c r="AG249" s="21" t="e">
        <f t="shared" si="82"/>
        <v>#DIV/0!</v>
      </c>
      <c r="AH249" s="22" t="e">
        <f t="shared" si="83"/>
        <v>#DIV/0!</v>
      </c>
      <c r="AI249" s="22" t="e">
        <f t="shared" si="84"/>
        <v>#DIV/0!</v>
      </c>
      <c r="AJ249" s="22" t="e">
        <f t="shared" si="85"/>
        <v>#DIV/0!</v>
      </c>
      <c r="AK249" s="22" t="e">
        <f t="shared" si="86"/>
        <v>#DIV/0!</v>
      </c>
      <c r="AM249" s="109" t="e">
        <f t="shared" si="87"/>
        <v>#DIV/0!</v>
      </c>
      <c r="AN249" s="223"/>
      <c r="AP249" s="223"/>
      <c r="AQ249" s="220"/>
      <c r="AR249" s="24"/>
      <c r="AS249" s="223"/>
      <c r="AT249" s="220"/>
      <c r="AV249" s="43"/>
      <c r="AW249" s="43"/>
      <c r="AX249" s="43"/>
      <c r="AY249" s="43"/>
      <c r="AZ249" s="25"/>
      <c r="BA249" s="223"/>
      <c r="BB249" s="220"/>
      <c r="BC249" s="24"/>
      <c r="BD249" s="223"/>
      <c r="BE249" s="220"/>
      <c r="BG249" s="43"/>
      <c r="BH249" s="43"/>
      <c r="BI249" s="43"/>
      <c r="BJ249" s="43"/>
      <c r="BL249" s="223"/>
      <c r="BM249" s="220"/>
      <c r="BN249" s="24"/>
      <c r="BO249" s="223"/>
      <c r="BP249" s="220"/>
      <c r="BR249" s="220"/>
      <c r="BS249" s="220"/>
      <c r="BT249" s="221"/>
      <c r="BU249" s="51"/>
      <c r="BV249" s="220"/>
      <c r="BW249" s="220"/>
      <c r="BX249" s="221"/>
      <c r="BY249" s="51"/>
      <c r="BZ249" s="221"/>
    </row>
    <row r="250" spans="1:78" ht="16" hidden="1" customHeight="1" x14ac:dyDescent="0.2">
      <c r="A250" s="286"/>
      <c r="B250" s="222"/>
      <c r="C250" s="222"/>
      <c r="E250" s="224"/>
      <c r="G250" s="110"/>
      <c r="K250" s="111"/>
      <c r="L250" s="110"/>
      <c r="P250" s="111"/>
      <c r="Q250" s="110"/>
      <c r="U250" s="111"/>
      <c r="V250" s="110"/>
      <c r="Z250" s="111"/>
      <c r="AA250" s="110"/>
      <c r="AE250" s="111"/>
      <c r="AG250" s="21" t="e">
        <f t="shared" si="82"/>
        <v>#DIV/0!</v>
      </c>
      <c r="AH250" s="22" t="e">
        <f t="shared" si="83"/>
        <v>#DIV/0!</v>
      </c>
      <c r="AI250" s="22" t="e">
        <f t="shared" si="84"/>
        <v>#DIV/0!</v>
      </c>
      <c r="AJ250" s="22" t="e">
        <f t="shared" si="85"/>
        <v>#DIV/0!</v>
      </c>
      <c r="AK250" s="22" t="e">
        <f t="shared" si="86"/>
        <v>#DIV/0!</v>
      </c>
      <c r="AM250" s="109" t="e">
        <f t="shared" si="87"/>
        <v>#DIV/0!</v>
      </c>
      <c r="AN250" s="223"/>
      <c r="AP250" s="223"/>
      <c r="AQ250" s="220"/>
      <c r="AR250" s="24"/>
      <c r="AS250" s="223"/>
      <c r="AT250" s="220"/>
      <c r="AV250" s="43"/>
      <c r="AW250" s="43"/>
      <c r="AX250" s="43"/>
      <c r="AY250" s="43"/>
      <c r="AZ250" s="25"/>
      <c r="BA250" s="223"/>
      <c r="BB250" s="220"/>
      <c r="BC250" s="24"/>
      <c r="BD250" s="223"/>
      <c r="BE250" s="220"/>
      <c r="BG250" s="43"/>
      <c r="BH250" s="43"/>
      <c r="BI250" s="43"/>
      <c r="BJ250" s="43"/>
      <c r="BL250" s="223"/>
      <c r="BM250" s="220"/>
      <c r="BN250" s="24"/>
      <c r="BO250" s="223"/>
      <c r="BP250" s="220"/>
      <c r="BR250" s="220"/>
      <c r="BS250" s="220"/>
      <c r="BT250" s="221"/>
      <c r="BU250" s="51"/>
      <c r="BV250" s="220"/>
      <c r="BW250" s="220"/>
      <c r="BX250" s="221"/>
      <c r="BY250" s="51"/>
      <c r="BZ250" s="221"/>
    </row>
    <row r="251" spans="1:78" ht="16" hidden="1" customHeight="1" x14ac:dyDescent="0.2">
      <c r="A251" s="286"/>
      <c r="B251" s="222"/>
      <c r="C251" s="222">
        <v>0</v>
      </c>
      <c r="D251" s="20" t="s">
        <v>1075</v>
      </c>
      <c r="E251" s="224"/>
      <c r="AG251" s="21" t="e">
        <f t="shared" si="82"/>
        <v>#DIV/0!</v>
      </c>
      <c r="AH251" s="22" t="e">
        <f t="shared" si="83"/>
        <v>#DIV/0!</v>
      </c>
      <c r="AI251" s="22" t="e">
        <f t="shared" si="84"/>
        <v>#DIV/0!</v>
      </c>
      <c r="AJ251" s="22" t="e">
        <f t="shared" si="85"/>
        <v>#DIV/0!</v>
      </c>
      <c r="AK251" s="22" t="e">
        <f t="shared" si="86"/>
        <v>#DIV/0!</v>
      </c>
      <c r="AM251" s="109" t="e">
        <f t="shared" si="87"/>
        <v>#DIV/0!</v>
      </c>
      <c r="AN251" s="223" cm="1">
        <f t="array" ref="AN251">MIN(IF(ISERROR(AM251:AM258),1E+307,AM251:AM258))</f>
        <v>9.9999999999999999E+306</v>
      </c>
      <c r="AP251" s="223"/>
      <c r="AQ251" s="220"/>
      <c r="AR251" s="24"/>
      <c r="AS251" s="223"/>
      <c r="AT251" s="220"/>
      <c r="AV251" s="43"/>
      <c r="AW251" s="43"/>
      <c r="AX251" s="43"/>
      <c r="AY251" s="43"/>
      <c r="AZ251" s="25"/>
      <c r="BA251" s="223"/>
      <c r="BB251" s="220"/>
      <c r="BC251" s="24"/>
      <c r="BD251" s="223"/>
      <c r="BE251" s="220"/>
      <c r="BG251" s="43"/>
      <c r="BH251" s="43"/>
      <c r="BI251" s="43"/>
      <c r="BJ251" s="43"/>
      <c r="BL251" s="223"/>
      <c r="BM251" s="220"/>
      <c r="BN251" s="24"/>
      <c r="BO251" s="223"/>
      <c r="BP251" s="220"/>
      <c r="BR251" s="220"/>
      <c r="BS251" s="220"/>
      <c r="BT251" s="221"/>
      <c r="BU251" s="51"/>
      <c r="BV251" s="220"/>
      <c r="BW251" s="220"/>
      <c r="BX251" s="221"/>
      <c r="BY251" s="51"/>
      <c r="BZ251" s="221"/>
    </row>
    <row r="252" spans="1:78" ht="16" hidden="1" customHeight="1" x14ac:dyDescent="0.2">
      <c r="A252" s="286"/>
      <c r="B252" s="222"/>
      <c r="C252" s="222"/>
      <c r="D252" s="20" t="s">
        <v>1076</v>
      </c>
      <c r="E252" s="224"/>
      <c r="AG252" s="21" t="e">
        <f t="shared" si="82"/>
        <v>#DIV/0!</v>
      </c>
      <c r="AH252" s="22" t="e">
        <f t="shared" si="83"/>
        <v>#DIV/0!</v>
      </c>
      <c r="AI252" s="22" t="e">
        <f t="shared" si="84"/>
        <v>#DIV/0!</v>
      </c>
      <c r="AJ252" s="22" t="e">
        <f t="shared" si="85"/>
        <v>#DIV/0!</v>
      </c>
      <c r="AK252" s="22" t="e">
        <f t="shared" si="86"/>
        <v>#DIV/0!</v>
      </c>
      <c r="AM252" s="109" t="e">
        <f t="shared" si="87"/>
        <v>#DIV/0!</v>
      </c>
      <c r="AN252" s="223"/>
      <c r="AP252" s="223"/>
      <c r="AQ252" s="220"/>
      <c r="AR252" s="24"/>
      <c r="AS252" s="223"/>
      <c r="AT252" s="220"/>
      <c r="AV252" s="43"/>
      <c r="AW252" s="43"/>
      <c r="AX252" s="43"/>
      <c r="AY252" s="43"/>
      <c r="AZ252" s="25"/>
      <c r="BA252" s="223"/>
      <c r="BB252" s="220"/>
      <c r="BC252" s="24"/>
      <c r="BD252" s="223"/>
      <c r="BE252" s="220"/>
      <c r="BG252" s="43"/>
      <c r="BH252" s="43"/>
      <c r="BI252" s="43"/>
      <c r="BJ252" s="43"/>
      <c r="BL252" s="223"/>
      <c r="BM252" s="220"/>
      <c r="BN252" s="24"/>
      <c r="BO252" s="223"/>
      <c r="BP252" s="220"/>
      <c r="BR252" s="220"/>
      <c r="BS252" s="220"/>
      <c r="BT252" s="221"/>
      <c r="BU252" s="51"/>
      <c r="BV252" s="220"/>
      <c r="BW252" s="220"/>
      <c r="BX252" s="221"/>
      <c r="BY252" s="51"/>
      <c r="BZ252" s="221"/>
    </row>
    <row r="253" spans="1:78" ht="16" hidden="1" customHeight="1" x14ac:dyDescent="0.2">
      <c r="A253" s="286"/>
      <c r="B253" s="222"/>
      <c r="C253" s="222"/>
      <c r="D253" s="20" t="s">
        <v>1077</v>
      </c>
      <c r="E253" s="224"/>
      <c r="AG253" s="21" t="e">
        <f t="shared" si="82"/>
        <v>#DIV/0!</v>
      </c>
      <c r="AH253" s="22" t="e">
        <f t="shared" si="83"/>
        <v>#DIV/0!</v>
      </c>
      <c r="AI253" s="22" t="e">
        <f t="shared" si="84"/>
        <v>#DIV/0!</v>
      </c>
      <c r="AJ253" s="22" t="e">
        <f t="shared" si="85"/>
        <v>#DIV/0!</v>
      </c>
      <c r="AK253" s="22" t="e">
        <f t="shared" si="86"/>
        <v>#DIV/0!</v>
      </c>
      <c r="AM253" s="109" t="e">
        <f t="shared" si="87"/>
        <v>#DIV/0!</v>
      </c>
      <c r="AN253" s="223"/>
      <c r="AP253" s="223"/>
      <c r="AQ253" s="220"/>
      <c r="AR253" s="24"/>
      <c r="AS253" s="223"/>
      <c r="AT253" s="220"/>
      <c r="AV253" s="43"/>
      <c r="AW253" s="43"/>
      <c r="AX253" s="43"/>
      <c r="AY253" s="43"/>
      <c r="AZ253" s="25"/>
      <c r="BA253" s="223"/>
      <c r="BB253" s="220"/>
      <c r="BC253" s="24"/>
      <c r="BD253" s="223"/>
      <c r="BE253" s="220"/>
      <c r="BG253" s="43"/>
      <c r="BH253" s="43"/>
      <c r="BI253" s="43"/>
      <c r="BJ253" s="43"/>
      <c r="BL253" s="223"/>
      <c r="BM253" s="220"/>
      <c r="BN253" s="24"/>
      <c r="BO253" s="223"/>
      <c r="BP253" s="220"/>
      <c r="BR253" s="220"/>
      <c r="BS253" s="220"/>
      <c r="BT253" s="221"/>
      <c r="BU253" s="51"/>
      <c r="BV253" s="220"/>
      <c r="BW253" s="220"/>
      <c r="BX253" s="221"/>
      <c r="BY253" s="51"/>
      <c r="BZ253" s="221"/>
    </row>
    <row r="254" spans="1:78" ht="16" hidden="1" customHeight="1" x14ac:dyDescent="0.2">
      <c r="A254" s="286"/>
      <c r="B254" s="222"/>
      <c r="C254" s="222"/>
      <c r="D254" s="20" t="s">
        <v>1078</v>
      </c>
      <c r="E254" s="224"/>
      <c r="AG254" s="21" t="e">
        <f t="shared" si="82"/>
        <v>#DIV/0!</v>
      </c>
      <c r="AH254" s="22" t="e">
        <f t="shared" si="83"/>
        <v>#DIV/0!</v>
      </c>
      <c r="AI254" s="22" t="e">
        <f t="shared" si="84"/>
        <v>#DIV/0!</v>
      </c>
      <c r="AJ254" s="22" t="e">
        <f t="shared" si="85"/>
        <v>#DIV/0!</v>
      </c>
      <c r="AK254" s="22" t="e">
        <f t="shared" si="86"/>
        <v>#DIV/0!</v>
      </c>
      <c r="AM254" s="109" t="e">
        <f t="shared" si="87"/>
        <v>#DIV/0!</v>
      </c>
      <c r="AN254" s="223"/>
      <c r="AP254" s="223"/>
      <c r="AQ254" s="220"/>
      <c r="AR254" s="24"/>
      <c r="AS254" s="223"/>
      <c r="AT254" s="220"/>
      <c r="AV254" s="43"/>
      <c r="AW254" s="43"/>
      <c r="AX254" s="43"/>
      <c r="AY254" s="43"/>
      <c r="AZ254" s="25"/>
      <c r="BA254" s="223"/>
      <c r="BB254" s="220"/>
      <c r="BC254" s="24"/>
      <c r="BD254" s="223"/>
      <c r="BE254" s="220"/>
      <c r="BG254" s="43"/>
      <c r="BH254" s="43"/>
      <c r="BI254" s="43"/>
      <c r="BJ254" s="43"/>
      <c r="BL254" s="223"/>
      <c r="BM254" s="220"/>
      <c r="BN254" s="24"/>
      <c r="BO254" s="223"/>
      <c r="BP254" s="220"/>
      <c r="BR254" s="220"/>
      <c r="BS254" s="220"/>
      <c r="BT254" s="221"/>
      <c r="BU254" s="51"/>
      <c r="BV254" s="220"/>
      <c r="BW254" s="220"/>
      <c r="BX254" s="221"/>
      <c r="BY254" s="51"/>
      <c r="BZ254" s="221"/>
    </row>
    <row r="255" spans="1:78" ht="16" hidden="1" customHeight="1" x14ac:dyDescent="0.2">
      <c r="A255" s="286"/>
      <c r="B255" s="222"/>
      <c r="C255" s="222"/>
      <c r="E255" s="224"/>
      <c r="AG255" s="21" t="e">
        <f t="shared" si="82"/>
        <v>#DIV/0!</v>
      </c>
      <c r="AH255" s="22" t="e">
        <f t="shared" si="83"/>
        <v>#DIV/0!</v>
      </c>
      <c r="AI255" s="22" t="e">
        <f t="shared" si="84"/>
        <v>#DIV/0!</v>
      </c>
      <c r="AJ255" s="22" t="e">
        <f t="shared" si="85"/>
        <v>#DIV/0!</v>
      </c>
      <c r="AK255" s="22" t="e">
        <f t="shared" si="86"/>
        <v>#DIV/0!</v>
      </c>
      <c r="AM255" s="109" t="e">
        <f t="shared" si="87"/>
        <v>#DIV/0!</v>
      </c>
      <c r="AN255" s="223"/>
      <c r="AP255" s="223"/>
      <c r="AQ255" s="220"/>
      <c r="AR255" s="24"/>
      <c r="AS255" s="223"/>
      <c r="AT255" s="220"/>
      <c r="AV255" s="43"/>
      <c r="AW255" s="43"/>
      <c r="AX255" s="43"/>
      <c r="AY255" s="43"/>
      <c r="AZ255" s="25"/>
      <c r="BA255" s="223"/>
      <c r="BB255" s="220"/>
      <c r="BC255" s="24"/>
      <c r="BD255" s="223"/>
      <c r="BE255" s="220"/>
      <c r="BG255" s="43"/>
      <c r="BH255" s="43"/>
      <c r="BI255" s="43"/>
      <c r="BJ255" s="43"/>
      <c r="BL255" s="223"/>
      <c r="BM255" s="220"/>
      <c r="BN255" s="24"/>
      <c r="BO255" s="223"/>
      <c r="BP255" s="220"/>
      <c r="BR255" s="220"/>
      <c r="BS255" s="220"/>
      <c r="BT255" s="221"/>
      <c r="BU255" s="51"/>
      <c r="BV255" s="220"/>
      <c r="BW255" s="220"/>
      <c r="BX255" s="221"/>
      <c r="BY255" s="51"/>
      <c r="BZ255" s="221"/>
    </row>
    <row r="256" spans="1:78" ht="16" hidden="1" customHeight="1" x14ac:dyDescent="0.2">
      <c r="A256" s="286"/>
      <c r="B256" s="222"/>
      <c r="C256" s="222"/>
      <c r="E256" s="224"/>
      <c r="AG256" s="21" t="e">
        <f t="shared" si="82"/>
        <v>#DIV/0!</v>
      </c>
      <c r="AH256" s="22" t="e">
        <f t="shared" si="83"/>
        <v>#DIV/0!</v>
      </c>
      <c r="AI256" s="22" t="e">
        <f t="shared" si="84"/>
        <v>#DIV/0!</v>
      </c>
      <c r="AJ256" s="22" t="e">
        <f t="shared" si="85"/>
        <v>#DIV/0!</v>
      </c>
      <c r="AK256" s="22" t="e">
        <f t="shared" si="86"/>
        <v>#DIV/0!</v>
      </c>
      <c r="AM256" s="109" t="e">
        <f t="shared" si="87"/>
        <v>#DIV/0!</v>
      </c>
      <c r="AN256" s="223"/>
      <c r="AP256" s="223"/>
      <c r="AQ256" s="220"/>
      <c r="AR256" s="24"/>
      <c r="AS256" s="223"/>
      <c r="AT256" s="220"/>
      <c r="AV256" s="43"/>
      <c r="AW256" s="43"/>
      <c r="AX256" s="43"/>
      <c r="AY256" s="43"/>
      <c r="AZ256" s="25"/>
      <c r="BA256" s="223"/>
      <c r="BB256" s="220"/>
      <c r="BC256" s="24"/>
      <c r="BD256" s="223"/>
      <c r="BE256" s="220"/>
      <c r="BG256" s="43"/>
      <c r="BH256" s="43"/>
      <c r="BI256" s="43"/>
      <c r="BJ256" s="43"/>
      <c r="BL256" s="223"/>
      <c r="BM256" s="220"/>
      <c r="BN256" s="24"/>
      <c r="BO256" s="223"/>
      <c r="BP256" s="220"/>
      <c r="BR256" s="220"/>
      <c r="BS256" s="220"/>
      <c r="BT256" s="221"/>
      <c r="BU256" s="51"/>
      <c r="BV256" s="220"/>
      <c r="BW256" s="220"/>
      <c r="BX256" s="221"/>
      <c r="BY256" s="51"/>
      <c r="BZ256" s="221"/>
    </row>
    <row r="257" spans="1:78" ht="16" hidden="1" customHeight="1" x14ac:dyDescent="0.2">
      <c r="A257" s="286"/>
      <c r="B257" s="222"/>
      <c r="C257" s="222"/>
      <c r="E257" s="224"/>
      <c r="G257" s="110"/>
      <c r="K257" s="111"/>
      <c r="L257" s="110"/>
      <c r="P257" s="111"/>
      <c r="Q257" s="110"/>
      <c r="U257" s="111"/>
      <c r="V257" s="110"/>
      <c r="Z257" s="111"/>
      <c r="AA257" s="110"/>
      <c r="AE257" s="111"/>
      <c r="AG257" s="21" t="e">
        <f t="shared" si="82"/>
        <v>#DIV/0!</v>
      </c>
      <c r="AH257" s="22" t="e">
        <f t="shared" si="83"/>
        <v>#DIV/0!</v>
      </c>
      <c r="AI257" s="22" t="e">
        <f t="shared" si="84"/>
        <v>#DIV/0!</v>
      </c>
      <c r="AJ257" s="22" t="e">
        <f t="shared" si="85"/>
        <v>#DIV/0!</v>
      </c>
      <c r="AK257" s="22" t="e">
        <f t="shared" si="86"/>
        <v>#DIV/0!</v>
      </c>
      <c r="AM257" s="109" t="e">
        <f t="shared" si="87"/>
        <v>#DIV/0!</v>
      </c>
      <c r="AN257" s="223"/>
      <c r="AP257" s="223"/>
      <c r="AQ257" s="220"/>
      <c r="AR257" s="24"/>
      <c r="AS257" s="223"/>
      <c r="AT257" s="220"/>
      <c r="AV257" s="43"/>
      <c r="AW257" s="43"/>
      <c r="AX257" s="43"/>
      <c r="AY257" s="43"/>
      <c r="AZ257" s="25"/>
      <c r="BA257" s="223"/>
      <c r="BB257" s="220"/>
      <c r="BC257" s="24"/>
      <c r="BD257" s="223"/>
      <c r="BE257" s="220"/>
      <c r="BG257" s="43"/>
      <c r="BH257" s="43"/>
      <c r="BI257" s="43"/>
      <c r="BJ257" s="43"/>
      <c r="BL257" s="223"/>
      <c r="BM257" s="220"/>
      <c r="BN257" s="24"/>
      <c r="BO257" s="223"/>
      <c r="BP257" s="220"/>
      <c r="BR257" s="220"/>
      <c r="BS257" s="220"/>
      <c r="BT257" s="221"/>
      <c r="BU257" s="51"/>
      <c r="BV257" s="220"/>
      <c r="BW257" s="220"/>
      <c r="BX257" s="221"/>
      <c r="BY257" s="51"/>
      <c r="BZ257" s="221"/>
    </row>
    <row r="258" spans="1:78" s="133" customFormat="1" ht="16" hidden="1" customHeight="1" thickBot="1" x14ac:dyDescent="0.25">
      <c r="A258" s="287"/>
      <c r="B258" s="289"/>
      <c r="C258" s="289"/>
      <c r="E258" s="283"/>
      <c r="G258" s="134"/>
      <c r="K258" s="135"/>
      <c r="L258" s="134"/>
      <c r="P258" s="135"/>
      <c r="Q258" s="134"/>
      <c r="U258" s="135"/>
      <c r="V258" s="134"/>
      <c r="Z258" s="135"/>
      <c r="AA258" s="134"/>
      <c r="AE258" s="135"/>
      <c r="AG258" s="136" t="e">
        <f t="shared" si="82"/>
        <v>#DIV/0!</v>
      </c>
      <c r="AH258" s="137" t="e">
        <f t="shared" si="83"/>
        <v>#DIV/0!</v>
      </c>
      <c r="AI258" s="137" t="e">
        <f t="shared" si="84"/>
        <v>#DIV/0!</v>
      </c>
      <c r="AJ258" s="137" t="e">
        <f t="shared" si="85"/>
        <v>#DIV/0!</v>
      </c>
      <c r="AK258" s="137" t="e">
        <f t="shared" si="86"/>
        <v>#DIV/0!</v>
      </c>
      <c r="AM258" s="138" t="e">
        <f t="shared" si="87"/>
        <v>#DIV/0!</v>
      </c>
      <c r="AN258" s="276"/>
      <c r="AP258" s="276"/>
      <c r="AQ258" s="272"/>
      <c r="AR258" s="139"/>
      <c r="AS258" s="276"/>
      <c r="AT258" s="272"/>
      <c r="AV258" s="140"/>
      <c r="AW258" s="140"/>
      <c r="AX258" s="140"/>
      <c r="AY258" s="140"/>
      <c r="AZ258" s="141"/>
      <c r="BA258" s="276"/>
      <c r="BB258" s="272"/>
      <c r="BC258" s="139"/>
      <c r="BD258" s="276"/>
      <c r="BE258" s="272"/>
      <c r="BG258" s="140"/>
      <c r="BH258" s="140"/>
      <c r="BI258" s="140"/>
      <c r="BJ258" s="140"/>
      <c r="BL258" s="276"/>
      <c r="BM258" s="272"/>
      <c r="BN258" s="139"/>
      <c r="BO258" s="276"/>
      <c r="BP258" s="272"/>
      <c r="BR258" s="272"/>
      <c r="BS258" s="272"/>
      <c r="BT258" s="291"/>
      <c r="BU258" s="142"/>
      <c r="BV258" s="272"/>
      <c r="BW258" s="272"/>
      <c r="BX258" s="291"/>
      <c r="BY258" s="142"/>
      <c r="BZ258" s="291"/>
    </row>
    <row r="259" spans="1:78" ht="16" hidden="1" customHeight="1" x14ac:dyDescent="0.2">
      <c r="G259" s="110"/>
      <c r="K259" s="111"/>
      <c r="L259" s="110"/>
      <c r="P259" s="111"/>
      <c r="Q259" s="110"/>
      <c r="U259" s="111"/>
      <c r="V259" s="110"/>
      <c r="Z259" s="111"/>
      <c r="AA259" s="110"/>
      <c r="AE259" s="111"/>
    </row>
  </sheetData>
  <mergeCells count="503">
    <mergeCell ref="BS243:BS258"/>
    <mergeCell ref="BT243:BT258"/>
    <mergeCell ref="BV243:BV258"/>
    <mergeCell ref="BW243:BW258"/>
    <mergeCell ref="BX243:BX258"/>
    <mergeCell ref="BZ243:BZ258"/>
    <mergeCell ref="BE243:BE258"/>
    <mergeCell ref="BL243:BL250"/>
    <mergeCell ref="BM243:BM258"/>
    <mergeCell ref="BO243:BO250"/>
    <mergeCell ref="BP243:BP258"/>
    <mergeCell ref="BR243:BR258"/>
    <mergeCell ref="BL251:BL258"/>
    <mergeCell ref="BO251:BO258"/>
    <mergeCell ref="AQ243:AQ258"/>
    <mergeCell ref="AS243:AS250"/>
    <mergeCell ref="AT243:AT258"/>
    <mergeCell ref="BA243:BA250"/>
    <mergeCell ref="BB243:BB258"/>
    <mergeCell ref="BD243:BD250"/>
    <mergeCell ref="AS251:AS258"/>
    <mergeCell ref="BA251:BA258"/>
    <mergeCell ref="BD251:BD258"/>
    <mergeCell ref="A243:A258"/>
    <mergeCell ref="B243:B258"/>
    <mergeCell ref="C243:C250"/>
    <mergeCell ref="E243:E258"/>
    <mergeCell ref="AN243:AN250"/>
    <mergeCell ref="AP243:AP250"/>
    <mergeCell ref="C251:C258"/>
    <mergeCell ref="AN251:AN258"/>
    <mergeCell ref="AP251:AP258"/>
    <mergeCell ref="BS175:BS190"/>
    <mergeCell ref="BT175:BT190"/>
    <mergeCell ref="BV175:BV190"/>
    <mergeCell ref="BW175:BW190"/>
    <mergeCell ref="BX175:BX190"/>
    <mergeCell ref="BZ175:BZ190"/>
    <mergeCell ref="BE175:BE190"/>
    <mergeCell ref="BL175:BL182"/>
    <mergeCell ref="BM175:BM190"/>
    <mergeCell ref="BO175:BO182"/>
    <mergeCell ref="BP175:BP190"/>
    <mergeCell ref="BR175:BR190"/>
    <mergeCell ref="BL183:BL190"/>
    <mergeCell ref="BO183:BO190"/>
    <mergeCell ref="AQ175:AQ190"/>
    <mergeCell ref="AS175:AS182"/>
    <mergeCell ref="AT175:AT190"/>
    <mergeCell ref="BA175:BA182"/>
    <mergeCell ref="BB175:BB190"/>
    <mergeCell ref="BD175:BD182"/>
    <mergeCell ref="AS183:AS190"/>
    <mergeCell ref="BA183:BA190"/>
    <mergeCell ref="BD183:BD190"/>
    <mergeCell ref="A175:A190"/>
    <mergeCell ref="B175:B190"/>
    <mergeCell ref="C175:C182"/>
    <mergeCell ref="E175:E190"/>
    <mergeCell ref="AN175:AN182"/>
    <mergeCell ref="AP175:AP182"/>
    <mergeCell ref="C183:C190"/>
    <mergeCell ref="AN183:AN190"/>
    <mergeCell ref="AP183:AP190"/>
    <mergeCell ref="BS158:BS173"/>
    <mergeCell ref="BT158:BT173"/>
    <mergeCell ref="BV158:BV173"/>
    <mergeCell ref="BW158:BW173"/>
    <mergeCell ref="BX158:BX173"/>
    <mergeCell ref="BZ158:BZ173"/>
    <mergeCell ref="BE158:BE173"/>
    <mergeCell ref="BL158:BL165"/>
    <mergeCell ref="BM158:BM173"/>
    <mergeCell ref="BO158:BO165"/>
    <mergeCell ref="BP158:BP173"/>
    <mergeCell ref="BR158:BR173"/>
    <mergeCell ref="BL166:BL173"/>
    <mergeCell ref="BO166:BO173"/>
    <mergeCell ref="AQ158:AQ173"/>
    <mergeCell ref="AS158:AS165"/>
    <mergeCell ref="AT158:AT173"/>
    <mergeCell ref="BA158:BA165"/>
    <mergeCell ref="BB158:BB173"/>
    <mergeCell ref="BD158:BD165"/>
    <mergeCell ref="AS166:AS173"/>
    <mergeCell ref="BA166:BA173"/>
    <mergeCell ref="BD166:BD173"/>
    <mergeCell ref="A158:A173"/>
    <mergeCell ref="B158:B173"/>
    <mergeCell ref="C158:C165"/>
    <mergeCell ref="E158:E173"/>
    <mergeCell ref="AN158:AN165"/>
    <mergeCell ref="AP158:AP165"/>
    <mergeCell ref="C166:C173"/>
    <mergeCell ref="AN166:AN173"/>
    <mergeCell ref="AP166:AP173"/>
    <mergeCell ref="BS141:BS156"/>
    <mergeCell ref="BT141:BT156"/>
    <mergeCell ref="BV141:BV156"/>
    <mergeCell ref="BW141:BW156"/>
    <mergeCell ref="BX141:BX156"/>
    <mergeCell ref="BZ141:BZ156"/>
    <mergeCell ref="BE141:BE156"/>
    <mergeCell ref="BL141:BL148"/>
    <mergeCell ref="BM141:BM156"/>
    <mergeCell ref="BO141:BO148"/>
    <mergeCell ref="BP141:BP156"/>
    <mergeCell ref="BR141:BR156"/>
    <mergeCell ref="BL149:BL156"/>
    <mergeCell ref="BO149:BO156"/>
    <mergeCell ref="AQ141:AQ156"/>
    <mergeCell ref="AS141:AS148"/>
    <mergeCell ref="AT141:AT156"/>
    <mergeCell ref="BA141:BA148"/>
    <mergeCell ref="BB141:BB156"/>
    <mergeCell ref="BD141:BD148"/>
    <mergeCell ref="AS149:AS156"/>
    <mergeCell ref="BA149:BA156"/>
    <mergeCell ref="BD149:BD156"/>
    <mergeCell ref="A141:A156"/>
    <mergeCell ref="B141:B156"/>
    <mergeCell ref="C141:C148"/>
    <mergeCell ref="E141:E156"/>
    <mergeCell ref="AN141:AN148"/>
    <mergeCell ref="AP141:AP148"/>
    <mergeCell ref="C149:C156"/>
    <mergeCell ref="AN149:AN156"/>
    <mergeCell ref="AP149:AP156"/>
    <mergeCell ref="BS124:BS139"/>
    <mergeCell ref="BT124:BT139"/>
    <mergeCell ref="BV124:BV139"/>
    <mergeCell ref="BW124:BW139"/>
    <mergeCell ref="BX124:BX139"/>
    <mergeCell ref="BZ124:BZ139"/>
    <mergeCell ref="BE124:BE139"/>
    <mergeCell ref="BL124:BL131"/>
    <mergeCell ref="BM124:BM139"/>
    <mergeCell ref="BO124:BO131"/>
    <mergeCell ref="BP124:BP139"/>
    <mergeCell ref="BR124:BR139"/>
    <mergeCell ref="BL132:BL139"/>
    <mergeCell ref="BO132:BO139"/>
    <mergeCell ref="AQ124:AQ139"/>
    <mergeCell ref="AS124:AS131"/>
    <mergeCell ref="AT124:AT139"/>
    <mergeCell ref="BA124:BA131"/>
    <mergeCell ref="BB124:BB139"/>
    <mergeCell ref="BD124:BD131"/>
    <mergeCell ref="AS132:AS139"/>
    <mergeCell ref="BA132:BA139"/>
    <mergeCell ref="BD132:BD139"/>
    <mergeCell ref="A124:A139"/>
    <mergeCell ref="B124:B139"/>
    <mergeCell ref="C124:C131"/>
    <mergeCell ref="E124:E139"/>
    <mergeCell ref="AN124:AN131"/>
    <mergeCell ref="AP124:AP131"/>
    <mergeCell ref="C132:C139"/>
    <mergeCell ref="AN132:AN139"/>
    <mergeCell ref="AP132:AP139"/>
    <mergeCell ref="BS107:BS122"/>
    <mergeCell ref="BT107:BT122"/>
    <mergeCell ref="BV107:BV122"/>
    <mergeCell ref="BW107:BW122"/>
    <mergeCell ref="BX107:BX122"/>
    <mergeCell ref="BZ107:BZ122"/>
    <mergeCell ref="BE107:BE122"/>
    <mergeCell ref="BL107:BL114"/>
    <mergeCell ref="BM107:BM122"/>
    <mergeCell ref="BO107:BO114"/>
    <mergeCell ref="BP107:BP122"/>
    <mergeCell ref="BR107:BR122"/>
    <mergeCell ref="BL115:BL122"/>
    <mergeCell ref="BO115:BO122"/>
    <mergeCell ref="AQ107:AQ122"/>
    <mergeCell ref="AS107:AS114"/>
    <mergeCell ref="AT107:AT122"/>
    <mergeCell ref="BA107:BA114"/>
    <mergeCell ref="BB107:BB122"/>
    <mergeCell ref="BD107:BD114"/>
    <mergeCell ref="AS115:AS122"/>
    <mergeCell ref="BA115:BA122"/>
    <mergeCell ref="BD115:BD122"/>
    <mergeCell ref="A107:A122"/>
    <mergeCell ref="B107:B122"/>
    <mergeCell ref="C107:C114"/>
    <mergeCell ref="E107:E122"/>
    <mergeCell ref="AN107:AN114"/>
    <mergeCell ref="AP107:AP114"/>
    <mergeCell ref="C115:C122"/>
    <mergeCell ref="AN115:AN122"/>
    <mergeCell ref="AP115:AP122"/>
    <mergeCell ref="BS73:BS88"/>
    <mergeCell ref="BT73:BT88"/>
    <mergeCell ref="BV73:BV88"/>
    <mergeCell ref="BW73:BW88"/>
    <mergeCell ref="BX73:BX88"/>
    <mergeCell ref="BZ73:BZ88"/>
    <mergeCell ref="BE73:BE88"/>
    <mergeCell ref="BL73:BL80"/>
    <mergeCell ref="BM73:BM88"/>
    <mergeCell ref="BO73:BO80"/>
    <mergeCell ref="BP73:BP88"/>
    <mergeCell ref="BR73:BR88"/>
    <mergeCell ref="BL81:BL88"/>
    <mergeCell ref="BO81:BO88"/>
    <mergeCell ref="AQ73:AQ88"/>
    <mergeCell ref="AS73:AS80"/>
    <mergeCell ref="AT73:AT88"/>
    <mergeCell ref="BA73:BA80"/>
    <mergeCell ref="BB73:BB88"/>
    <mergeCell ref="BD73:BD80"/>
    <mergeCell ref="AS81:AS88"/>
    <mergeCell ref="BA81:BA88"/>
    <mergeCell ref="BD81:BD88"/>
    <mergeCell ref="A73:A88"/>
    <mergeCell ref="B73:B88"/>
    <mergeCell ref="C73:C80"/>
    <mergeCell ref="E73:E88"/>
    <mergeCell ref="AN73:AN80"/>
    <mergeCell ref="AP73:AP80"/>
    <mergeCell ref="C81:C88"/>
    <mergeCell ref="AN81:AN88"/>
    <mergeCell ref="AP81:AP88"/>
    <mergeCell ref="BS56:BS71"/>
    <mergeCell ref="BT56:BT71"/>
    <mergeCell ref="BV56:BV71"/>
    <mergeCell ref="BW56:BW71"/>
    <mergeCell ref="BX56:BX71"/>
    <mergeCell ref="BZ56:BZ71"/>
    <mergeCell ref="BE56:BE71"/>
    <mergeCell ref="BL56:BL63"/>
    <mergeCell ref="BM56:BM71"/>
    <mergeCell ref="BO56:BO63"/>
    <mergeCell ref="BP56:BP71"/>
    <mergeCell ref="BR56:BR71"/>
    <mergeCell ref="BL64:BL71"/>
    <mergeCell ref="BO64:BO71"/>
    <mergeCell ref="AQ56:AQ71"/>
    <mergeCell ref="AS56:AS63"/>
    <mergeCell ref="AT56:AT71"/>
    <mergeCell ref="BA56:BA63"/>
    <mergeCell ref="BB56:BB71"/>
    <mergeCell ref="BD56:BD63"/>
    <mergeCell ref="AS64:AS71"/>
    <mergeCell ref="BA64:BA71"/>
    <mergeCell ref="BD64:BD71"/>
    <mergeCell ref="A56:A71"/>
    <mergeCell ref="B56:B71"/>
    <mergeCell ref="C56:C63"/>
    <mergeCell ref="E56:E71"/>
    <mergeCell ref="AN56:AN63"/>
    <mergeCell ref="AP56:AP63"/>
    <mergeCell ref="C64:C71"/>
    <mergeCell ref="AN64:AN71"/>
    <mergeCell ref="AP64:AP71"/>
    <mergeCell ref="BS39:BS54"/>
    <mergeCell ref="BT39:BT54"/>
    <mergeCell ref="BV39:BV54"/>
    <mergeCell ref="BW39:BW54"/>
    <mergeCell ref="BX39:BX54"/>
    <mergeCell ref="BZ39:BZ54"/>
    <mergeCell ref="BE39:BE54"/>
    <mergeCell ref="BL39:BL46"/>
    <mergeCell ref="BM39:BM54"/>
    <mergeCell ref="BO39:BO46"/>
    <mergeCell ref="BP39:BP54"/>
    <mergeCell ref="BR39:BR54"/>
    <mergeCell ref="BL47:BL54"/>
    <mergeCell ref="BO47:BO54"/>
    <mergeCell ref="AQ39:AQ54"/>
    <mergeCell ref="AS39:AS46"/>
    <mergeCell ref="AT39:AT54"/>
    <mergeCell ref="BA39:BA46"/>
    <mergeCell ref="BB39:BB54"/>
    <mergeCell ref="BD39:BD46"/>
    <mergeCell ref="AS47:AS54"/>
    <mergeCell ref="BA47:BA54"/>
    <mergeCell ref="BD47:BD54"/>
    <mergeCell ref="A39:A54"/>
    <mergeCell ref="B39:B54"/>
    <mergeCell ref="C39:C46"/>
    <mergeCell ref="E39:E54"/>
    <mergeCell ref="AN39:AN46"/>
    <mergeCell ref="AP39:AP46"/>
    <mergeCell ref="C47:C54"/>
    <mergeCell ref="AN47:AN54"/>
    <mergeCell ref="AP47:AP54"/>
    <mergeCell ref="BS22:BS37"/>
    <mergeCell ref="BT22:BT37"/>
    <mergeCell ref="BV22:BV37"/>
    <mergeCell ref="BW22:BW37"/>
    <mergeCell ref="BX22:BX37"/>
    <mergeCell ref="BZ22:BZ37"/>
    <mergeCell ref="BE22:BE37"/>
    <mergeCell ref="BL22:BL29"/>
    <mergeCell ref="BM22:BM37"/>
    <mergeCell ref="BO22:BO29"/>
    <mergeCell ref="BP22:BP37"/>
    <mergeCell ref="BR22:BR37"/>
    <mergeCell ref="BL30:BL37"/>
    <mergeCell ref="BO30:BO37"/>
    <mergeCell ref="AQ22:AQ37"/>
    <mergeCell ref="AS22:AS29"/>
    <mergeCell ref="AT22:AT37"/>
    <mergeCell ref="BA22:BA29"/>
    <mergeCell ref="BB22:BB37"/>
    <mergeCell ref="BD22:BD29"/>
    <mergeCell ref="AS30:AS37"/>
    <mergeCell ref="BA30:BA37"/>
    <mergeCell ref="BD30:BD37"/>
    <mergeCell ref="A22:A37"/>
    <mergeCell ref="B22:B37"/>
    <mergeCell ref="C22:C29"/>
    <mergeCell ref="E22:E37"/>
    <mergeCell ref="AN22:AN29"/>
    <mergeCell ref="AP22:AP29"/>
    <mergeCell ref="C30:C37"/>
    <mergeCell ref="AN30:AN37"/>
    <mergeCell ref="AP30:AP37"/>
    <mergeCell ref="BZ5:BZ20"/>
    <mergeCell ref="C13:C20"/>
    <mergeCell ref="AN13:AN20"/>
    <mergeCell ref="AP13:AP20"/>
    <mergeCell ref="AS13:AS20"/>
    <mergeCell ref="BA13:BA20"/>
    <mergeCell ref="BD13:BD20"/>
    <mergeCell ref="BL13:BL20"/>
    <mergeCell ref="BO5:BO12"/>
    <mergeCell ref="BP5:BP20"/>
    <mergeCell ref="BR5:BR20"/>
    <mergeCell ref="BS5:BS20"/>
    <mergeCell ref="BT5:BT20"/>
    <mergeCell ref="BV5:BV20"/>
    <mergeCell ref="BO13:BO20"/>
    <mergeCell ref="BA5:BA12"/>
    <mergeCell ref="BB5:BB20"/>
    <mergeCell ref="BD5:BD12"/>
    <mergeCell ref="BE5:BE20"/>
    <mergeCell ref="BL5:BL12"/>
    <mergeCell ref="BM5:BM20"/>
    <mergeCell ref="BR3:BT3"/>
    <mergeCell ref="AJ2:AJ3"/>
    <mergeCell ref="AK2:AK3"/>
    <mergeCell ref="AM2:AN2"/>
    <mergeCell ref="AV2:AW2"/>
    <mergeCell ref="AX2:AY2"/>
    <mergeCell ref="BG2:BH2"/>
    <mergeCell ref="BV3:BX3"/>
    <mergeCell ref="A5:A20"/>
    <mergeCell ref="B5:B20"/>
    <mergeCell ref="C5:C12"/>
    <mergeCell ref="E5:E20"/>
    <mergeCell ref="AN5:AN12"/>
    <mergeCell ref="AP5:AP12"/>
    <mergeCell ref="AQ5:AQ20"/>
    <mergeCell ref="AS5:AS12"/>
    <mergeCell ref="AT5:AT20"/>
    <mergeCell ref="BW5:BW20"/>
    <mergeCell ref="BX5:BX20"/>
    <mergeCell ref="AV1:BE1"/>
    <mergeCell ref="BG1:BP1"/>
    <mergeCell ref="G2:K2"/>
    <mergeCell ref="L2:P2"/>
    <mergeCell ref="Q2:U2"/>
    <mergeCell ref="V2:Z2"/>
    <mergeCell ref="AA2:AE2"/>
    <mergeCell ref="AG2:AG3"/>
    <mergeCell ref="AH2:AH3"/>
    <mergeCell ref="AI2:AI3"/>
    <mergeCell ref="BI2:BJ2"/>
    <mergeCell ref="BA3:BB3"/>
    <mergeCell ref="BD3:BE3"/>
    <mergeCell ref="BL3:BM3"/>
    <mergeCell ref="BO3:BP3"/>
    <mergeCell ref="A209:A224"/>
    <mergeCell ref="B209:B224"/>
    <mergeCell ref="C209:C216"/>
    <mergeCell ref="E209:E224"/>
    <mergeCell ref="AN209:AN216"/>
    <mergeCell ref="AP209:AP216"/>
    <mergeCell ref="AQ209:AQ224"/>
    <mergeCell ref="AS209:AS216"/>
    <mergeCell ref="AT209:AT224"/>
    <mergeCell ref="BS209:BS224"/>
    <mergeCell ref="BT209:BT224"/>
    <mergeCell ref="BV209:BV224"/>
    <mergeCell ref="BW209:BW224"/>
    <mergeCell ref="BX209:BX224"/>
    <mergeCell ref="BZ209:BZ224"/>
    <mergeCell ref="C217:C224"/>
    <mergeCell ref="AN217:AN224"/>
    <mergeCell ref="AP217:AP224"/>
    <mergeCell ref="AS217:AS224"/>
    <mergeCell ref="BA217:BA224"/>
    <mergeCell ref="BD217:BD224"/>
    <mergeCell ref="BL217:BL224"/>
    <mergeCell ref="BO217:BO224"/>
    <mergeCell ref="BA209:BA216"/>
    <mergeCell ref="BB209:BB224"/>
    <mergeCell ref="BD209:BD216"/>
    <mergeCell ref="BE209:BE224"/>
    <mergeCell ref="BL209:BL216"/>
    <mergeCell ref="BM209:BM224"/>
    <mergeCell ref="BO209:BO216"/>
    <mergeCell ref="BP209:BP224"/>
    <mergeCell ref="BR209:BR224"/>
    <mergeCell ref="A192:A207"/>
    <mergeCell ref="B192:B207"/>
    <mergeCell ref="C192:C199"/>
    <mergeCell ref="E192:E207"/>
    <mergeCell ref="AN192:AN199"/>
    <mergeCell ref="AP192:AP199"/>
    <mergeCell ref="AQ192:AQ207"/>
    <mergeCell ref="AS192:AS199"/>
    <mergeCell ref="AT192:AT207"/>
    <mergeCell ref="BS192:BS207"/>
    <mergeCell ref="BT192:BT207"/>
    <mergeCell ref="BV192:BV207"/>
    <mergeCell ref="BW192:BW207"/>
    <mergeCell ref="BX192:BX207"/>
    <mergeCell ref="BZ192:BZ207"/>
    <mergeCell ref="C200:C207"/>
    <mergeCell ref="AN200:AN207"/>
    <mergeCell ref="AP200:AP207"/>
    <mergeCell ref="AS200:AS207"/>
    <mergeCell ref="BA200:BA207"/>
    <mergeCell ref="BD200:BD207"/>
    <mergeCell ref="BL200:BL207"/>
    <mergeCell ref="BO200:BO207"/>
    <mergeCell ref="BA192:BA199"/>
    <mergeCell ref="BB192:BB207"/>
    <mergeCell ref="BD192:BD199"/>
    <mergeCell ref="BE192:BE207"/>
    <mergeCell ref="BL192:BL199"/>
    <mergeCell ref="BM192:BM207"/>
    <mergeCell ref="BO192:BO199"/>
    <mergeCell ref="BP192:BP207"/>
    <mergeCell ref="BR192:BR207"/>
    <mergeCell ref="A90:A105"/>
    <mergeCell ref="B90:B105"/>
    <mergeCell ref="C90:C97"/>
    <mergeCell ref="E90:E105"/>
    <mergeCell ref="AN90:AN97"/>
    <mergeCell ref="AP90:AP97"/>
    <mergeCell ref="AQ90:AQ105"/>
    <mergeCell ref="AS90:AS97"/>
    <mergeCell ref="AT90:AT105"/>
    <mergeCell ref="BS90:BS105"/>
    <mergeCell ref="BT90:BT105"/>
    <mergeCell ref="BV90:BV105"/>
    <mergeCell ref="BW90:BW105"/>
    <mergeCell ref="BX90:BX105"/>
    <mergeCell ref="BZ90:BZ105"/>
    <mergeCell ref="C98:C105"/>
    <mergeCell ref="AN98:AN105"/>
    <mergeCell ref="AP98:AP105"/>
    <mergeCell ref="AS98:AS105"/>
    <mergeCell ref="BA98:BA105"/>
    <mergeCell ref="BD98:BD105"/>
    <mergeCell ref="BL98:BL105"/>
    <mergeCell ref="BO98:BO105"/>
    <mergeCell ref="BA90:BA97"/>
    <mergeCell ref="BB90:BB105"/>
    <mergeCell ref="BD90:BD97"/>
    <mergeCell ref="BE90:BE105"/>
    <mergeCell ref="BL90:BL97"/>
    <mergeCell ref="BM90:BM105"/>
    <mergeCell ref="BO90:BO97"/>
    <mergeCell ref="BP90:BP105"/>
    <mergeCell ref="BR90:BR105"/>
    <mergeCell ref="A226:A241"/>
    <mergeCell ref="B226:B241"/>
    <mergeCell ref="C226:C233"/>
    <mergeCell ref="E226:E241"/>
    <mergeCell ref="AN226:AN233"/>
    <mergeCell ref="AP226:AP233"/>
    <mergeCell ref="AQ226:AQ241"/>
    <mergeCell ref="AS226:AS233"/>
    <mergeCell ref="AT226:AT241"/>
    <mergeCell ref="BS226:BS241"/>
    <mergeCell ref="BT226:BT241"/>
    <mergeCell ref="BV226:BV241"/>
    <mergeCell ref="BW226:BW241"/>
    <mergeCell ref="BX226:BX241"/>
    <mergeCell ref="BZ226:BZ241"/>
    <mergeCell ref="C234:C241"/>
    <mergeCell ref="AN234:AN241"/>
    <mergeCell ref="AP234:AP241"/>
    <mergeCell ref="AS234:AS241"/>
    <mergeCell ref="BA234:BA241"/>
    <mergeCell ref="BD234:BD241"/>
    <mergeCell ref="BL234:BL241"/>
    <mergeCell ref="BO234:BO241"/>
    <mergeCell ref="BA226:BA233"/>
    <mergeCell ref="BB226:BB241"/>
    <mergeCell ref="BD226:BD233"/>
    <mergeCell ref="BE226:BE241"/>
    <mergeCell ref="BL226:BL233"/>
    <mergeCell ref="BM226:BM241"/>
    <mergeCell ref="BO226:BO233"/>
    <mergeCell ref="BP226:BP241"/>
    <mergeCell ref="BR226:BR241"/>
  </mergeCells>
  <conditionalFormatting sqref="A1:A1048576">
    <cfRule type="colorScale" priority="3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:B1048576">
    <cfRule type="colorScale" priority="39">
      <colorScale>
        <cfvo type="min"/>
        <cfvo type="max"/>
        <color rgb="FFFCFCFF"/>
        <color rgb="FF63BE7B"/>
      </colorScale>
    </cfRule>
  </conditionalFormatting>
  <conditionalFormatting sqref="C1:C1048576">
    <cfRule type="colorScale" priority="60">
      <colorScale>
        <cfvo type="min"/>
        <cfvo type="max"/>
        <color rgb="FFFFEF9C"/>
        <color rgb="FF63BE7B"/>
      </colorScale>
    </cfRule>
  </conditionalFormatting>
  <conditionalFormatting sqref="E1:E5 E157:E158 E55:E56 E38:E39 E21:E22 E140:E141 E123:E124 E174:E175 E72:E73 E208:E209 E191:E192 E106:E107 E89:E90 E242:E243 E225:E226 E259:E1048576">
    <cfRule type="colorScale" priority="103">
      <colorScale>
        <cfvo type="num" val="0"/>
        <cfvo type="percentile" val="50"/>
        <cfvo type="num" val="3000000"/>
        <color rgb="FF63BE7B"/>
        <color rgb="FFFFEB84"/>
        <color rgb="FFF8696B"/>
      </colorScale>
    </cfRule>
  </conditionalFormatting>
  <conditionalFormatting sqref="G2">
    <cfRule type="dataBar" priority="84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{5FE1ACBC-BD8F-D140-8F76-40CE6C3D68DF}</x14:id>
        </ext>
      </extLst>
    </cfRule>
  </conditionalFormatting>
  <conditionalFormatting sqref="L2">
    <cfRule type="dataBar" priority="8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{D7D0384D-31FA-DB41-AF9A-6764A42C1861}</x14:id>
        </ext>
      </extLst>
    </cfRule>
  </conditionalFormatting>
  <conditionalFormatting sqref="Q2">
    <cfRule type="dataBar" priority="82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{23DFCD27-4944-CF4D-9C3F-5C49A928F6BC}</x14:id>
        </ext>
      </extLst>
    </cfRule>
  </conditionalFormatting>
  <conditionalFormatting sqref="Q1:U1048576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V2">
    <cfRule type="dataBar" priority="8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{4CB99634-74DE-134D-BEBA-1AA63E07A1FE}</x14:id>
        </ext>
      </extLst>
    </cfRule>
  </conditionalFormatting>
  <conditionalFormatting sqref="AA2">
    <cfRule type="dataBar" priority="80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{F2F335B2-E477-DC4F-97D1-6BFAF454493B}</x14:id>
        </ext>
      </extLst>
    </cfRule>
  </conditionalFormatting>
  <conditionalFormatting sqref="AA1:AE1048576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G1:AG1048576">
    <cfRule type="dataBar" priority="89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{7D966A2F-C821-8944-81D7-C40136751AC7}</x14:id>
        </ext>
      </extLst>
    </cfRule>
  </conditionalFormatting>
  <conditionalFormatting sqref="AH1:AH1048576">
    <cfRule type="dataBar" priority="9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{725E9D17-1884-F942-B691-343F0D32030F}</x14:id>
        </ext>
      </extLst>
    </cfRule>
  </conditionalFormatting>
  <conditionalFormatting sqref="AI1:AI1048576">
    <cfRule type="dataBar" priority="92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{B54E98AA-9F42-E54F-931A-0AFAE020D17C}</x14:id>
        </ext>
      </extLst>
    </cfRule>
  </conditionalFormatting>
  <conditionalFormatting sqref="AJ1:AJ1048576">
    <cfRule type="dataBar" priority="9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{3D9C4B0F-DC6B-AB4D-8962-75C0EEB8DF48}</x14:id>
        </ext>
      </extLst>
    </cfRule>
  </conditionalFormatting>
  <conditionalFormatting sqref="AK1:AK1048576">
    <cfRule type="dataBar" priority="90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{D4F165DA-E5CE-2D4A-B4E0-91F2D2641013}</x14:id>
        </ext>
      </extLst>
    </cfRule>
  </conditionalFormatting>
  <conditionalFormatting sqref="AM259:AN1048576 AM174:AN174 AM1:AN4 AM21:AN21 AM55:AN55 AM158:AM173 AM157:AN157 AM38:AN38 AM72:AN72 AM140:AN140 AM141:AM156 AM22:AM37 AM123:AN123 AM191:AN191 AM39:AM54 AM56:AM71 AM89:AN89 AM73:AM88 AM124:AM139 AM175:AM190 AM243:AM258 AM209:AM224 AM225:AN225 AM208:AN208 AM192:AM207 AM107:AM122 AM106:AN106 AM90:AM105 AM5:AM20 AM242:AN242 AM226:AM241">
    <cfRule type="colorScale" priority="10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N1:AN1048576">
    <cfRule type="colorScale" priority="7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P1:AP1048576">
    <cfRule type="colorScale" priority="7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P259:AP1048576 AP1:AP4 AP174 AP21 AP55 AP157 AP38 AP72 AP140 AP123 AP191 AP89 AP225 AP208 AP106 AP242">
    <cfRule type="colorScale" priority="10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Q1:AQ1048576">
    <cfRule type="colorScale" priority="7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Q259:AQ1048576 AQ1:AQ4 AQ174 AQ21 AQ55 AQ157 AQ38 AQ72 AQ140 AQ123 AQ191 AQ89 AQ225 AQ208 AQ106 AQ242">
    <cfRule type="colorScale" priority="9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R1:AR2">
    <cfRule type="colorScale" priority="8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S1:AS1048576">
    <cfRule type="colorScale" priority="7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S259:AS1048576 AS1:AS4 AS174 AS21 AS55 AS157 AS38 AS72 AS140 AS123 AS191 AS89 AS225 AS208 AS106 AS242">
    <cfRule type="colorScale" priority="10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T1:AT1048576">
    <cfRule type="colorScale" priority="7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T259:AT1048576 AT1:AT4 AT174 AT21 AT55 AT157 AT38 AT72 AT140 AT123 AT191 AT89 AT225 AT208 AT106 AT242">
    <cfRule type="colorScale" priority="9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V1:AV1048576">
    <cfRule type="colorScale" priority="5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W1:AW1048576">
    <cfRule type="colorScale" priority="5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X1:AX1048576">
    <cfRule type="colorScale" priority="5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Y1:AY1048576">
    <cfRule type="colorScale" priority="5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2:AZ3 BE2 BC3 BB2:BC2">
    <cfRule type="colorScale" priority="8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5:AZ12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13:AZ20">
    <cfRule type="colorScale" priority="1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22:AZ29">
    <cfRule type="colorScale" priority="4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30:AZ37">
    <cfRule type="colorScale" priority="4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39:AZ46">
    <cfRule type="colorScale" priority="6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47:AZ54">
    <cfRule type="colorScale" priority="6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56:AZ63">
    <cfRule type="colorScale" priority="6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64:AZ71">
    <cfRule type="colorScale" priority="6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73:AZ80">
    <cfRule type="colorScale" priority="2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81:AZ88">
    <cfRule type="colorScale" priority="2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90:AZ97">
    <cfRule type="colorScale" priority="1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98:AZ105">
    <cfRule type="colorScale" priority="1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107:AZ114">
    <cfRule type="colorScale" priority="1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115:AZ122">
    <cfRule type="colorScale" priority="1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124:AZ131">
    <cfRule type="colorScale" priority="4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132:AZ139">
    <cfRule type="colorScale" priority="4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141:AZ148">
    <cfRule type="colorScale" priority="4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149:AZ156">
    <cfRule type="colorScale" priority="4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158:AZ165">
    <cfRule type="colorScale" priority="6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166:AZ173">
    <cfRule type="colorScale" priority="6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175:AZ182">
    <cfRule type="colorScale" priority="3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183:AZ190">
    <cfRule type="colorScale" priority="165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192:AZ199">
    <cfRule type="colorScale" priority="1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200:AZ207">
    <cfRule type="colorScale" priority="1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209:AZ216">
    <cfRule type="colorScale" priority="2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217:AZ224">
    <cfRule type="colorScale" priority="2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226:AZ233">
    <cfRule type="colorScale" priority="1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234:AZ241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243:AZ250">
    <cfRule type="colorScale" priority="6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251:AZ258">
    <cfRule type="colorScale" priority="6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A1:BA1048576">
    <cfRule type="colorScale" priority="5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B1:BB1048576">
    <cfRule type="colorScale" priority="7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B259:BB1048576 BB1:BB4 BB174 BB21 BB55 BB157 BB38 BB72 BB140 BB123 BB191 BB89 BB225 BB208 BB106 BB242">
    <cfRule type="colorScale" priority="9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D1:BD1048576">
    <cfRule type="colorScale" priority="5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E1:BE1048576">
    <cfRule type="colorScale" priority="6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E259:BE1048576 BE1:BE4 BE174 BE21 BE55 BE157 BE38 BE72 BE140 BE123 BE191 BE89 BE225 BE208 BE106 BE242">
    <cfRule type="colorScale" priority="9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G1:BG1048576">
    <cfRule type="colorScale" priority="5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H1:BH1048576">
    <cfRule type="colorScale" priority="5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I1:BI1048576">
    <cfRule type="colorScale" priority="5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J1:BJ1048576">
    <cfRule type="colorScale" priority="5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L1:BL1048576">
    <cfRule type="colorScale" priority="4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L259:BL1048576 BL1:BL4 BL174 BL21 BL55 BL157 BL38 BL72 BL140 BL123 BL191 BL89 BL225 BL208 BL106 BL242">
    <cfRule type="colorScale" priority="9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M1:BM1048576">
    <cfRule type="colorScale" priority="3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N3">
    <cfRule type="colorScale" priority="8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O1:BO1048576">
    <cfRule type="colorScale" priority="4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O259:BO1048576 BO1:BO4 BO174 BO21 BO55 BO157 BO38 BO72 BO140 BO123 BO191 BO89 BO225 BO208 BO106 BO242">
    <cfRule type="colorScale" priority="9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P1:BP1048576">
    <cfRule type="colorScale" priority="3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R1:BR1048576">
    <cfRule type="colorScale" priority="3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S1:BS1048576">
    <cfRule type="colorScale" priority="3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T1:BT1048576">
    <cfRule type="colorScale" priority="3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V1:BV1048576">
    <cfRule type="colorScale" priority="3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W1:BW1048576">
    <cfRule type="colorScale" priority="2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X1:BX1048576">
    <cfRule type="colorScale" priority="2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Z1:BZ1048576">
    <cfRule type="colorScale" priority="2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FE1ACBC-BD8F-D140-8F76-40CE6C3D68DF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G2</xm:sqref>
        </x14:conditionalFormatting>
        <x14:conditionalFormatting xmlns:xm="http://schemas.microsoft.com/office/excel/2006/main">
          <x14:cfRule type="dataBar" id="{D7D0384D-31FA-DB41-AF9A-6764A42C1861}">
            <x14:dataBar minLength="0" maxLength="100" border="1" negativeBarBorderColorSameAsPositive="0">
              <x14:cfvo type="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L2</xm:sqref>
        </x14:conditionalFormatting>
        <x14:conditionalFormatting xmlns:xm="http://schemas.microsoft.com/office/excel/2006/main">
          <x14:cfRule type="dataBar" id="{23DFCD27-4944-CF4D-9C3F-5C49A928F6BC}">
            <x14:dataBar minLength="0" maxLength="100" border="1" negativeBarBorderColorSameAsPositive="0">
              <x14:cfvo type="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Q2</xm:sqref>
        </x14:conditionalFormatting>
        <x14:conditionalFormatting xmlns:xm="http://schemas.microsoft.com/office/excel/2006/main">
          <x14:cfRule type="dataBar" id="{4CB99634-74DE-134D-BEBA-1AA63E07A1FE}">
            <x14:dataBar minLength="0" maxLength="100" border="1" negativeBarBorderColorSameAsPositive="0">
              <x14:cfvo type="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V2</xm:sqref>
        </x14:conditionalFormatting>
        <x14:conditionalFormatting xmlns:xm="http://schemas.microsoft.com/office/excel/2006/main">
          <x14:cfRule type="dataBar" id="{F2F335B2-E477-DC4F-97D1-6BFAF454493B}">
            <x14:dataBar minLength="0" maxLength="100" border="1" negativeBarBorderColorSameAsPositive="0">
              <x14:cfvo type="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AA2</xm:sqref>
        </x14:conditionalFormatting>
        <x14:conditionalFormatting xmlns:xm="http://schemas.microsoft.com/office/excel/2006/main">
          <x14:cfRule type="dataBar" id="{7D966A2F-C821-8944-81D7-C40136751AC7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AG1:AG1048576</xm:sqref>
        </x14:conditionalFormatting>
        <x14:conditionalFormatting xmlns:xm="http://schemas.microsoft.com/office/excel/2006/main">
          <x14:cfRule type="dataBar" id="{725E9D17-1884-F942-B691-343F0D32030F}">
            <x14:dataBar minLength="0" maxLength="100" border="1" negativeBarBorderColorSameAsPositive="0">
              <x14:cfvo type="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AH1:AH1048576</xm:sqref>
        </x14:conditionalFormatting>
        <x14:conditionalFormatting xmlns:xm="http://schemas.microsoft.com/office/excel/2006/main">
          <x14:cfRule type="dataBar" id="{B54E98AA-9F42-E54F-931A-0AFAE020D17C}">
            <x14:dataBar minLength="0" maxLength="100" border="1" negativeBarBorderColorSameAsPositive="0">
              <x14:cfvo type="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AI1:AI1048576</xm:sqref>
        </x14:conditionalFormatting>
        <x14:conditionalFormatting xmlns:xm="http://schemas.microsoft.com/office/excel/2006/main">
          <x14:cfRule type="dataBar" id="{3D9C4B0F-DC6B-AB4D-8962-75C0EEB8DF48}">
            <x14:dataBar minLength="0" maxLength="100" border="1" negativeBarBorderColorSameAsPositive="0">
              <x14:cfvo type="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AJ1:AJ1048576</xm:sqref>
        </x14:conditionalFormatting>
        <x14:conditionalFormatting xmlns:xm="http://schemas.microsoft.com/office/excel/2006/main">
          <x14:cfRule type="dataBar" id="{D4F165DA-E5CE-2D4A-B4E0-91F2D2641013}">
            <x14:dataBar minLength="0" maxLength="100" border="1" negativeBarBorderColorSameAsPositive="0">
              <x14:cfvo type="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AK1:AK1048576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Sheet1</vt:lpstr>
      <vt:lpstr>GATE 0</vt:lpstr>
      <vt:lpstr>GATE3_c4</vt:lpstr>
      <vt:lpstr>GATE3_c5</vt:lpstr>
      <vt:lpstr>GATE3_c6</vt:lpstr>
      <vt:lpstr>GATE3_c8</vt:lpstr>
      <vt:lpstr>GATE3_c7</vt:lpstr>
      <vt:lpstr>GATE3_c0</vt:lpstr>
      <vt:lpstr>GATE3_c9</vt:lpstr>
      <vt:lpstr>Statistical Significance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Graber David (grbv)</dc:creator>
  <cp:lastModifiedBy>Graber David (grbv)</cp:lastModifiedBy>
  <dcterms:created xsi:type="dcterms:W3CDTF">2024-07-08T14:00:07Z</dcterms:created>
  <dcterms:modified xsi:type="dcterms:W3CDTF">2025-05-16T12:54:40Z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0d9bad3-6dac-4e9a-89a3-89f3b8d247b2_Enabled">
    <vt:lpwstr>true</vt:lpwstr>
  </property>
  <property fmtid="{D5CDD505-2E9C-101B-9397-08002B2CF9AE}" pid="3" name="MSIP_Label_10d9bad3-6dac-4e9a-89a3-89f3b8d247b2_SetDate">
    <vt:lpwstr>2024-07-08T14:14:07Z</vt:lpwstr>
  </property>
  <property fmtid="{D5CDD505-2E9C-101B-9397-08002B2CF9AE}" pid="4" name="MSIP_Label_10d9bad3-6dac-4e9a-89a3-89f3b8d247b2_Method">
    <vt:lpwstr>Standard</vt:lpwstr>
  </property>
  <property fmtid="{D5CDD505-2E9C-101B-9397-08002B2CF9AE}" pid="5" name="MSIP_Label_10d9bad3-6dac-4e9a-89a3-89f3b8d247b2_Name">
    <vt:lpwstr>10d9bad3-6dac-4e9a-89a3-89f3b8d247b2</vt:lpwstr>
  </property>
  <property fmtid="{D5CDD505-2E9C-101B-9397-08002B2CF9AE}" pid="6" name="MSIP_Label_10d9bad3-6dac-4e9a-89a3-89f3b8d247b2_SiteId">
    <vt:lpwstr>5d1a9f9d-201f-4a10-b983-451cf65cbc1e</vt:lpwstr>
  </property>
  <property fmtid="{D5CDD505-2E9C-101B-9397-08002B2CF9AE}" pid="7" name="MSIP_Label_10d9bad3-6dac-4e9a-89a3-89f3b8d247b2_ActionId">
    <vt:lpwstr>8a944ca4-edde-471f-b7f5-4781e670f6fa</vt:lpwstr>
  </property>
  <property fmtid="{D5CDD505-2E9C-101B-9397-08002B2CF9AE}" pid="8" name="MSIP_Label_10d9bad3-6dac-4e9a-89a3-89f3b8d247b2_ContentBits">
    <vt:lpwstr>0</vt:lpwstr>
  </property>
</Properties>
</file>