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kai\OneDrive - 愛媛大学\Project X\(論文化) t-DAC_Cu-Pt-Re\20241214-_Revision2\"/>
    </mc:Choice>
  </mc:AlternateContent>
  <xr:revisionPtr revIDLastSave="0" documentId="13_ncr:1_{57A8F7A4-64E8-4E15-B7D8-CF09FEB078FC}" xr6:coauthVersionLast="47" xr6:coauthVersionMax="47" xr10:uidLastSave="{00000000-0000-0000-0000-000000000000}"/>
  <bookViews>
    <workbookView xWindow="-108" yWindow="-108" windowWidth="23256" windowHeight="12456" xr2:uid="{A9A4B143-80FB-4C96-9923-1AA21F0E648C}"/>
  </bookViews>
  <sheets>
    <sheet name="R-S E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6" i="1" l="1"/>
  <c r="AI6" i="1"/>
  <c r="AE6" i="1"/>
  <c r="AF30" i="1" s="1"/>
  <c r="AA6" i="1"/>
  <c r="W6" i="1"/>
  <c r="S6" i="1"/>
  <c r="C3" i="1"/>
  <c r="B12" i="1" s="1"/>
  <c r="AD47" i="1"/>
  <c r="AB47" i="1"/>
  <c r="Z47" i="1"/>
  <c r="T47" i="1"/>
  <c r="R47" i="1"/>
  <c r="J47" i="1"/>
  <c r="AD46" i="1"/>
  <c r="AB46" i="1"/>
  <c r="Z46" i="1"/>
  <c r="T46" i="1"/>
  <c r="R46" i="1"/>
  <c r="J46" i="1"/>
  <c r="AD45" i="1"/>
  <c r="AB45" i="1"/>
  <c r="Z45" i="1"/>
  <c r="T45" i="1"/>
  <c r="R45" i="1"/>
  <c r="J45" i="1"/>
  <c r="AD44" i="1"/>
  <c r="AB44" i="1"/>
  <c r="Z44" i="1"/>
  <c r="T44" i="1"/>
  <c r="R44" i="1"/>
  <c r="J44" i="1"/>
  <c r="AD43" i="1"/>
  <c r="AB43" i="1"/>
  <c r="Z43" i="1"/>
  <c r="T43" i="1"/>
  <c r="R43" i="1"/>
  <c r="J43" i="1"/>
  <c r="AD42" i="1"/>
  <c r="AB42" i="1"/>
  <c r="Z42" i="1"/>
  <c r="T42" i="1"/>
  <c r="R42" i="1"/>
  <c r="J42" i="1"/>
  <c r="AD41" i="1"/>
  <c r="AB41" i="1"/>
  <c r="Z41" i="1"/>
  <c r="T41" i="1"/>
  <c r="R41" i="1"/>
  <c r="J41" i="1"/>
  <c r="AD40" i="1"/>
  <c r="AB40" i="1"/>
  <c r="Z40" i="1"/>
  <c r="T40" i="1"/>
  <c r="R40" i="1"/>
  <c r="J40" i="1"/>
  <c r="AD39" i="1"/>
  <c r="AB39" i="1"/>
  <c r="Z39" i="1"/>
  <c r="T39" i="1"/>
  <c r="R39" i="1"/>
  <c r="J39" i="1"/>
  <c r="AD38" i="1"/>
  <c r="AB38" i="1"/>
  <c r="Z38" i="1"/>
  <c r="T38" i="1"/>
  <c r="R38" i="1"/>
  <c r="J38" i="1"/>
  <c r="AD37" i="1"/>
  <c r="AB37" i="1"/>
  <c r="Z37" i="1"/>
  <c r="T37" i="1"/>
  <c r="R37" i="1"/>
  <c r="J37" i="1"/>
  <c r="AD36" i="1"/>
  <c r="AB36" i="1"/>
  <c r="Z36" i="1"/>
  <c r="T36" i="1"/>
  <c r="R36" i="1"/>
  <c r="J36" i="1"/>
  <c r="AD35" i="1"/>
  <c r="AB35" i="1"/>
  <c r="Z35" i="1"/>
  <c r="T35" i="1"/>
  <c r="R35" i="1"/>
  <c r="J35" i="1"/>
  <c r="AD34" i="1"/>
  <c r="AB34" i="1"/>
  <c r="Z34" i="1"/>
  <c r="T34" i="1"/>
  <c r="R34" i="1"/>
  <c r="J34" i="1"/>
  <c r="AD33" i="1"/>
  <c r="AB33" i="1"/>
  <c r="Z33" i="1"/>
  <c r="T33" i="1"/>
  <c r="R33" i="1"/>
  <c r="J33" i="1"/>
  <c r="AD32" i="1"/>
  <c r="AB32" i="1"/>
  <c r="Z32" i="1"/>
  <c r="T32" i="1"/>
  <c r="R32" i="1"/>
  <c r="J32" i="1"/>
  <c r="AD31" i="1"/>
  <c r="AB31" i="1"/>
  <c r="Z31" i="1"/>
  <c r="T31" i="1"/>
  <c r="R31" i="1"/>
  <c r="J31" i="1"/>
  <c r="AD30" i="1"/>
  <c r="AB30" i="1"/>
  <c r="Z30" i="1"/>
  <c r="T30" i="1"/>
  <c r="R30" i="1"/>
  <c r="J30" i="1"/>
  <c r="AD29" i="1"/>
  <c r="AB29" i="1"/>
  <c r="Z29" i="1"/>
  <c r="T29" i="1"/>
  <c r="R29" i="1"/>
  <c r="J29" i="1"/>
  <c r="AD28" i="1"/>
  <c r="AB28" i="1"/>
  <c r="Z28" i="1"/>
  <c r="T28" i="1"/>
  <c r="R28" i="1"/>
  <c r="J28" i="1"/>
  <c r="AD27" i="1"/>
  <c r="AB27" i="1"/>
  <c r="Z27" i="1"/>
  <c r="T27" i="1"/>
  <c r="R27" i="1"/>
  <c r="J27" i="1"/>
  <c r="AD26" i="1"/>
  <c r="AB26" i="1"/>
  <c r="Z26" i="1"/>
  <c r="T26" i="1"/>
  <c r="R26" i="1"/>
  <c r="J26" i="1"/>
  <c r="AD25" i="1"/>
  <c r="AB25" i="1"/>
  <c r="Z25" i="1"/>
  <c r="T25" i="1"/>
  <c r="R25" i="1"/>
  <c r="J25" i="1"/>
  <c r="AD24" i="1"/>
  <c r="AB24" i="1"/>
  <c r="Z24" i="1"/>
  <c r="T24" i="1"/>
  <c r="R24" i="1"/>
  <c r="J24" i="1"/>
  <c r="AD23" i="1"/>
  <c r="AB23" i="1"/>
  <c r="Z23" i="1"/>
  <c r="T23" i="1"/>
  <c r="R23" i="1"/>
  <c r="J23" i="1"/>
  <c r="AD22" i="1"/>
  <c r="AB22" i="1"/>
  <c r="Z22" i="1"/>
  <c r="T22" i="1"/>
  <c r="R22" i="1"/>
  <c r="J22" i="1"/>
  <c r="AD21" i="1"/>
  <c r="AB21" i="1"/>
  <c r="Z21" i="1"/>
  <c r="T21" i="1"/>
  <c r="R21" i="1"/>
  <c r="J21" i="1"/>
  <c r="AD20" i="1"/>
  <c r="AB20" i="1"/>
  <c r="Z20" i="1"/>
  <c r="T20" i="1"/>
  <c r="R20" i="1"/>
  <c r="J20" i="1"/>
  <c r="AD19" i="1"/>
  <c r="AB19" i="1"/>
  <c r="Z19" i="1"/>
  <c r="T19" i="1"/>
  <c r="R19" i="1"/>
  <c r="J19" i="1"/>
  <c r="AD18" i="1"/>
  <c r="AB18" i="1"/>
  <c r="Z18" i="1"/>
  <c r="T18" i="1"/>
  <c r="R18" i="1"/>
  <c r="J18" i="1"/>
  <c r="AD17" i="1"/>
  <c r="AB17" i="1"/>
  <c r="Z17" i="1"/>
  <c r="T17" i="1"/>
  <c r="R17" i="1"/>
  <c r="J17" i="1"/>
  <c r="AD16" i="1"/>
  <c r="AB16" i="1"/>
  <c r="Z16" i="1"/>
  <c r="T16" i="1"/>
  <c r="R16" i="1"/>
  <c r="J16" i="1"/>
  <c r="AD15" i="1"/>
  <c r="AB15" i="1"/>
  <c r="Z15" i="1"/>
  <c r="T15" i="1"/>
  <c r="R15" i="1"/>
  <c r="J15" i="1"/>
  <c r="AD14" i="1"/>
  <c r="AB14" i="1"/>
  <c r="Z14" i="1"/>
  <c r="T14" i="1"/>
  <c r="R14" i="1"/>
  <c r="J14" i="1"/>
  <c r="AD13" i="1"/>
  <c r="AB13" i="1"/>
  <c r="Z13" i="1"/>
  <c r="T13" i="1"/>
  <c r="R13" i="1"/>
  <c r="J13" i="1"/>
  <c r="AD12" i="1"/>
  <c r="AB12" i="1"/>
  <c r="Z12" i="1"/>
  <c r="T12" i="1"/>
  <c r="R12" i="1"/>
  <c r="J12" i="1"/>
  <c r="O6" i="1"/>
  <c r="K6" i="1"/>
  <c r="L38" i="1" s="1"/>
  <c r="V44" i="1"/>
  <c r="N39" i="1"/>
  <c r="B25" i="1" l="1"/>
  <c r="AN29" i="1"/>
  <c r="AJ19" i="1"/>
  <c r="N12" i="1"/>
  <c r="AJ30" i="1"/>
  <c r="L12" i="1"/>
  <c r="L16" i="1"/>
  <c r="P35" i="1"/>
  <c r="N16" i="1"/>
  <c r="AF14" i="1"/>
  <c r="X13" i="1"/>
  <c r="L21" i="1"/>
  <c r="L19" i="1"/>
  <c r="V25" i="1"/>
  <c r="L30" i="1"/>
  <c r="AJ39" i="1"/>
  <c r="V29" i="1"/>
  <c r="V13" i="1"/>
  <c r="L15" i="1"/>
  <c r="L18" i="1"/>
  <c r="X36" i="1"/>
  <c r="AF12" i="1"/>
  <c r="L25" i="1"/>
  <c r="V17" i="1"/>
  <c r="X30" i="1"/>
  <c r="AJ12" i="1"/>
  <c r="L14" i="1"/>
  <c r="N20" i="1"/>
  <c r="X12" i="1"/>
  <c r="L17" i="1"/>
  <c r="V21" i="1"/>
  <c r="V14" i="1"/>
  <c r="P13" i="1"/>
  <c r="X21" i="1"/>
  <c r="L13" i="1"/>
  <c r="X15" i="1"/>
  <c r="V18" i="1"/>
  <c r="N24" i="1"/>
  <c r="C25" i="1"/>
  <c r="AF39" i="1"/>
  <c r="AN27" i="1"/>
  <c r="P16" i="1"/>
  <c r="AL26" i="1"/>
  <c r="P20" i="1"/>
  <c r="P12" i="1"/>
  <c r="AL14" i="1"/>
  <c r="X25" i="1"/>
  <c r="AN26" i="1"/>
  <c r="X34" i="1"/>
  <c r="AF45" i="1"/>
  <c r="AF41" i="1"/>
  <c r="AF44" i="1"/>
  <c r="AF47" i="1"/>
  <c r="AF43" i="1"/>
  <c r="AF46" i="1"/>
  <c r="AF42" i="1"/>
  <c r="AF23" i="1"/>
  <c r="AF19" i="1"/>
  <c r="AF15" i="1"/>
  <c r="AF35" i="1"/>
  <c r="AF29" i="1"/>
  <c r="AF37" i="1"/>
  <c r="AF36" i="1"/>
  <c r="AF34" i="1"/>
  <c r="AF27" i="1"/>
  <c r="AF26" i="1"/>
  <c r="AF22" i="1"/>
  <c r="AF18" i="1"/>
  <c r="AF33" i="1"/>
  <c r="AF17" i="1"/>
  <c r="AF40" i="1"/>
  <c r="AF38" i="1"/>
  <c r="AF25" i="1"/>
  <c r="AF21" i="1"/>
  <c r="AF32" i="1"/>
  <c r="AF31" i="1"/>
  <c r="AF28" i="1"/>
  <c r="B13" i="1"/>
  <c r="AN14" i="1"/>
  <c r="AH23" i="1"/>
  <c r="AF24" i="1"/>
  <c r="AH30" i="1"/>
  <c r="AH15" i="1"/>
  <c r="AJ23" i="1"/>
  <c r="P14" i="1"/>
  <c r="X14" i="1"/>
  <c r="AJ15" i="1"/>
  <c r="AL22" i="1"/>
  <c r="AL44" i="1"/>
  <c r="AL40" i="1"/>
  <c r="AL36" i="1"/>
  <c r="AL32" i="1"/>
  <c r="AL47" i="1"/>
  <c r="AL43" i="1"/>
  <c r="AL39" i="1"/>
  <c r="AL35" i="1"/>
  <c r="AL31" i="1"/>
  <c r="AL27" i="1"/>
  <c r="AL46" i="1"/>
  <c r="AL42" i="1"/>
  <c r="AL38" i="1"/>
  <c r="AL34" i="1"/>
  <c r="AL30" i="1"/>
  <c r="AL29" i="1"/>
  <c r="AN13" i="1"/>
  <c r="AL37" i="1"/>
  <c r="AL25" i="1"/>
  <c r="AL21" i="1"/>
  <c r="AL17" i="1"/>
  <c r="AL13" i="1"/>
  <c r="AL33" i="1"/>
  <c r="AL45" i="1"/>
  <c r="AL41" i="1"/>
  <c r="AN16" i="1"/>
  <c r="AL28" i="1"/>
  <c r="AL24" i="1"/>
  <c r="AL20" i="1"/>
  <c r="AL16" i="1"/>
  <c r="AL12" i="1"/>
  <c r="AN15" i="1"/>
  <c r="AL23" i="1"/>
  <c r="AL19" i="1"/>
  <c r="AL15" i="1"/>
  <c r="AN35" i="1"/>
  <c r="AN22" i="1"/>
  <c r="AN12" i="1"/>
  <c r="AN23" i="1"/>
  <c r="AF13" i="1"/>
  <c r="X17" i="1"/>
  <c r="AL18" i="1"/>
  <c r="AH19" i="1"/>
  <c r="AF20" i="1"/>
  <c r="B47" i="1"/>
  <c r="B43" i="1"/>
  <c r="B39" i="1"/>
  <c r="B35" i="1"/>
  <c r="B31" i="1"/>
  <c r="B46" i="1"/>
  <c r="B42" i="1"/>
  <c r="B38" i="1"/>
  <c r="B34" i="1"/>
  <c r="B30" i="1"/>
  <c r="B45" i="1"/>
  <c r="B41" i="1"/>
  <c r="B37" i="1"/>
  <c r="B33" i="1"/>
  <c r="B29" i="1"/>
  <c r="B24" i="1"/>
  <c r="B20" i="1"/>
  <c r="B16" i="1"/>
  <c r="B32" i="1"/>
  <c r="B27" i="1"/>
  <c r="B23" i="1"/>
  <c r="B19" i="1"/>
  <c r="B15" i="1"/>
  <c r="B40" i="1"/>
  <c r="B28" i="1"/>
  <c r="B44" i="1"/>
  <c r="B36" i="1"/>
  <c r="B26" i="1"/>
  <c r="B22" i="1"/>
  <c r="B18" i="1"/>
  <c r="B14" i="1"/>
  <c r="AJ13" i="1"/>
  <c r="AF16" i="1"/>
  <c r="AN18" i="1"/>
  <c r="B21" i="1"/>
  <c r="P45" i="1"/>
  <c r="P41" i="1"/>
  <c r="P44" i="1"/>
  <c r="P47" i="1"/>
  <c r="P43" i="1"/>
  <c r="P46" i="1"/>
  <c r="P42" i="1"/>
  <c r="P36" i="1"/>
  <c r="P40" i="1"/>
  <c r="P37" i="1"/>
  <c r="P34" i="1"/>
  <c r="P29" i="1"/>
  <c r="P23" i="1"/>
  <c r="P19" i="1"/>
  <c r="P15" i="1"/>
  <c r="P38" i="1"/>
  <c r="P27" i="1"/>
  <c r="P33" i="1"/>
  <c r="P26" i="1"/>
  <c r="P22" i="1"/>
  <c r="P18" i="1"/>
  <c r="P39" i="1"/>
  <c r="P32" i="1"/>
  <c r="P31" i="1"/>
  <c r="P28" i="1"/>
  <c r="P25" i="1"/>
  <c r="P21" i="1"/>
  <c r="P17" i="1"/>
  <c r="P30" i="1"/>
  <c r="AH45" i="1"/>
  <c r="AH41" i="1"/>
  <c r="AH37" i="1"/>
  <c r="AH33" i="1"/>
  <c r="AH29" i="1"/>
  <c r="AH44" i="1"/>
  <c r="AH40" i="1"/>
  <c r="AH36" i="1"/>
  <c r="AH32" i="1"/>
  <c r="AH28" i="1"/>
  <c r="AH47" i="1"/>
  <c r="AH43" i="1"/>
  <c r="AH39" i="1"/>
  <c r="AH35" i="1"/>
  <c r="AH31" i="1"/>
  <c r="AH27" i="1"/>
  <c r="AH26" i="1"/>
  <c r="AH22" i="1"/>
  <c r="AH18" i="1"/>
  <c r="AH14" i="1"/>
  <c r="AH34" i="1"/>
  <c r="AH42" i="1"/>
  <c r="AH25" i="1"/>
  <c r="AH21" i="1"/>
  <c r="AH17" i="1"/>
  <c r="AH13" i="1"/>
  <c r="AH38" i="1"/>
  <c r="AH46" i="1"/>
  <c r="AH24" i="1"/>
  <c r="AH20" i="1"/>
  <c r="AH16" i="1"/>
  <c r="AH12" i="1"/>
  <c r="B17" i="1"/>
  <c r="P24" i="1"/>
  <c r="V27" i="1"/>
  <c r="L28" i="1"/>
  <c r="X29" i="1"/>
  <c r="X35" i="1"/>
  <c r="AN39" i="1"/>
  <c r="AJ44" i="1"/>
  <c r="AJ40" i="1"/>
  <c r="AJ47" i="1"/>
  <c r="AJ43" i="1"/>
  <c r="AJ46" i="1"/>
  <c r="AJ42" i="1"/>
  <c r="AJ45" i="1"/>
  <c r="AJ41" i="1"/>
  <c r="N13" i="1"/>
  <c r="N17" i="1"/>
  <c r="N21" i="1"/>
  <c r="V22" i="1"/>
  <c r="N25" i="1"/>
  <c r="V26" i="1"/>
  <c r="X27" i="1"/>
  <c r="N28" i="1"/>
  <c r="AN30" i="1"/>
  <c r="L31" i="1"/>
  <c r="AJ31" i="1"/>
  <c r="L39" i="1"/>
  <c r="X39" i="1"/>
  <c r="AJ16" i="1"/>
  <c r="X18" i="1"/>
  <c r="AN19" i="1"/>
  <c r="AJ20" i="1"/>
  <c r="L22" i="1"/>
  <c r="X22" i="1"/>
  <c r="AJ24" i="1"/>
  <c r="L26" i="1"/>
  <c r="X26" i="1"/>
  <c r="AJ28" i="1"/>
  <c r="N31" i="1"/>
  <c r="L32" i="1"/>
  <c r="AJ32" i="1"/>
  <c r="AN47" i="1"/>
  <c r="AN43" i="1"/>
  <c r="AN46" i="1"/>
  <c r="AN42" i="1"/>
  <c r="AN45" i="1"/>
  <c r="AN44" i="1"/>
  <c r="AN40" i="1"/>
  <c r="AN31" i="1"/>
  <c r="L33" i="1"/>
  <c r="V40" i="1"/>
  <c r="N46" i="1"/>
  <c r="N42" i="1"/>
  <c r="N38" i="1"/>
  <c r="N34" i="1"/>
  <c r="N30" i="1"/>
  <c r="N45" i="1"/>
  <c r="N41" i="1"/>
  <c r="N37" i="1"/>
  <c r="N33" i="1"/>
  <c r="N29" i="1"/>
  <c r="N44" i="1"/>
  <c r="N40" i="1"/>
  <c r="N36" i="1"/>
  <c r="N32" i="1"/>
  <c r="X46" i="1"/>
  <c r="X42" i="1"/>
  <c r="X45" i="1"/>
  <c r="X44" i="1"/>
  <c r="X47" i="1"/>
  <c r="X43" i="1"/>
  <c r="N14" i="1"/>
  <c r="V15" i="1"/>
  <c r="N18" i="1"/>
  <c r="V19" i="1"/>
  <c r="N22" i="1"/>
  <c r="V23" i="1"/>
  <c r="N26" i="1"/>
  <c r="L27" i="1"/>
  <c r="AN32" i="1"/>
  <c r="AJ38" i="1"/>
  <c r="X40" i="1"/>
  <c r="N47" i="1"/>
  <c r="AJ17" i="1"/>
  <c r="X19" i="1"/>
  <c r="AN20" i="1"/>
  <c r="AJ21" i="1"/>
  <c r="L23" i="1"/>
  <c r="X23" i="1"/>
  <c r="AN24" i="1"/>
  <c r="AJ25" i="1"/>
  <c r="AN28" i="1"/>
  <c r="X31" i="1"/>
  <c r="V32" i="1"/>
  <c r="AJ33" i="1"/>
  <c r="AN38" i="1"/>
  <c r="N27" i="1"/>
  <c r="V28" i="1"/>
  <c r="L29" i="1"/>
  <c r="X32" i="1"/>
  <c r="L34" i="1"/>
  <c r="L37" i="1"/>
  <c r="AJ37" i="1"/>
  <c r="X38" i="1"/>
  <c r="AN41" i="1"/>
  <c r="L46" i="1"/>
  <c r="L42" i="1"/>
  <c r="L45" i="1"/>
  <c r="L44" i="1"/>
  <c r="L47" i="1"/>
  <c r="L43" i="1"/>
  <c r="V12" i="1"/>
  <c r="N15" i="1"/>
  <c r="V16" i="1"/>
  <c r="N19" i="1"/>
  <c r="V20" i="1"/>
  <c r="N23" i="1"/>
  <c r="V24" i="1"/>
  <c r="X28" i="1"/>
  <c r="AN33" i="1"/>
  <c r="AJ34" i="1"/>
  <c r="AJ36" i="1"/>
  <c r="L40" i="1"/>
  <c r="X41" i="1"/>
  <c r="N43" i="1"/>
  <c r="X16" i="1"/>
  <c r="AN17" i="1"/>
  <c r="AJ18" i="1"/>
  <c r="L20" i="1"/>
  <c r="X20" i="1"/>
  <c r="AN21" i="1"/>
  <c r="AJ22" i="1"/>
  <c r="L24" i="1"/>
  <c r="X24" i="1"/>
  <c r="AN25" i="1"/>
  <c r="AJ26" i="1"/>
  <c r="AJ27" i="1"/>
  <c r="AJ29" i="1"/>
  <c r="X33" i="1"/>
  <c r="AN34" i="1"/>
  <c r="L35" i="1"/>
  <c r="AJ35" i="1"/>
  <c r="L36" i="1"/>
  <c r="AN36" i="1"/>
  <c r="AN37" i="1"/>
  <c r="AJ14" i="1"/>
  <c r="V47" i="1"/>
  <c r="V43" i="1"/>
  <c r="V39" i="1"/>
  <c r="V35" i="1"/>
  <c r="V31" i="1"/>
  <c r="V46" i="1"/>
  <c r="V42" i="1"/>
  <c r="V38" i="1"/>
  <c r="V34" i="1"/>
  <c r="V30" i="1"/>
  <c r="V45" i="1"/>
  <c r="V41" i="1"/>
  <c r="V37" i="1"/>
  <c r="V33" i="1"/>
  <c r="N35" i="1"/>
  <c r="V36" i="1"/>
  <c r="X37" i="1"/>
  <c r="L41" i="1"/>
  <c r="C17" i="1" l="1"/>
  <c r="C36" i="1"/>
  <c r="C20" i="1"/>
  <c r="C43" i="1"/>
  <c r="C44" i="1"/>
  <c r="C21" i="1"/>
  <c r="C29" i="1"/>
  <c r="C34" i="1"/>
  <c r="C47" i="1"/>
  <c r="C28" i="1"/>
  <c r="C38" i="1"/>
  <c r="C13" i="1"/>
  <c r="C24" i="1"/>
  <c r="C40" i="1"/>
  <c r="C42" i="1"/>
  <c r="C30" i="1"/>
  <c r="C15" i="1"/>
  <c r="C46" i="1"/>
  <c r="C23" i="1"/>
  <c r="C37" i="1"/>
  <c r="C19" i="1"/>
  <c r="C41" i="1"/>
  <c r="C27" i="1"/>
  <c r="C18" i="1"/>
  <c r="C32" i="1"/>
  <c r="C45" i="1"/>
  <c r="C31" i="1"/>
  <c r="H25" i="1"/>
  <c r="F25" i="1"/>
  <c r="C33" i="1"/>
  <c r="C14" i="1"/>
  <c r="C22" i="1"/>
  <c r="C12" i="1"/>
  <c r="C35" i="1"/>
  <c r="C26" i="1"/>
  <c r="C16" i="1"/>
  <c r="C39" i="1"/>
  <c r="F12" i="1" l="1"/>
  <c r="H12" i="1"/>
  <c r="H35" i="1"/>
  <c r="F35" i="1"/>
  <c r="H32" i="1"/>
  <c r="F32" i="1"/>
  <c r="F38" i="1"/>
  <c r="H38" i="1"/>
  <c r="F14" i="1"/>
  <c r="H14" i="1"/>
  <c r="F18" i="1"/>
  <c r="H18" i="1"/>
  <c r="F41" i="1"/>
  <c r="H41" i="1"/>
  <c r="H15" i="1"/>
  <c r="F15" i="1"/>
  <c r="F40" i="1"/>
  <c r="H40" i="1"/>
  <c r="F36" i="1"/>
  <c r="H36" i="1"/>
  <c r="F37" i="1"/>
  <c r="H37" i="1"/>
  <c r="F31" i="1"/>
  <c r="H31" i="1"/>
  <c r="F22" i="1"/>
  <c r="H22" i="1"/>
  <c r="H45" i="1"/>
  <c r="F45" i="1"/>
  <c r="H27" i="1"/>
  <c r="F27" i="1"/>
  <c r="H23" i="1"/>
  <c r="F23" i="1"/>
  <c r="F44" i="1"/>
  <c r="H44" i="1"/>
  <c r="H19" i="1"/>
  <c r="F19" i="1"/>
  <c r="H47" i="1"/>
  <c r="F47" i="1"/>
  <c r="H43" i="1"/>
  <c r="F43" i="1"/>
  <c r="F26" i="1"/>
  <c r="H26" i="1"/>
  <c r="F30" i="1"/>
  <c r="H30" i="1"/>
  <c r="H42" i="1"/>
  <c r="F42" i="1"/>
  <c r="F28" i="1"/>
  <c r="H28" i="1"/>
  <c r="H21" i="1"/>
  <c r="F21" i="1"/>
  <c r="F16" i="1"/>
  <c r="H16" i="1"/>
  <c r="H24" i="1"/>
  <c r="F24" i="1"/>
  <c r="F34" i="1"/>
  <c r="H34" i="1"/>
  <c r="H20" i="1"/>
  <c r="F20" i="1"/>
  <c r="H17" i="1"/>
  <c r="F17" i="1"/>
  <c r="F29" i="1"/>
  <c r="H29" i="1"/>
  <c r="F33" i="1"/>
  <c r="H33" i="1"/>
  <c r="H46" i="1"/>
  <c r="F46" i="1"/>
  <c r="H13" i="1"/>
  <c r="F13" i="1"/>
  <c r="F39" i="1"/>
  <c r="H39" i="1"/>
</calcChain>
</file>

<file path=xl/sharedStrings.xml><?xml version="1.0" encoding="utf-8"?>
<sst xmlns="http://schemas.openxmlformats.org/spreadsheetml/2006/main" count="164" uniqueCount="31">
  <si>
    <t>Cu</t>
    <phoneticPr fontId="3"/>
  </si>
  <si>
    <t>Re</t>
    <phoneticPr fontId="3"/>
  </si>
  <si>
    <t>Pt</t>
    <phoneticPr fontId="3"/>
  </si>
  <si>
    <t>W</t>
    <phoneticPr fontId="3"/>
  </si>
  <si>
    <t>Au</t>
    <phoneticPr fontId="3"/>
  </si>
  <si>
    <t>MgO</t>
    <phoneticPr fontId="3"/>
  </si>
  <si>
    <t>Mo</t>
    <phoneticPr fontId="3"/>
  </si>
  <si>
    <t>Fe</t>
    <phoneticPr fontId="3"/>
  </si>
  <si>
    <t>NaCl-B2</t>
    <phoneticPr fontId="3"/>
  </si>
  <si>
    <t>Fratanduono+2020</t>
    <phoneticPr fontId="3"/>
  </si>
  <si>
    <t>R-S</t>
    <phoneticPr fontId="3"/>
  </si>
  <si>
    <t>err.</t>
    <phoneticPr fontId="3"/>
  </si>
  <si>
    <t>fix</t>
    <phoneticPr fontId="3"/>
  </si>
  <si>
    <t>3rd Vinet</t>
    <phoneticPr fontId="3"/>
  </si>
  <si>
    <t>η</t>
    <phoneticPr fontId="4"/>
  </si>
  <si>
    <t>β</t>
    <phoneticPr fontId="4"/>
  </si>
  <si>
    <t>ψ</t>
    <phoneticPr fontId="4"/>
  </si>
  <si>
    <t>[GPa]</t>
    <phoneticPr fontId="3"/>
  </si>
  <si>
    <r>
      <t>V/V</t>
    </r>
    <r>
      <rPr>
        <vertAlign val="subscript"/>
        <sz val="11"/>
        <color theme="1"/>
        <rFont val="Arial"/>
        <family val="2"/>
      </rPr>
      <t>0</t>
    </r>
    <phoneticPr fontId="3"/>
  </si>
  <si>
    <r>
      <t>V</t>
    </r>
    <r>
      <rPr>
        <vertAlign val="subscript"/>
        <sz val="11"/>
        <color theme="1"/>
        <rFont val="Arial"/>
        <family val="2"/>
      </rPr>
      <t>0</t>
    </r>
    <phoneticPr fontId="4"/>
  </si>
  <si>
    <r>
      <t>K</t>
    </r>
    <r>
      <rPr>
        <vertAlign val="subscript"/>
        <sz val="11"/>
        <color theme="1"/>
        <rFont val="Arial"/>
        <family val="2"/>
      </rPr>
      <t>0</t>
    </r>
    <phoneticPr fontId="4"/>
  </si>
  <si>
    <r>
      <t>[Å</t>
    </r>
    <r>
      <rPr>
        <vertAlign val="super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/cell]</t>
    </r>
    <phoneticPr fontId="4"/>
  </si>
  <si>
    <t>Volume</t>
    <phoneticPr fontId="4"/>
  </si>
  <si>
    <t>Pressure</t>
    <phoneticPr fontId="3"/>
  </si>
  <si>
    <t>input</t>
    <phoneticPr fontId="3"/>
  </si>
  <si>
    <t>output</t>
    <phoneticPr fontId="3"/>
  </si>
  <si>
    <r>
      <t>V</t>
    </r>
    <r>
      <rPr>
        <vertAlign val="subscript"/>
        <sz val="11"/>
        <rFont val="Arial"/>
        <family val="2"/>
      </rPr>
      <t>0</t>
    </r>
    <phoneticPr fontId="4"/>
  </si>
  <si>
    <r>
      <t>K</t>
    </r>
    <r>
      <rPr>
        <vertAlign val="subscript"/>
        <sz val="11"/>
        <rFont val="Arial"/>
        <family val="2"/>
      </rPr>
      <t>0</t>
    </r>
    <phoneticPr fontId="4"/>
  </si>
  <si>
    <r>
      <t>K</t>
    </r>
    <r>
      <rPr>
        <vertAlign val="subscript"/>
        <sz val="11"/>
        <rFont val="Arial"/>
        <family val="2"/>
      </rPr>
      <t>0</t>
    </r>
    <r>
      <rPr>
        <sz val="11"/>
        <rFont val="Arial"/>
        <family val="2"/>
      </rPr>
      <t>'</t>
    </r>
    <phoneticPr fontId="3"/>
  </si>
  <si>
    <r>
      <t>K</t>
    </r>
    <r>
      <rPr>
        <vertAlign val="subscript"/>
        <sz val="11"/>
        <rFont val="Yu Gothic UI"/>
        <family val="3"/>
        <charset val="128"/>
      </rPr>
      <t>∞</t>
    </r>
    <r>
      <rPr>
        <sz val="11"/>
        <rFont val="Arial"/>
        <family val="2"/>
      </rPr>
      <t>'</t>
    </r>
    <phoneticPr fontId="3"/>
  </si>
  <si>
    <r>
      <t>8.939 g/cm</t>
    </r>
    <r>
      <rPr>
        <vertAlign val="superscript"/>
        <sz val="8"/>
        <color theme="1"/>
        <rFont val="Arial"/>
        <family val="2"/>
      </rPr>
      <t>3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</si>
</sst>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00"/>
    <numFmt numFmtId="177" formatCode="0.0"/>
    <numFmt numFmtId="178" formatCode="0.0000"/>
    <numFmt numFmtId="179" formatCode="0.0000_);[Red]\(0.0000\)"/>
    <numFmt numFmtId="180" formatCode="?/?"/>
    <numFmt numFmtId="181" formatCode="0.0_ "/>
    <numFmt numFmtId="182" formatCode="0.00_ "/>
  </numFmts>
  <fonts count="19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8"/>
      <color theme="1"/>
      <name val="Arial"/>
      <family val="2"/>
    </font>
    <font>
      <sz val="11"/>
      <name val="ＭＳ Ｐゴシック"/>
      <family val="3"/>
      <charset val="128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vertAlign val="subscript"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vertAlign val="superscript"/>
      <sz val="11"/>
      <color theme="1"/>
      <name val="Arial"/>
      <family val="2"/>
    </font>
    <font>
      <sz val="11"/>
      <color theme="1" tint="0.249977111117893"/>
      <name val="Arial"/>
      <family val="2"/>
    </font>
    <font>
      <vertAlign val="subscript"/>
      <sz val="11"/>
      <name val="Arial"/>
      <family val="2"/>
    </font>
    <font>
      <u/>
      <sz val="11"/>
      <name val="Arial"/>
      <family val="2"/>
    </font>
    <font>
      <vertAlign val="subscript"/>
      <sz val="11"/>
      <name val="Yu Gothic UI"/>
      <family val="3"/>
      <charset val="128"/>
    </font>
    <font>
      <vertAlign val="superscript"/>
      <sz val="8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0" fontId="2" fillId="0" borderId="0">
      <alignment vertical="center"/>
    </xf>
    <xf numFmtId="0" fontId="5" fillId="0" borderId="0"/>
    <xf numFmtId="0" fontId="1" fillId="0" borderId="0">
      <alignment vertical="center"/>
    </xf>
    <xf numFmtId="0" fontId="7" fillId="0" borderId="0"/>
  </cellStyleXfs>
  <cellXfs count="164">
    <xf numFmtId="0" fontId="0" fillId="0" borderId="0" xfId="0"/>
    <xf numFmtId="0" fontId="8" fillId="0" borderId="0" xfId="1" applyFont="1">
      <alignment vertical="center"/>
    </xf>
    <xf numFmtId="0" fontId="8" fillId="0" borderId="0" xfId="0" applyFont="1"/>
    <xf numFmtId="182" fontId="8" fillId="0" borderId="0" xfId="1" applyNumberFormat="1" applyFont="1" applyAlignment="1">
      <alignment horizontal="center" vertical="center"/>
    </xf>
    <xf numFmtId="176" fontId="8" fillId="2" borderId="0" xfId="1" applyNumberFormat="1" applyFont="1" applyFill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8" fillId="0" borderId="0" xfId="1" applyFont="1" applyAlignment="1"/>
    <xf numFmtId="176" fontId="8" fillId="6" borderId="0" xfId="1" applyNumberFormat="1" applyFont="1" applyFill="1" applyAlignment="1">
      <alignment horizontal="center" vertical="center"/>
    </xf>
    <xf numFmtId="181" fontId="11" fillId="6" borderId="1" xfId="1" applyNumberFormat="1" applyFont="1" applyFill="1" applyBorder="1" applyAlignment="1">
      <alignment horizontal="center" vertical="center"/>
    </xf>
    <xf numFmtId="176" fontId="8" fillId="7" borderId="0" xfId="1" applyNumberFormat="1" applyFont="1" applyFill="1" applyAlignment="1">
      <alignment horizontal="center" vertical="center"/>
    </xf>
    <xf numFmtId="181" fontId="11" fillId="7" borderId="1" xfId="1" applyNumberFormat="1" applyFont="1" applyFill="1" applyBorder="1" applyAlignment="1">
      <alignment horizontal="center" vertical="center"/>
    </xf>
    <xf numFmtId="181" fontId="11" fillId="2" borderId="1" xfId="1" applyNumberFormat="1" applyFont="1" applyFill="1" applyBorder="1" applyAlignment="1">
      <alignment horizontal="center" vertical="center"/>
    </xf>
    <xf numFmtId="176" fontId="11" fillId="3" borderId="1" xfId="1" applyNumberFormat="1" applyFont="1" applyFill="1" applyBorder="1" applyAlignment="1">
      <alignment horizontal="center" vertical="center"/>
    </xf>
    <xf numFmtId="176" fontId="8" fillId="3" borderId="0" xfId="1" applyNumberFormat="1" applyFont="1" applyFill="1" applyAlignment="1">
      <alignment horizontal="center" vertical="center"/>
    </xf>
    <xf numFmtId="181" fontId="11" fillId="3" borderId="1" xfId="1" applyNumberFormat="1" applyFont="1" applyFill="1" applyBorder="1" applyAlignment="1">
      <alignment horizontal="center" vertical="center"/>
    </xf>
    <xf numFmtId="176" fontId="8" fillId="4" borderId="0" xfId="1" applyNumberFormat="1" applyFont="1" applyFill="1" applyAlignment="1">
      <alignment horizontal="center" vertical="center"/>
    </xf>
    <xf numFmtId="181" fontId="11" fillId="4" borderId="1" xfId="1" applyNumberFormat="1" applyFont="1" applyFill="1" applyBorder="1" applyAlignment="1">
      <alignment horizontal="center" vertical="center"/>
    </xf>
    <xf numFmtId="176" fontId="8" fillId="5" borderId="0" xfId="1" applyNumberFormat="1" applyFont="1" applyFill="1" applyAlignment="1">
      <alignment horizontal="center" vertical="center"/>
    </xf>
    <xf numFmtId="181" fontId="11" fillId="5" borderId="1" xfId="1" applyNumberFormat="1" applyFont="1" applyFill="1" applyBorder="1" applyAlignment="1">
      <alignment horizontal="center" vertical="center"/>
    </xf>
    <xf numFmtId="176" fontId="8" fillId="8" borderId="0" xfId="1" applyNumberFormat="1" applyFont="1" applyFill="1" applyAlignment="1">
      <alignment horizontal="center" vertical="center"/>
    </xf>
    <xf numFmtId="181" fontId="11" fillId="8" borderId="1" xfId="1" applyNumberFormat="1" applyFont="1" applyFill="1" applyBorder="1" applyAlignment="1">
      <alignment horizontal="center" vertical="center"/>
    </xf>
    <xf numFmtId="2" fontId="11" fillId="6" borderId="1" xfId="1" applyNumberFormat="1" applyFont="1" applyFill="1" applyBorder="1" applyAlignment="1">
      <alignment horizontal="center" vertical="center"/>
    </xf>
    <xf numFmtId="177" fontId="11" fillId="6" borderId="1" xfId="1" applyNumberFormat="1" applyFont="1" applyFill="1" applyBorder="1" applyAlignment="1">
      <alignment horizontal="center" vertical="center"/>
    </xf>
    <xf numFmtId="176" fontId="11" fillId="8" borderId="1" xfId="1" applyNumberFormat="1" applyFont="1" applyFill="1" applyBorder="1" applyAlignment="1">
      <alignment horizontal="center" vertical="center"/>
    </xf>
    <xf numFmtId="0" fontId="11" fillId="6" borderId="0" xfId="1" applyFont="1" applyFill="1">
      <alignment vertical="center"/>
    </xf>
    <xf numFmtId="0" fontId="11" fillId="0" borderId="0" xfId="1" applyFont="1">
      <alignment vertical="center"/>
    </xf>
    <xf numFmtId="0" fontId="11" fillId="7" borderId="0" xfId="1" applyFont="1" applyFill="1">
      <alignment vertical="center"/>
    </xf>
    <xf numFmtId="0" fontId="11" fillId="2" borderId="0" xfId="1" applyFont="1" applyFill="1">
      <alignment vertical="center"/>
    </xf>
    <xf numFmtId="0" fontId="11" fillId="3" borderId="0" xfId="1" applyFont="1" applyFill="1">
      <alignment vertical="center"/>
    </xf>
    <xf numFmtId="0" fontId="11" fillId="4" borderId="0" xfId="1" applyFont="1" applyFill="1">
      <alignment vertical="center"/>
    </xf>
    <xf numFmtId="0" fontId="11" fillId="5" borderId="0" xfId="1" applyFont="1" applyFill="1">
      <alignment vertical="center"/>
    </xf>
    <xf numFmtId="0" fontId="11" fillId="8" borderId="0" xfId="1" applyFont="1" applyFill="1">
      <alignment vertical="center"/>
    </xf>
    <xf numFmtId="0" fontId="11" fillId="6" borderId="1" xfId="1" applyFont="1" applyFill="1" applyBorder="1" applyAlignment="1">
      <alignment horizontal="center" vertical="center"/>
    </xf>
    <xf numFmtId="0" fontId="11" fillId="7" borderId="1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11" fillId="3" borderId="1" xfId="1" applyFont="1" applyFill="1" applyBorder="1" applyAlignment="1">
      <alignment horizontal="center" vertical="center"/>
    </xf>
    <xf numFmtId="0" fontId="11" fillId="4" borderId="1" xfId="1" applyFont="1" applyFill="1" applyBorder="1" applyAlignment="1">
      <alignment horizontal="center" vertical="center"/>
    </xf>
    <xf numFmtId="0" fontId="11" fillId="5" borderId="1" xfId="1" applyFont="1" applyFill="1" applyBorder="1" applyAlignment="1">
      <alignment horizontal="center" vertical="center"/>
    </xf>
    <xf numFmtId="0" fontId="11" fillId="8" borderId="0" xfId="1" applyFont="1" applyFill="1" applyAlignment="1">
      <alignment horizontal="center" vertical="center"/>
    </xf>
    <xf numFmtId="0" fontId="11" fillId="7" borderId="0" xfId="1" applyFont="1" applyFill="1" applyAlignment="1">
      <alignment horizontal="center" vertical="center"/>
    </xf>
    <xf numFmtId="0" fontId="11" fillId="6" borderId="0" xfId="1" applyFont="1" applyFill="1" applyAlignment="1">
      <alignment horizontal="center" vertical="center"/>
    </xf>
    <xf numFmtId="0" fontId="16" fillId="6" borderId="1" xfId="1" applyFont="1" applyFill="1" applyBorder="1" applyAlignment="1">
      <alignment horizontal="center" vertical="center"/>
    </xf>
    <xf numFmtId="176" fontId="11" fillId="6" borderId="1" xfId="1" applyNumberFormat="1" applyFont="1" applyFill="1" applyBorder="1" applyAlignment="1">
      <alignment horizontal="center" vertical="center"/>
    </xf>
    <xf numFmtId="0" fontId="16" fillId="7" borderId="1" xfId="1" applyFont="1" applyFill="1" applyBorder="1" applyAlignment="1">
      <alignment horizontal="center" vertical="center"/>
    </xf>
    <xf numFmtId="176" fontId="11" fillId="7" borderId="1" xfId="1" applyNumberFormat="1" applyFont="1" applyFill="1" applyBorder="1" applyAlignment="1">
      <alignment horizontal="center" vertical="center"/>
    </xf>
    <xf numFmtId="0" fontId="11" fillId="2" borderId="0" xfId="1" applyFont="1" applyFill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176" fontId="11" fillId="2" borderId="1" xfId="1" applyNumberFormat="1" applyFont="1" applyFill="1" applyBorder="1" applyAlignment="1">
      <alignment horizontal="center" vertical="center"/>
    </xf>
    <xf numFmtId="0" fontId="11" fillId="3" borderId="0" xfId="1" applyFont="1" applyFill="1" applyAlignment="1">
      <alignment horizontal="center" vertical="center"/>
    </xf>
    <xf numFmtId="0" fontId="16" fillId="3" borderId="1" xfId="1" applyFont="1" applyFill="1" applyBorder="1" applyAlignment="1">
      <alignment horizontal="center" vertical="center"/>
    </xf>
    <xf numFmtId="0" fontId="11" fillId="4" borderId="0" xfId="1" applyFont="1" applyFill="1" applyAlignment="1">
      <alignment horizontal="center" vertical="center"/>
    </xf>
    <xf numFmtId="176" fontId="11" fillId="4" borderId="1" xfId="1" applyNumberFormat="1" applyFont="1" applyFill="1" applyBorder="1" applyAlignment="1">
      <alignment horizontal="center" vertical="center"/>
    </xf>
    <xf numFmtId="0" fontId="11" fillId="5" borderId="0" xfId="1" applyFont="1" applyFill="1" applyAlignment="1">
      <alignment horizontal="center" vertical="center"/>
    </xf>
    <xf numFmtId="0" fontId="16" fillId="5" borderId="1" xfId="1" applyFont="1" applyFill="1" applyBorder="1" applyAlignment="1">
      <alignment horizontal="center" vertical="center"/>
    </xf>
    <xf numFmtId="176" fontId="11" fillId="5" borderId="1" xfId="1" applyNumberFormat="1" applyFont="1" applyFill="1" applyBorder="1" applyAlignment="1">
      <alignment horizontal="center" vertical="center"/>
    </xf>
    <xf numFmtId="0" fontId="16" fillId="8" borderId="1" xfId="1" applyFont="1" applyFill="1" applyBorder="1" applyAlignment="1">
      <alignment horizontal="center" vertical="center"/>
    </xf>
    <xf numFmtId="2" fontId="11" fillId="7" borderId="1" xfId="1" applyNumberFormat="1" applyFont="1" applyFill="1" applyBorder="1" applyAlignment="1">
      <alignment horizontal="center" vertical="center"/>
    </xf>
    <xf numFmtId="177" fontId="16" fillId="6" borderId="1" xfId="1" applyNumberFormat="1" applyFont="1" applyFill="1" applyBorder="1" applyAlignment="1">
      <alignment horizontal="center" vertical="center"/>
    </xf>
    <xf numFmtId="177" fontId="16" fillId="7" borderId="1" xfId="1" applyNumberFormat="1" applyFont="1" applyFill="1" applyBorder="1" applyAlignment="1">
      <alignment horizontal="center" vertical="center"/>
    </xf>
    <xf numFmtId="177" fontId="16" fillId="3" borderId="1" xfId="1" applyNumberFormat="1" applyFont="1" applyFill="1" applyBorder="1" applyAlignment="1">
      <alignment horizontal="center" vertical="center"/>
    </xf>
    <xf numFmtId="177" fontId="16" fillId="5" borderId="1" xfId="1" applyNumberFormat="1" applyFont="1" applyFill="1" applyBorder="1" applyAlignment="1">
      <alignment horizontal="center" vertical="center"/>
    </xf>
    <xf numFmtId="1" fontId="16" fillId="8" borderId="1" xfId="1" applyNumberFormat="1" applyFont="1" applyFill="1" applyBorder="1" applyAlignment="1">
      <alignment horizontal="center" vertical="center"/>
    </xf>
    <xf numFmtId="178" fontId="11" fillId="6" borderId="1" xfId="1" applyNumberFormat="1" applyFont="1" applyFill="1" applyBorder="1" applyAlignment="1">
      <alignment horizontal="center" vertical="center"/>
    </xf>
    <xf numFmtId="179" fontId="11" fillId="6" borderId="1" xfId="1" applyNumberFormat="1" applyFont="1" applyFill="1" applyBorder="1" applyAlignment="1">
      <alignment horizontal="center" vertical="center"/>
    </xf>
    <xf numFmtId="176" fontId="11" fillId="4" borderId="1" xfId="0" applyNumberFormat="1" applyFont="1" applyFill="1" applyBorder="1" applyAlignment="1">
      <alignment horizontal="center" vertical="center"/>
    </xf>
    <xf numFmtId="180" fontId="16" fillId="7" borderId="1" xfId="1" applyNumberFormat="1" applyFont="1" applyFill="1" applyBorder="1" applyAlignment="1">
      <alignment horizontal="center" vertical="center"/>
    </xf>
    <xf numFmtId="180" fontId="16" fillId="2" borderId="1" xfId="1" applyNumberFormat="1" applyFont="1" applyFill="1" applyBorder="1" applyAlignment="1">
      <alignment horizontal="center" vertical="center"/>
    </xf>
    <xf numFmtId="180" fontId="16" fillId="3" borderId="1" xfId="1" applyNumberFormat="1" applyFont="1" applyFill="1" applyBorder="1" applyAlignment="1">
      <alignment horizontal="center" vertical="center"/>
    </xf>
    <xf numFmtId="180" fontId="16" fillId="4" borderId="1" xfId="1" applyNumberFormat="1" applyFont="1" applyFill="1" applyBorder="1" applyAlignment="1">
      <alignment horizontal="center" vertical="center"/>
    </xf>
    <xf numFmtId="180" fontId="16" fillId="5" borderId="1" xfId="1" applyNumberFormat="1" applyFont="1" applyFill="1" applyBorder="1" applyAlignment="1">
      <alignment horizontal="center" vertical="center"/>
    </xf>
    <xf numFmtId="180" fontId="16" fillId="8" borderId="1" xfId="1" applyNumberFormat="1" applyFont="1" applyFill="1" applyBorder="1" applyAlignment="1">
      <alignment horizontal="center" vertical="center"/>
    </xf>
    <xf numFmtId="180" fontId="16" fillId="6" borderId="1" xfId="1" applyNumberFormat="1" applyFont="1" applyFill="1" applyBorder="1" applyAlignment="1">
      <alignment horizontal="center" vertical="center"/>
    </xf>
    <xf numFmtId="0" fontId="12" fillId="6" borderId="0" xfId="1" applyFont="1" applyFill="1">
      <alignment vertical="center"/>
    </xf>
    <xf numFmtId="0" fontId="12" fillId="0" borderId="0" xfId="1" applyFont="1">
      <alignment vertical="center"/>
    </xf>
    <xf numFmtId="0" fontId="12" fillId="7" borderId="0" xfId="1" applyFont="1" applyFill="1">
      <alignment vertical="center"/>
    </xf>
    <xf numFmtId="0" fontId="12" fillId="2" borderId="0" xfId="1" applyFont="1" applyFill="1">
      <alignment vertical="center"/>
    </xf>
    <xf numFmtId="0" fontId="12" fillId="3" borderId="0" xfId="1" applyFont="1" applyFill="1">
      <alignment vertical="center"/>
    </xf>
    <xf numFmtId="0" fontId="12" fillId="4" borderId="0" xfId="1" applyFont="1" applyFill="1">
      <alignment vertical="center"/>
    </xf>
    <xf numFmtId="0" fontId="12" fillId="5" borderId="0" xfId="1" applyFont="1" applyFill="1">
      <alignment vertical="center"/>
    </xf>
    <xf numFmtId="0" fontId="12" fillId="8" borderId="0" xfId="1" applyFont="1" applyFill="1">
      <alignment vertical="center"/>
    </xf>
    <xf numFmtId="0" fontId="6" fillId="0" borderId="0" xfId="1" applyFont="1" applyAlignment="1"/>
    <xf numFmtId="181" fontId="11" fillId="6" borderId="2" xfId="1" applyNumberFormat="1" applyFont="1" applyFill="1" applyBorder="1" applyAlignment="1">
      <alignment horizontal="center" vertical="center"/>
    </xf>
    <xf numFmtId="181" fontId="11" fillId="7" borderId="2" xfId="1" applyNumberFormat="1" applyFont="1" applyFill="1" applyBorder="1" applyAlignment="1">
      <alignment horizontal="center" vertical="center"/>
    </xf>
    <xf numFmtId="181" fontId="11" fillId="2" borderId="2" xfId="1" applyNumberFormat="1" applyFont="1" applyFill="1" applyBorder="1" applyAlignment="1">
      <alignment horizontal="center" vertical="center"/>
    </xf>
    <xf numFmtId="181" fontId="11" fillId="3" borderId="2" xfId="1" applyNumberFormat="1" applyFont="1" applyFill="1" applyBorder="1" applyAlignment="1">
      <alignment horizontal="center" vertical="center"/>
    </xf>
    <xf numFmtId="181" fontId="11" fillId="4" borderId="2" xfId="1" applyNumberFormat="1" applyFont="1" applyFill="1" applyBorder="1" applyAlignment="1">
      <alignment horizontal="center" vertical="center"/>
    </xf>
    <xf numFmtId="181" fontId="11" fillId="5" borderId="2" xfId="1" applyNumberFormat="1" applyFont="1" applyFill="1" applyBorder="1" applyAlignment="1">
      <alignment horizontal="center" vertical="center"/>
    </xf>
    <xf numFmtId="181" fontId="11" fillId="8" borderId="2" xfId="1" applyNumberFormat="1" applyFont="1" applyFill="1" applyBorder="1" applyAlignment="1">
      <alignment horizontal="center" vertical="center"/>
    </xf>
    <xf numFmtId="0" fontId="8" fillId="6" borderId="3" xfId="1" applyFont="1" applyFill="1" applyBorder="1">
      <alignment vertical="center"/>
    </xf>
    <xf numFmtId="0" fontId="9" fillId="6" borderId="3" xfId="1" applyFont="1" applyFill="1" applyBorder="1" applyAlignment="1">
      <alignment horizontal="center" vertical="center"/>
    </xf>
    <xf numFmtId="0" fontId="8" fillId="7" borderId="3" xfId="1" applyFont="1" applyFill="1" applyBorder="1">
      <alignment vertical="center"/>
    </xf>
    <xf numFmtId="0" fontId="9" fillId="7" borderId="3" xfId="1" applyFont="1" applyFill="1" applyBorder="1" applyAlignment="1">
      <alignment horizontal="center" vertical="center"/>
    </xf>
    <xf numFmtId="0" fontId="8" fillId="2" borderId="3" xfId="1" applyFont="1" applyFill="1" applyBorder="1">
      <alignment vertical="center"/>
    </xf>
    <xf numFmtId="0" fontId="9" fillId="2" borderId="3" xfId="1" applyFont="1" applyFill="1" applyBorder="1" applyAlignment="1">
      <alignment horizontal="center" vertical="center"/>
    </xf>
    <xf numFmtId="0" fontId="8" fillId="3" borderId="3" xfId="1" applyFont="1" applyFill="1" applyBorder="1">
      <alignment vertical="center"/>
    </xf>
    <xf numFmtId="0" fontId="9" fillId="3" borderId="3" xfId="1" applyFont="1" applyFill="1" applyBorder="1" applyAlignment="1">
      <alignment horizontal="center" vertical="center"/>
    </xf>
    <xf numFmtId="0" fontId="8" fillId="4" borderId="3" xfId="1" applyFont="1" applyFill="1" applyBorder="1">
      <alignment vertical="center"/>
    </xf>
    <xf numFmtId="0" fontId="9" fillId="4" borderId="3" xfId="1" applyFont="1" applyFill="1" applyBorder="1" applyAlignment="1">
      <alignment horizontal="center" vertical="center"/>
    </xf>
    <xf numFmtId="0" fontId="8" fillId="5" borderId="3" xfId="1" applyFont="1" applyFill="1" applyBorder="1">
      <alignment vertical="center"/>
    </xf>
    <xf numFmtId="0" fontId="9" fillId="5" borderId="3" xfId="1" applyFont="1" applyFill="1" applyBorder="1" applyAlignment="1">
      <alignment horizontal="center" vertical="center"/>
    </xf>
    <xf numFmtId="0" fontId="8" fillId="8" borderId="3" xfId="1" applyFont="1" applyFill="1" applyBorder="1">
      <alignment vertical="center"/>
    </xf>
    <xf numFmtId="0" fontId="9" fillId="8" borderId="3" xfId="1" applyFont="1" applyFill="1" applyBorder="1" applyAlignment="1">
      <alignment horizontal="center" vertical="center"/>
    </xf>
    <xf numFmtId="0" fontId="8" fillId="6" borderId="0" xfId="1" applyFont="1" applyFill="1" applyAlignment="1">
      <alignment horizontal="center" vertical="center"/>
    </xf>
    <xf numFmtId="0" fontId="8" fillId="7" borderId="0" xfId="1" applyFont="1" applyFill="1" applyAlignment="1">
      <alignment horizontal="center" vertical="center"/>
    </xf>
    <xf numFmtId="0" fontId="8" fillId="2" borderId="0" xfId="1" applyFont="1" applyFill="1" applyAlignment="1">
      <alignment horizontal="center" vertical="center"/>
    </xf>
    <xf numFmtId="0" fontId="8" fillId="3" borderId="0" xfId="1" applyFont="1" applyFill="1" applyAlignment="1">
      <alignment horizontal="center" vertical="center"/>
    </xf>
    <xf numFmtId="0" fontId="8" fillId="4" borderId="0" xfId="1" applyFont="1" applyFill="1" applyAlignment="1">
      <alignment horizontal="center" vertical="center"/>
    </xf>
    <xf numFmtId="0" fontId="8" fillId="5" borderId="0" xfId="1" applyFont="1" applyFill="1" applyAlignment="1">
      <alignment horizontal="center" vertical="center"/>
    </xf>
    <xf numFmtId="0" fontId="8" fillId="8" borderId="0" xfId="1" applyFont="1" applyFill="1" applyAlignment="1">
      <alignment horizontal="center" vertical="center"/>
    </xf>
    <xf numFmtId="0" fontId="8" fillId="6" borderId="4" xfId="1" applyFont="1" applyFill="1" applyBorder="1">
      <alignment vertical="center"/>
    </xf>
    <xf numFmtId="0" fontId="8" fillId="6" borderId="4" xfId="1" applyFont="1" applyFill="1" applyBorder="1" applyAlignment="1">
      <alignment horizontal="center" vertical="center"/>
    </xf>
    <xf numFmtId="0" fontId="14" fillId="6" borderId="4" xfId="2" applyFont="1" applyFill="1" applyBorder="1" applyAlignment="1">
      <alignment horizontal="center" vertical="center"/>
    </xf>
    <xf numFmtId="0" fontId="8" fillId="7" borderId="4" xfId="1" applyFont="1" applyFill="1" applyBorder="1">
      <alignment vertical="center"/>
    </xf>
    <xf numFmtId="0" fontId="8" fillId="7" borderId="4" xfId="1" applyFont="1" applyFill="1" applyBorder="1" applyAlignment="1">
      <alignment horizontal="center" vertical="center"/>
    </xf>
    <xf numFmtId="0" fontId="14" fillId="7" borderId="4" xfId="2" applyFont="1" applyFill="1" applyBorder="1" applyAlignment="1">
      <alignment horizontal="center" vertical="center"/>
    </xf>
    <xf numFmtId="0" fontId="8" fillId="2" borderId="4" xfId="1" applyFont="1" applyFill="1" applyBorder="1">
      <alignment vertical="center"/>
    </xf>
    <xf numFmtId="0" fontId="14" fillId="2" borderId="4" xfId="2" applyFont="1" applyFill="1" applyBorder="1" applyAlignment="1">
      <alignment horizontal="center" vertical="center"/>
    </xf>
    <xf numFmtId="0" fontId="8" fillId="3" borderId="4" xfId="1" applyFont="1" applyFill="1" applyBorder="1">
      <alignment vertical="center"/>
    </xf>
    <xf numFmtId="0" fontId="8" fillId="3" borderId="4" xfId="1" applyFont="1" applyFill="1" applyBorder="1" applyAlignment="1">
      <alignment horizontal="center" vertical="center"/>
    </xf>
    <xf numFmtId="0" fontId="14" fillId="3" borderId="4" xfId="2" applyFont="1" applyFill="1" applyBorder="1" applyAlignment="1">
      <alignment horizontal="center" vertical="center"/>
    </xf>
    <xf numFmtId="0" fontId="8" fillId="4" borderId="4" xfId="1" applyFont="1" applyFill="1" applyBorder="1">
      <alignment vertical="center"/>
    </xf>
    <xf numFmtId="0" fontId="8" fillId="4" borderId="4" xfId="1" applyFont="1" applyFill="1" applyBorder="1" applyAlignment="1">
      <alignment horizontal="center" vertical="center"/>
    </xf>
    <xf numFmtId="0" fontId="14" fillId="4" borderId="4" xfId="2" applyFont="1" applyFill="1" applyBorder="1" applyAlignment="1">
      <alignment horizontal="center" vertical="center"/>
    </xf>
    <xf numFmtId="0" fontId="8" fillId="5" borderId="4" xfId="1" applyFont="1" applyFill="1" applyBorder="1">
      <alignment vertical="center"/>
    </xf>
    <xf numFmtId="0" fontId="8" fillId="5" borderId="4" xfId="1" applyFont="1" applyFill="1" applyBorder="1" applyAlignment="1">
      <alignment horizontal="center" vertical="center"/>
    </xf>
    <xf numFmtId="0" fontId="14" fillId="5" borderId="4" xfId="2" applyFont="1" applyFill="1" applyBorder="1" applyAlignment="1">
      <alignment horizontal="center" vertical="center"/>
    </xf>
    <xf numFmtId="0" fontId="8" fillId="8" borderId="4" xfId="1" applyFont="1" applyFill="1" applyBorder="1">
      <alignment vertical="center"/>
    </xf>
    <xf numFmtId="0" fontId="8" fillId="8" borderId="4" xfId="1" applyFont="1" applyFill="1" applyBorder="1" applyAlignment="1">
      <alignment horizontal="center" vertical="center"/>
    </xf>
    <xf numFmtId="0" fontId="14" fillId="8" borderId="4" xfId="2" applyFont="1" applyFill="1" applyBorder="1" applyAlignment="1">
      <alignment horizontal="center" vertical="center"/>
    </xf>
    <xf numFmtId="0" fontId="11" fillId="8" borderId="1" xfId="1" applyFont="1" applyFill="1" applyBorder="1" applyAlignment="1">
      <alignment horizontal="center" vertical="center"/>
    </xf>
    <xf numFmtId="177" fontId="11" fillId="7" borderId="1" xfId="1" applyNumberFormat="1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2" fontId="8" fillId="2" borderId="1" xfId="1" applyNumberFormat="1" applyFont="1" applyFill="1" applyBorder="1" applyAlignment="1">
      <alignment horizontal="center" vertical="center"/>
    </xf>
    <xf numFmtId="2" fontId="8" fillId="6" borderId="1" xfId="1" applyNumberFormat="1" applyFont="1" applyFill="1" applyBorder="1" applyAlignment="1">
      <alignment horizontal="center" vertical="center"/>
    </xf>
    <xf numFmtId="0" fontId="8" fillId="9" borderId="0" xfId="1" applyFont="1" applyFill="1">
      <alignment vertical="center"/>
    </xf>
    <xf numFmtId="0" fontId="14" fillId="9" borderId="0" xfId="2" applyFont="1" applyFill="1" applyAlignment="1">
      <alignment horizontal="left" vertical="center"/>
    </xf>
    <xf numFmtId="0" fontId="8" fillId="9" borderId="1" xfId="1" applyFont="1" applyFill="1" applyBorder="1" applyAlignment="1">
      <alignment horizontal="center" vertical="center"/>
    </xf>
    <xf numFmtId="0" fontId="8" fillId="9" borderId="0" xfId="1" applyFont="1" applyFill="1" applyAlignment="1">
      <alignment horizontal="center" vertical="center"/>
    </xf>
    <xf numFmtId="176" fontId="8" fillId="9" borderId="1" xfId="1" applyNumberFormat="1" applyFont="1" applyFill="1" applyBorder="1" applyAlignment="1">
      <alignment horizontal="center" vertical="center"/>
    </xf>
    <xf numFmtId="0" fontId="14" fillId="9" borderId="4" xfId="2" applyFont="1" applyFill="1" applyBorder="1" applyAlignment="1">
      <alignment horizontal="center" vertical="center"/>
    </xf>
    <xf numFmtId="176" fontId="8" fillId="9" borderId="0" xfId="1" applyNumberFormat="1" applyFont="1" applyFill="1" applyAlignment="1">
      <alignment horizontal="center" vertical="center"/>
    </xf>
    <xf numFmtId="181" fontId="11" fillId="9" borderId="1" xfId="1" applyNumberFormat="1" applyFont="1" applyFill="1" applyBorder="1" applyAlignment="1">
      <alignment horizontal="center" vertical="center"/>
    </xf>
    <xf numFmtId="176" fontId="8" fillId="6" borderId="2" xfId="1" applyNumberFormat="1" applyFont="1" applyFill="1" applyBorder="1" applyAlignment="1">
      <alignment horizontal="center" vertical="center"/>
    </xf>
    <xf numFmtId="176" fontId="8" fillId="9" borderId="2" xfId="1" applyNumberFormat="1" applyFont="1" applyFill="1" applyBorder="1" applyAlignment="1">
      <alignment horizontal="center" vertical="center"/>
    </xf>
    <xf numFmtId="0" fontId="8" fillId="9" borderId="4" xfId="1" applyFont="1" applyFill="1" applyBorder="1" applyAlignment="1">
      <alignment horizontal="center" vertical="center"/>
    </xf>
    <xf numFmtId="0" fontId="8" fillId="9" borderId="0" xfId="1" applyFont="1" applyFill="1" applyBorder="1" applyAlignment="1">
      <alignment horizontal="center" vertical="center"/>
    </xf>
    <xf numFmtId="0" fontId="8" fillId="9" borderId="3" xfId="1" applyFont="1" applyFill="1" applyBorder="1">
      <alignment vertical="center"/>
    </xf>
    <xf numFmtId="0" fontId="9" fillId="9" borderId="3" xfId="1" applyFont="1" applyFill="1" applyBorder="1" applyAlignment="1">
      <alignment horizontal="center" vertical="center"/>
    </xf>
    <xf numFmtId="0" fontId="8" fillId="9" borderId="4" xfId="1" applyFont="1" applyFill="1" applyBorder="1">
      <alignment vertical="center"/>
    </xf>
    <xf numFmtId="2" fontId="8" fillId="7" borderId="1" xfId="1" applyNumberFormat="1" applyFont="1" applyFill="1" applyBorder="1" applyAlignment="1">
      <alignment horizontal="center" vertical="center"/>
    </xf>
    <xf numFmtId="2" fontId="8" fillId="3" borderId="1" xfId="1" applyNumberFormat="1" applyFont="1" applyFill="1" applyBorder="1" applyAlignment="1">
      <alignment horizontal="center" vertical="center"/>
    </xf>
    <xf numFmtId="2" fontId="8" fillId="4" borderId="1" xfId="1" applyNumberFormat="1" applyFont="1" applyFill="1" applyBorder="1" applyAlignment="1">
      <alignment horizontal="center" vertical="center"/>
    </xf>
    <xf numFmtId="2" fontId="8" fillId="5" borderId="1" xfId="1" applyNumberFormat="1" applyFont="1" applyFill="1" applyBorder="1" applyAlignment="1">
      <alignment horizontal="center" vertical="center"/>
    </xf>
    <xf numFmtId="2" fontId="8" fillId="8" borderId="1" xfId="1" applyNumberFormat="1" applyFont="1" applyFill="1" applyBorder="1" applyAlignment="1">
      <alignment horizontal="center" vertical="center"/>
    </xf>
    <xf numFmtId="2" fontId="8" fillId="7" borderId="2" xfId="1" applyNumberFormat="1" applyFont="1" applyFill="1" applyBorder="1" applyAlignment="1">
      <alignment horizontal="center" vertical="center"/>
    </xf>
    <xf numFmtId="2" fontId="8" fillId="6" borderId="2" xfId="1" applyNumberFormat="1" applyFont="1" applyFill="1" applyBorder="1" applyAlignment="1">
      <alignment horizontal="center" vertical="center"/>
    </xf>
    <xf numFmtId="2" fontId="8" fillId="8" borderId="2" xfId="1" applyNumberFormat="1" applyFont="1" applyFill="1" applyBorder="1" applyAlignment="1">
      <alignment horizontal="center" vertical="center"/>
    </xf>
    <xf numFmtId="176" fontId="8" fillId="5" borderId="2" xfId="1" applyNumberFormat="1" applyFont="1" applyFill="1" applyBorder="1" applyAlignment="1">
      <alignment horizontal="center" vertical="center"/>
    </xf>
    <xf numFmtId="176" fontId="8" fillId="4" borderId="2" xfId="1" applyNumberFormat="1" applyFont="1" applyFill="1" applyBorder="1" applyAlignment="1">
      <alignment horizontal="center" vertical="center"/>
    </xf>
    <xf numFmtId="176" fontId="8" fillId="3" borderId="2" xfId="1" applyNumberFormat="1" applyFont="1" applyFill="1" applyBorder="1" applyAlignment="1">
      <alignment horizontal="center" vertical="center"/>
    </xf>
    <xf numFmtId="176" fontId="8" fillId="2" borderId="2" xfId="1" applyNumberFormat="1" applyFont="1" applyFill="1" applyBorder="1" applyAlignment="1">
      <alignment horizontal="center" vertical="center"/>
    </xf>
    <xf numFmtId="176" fontId="8" fillId="7" borderId="2" xfId="1" applyNumberFormat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</cellXfs>
  <cellStyles count="5">
    <cellStyle name="標準" xfId="0" builtinId="0"/>
    <cellStyle name="標準 2 2" xfId="1" xr:uid="{F2229D16-C841-486A-B02E-3615A774D5E4}"/>
    <cellStyle name="標準 2 2 2" xfId="3" xr:uid="{6FE7C0D0-231D-4A25-95A0-1C3CEACE40CA}"/>
    <cellStyle name="標準 4" xfId="4" xr:uid="{7FD20CF4-DD93-4422-9B55-32CCAA913EA7}"/>
    <cellStyle name="標準 6" xfId="2" xr:uid="{900C148E-28D2-4432-8A21-31B87B8D18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3D812-741B-4EA6-88A9-EBBE0D38408D}">
  <dimension ref="A1:AQ108"/>
  <sheetViews>
    <sheetView tabSelected="1" zoomScaleNormal="100" workbookViewId="0">
      <pane ySplit="7" topLeftCell="A8" activePane="bottomLeft" state="frozen"/>
      <selection pane="bottomLeft" activeCell="G12" sqref="G12"/>
    </sheetView>
  </sheetViews>
  <sheetFormatPr defaultRowHeight="13.8" x14ac:dyDescent="0.25"/>
  <cols>
    <col min="1" max="3" width="8.796875" style="1"/>
    <col min="4" max="4" width="11.5" style="1" bestFit="1" customWidth="1"/>
    <col min="5" max="5" width="2.09765625" style="1" customWidth="1"/>
    <col min="6" max="40" width="8.796875" style="1"/>
    <col min="41" max="43" width="8.796875" style="2"/>
    <col min="44" max="16384" width="8.796875" style="1"/>
  </cols>
  <sheetData>
    <row r="1" spans="1:40" x14ac:dyDescent="0.25">
      <c r="A1" s="135" t="s">
        <v>0</v>
      </c>
      <c r="B1" s="136" t="s">
        <v>9</v>
      </c>
      <c r="F1" s="72" t="s">
        <v>0</v>
      </c>
      <c r="G1" s="72"/>
      <c r="H1" s="72"/>
      <c r="I1" s="73"/>
      <c r="J1" s="74" t="s">
        <v>1</v>
      </c>
      <c r="K1" s="74"/>
      <c r="L1" s="74"/>
      <c r="M1" s="73"/>
      <c r="N1" s="75" t="s">
        <v>2</v>
      </c>
      <c r="O1" s="75"/>
      <c r="P1" s="75"/>
      <c r="Q1" s="73"/>
      <c r="R1" s="76" t="s">
        <v>3</v>
      </c>
      <c r="S1" s="76"/>
      <c r="T1" s="76"/>
      <c r="U1" s="73"/>
      <c r="V1" s="77" t="s">
        <v>4</v>
      </c>
      <c r="W1" s="77"/>
      <c r="X1" s="77"/>
      <c r="Y1" s="73"/>
      <c r="Z1" s="78" t="s">
        <v>5</v>
      </c>
      <c r="AA1" s="78"/>
      <c r="AB1" s="78"/>
      <c r="AC1" s="73"/>
      <c r="AD1" s="79" t="s">
        <v>6</v>
      </c>
      <c r="AE1" s="79"/>
      <c r="AF1" s="79"/>
      <c r="AG1" s="73"/>
      <c r="AH1" s="72" t="s">
        <v>7</v>
      </c>
      <c r="AI1" s="72"/>
      <c r="AJ1" s="72"/>
      <c r="AK1" s="73"/>
      <c r="AL1" s="74" t="s">
        <v>8</v>
      </c>
      <c r="AM1" s="74"/>
      <c r="AN1" s="74"/>
    </row>
    <row r="2" spans="1:40" x14ac:dyDescent="0.25">
      <c r="A2" s="135"/>
      <c r="B2" s="135"/>
      <c r="C2" s="137" t="s">
        <v>13</v>
      </c>
      <c r="F2" s="24"/>
      <c r="G2" s="32" t="s">
        <v>10</v>
      </c>
      <c r="H2" s="32" t="s">
        <v>11</v>
      </c>
      <c r="I2" s="25"/>
      <c r="J2" s="26"/>
      <c r="K2" s="33" t="s">
        <v>10</v>
      </c>
      <c r="L2" s="33" t="s">
        <v>11</v>
      </c>
      <c r="M2" s="25"/>
      <c r="N2" s="27"/>
      <c r="O2" s="34" t="s">
        <v>10</v>
      </c>
      <c r="P2" s="34" t="s">
        <v>11</v>
      </c>
      <c r="Q2" s="25"/>
      <c r="R2" s="28"/>
      <c r="S2" s="35" t="s">
        <v>10</v>
      </c>
      <c r="T2" s="35" t="s">
        <v>11</v>
      </c>
      <c r="U2" s="25"/>
      <c r="V2" s="29"/>
      <c r="W2" s="36" t="s">
        <v>10</v>
      </c>
      <c r="X2" s="36" t="s">
        <v>11</v>
      </c>
      <c r="Y2" s="25"/>
      <c r="Z2" s="30"/>
      <c r="AA2" s="37" t="s">
        <v>10</v>
      </c>
      <c r="AB2" s="37" t="s">
        <v>11</v>
      </c>
      <c r="AC2" s="25"/>
      <c r="AD2" s="31"/>
      <c r="AE2" s="129" t="s">
        <v>10</v>
      </c>
      <c r="AF2" s="129" t="s">
        <v>11</v>
      </c>
      <c r="AG2" s="25"/>
      <c r="AH2" s="24"/>
      <c r="AI2" s="32" t="s">
        <v>10</v>
      </c>
      <c r="AJ2" s="32" t="s">
        <v>11</v>
      </c>
      <c r="AK2" s="25"/>
      <c r="AL2" s="26"/>
      <c r="AM2" s="33" t="s">
        <v>10</v>
      </c>
      <c r="AN2" s="33" t="s">
        <v>11</v>
      </c>
    </row>
    <row r="3" spans="1:40" ht="16.2" x14ac:dyDescent="0.25">
      <c r="A3" s="135"/>
      <c r="B3" s="138" t="s">
        <v>19</v>
      </c>
      <c r="C3" s="139">
        <f>63.546/8.939/(6.02214*10^23)*4*10^24</f>
        <v>47.21809100768985</v>
      </c>
      <c r="D3" s="80" t="s">
        <v>30</v>
      </c>
      <c r="E3" s="6"/>
      <c r="F3" s="40" t="s">
        <v>26</v>
      </c>
      <c r="G3" s="41">
        <v>47.218000000000004</v>
      </c>
      <c r="H3" s="42" t="s">
        <v>12</v>
      </c>
      <c r="I3" s="25"/>
      <c r="J3" s="39" t="s">
        <v>26</v>
      </c>
      <c r="K3" s="43">
        <v>29.468</v>
      </c>
      <c r="L3" s="44" t="s">
        <v>12</v>
      </c>
      <c r="M3" s="25"/>
      <c r="N3" s="45" t="s">
        <v>26</v>
      </c>
      <c r="O3" s="132">
        <v>60.408999999999999</v>
      </c>
      <c r="P3" s="47" t="s">
        <v>12</v>
      </c>
      <c r="Q3" s="25"/>
      <c r="R3" s="48" t="s">
        <v>26</v>
      </c>
      <c r="S3" s="49">
        <v>31.724</v>
      </c>
      <c r="T3" s="12" t="s">
        <v>12</v>
      </c>
      <c r="U3" s="25"/>
      <c r="V3" s="50" t="s">
        <v>26</v>
      </c>
      <c r="W3" s="131">
        <v>67.715999999999994</v>
      </c>
      <c r="X3" s="51" t="s">
        <v>12</v>
      </c>
      <c r="Y3" s="25"/>
      <c r="Z3" s="52" t="s">
        <v>26</v>
      </c>
      <c r="AA3" s="53">
        <v>74.697999999999993</v>
      </c>
      <c r="AB3" s="54" t="s">
        <v>12</v>
      </c>
      <c r="AC3" s="25"/>
      <c r="AD3" s="38" t="s">
        <v>26</v>
      </c>
      <c r="AE3" s="55">
        <v>31.12</v>
      </c>
      <c r="AF3" s="23" t="s">
        <v>12</v>
      </c>
      <c r="AG3" s="25"/>
      <c r="AH3" s="40" t="s">
        <v>26</v>
      </c>
      <c r="AI3" s="21">
        <v>22.42</v>
      </c>
      <c r="AJ3" s="21">
        <v>0.06</v>
      </c>
      <c r="AK3" s="25"/>
      <c r="AL3" s="39" t="s">
        <v>26</v>
      </c>
      <c r="AM3" s="56">
        <v>39.57</v>
      </c>
      <c r="AN3" s="130">
        <v>0.6</v>
      </c>
    </row>
    <row r="4" spans="1:40" ht="16.2" x14ac:dyDescent="0.25">
      <c r="A4" s="135"/>
      <c r="B4" s="138" t="s">
        <v>20</v>
      </c>
      <c r="C4" s="137">
        <v>133.6</v>
      </c>
      <c r="F4" s="40" t="s">
        <v>27</v>
      </c>
      <c r="G4" s="57">
        <v>133.6</v>
      </c>
      <c r="H4" s="42" t="s">
        <v>12</v>
      </c>
      <c r="I4" s="25"/>
      <c r="J4" s="39" t="s">
        <v>27</v>
      </c>
      <c r="K4" s="58">
        <v>352.6</v>
      </c>
      <c r="L4" s="44" t="s">
        <v>12</v>
      </c>
      <c r="M4" s="25"/>
      <c r="N4" s="45" t="s">
        <v>27</v>
      </c>
      <c r="O4" s="132">
        <v>274.10000000000002</v>
      </c>
      <c r="P4" s="47" t="s">
        <v>12</v>
      </c>
      <c r="Q4" s="25"/>
      <c r="R4" s="48" t="s">
        <v>27</v>
      </c>
      <c r="S4" s="59">
        <v>296</v>
      </c>
      <c r="T4" s="12" t="s">
        <v>12</v>
      </c>
      <c r="U4" s="25"/>
      <c r="V4" s="50" t="s">
        <v>27</v>
      </c>
      <c r="W4" s="131">
        <v>167</v>
      </c>
      <c r="X4" s="51" t="s">
        <v>12</v>
      </c>
      <c r="Y4" s="25"/>
      <c r="Z4" s="52" t="s">
        <v>27</v>
      </c>
      <c r="AA4" s="60">
        <v>160.6</v>
      </c>
      <c r="AB4" s="54" t="s">
        <v>12</v>
      </c>
      <c r="AC4" s="25"/>
      <c r="AD4" s="38" t="s">
        <v>27</v>
      </c>
      <c r="AE4" s="61">
        <v>261</v>
      </c>
      <c r="AF4" s="23" t="s">
        <v>12</v>
      </c>
      <c r="AG4" s="25"/>
      <c r="AH4" s="40" t="s">
        <v>27</v>
      </c>
      <c r="AI4" s="22">
        <v>161.9</v>
      </c>
      <c r="AJ4" s="22">
        <v>4.5</v>
      </c>
      <c r="AK4" s="25"/>
      <c r="AL4" s="39" t="s">
        <v>27</v>
      </c>
      <c r="AM4" s="56">
        <v>37.119999999999997</v>
      </c>
      <c r="AN4" s="130">
        <v>3.86</v>
      </c>
    </row>
    <row r="5" spans="1:40" ht="16.2" x14ac:dyDescent="0.25">
      <c r="A5" s="135"/>
      <c r="B5" s="138" t="s">
        <v>14</v>
      </c>
      <c r="C5" s="137">
        <v>6.29</v>
      </c>
      <c r="F5" s="40" t="s">
        <v>28</v>
      </c>
      <c r="G5" s="62">
        <v>5.2035</v>
      </c>
      <c r="H5" s="63">
        <v>5.9653099999999997E-4</v>
      </c>
      <c r="I5" s="25"/>
      <c r="J5" s="39" t="s">
        <v>28</v>
      </c>
      <c r="K5" s="44">
        <v>4.4109999999999996</v>
      </c>
      <c r="L5" s="44">
        <v>8.0000000000000002E-3</v>
      </c>
      <c r="M5" s="25"/>
      <c r="N5" s="45" t="s">
        <v>28</v>
      </c>
      <c r="O5" s="46">
        <v>5.1280000000000001</v>
      </c>
      <c r="P5" s="46">
        <v>8.9999999999999993E-3</v>
      </c>
      <c r="Q5" s="25"/>
      <c r="R5" s="48" t="s">
        <v>28</v>
      </c>
      <c r="S5" s="12">
        <v>4.415</v>
      </c>
      <c r="T5" s="12">
        <v>1.6E-2</v>
      </c>
      <c r="U5" s="25"/>
      <c r="V5" s="50" t="s">
        <v>28</v>
      </c>
      <c r="W5" s="64">
        <v>5.78</v>
      </c>
      <c r="X5" s="64">
        <v>4.0000000000000001E-3</v>
      </c>
      <c r="Y5" s="25"/>
      <c r="Z5" s="52" t="s">
        <v>28</v>
      </c>
      <c r="AA5" s="54">
        <v>4.2270000000000003</v>
      </c>
      <c r="AB5" s="54">
        <v>8.9999999999999993E-3</v>
      </c>
      <c r="AC5" s="25"/>
      <c r="AD5" s="38" t="s">
        <v>28</v>
      </c>
      <c r="AE5" s="23">
        <v>4.141</v>
      </c>
      <c r="AF5" s="23">
        <v>8.9999999999999993E-3</v>
      </c>
      <c r="AG5" s="25"/>
      <c r="AH5" s="40" t="s">
        <v>28</v>
      </c>
      <c r="AI5" s="21">
        <v>5.51</v>
      </c>
      <c r="AJ5" s="21">
        <v>0.08</v>
      </c>
      <c r="AK5" s="25"/>
      <c r="AL5" s="39" t="s">
        <v>28</v>
      </c>
      <c r="AM5" s="44">
        <v>4.6369999999999996</v>
      </c>
      <c r="AN5" s="56">
        <v>0.13</v>
      </c>
    </row>
    <row r="6" spans="1:40" ht="16.8" x14ac:dyDescent="0.25">
      <c r="A6" s="135"/>
      <c r="B6" s="138" t="s">
        <v>15</v>
      </c>
      <c r="C6" s="137">
        <v>2.06</v>
      </c>
      <c r="F6" s="40" t="s">
        <v>29</v>
      </c>
      <c r="G6" s="42">
        <v>2</v>
      </c>
      <c r="H6" s="42">
        <v>2.0500000000000002E-3</v>
      </c>
      <c r="I6" s="25"/>
      <c r="J6" s="39" t="s">
        <v>29</v>
      </c>
      <c r="K6" s="65">
        <f>5/3</f>
        <v>1.6666666666666667</v>
      </c>
      <c r="L6" s="44" t="s">
        <v>12</v>
      </c>
      <c r="M6" s="25"/>
      <c r="N6" s="45" t="s">
        <v>29</v>
      </c>
      <c r="O6" s="66">
        <f>5/3</f>
        <v>1.6666666666666667</v>
      </c>
      <c r="P6" s="47" t="s">
        <v>12</v>
      </c>
      <c r="Q6" s="25"/>
      <c r="R6" s="48" t="s">
        <v>29</v>
      </c>
      <c r="S6" s="67">
        <f>5/3</f>
        <v>1.6666666666666667</v>
      </c>
      <c r="T6" s="12" t="s">
        <v>12</v>
      </c>
      <c r="U6" s="25"/>
      <c r="V6" s="50" t="s">
        <v>29</v>
      </c>
      <c r="W6" s="68">
        <f>5/3</f>
        <v>1.6666666666666667</v>
      </c>
      <c r="X6" s="51" t="s">
        <v>12</v>
      </c>
      <c r="Y6" s="25"/>
      <c r="Z6" s="52" t="s">
        <v>29</v>
      </c>
      <c r="AA6" s="69">
        <f>5/3</f>
        <v>1.6666666666666667</v>
      </c>
      <c r="AB6" s="54" t="s">
        <v>12</v>
      </c>
      <c r="AC6" s="25"/>
      <c r="AD6" s="38" t="s">
        <v>29</v>
      </c>
      <c r="AE6" s="70">
        <f>5/3</f>
        <v>1.6666666666666667</v>
      </c>
      <c r="AF6" s="23" t="s">
        <v>12</v>
      </c>
      <c r="AG6" s="25"/>
      <c r="AH6" s="40" t="s">
        <v>29</v>
      </c>
      <c r="AI6" s="71">
        <f>5/3</f>
        <v>1.6666666666666667</v>
      </c>
      <c r="AJ6" s="42" t="s">
        <v>12</v>
      </c>
      <c r="AK6" s="25"/>
      <c r="AL6" s="39" t="s">
        <v>29</v>
      </c>
      <c r="AM6" s="65">
        <f>5/3</f>
        <v>1.6666666666666667</v>
      </c>
      <c r="AN6" s="44" t="s">
        <v>12</v>
      </c>
    </row>
    <row r="7" spans="1:40" x14ac:dyDescent="0.25">
      <c r="A7" s="135"/>
      <c r="B7" s="138" t="s">
        <v>16</v>
      </c>
      <c r="C7" s="137">
        <v>1.65</v>
      </c>
      <c r="F7" s="24"/>
      <c r="G7" s="24"/>
      <c r="H7" s="24"/>
      <c r="I7" s="25"/>
      <c r="J7" s="26"/>
      <c r="K7" s="26"/>
      <c r="L7" s="26"/>
      <c r="M7" s="25"/>
      <c r="N7" s="27"/>
      <c r="O7" s="27"/>
      <c r="P7" s="27"/>
      <c r="Q7" s="25"/>
      <c r="R7" s="28"/>
      <c r="S7" s="28"/>
      <c r="T7" s="28"/>
      <c r="U7" s="25"/>
      <c r="V7" s="29"/>
      <c r="W7" s="29"/>
      <c r="X7" s="29"/>
      <c r="Y7" s="25"/>
      <c r="Z7" s="30"/>
      <c r="AA7" s="30"/>
      <c r="AB7" s="30"/>
      <c r="AC7" s="25"/>
      <c r="AD7" s="31"/>
      <c r="AE7" s="31"/>
      <c r="AF7" s="31"/>
      <c r="AG7" s="25"/>
      <c r="AH7" s="24"/>
      <c r="AI7" s="24"/>
      <c r="AJ7" s="24"/>
      <c r="AK7" s="25"/>
      <c r="AL7" s="26"/>
      <c r="AM7" s="26"/>
      <c r="AN7" s="26"/>
    </row>
    <row r="8" spans="1:40" x14ac:dyDescent="0.25">
      <c r="A8" s="135"/>
      <c r="B8" s="138"/>
      <c r="C8" s="146"/>
      <c r="F8" s="24"/>
      <c r="G8" s="24"/>
      <c r="H8" s="24"/>
      <c r="I8" s="25"/>
      <c r="J8" s="26"/>
      <c r="K8" s="26"/>
      <c r="L8" s="26"/>
      <c r="M8" s="25"/>
      <c r="N8" s="27"/>
      <c r="O8" s="27"/>
      <c r="P8" s="27"/>
      <c r="Q8" s="25"/>
      <c r="R8" s="28"/>
      <c r="S8" s="28"/>
      <c r="T8" s="28"/>
      <c r="U8" s="25"/>
      <c r="V8" s="29"/>
      <c r="W8" s="29"/>
      <c r="X8" s="29"/>
      <c r="Y8" s="25"/>
      <c r="Z8" s="30"/>
      <c r="AA8" s="30"/>
      <c r="AB8" s="30"/>
      <c r="AC8" s="25"/>
      <c r="AD8" s="31"/>
      <c r="AE8" s="31"/>
      <c r="AF8" s="31"/>
      <c r="AG8" s="25"/>
      <c r="AH8" s="24"/>
      <c r="AI8" s="24"/>
      <c r="AJ8" s="24"/>
      <c r="AK8" s="25"/>
      <c r="AL8" s="26"/>
      <c r="AM8" s="26"/>
      <c r="AN8" s="26"/>
    </row>
    <row r="9" spans="1:40" x14ac:dyDescent="0.25">
      <c r="A9" s="147"/>
      <c r="B9" s="148" t="s">
        <v>24</v>
      </c>
      <c r="C9" s="148" t="s">
        <v>25</v>
      </c>
      <c r="F9" s="88"/>
      <c r="G9" s="89" t="s">
        <v>24</v>
      </c>
      <c r="H9" s="89" t="s">
        <v>25</v>
      </c>
      <c r="I9" s="25"/>
      <c r="J9" s="90"/>
      <c r="K9" s="91" t="s">
        <v>24</v>
      </c>
      <c r="L9" s="91" t="s">
        <v>25</v>
      </c>
      <c r="M9" s="25"/>
      <c r="N9" s="92"/>
      <c r="O9" s="93" t="s">
        <v>24</v>
      </c>
      <c r="P9" s="93" t="s">
        <v>25</v>
      </c>
      <c r="Q9" s="25"/>
      <c r="R9" s="94"/>
      <c r="S9" s="95" t="s">
        <v>24</v>
      </c>
      <c r="T9" s="95" t="s">
        <v>25</v>
      </c>
      <c r="U9" s="25"/>
      <c r="V9" s="96"/>
      <c r="W9" s="97" t="s">
        <v>24</v>
      </c>
      <c r="X9" s="97" t="s">
        <v>25</v>
      </c>
      <c r="Y9" s="25"/>
      <c r="Z9" s="98"/>
      <c r="AA9" s="99" t="s">
        <v>24</v>
      </c>
      <c r="AB9" s="99" t="s">
        <v>25</v>
      </c>
      <c r="AC9" s="25"/>
      <c r="AD9" s="100"/>
      <c r="AE9" s="101" t="s">
        <v>24</v>
      </c>
      <c r="AF9" s="101" t="s">
        <v>25</v>
      </c>
      <c r="AG9" s="25"/>
      <c r="AH9" s="88"/>
      <c r="AI9" s="89" t="s">
        <v>24</v>
      </c>
      <c r="AJ9" s="89" t="s">
        <v>25</v>
      </c>
      <c r="AK9" s="25"/>
      <c r="AL9" s="90"/>
      <c r="AM9" s="91" t="s">
        <v>24</v>
      </c>
      <c r="AN9" s="91" t="s">
        <v>25</v>
      </c>
    </row>
    <row r="10" spans="1:40" ht="16.2" x14ac:dyDescent="0.25">
      <c r="A10" s="138" t="s">
        <v>18</v>
      </c>
      <c r="B10" s="138" t="s">
        <v>22</v>
      </c>
      <c r="C10" s="138" t="s">
        <v>23</v>
      </c>
      <c r="F10" s="102" t="s">
        <v>18</v>
      </c>
      <c r="G10" s="102" t="s">
        <v>22</v>
      </c>
      <c r="H10" s="102" t="s">
        <v>23</v>
      </c>
      <c r="I10" s="25"/>
      <c r="J10" s="103" t="s">
        <v>18</v>
      </c>
      <c r="K10" s="103" t="s">
        <v>22</v>
      </c>
      <c r="L10" s="103" t="s">
        <v>23</v>
      </c>
      <c r="M10" s="25"/>
      <c r="N10" s="104" t="s">
        <v>18</v>
      </c>
      <c r="O10" s="104" t="s">
        <v>22</v>
      </c>
      <c r="P10" s="104" t="s">
        <v>23</v>
      </c>
      <c r="Q10" s="25"/>
      <c r="R10" s="105" t="s">
        <v>18</v>
      </c>
      <c r="S10" s="105" t="s">
        <v>22</v>
      </c>
      <c r="T10" s="105" t="s">
        <v>23</v>
      </c>
      <c r="U10" s="25"/>
      <c r="V10" s="106" t="s">
        <v>18</v>
      </c>
      <c r="W10" s="106" t="s">
        <v>22</v>
      </c>
      <c r="X10" s="106" t="s">
        <v>23</v>
      </c>
      <c r="Y10" s="25"/>
      <c r="Z10" s="107" t="s">
        <v>18</v>
      </c>
      <c r="AA10" s="107" t="s">
        <v>22</v>
      </c>
      <c r="AB10" s="107" t="s">
        <v>23</v>
      </c>
      <c r="AC10" s="25"/>
      <c r="AD10" s="108" t="s">
        <v>18</v>
      </c>
      <c r="AE10" s="108" t="s">
        <v>22</v>
      </c>
      <c r="AF10" s="108" t="s">
        <v>23</v>
      </c>
      <c r="AG10" s="25"/>
      <c r="AH10" s="102" t="s">
        <v>18</v>
      </c>
      <c r="AI10" s="102" t="s">
        <v>22</v>
      </c>
      <c r="AJ10" s="102" t="s">
        <v>23</v>
      </c>
      <c r="AK10" s="25"/>
      <c r="AL10" s="103" t="s">
        <v>18</v>
      </c>
      <c r="AM10" s="103" t="s">
        <v>22</v>
      </c>
      <c r="AN10" s="103" t="s">
        <v>23</v>
      </c>
    </row>
    <row r="11" spans="1:40" ht="16.8" thickBot="1" x14ac:dyDescent="0.3">
      <c r="A11" s="149"/>
      <c r="B11" s="145" t="s">
        <v>21</v>
      </c>
      <c r="C11" s="140" t="s">
        <v>17</v>
      </c>
      <c r="D11" s="5"/>
      <c r="E11" s="5"/>
      <c r="F11" s="109"/>
      <c r="G11" s="110" t="s">
        <v>21</v>
      </c>
      <c r="H11" s="111" t="s">
        <v>17</v>
      </c>
      <c r="I11" s="25"/>
      <c r="J11" s="112"/>
      <c r="K11" s="113" t="s">
        <v>21</v>
      </c>
      <c r="L11" s="114" t="s">
        <v>17</v>
      </c>
      <c r="M11" s="25"/>
      <c r="N11" s="115"/>
      <c r="O11" s="163" t="s">
        <v>21</v>
      </c>
      <c r="P11" s="116" t="s">
        <v>17</v>
      </c>
      <c r="Q11" s="25"/>
      <c r="R11" s="117"/>
      <c r="S11" s="118" t="s">
        <v>21</v>
      </c>
      <c r="T11" s="119" t="s">
        <v>17</v>
      </c>
      <c r="U11" s="25"/>
      <c r="V11" s="120"/>
      <c r="W11" s="121" t="s">
        <v>21</v>
      </c>
      <c r="X11" s="122" t="s">
        <v>17</v>
      </c>
      <c r="Y11" s="25"/>
      <c r="Z11" s="123"/>
      <c r="AA11" s="124" t="s">
        <v>21</v>
      </c>
      <c r="AB11" s="125" t="s">
        <v>17</v>
      </c>
      <c r="AC11" s="25"/>
      <c r="AD11" s="126"/>
      <c r="AE11" s="127" t="s">
        <v>21</v>
      </c>
      <c r="AF11" s="128" t="s">
        <v>17</v>
      </c>
      <c r="AG11" s="25"/>
      <c r="AH11" s="109"/>
      <c r="AI11" s="110" t="s">
        <v>21</v>
      </c>
      <c r="AJ11" s="111" t="s">
        <v>17</v>
      </c>
      <c r="AK11" s="25"/>
      <c r="AL11" s="112"/>
      <c r="AM11" s="113" t="s">
        <v>21</v>
      </c>
      <c r="AN11" s="114" t="s">
        <v>17</v>
      </c>
    </row>
    <row r="12" spans="1:40" ht="14.4" thickTop="1" x14ac:dyDescent="0.25">
      <c r="A12" s="141">
        <v>1</v>
      </c>
      <c r="B12" s="144">
        <f t="shared" ref="B12:B47" si="0">A12*C$3</f>
        <v>47.21809100768985</v>
      </c>
      <c r="C12" s="142">
        <f t="shared" ref="C12:C47" si="1">IF($B12=0,"-",3*C$4*(1-($B12/C$3)^(1/3))/($B12/C$3)^(2/3)*EXP(C$5*(1-($B12/C$3)^(1/3))+C$6*(1-($B12/C$3)^(1/3))^2+C$7*(1-($B12/C$3)^(1/3))^3))</f>
        <v>0</v>
      </c>
      <c r="F12" s="7">
        <f t="shared" ref="F12:F47" si="2">G12/G$3</f>
        <v>1</v>
      </c>
      <c r="G12" s="143">
        <v>47.218000000000004</v>
      </c>
      <c r="H12" s="81">
        <f t="shared" ref="H12:H47" si="3">IF(G12=0,"-",3*G$4*(G12/G$3)^(-G$6)*(1-(G12/G$3)^(1/3))*EXP((3/2*G$5-3*G$6+1/2)*(1-(G12/G$3)^(1/3))))</f>
        <v>0</v>
      </c>
      <c r="I12" s="25"/>
      <c r="J12" s="9">
        <f t="shared" ref="J12:J47" si="4">K12/K$3</f>
        <v>1</v>
      </c>
      <c r="K12" s="162">
        <v>29.468</v>
      </c>
      <c r="L12" s="82">
        <f t="shared" ref="L12:L47" si="5">IF(K12=0,"-",3*K$4*(K12/K$3)^(-K$6)*(1-(K12/K$3)^(1/3))*EXP((3/2*K$5-3*K$6+1/2)*(1-(K12/K$3)^(1/3))))</f>
        <v>0</v>
      </c>
      <c r="M12" s="25"/>
      <c r="N12" s="4">
        <f t="shared" ref="N12:N47" si="6">O12/O$3</f>
        <v>1</v>
      </c>
      <c r="O12" s="161">
        <v>60.408999999999999</v>
      </c>
      <c r="P12" s="83">
        <f t="shared" ref="P12:P47" si="7">IF(O12=0,"-",3*O$4*(O12/O$3)^(-O$6)*(1-(O12/O$3)^(1/3))*EXP((3/2*O$5-3*O$6+1/2)*(1-(O12/O$3)^(1/3))))</f>
        <v>0</v>
      </c>
      <c r="Q12" s="25"/>
      <c r="R12" s="13">
        <f t="shared" ref="R12:R47" si="8">S12/S$3</f>
        <v>1</v>
      </c>
      <c r="S12" s="160">
        <v>31.724</v>
      </c>
      <c r="T12" s="84">
        <f t="shared" ref="T12:T47" si="9">IF(S12=0,"-",3*S$4*(S12/S$3)^(-S$6)*(1-(S12/S$3)^(1/3))*EXP((3/2*S$5-3*S$6+1/2)*(1-(S12/S$3)^(1/3))))</f>
        <v>0</v>
      </c>
      <c r="U12" s="25"/>
      <c r="V12" s="15">
        <f t="shared" ref="V12:V47" si="10">W12/W$3</f>
        <v>1</v>
      </c>
      <c r="W12" s="159">
        <v>67.715999999999994</v>
      </c>
      <c r="X12" s="85">
        <f t="shared" ref="X12:X47" si="11">IF(W12=0,"-",3*W$4*(W12/W$3)^(-W$6)*(1-(W12/W$3)^(1/3))*EXP((3/2*W$5-3*W$6+1/2)*(1-(W12/W$3)^(1/3))))</f>
        <v>0</v>
      </c>
      <c r="Y12" s="25"/>
      <c r="Z12" s="17">
        <f t="shared" ref="Z12:Z47" si="12">AA12/AA$3</f>
        <v>1</v>
      </c>
      <c r="AA12" s="158">
        <v>74.697999999999993</v>
      </c>
      <c r="AB12" s="86">
        <f t="shared" ref="AB12:AB47" si="13">IF(AA12=0,"-",3*AA$4*(AA12/AA$3)^(-AA$6)*(1-(AA12/AA$3)^(1/3))*EXP((3/2*AA$5-3*AA$6+1/2)*(1-(AA12/AA$3)^(1/3))))</f>
        <v>0</v>
      </c>
      <c r="AC12" s="25"/>
      <c r="AD12" s="19">
        <f t="shared" ref="AD12:AD47" si="14">AE12/AE$3</f>
        <v>1</v>
      </c>
      <c r="AE12" s="157">
        <v>31.12</v>
      </c>
      <c r="AF12" s="87">
        <f t="shared" ref="AF12:AF47" si="15">IF(AE12=0,"-",3*AE$4*(AE12/AE$3)^(-AE$6)*(1-(AE12/AE$3)^(1/3))*EXP((3/2*AE$5-3*AE$6+1/2)*(1-(AE12/AE$3)^(1/3))))</f>
        <v>0</v>
      </c>
      <c r="AG12" s="25"/>
      <c r="AH12" s="7">
        <f t="shared" ref="AH12:AH47" si="16">AI12/AI$3</f>
        <v>1</v>
      </c>
      <c r="AI12" s="156">
        <v>22.42</v>
      </c>
      <c r="AJ12" s="81">
        <f t="shared" ref="AJ12:AJ47" si="17">IF(AI12=0,"-",3*AI$4*(AI12/AI$3)^(-AI$6)*(1-(AI12/AI$3)^(1/3))*EXP((3/2*AI$5-3*AI$6+1/2)*(1-(AI12/AI$3)^(1/3))))</f>
        <v>0</v>
      </c>
      <c r="AK12" s="25"/>
      <c r="AL12" s="9">
        <f t="shared" ref="AL12:AL47" si="18">AM12/AM$3</f>
        <v>1</v>
      </c>
      <c r="AM12" s="155">
        <v>39.57</v>
      </c>
      <c r="AN12" s="82">
        <f t="shared" ref="AN12:AN47" si="19">IF(AM12=0,"-",3*AM$4*(AM12/AM$3)^(-AM$6)*(1-(AM12/AM$3)^(1/3))*EXP((3/2*AM$5-3*AM$6+1/2)*(1-(AM12/AM$3)^(1/3))))</f>
        <v>0</v>
      </c>
    </row>
    <row r="13" spans="1:40" x14ac:dyDescent="0.25">
      <c r="A13" s="141">
        <v>0.98</v>
      </c>
      <c r="B13" s="139">
        <f t="shared" si="0"/>
        <v>46.273729187536055</v>
      </c>
      <c r="C13" s="142">
        <f t="shared" si="1"/>
        <v>2.8443204361933123</v>
      </c>
      <c r="F13" s="7">
        <f t="shared" si="2"/>
        <v>0.98000187636630742</v>
      </c>
      <c r="G13" s="134">
        <v>46.273728598264306</v>
      </c>
      <c r="H13" s="8">
        <f t="shared" si="3"/>
        <v>2.8443198868667903</v>
      </c>
      <c r="I13" s="25"/>
      <c r="J13" s="9">
        <f t="shared" si="4"/>
        <v>0.99210388358299084</v>
      </c>
      <c r="K13" s="150">
        <v>29.235317241423573</v>
      </c>
      <c r="L13" s="10">
        <f t="shared" si="5"/>
        <v>2.8445021413023799</v>
      </c>
      <c r="M13" s="25"/>
      <c r="N13" s="4">
        <f t="shared" si="6"/>
        <v>0.98993907227951261</v>
      </c>
      <c r="O13" s="133">
        <v>59.801229417333076</v>
      </c>
      <c r="P13" s="11">
        <f t="shared" si="7"/>
        <v>2.8444166639394743</v>
      </c>
      <c r="Q13" s="25"/>
      <c r="R13" s="13">
        <f t="shared" si="8"/>
        <v>0.99063244064545042</v>
      </c>
      <c r="S13" s="151">
        <v>31.426823547036268</v>
      </c>
      <c r="T13" s="14">
        <f t="shared" si="9"/>
        <v>2.8443235051240205</v>
      </c>
      <c r="U13" s="25"/>
      <c r="V13" s="15">
        <f t="shared" si="10"/>
        <v>0.98388129977021599</v>
      </c>
      <c r="W13" s="152">
        <v>66.624506095239937</v>
      </c>
      <c r="X13" s="16">
        <f t="shared" si="11"/>
        <v>2.8440678193381443</v>
      </c>
      <c r="Y13" s="25"/>
      <c r="Z13" s="17">
        <f t="shared" si="12"/>
        <v>0.98306697481160676</v>
      </c>
      <c r="AA13" s="153">
        <v>73.433136884477392</v>
      </c>
      <c r="AB13" s="18">
        <f t="shared" si="13"/>
        <v>2.8434561012121402</v>
      </c>
      <c r="AC13" s="25"/>
      <c r="AD13" s="19">
        <f t="shared" si="14"/>
        <v>0.98939756683714186</v>
      </c>
      <c r="AE13" s="154">
        <v>30.790052279971857</v>
      </c>
      <c r="AF13" s="20">
        <f t="shared" si="15"/>
        <v>2.8440602865925091</v>
      </c>
      <c r="AG13" s="25"/>
      <c r="AH13" s="7">
        <f t="shared" si="16"/>
        <v>0.98336534062311698</v>
      </c>
      <c r="AI13" s="134">
        <v>22.047050936770283</v>
      </c>
      <c r="AJ13" s="8">
        <f t="shared" si="17"/>
        <v>2.8440925915562714</v>
      </c>
      <c r="AK13" s="25"/>
      <c r="AL13" s="9">
        <f t="shared" si="18"/>
        <v>0.93630049735964238</v>
      </c>
      <c r="AM13" s="150">
        <v>37.049410680521049</v>
      </c>
      <c r="AN13" s="10">
        <f t="shared" si="19"/>
        <v>2.844367100059118</v>
      </c>
    </row>
    <row r="14" spans="1:40" x14ac:dyDescent="0.25">
      <c r="A14" s="141">
        <v>0.96</v>
      </c>
      <c r="B14" s="139">
        <f t="shared" si="0"/>
        <v>45.329367367382254</v>
      </c>
      <c r="C14" s="142">
        <f t="shared" si="1"/>
        <v>6.0625195768653386</v>
      </c>
      <c r="F14" s="7">
        <f t="shared" si="2"/>
        <v>0.96000688729603723</v>
      </c>
      <c r="G14" s="134">
        <v>45.32960520434429</v>
      </c>
      <c r="H14" s="8">
        <f t="shared" si="3"/>
        <v>6.0625198496877291</v>
      </c>
      <c r="I14" s="25"/>
      <c r="J14" s="9">
        <f t="shared" si="4"/>
        <v>0.98355942655959794</v>
      </c>
      <c r="K14" s="150">
        <v>28.983529181858231</v>
      </c>
      <c r="L14" s="10">
        <f t="shared" si="5"/>
        <v>6.0625984609046704</v>
      </c>
      <c r="M14" s="25"/>
      <c r="N14" s="4">
        <f t="shared" si="6"/>
        <v>0.97925580606822904</v>
      </c>
      <c r="O14" s="133">
        <v>59.15586398877565</v>
      </c>
      <c r="P14" s="11">
        <f t="shared" si="7"/>
        <v>6.0626004663815332</v>
      </c>
      <c r="Q14" s="25"/>
      <c r="R14" s="13">
        <f t="shared" si="8"/>
        <v>0.98057753494695166</v>
      </c>
      <c r="S14" s="151">
        <v>31.107841718657095</v>
      </c>
      <c r="T14" s="14">
        <f t="shared" si="9"/>
        <v>6.0622363437808762</v>
      </c>
      <c r="U14" s="25"/>
      <c r="V14" s="15">
        <f t="shared" si="10"/>
        <v>0.96753242015521623</v>
      </c>
      <c r="W14" s="152">
        <v>65.517425363230615</v>
      </c>
      <c r="X14" s="16">
        <f t="shared" si="11"/>
        <v>6.0622455560672934</v>
      </c>
      <c r="Y14" s="25"/>
      <c r="Z14" s="17">
        <f t="shared" si="12"/>
        <v>0.96555364607006833</v>
      </c>
      <c r="AA14" s="153">
        <v>72.124926254141954</v>
      </c>
      <c r="AB14" s="18">
        <f t="shared" si="13"/>
        <v>6.0617991230571704</v>
      </c>
      <c r="AC14" s="25"/>
      <c r="AD14" s="19">
        <f t="shared" si="14"/>
        <v>0.97805990150360289</v>
      </c>
      <c r="AE14" s="154">
        <v>30.437224134792125</v>
      </c>
      <c r="AF14" s="20">
        <f t="shared" si="15"/>
        <v>6.062007812256617</v>
      </c>
      <c r="AH14" s="7">
        <f t="shared" si="16"/>
        <v>0.96648018707884842</v>
      </c>
      <c r="AI14" s="134">
        <v>21.668485794307784</v>
      </c>
      <c r="AJ14" s="8">
        <f t="shared" si="17"/>
        <v>6.0620773158805523</v>
      </c>
      <c r="AK14" s="25"/>
      <c r="AL14" s="9">
        <f t="shared" si="18"/>
        <v>0.88423474268094704</v>
      </c>
      <c r="AM14" s="150">
        <v>34.989168767885076</v>
      </c>
      <c r="AN14" s="10">
        <f t="shared" si="19"/>
        <v>6.0625787731810448</v>
      </c>
    </row>
    <row r="15" spans="1:40" x14ac:dyDescent="0.25">
      <c r="A15" s="141">
        <v>0.94</v>
      </c>
      <c r="B15" s="139">
        <f t="shared" si="0"/>
        <v>44.385005547228459</v>
      </c>
      <c r="C15" s="142">
        <f t="shared" si="1"/>
        <v>9.7031349561890643</v>
      </c>
      <c r="F15" s="7">
        <f t="shared" si="2"/>
        <v>0.94001422740816676</v>
      </c>
      <c r="G15" s="134">
        <v>44.38559178975882</v>
      </c>
      <c r="H15" s="8">
        <f t="shared" si="3"/>
        <v>9.7031349536219249</v>
      </c>
      <c r="I15" s="25"/>
      <c r="J15" s="9">
        <f t="shared" si="4"/>
        <v>0.97434573500107013</v>
      </c>
      <c r="K15" s="150">
        <v>28.712020119011534</v>
      </c>
      <c r="L15" s="10">
        <f t="shared" si="5"/>
        <v>9.7036107585818705</v>
      </c>
      <c r="M15" s="25"/>
      <c r="N15" s="4">
        <f t="shared" si="6"/>
        <v>0.96795469389430622</v>
      </c>
      <c r="O15" s="133">
        <v>58.473175103461145</v>
      </c>
      <c r="P15" s="11">
        <f t="shared" si="7"/>
        <v>9.7032044390885588</v>
      </c>
      <c r="R15" s="13">
        <f t="shared" si="8"/>
        <v>0.96982669312605196</v>
      </c>
      <c r="S15" s="151">
        <v>30.766782012730872</v>
      </c>
      <c r="T15" s="14">
        <f t="shared" si="9"/>
        <v>9.7023569714141473</v>
      </c>
      <c r="V15" s="15">
        <f t="shared" si="10"/>
        <v>0.95097008368736602</v>
      </c>
      <c r="W15" s="152">
        <v>64.395890186973674</v>
      </c>
      <c r="X15" s="16">
        <f t="shared" si="11"/>
        <v>9.7028310361949828</v>
      </c>
      <c r="Y15" s="25"/>
      <c r="Z15" s="17">
        <f t="shared" si="12"/>
        <v>0.94750535446625506</v>
      </c>
      <c r="AA15" s="153">
        <v>70.776754967920311</v>
      </c>
      <c r="AB15" s="18">
        <f t="shared" si="13"/>
        <v>9.702624608245868</v>
      </c>
      <c r="AD15" s="19">
        <f t="shared" si="14"/>
        <v>0.96598490124289027</v>
      </c>
      <c r="AE15" s="154">
        <v>30.061450126678746</v>
      </c>
      <c r="AF15" s="20">
        <f t="shared" si="15"/>
        <v>9.702361651988662</v>
      </c>
      <c r="AH15" s="7">
        <f t="shared" si="16"/>
        <v>0.94936327271914855</v>
      </c>
      <c r="AI15" s="134">
        <v>21.284724574363313</v>
      </c>
      <c r="AJ15" s="8">
        <f t="shared" si="17"/>
        <v>9.702476924609293</v>
      </c>
      <c r="AK15" s="3"/>
      <c r="AL15" s="9">
        <f t="shared" si="18"/>
        <v>0.83951092131031557</v>
      </c>
      <c r="AM15" s="150">
        <v>33.219447156249188</v>
      </c>
      <c r="AN15" s="10">
        <f t="shared" si="19"/>
        <v>9.7031951775929919</v>
      </c>
    </row>
    <row r="16" spans="1:40" x14ac:dyDescent="0.25">
      <c r="A16" s="141">
        <v>0.92</v>
      </c>
      <c r="B16" s="139">
        <f t="shared" si="0"/>
        <v>43.440643727074665</v>
      </c>
      <c r="C16" s="142">
        <f t="shared" si="1"/>
        <v>13.821755499779909</v>
      </c>
      <c r="F16" s="7">
        <f t="shared" si="2"/>
        <v>0.92002316491101854</v>
      </c>
      <c r="G16" s="134">
        <v>43.441653800768478</v>
      </c>
      <c r="H16" s="8">
        <f t="shared" si="3"/>
        <v>13.821755180237929</v>
      </c>
      <c r="I16" s="25"/>
      <c r="J16" s="9">
        <f t="shared" si="4"/>
        <v>0.96444957934557363</v>
      </c>
      <c r="K16" s="150">
        <v>28.420400204155364</v>
      </c>
      <c r="L16" s="10">
        <f t="shared" si="5"/>
        <v>13.822005818156999</v>
      </c>
      <c r="N16" s="4">
        <f t="shared" si="6"/>
        <v>0.9560431498500126</v>
      </c>
      <c r="O16" s="133">
        <v>57.753610639289413</v>
      </c>
      <c r="P16" s="11">
        <f t="shared" si="7"/>
        <v>13.821819137312152</v>
      </c>
      <c r="R16" s="13">
        <f t="shared" si="8"/>
        <v>0.95837118170324109</v>
      </c>
      <c r="S16" s="151">
        <v>30.403367368353621</v>
      </c>
      <c r="T16" s="14">
        <f t="shared" si="9"/>
        <v>13.821715372728777</v>
      </c>
      <c r="V16" s="15">
        <f t="shared" si="10"/>
        <v>0.93420756278566319</v>
      </c>
      <c r="W16" s="152">
        <v>63.260799321593964</v>
      </c>
      <c r="X16" s="16">
        <f t="shared" si="11"/>
        <v>13.821411428311535</v>
      </c>
      <c r="Z16" s="17">
        <f t="shared" si="12"/>
        <v>0.92896094182822864</v>
      </c>
      <c r="AA16" s="153">
        <v>69.391524432685017</v>
      </c>
      <c r="AB16" s="18">
        <f t="shared" si="13"/>
        <v>13.821490687918701</v>
      </c>
      <c r="AD16" s="19">
        <f t="shared" si="14"/>
        <v>0.95317065179460114</v>
      </c>
      <c r="AE16" s="154">
        <v>29.662670683847988</v>
      </c>
      <c r="AF16" s="20">
        <f t="shared" si="15"/>
        <v>13.821938311650678</v>
      </c>
      <c r="AH16" s="7">
        <f t="shared" si="16"/>
        <v>0.93203099099841269</v>
      </c>
      <c r="AI16" s="134">
        <v>20.896134818184414</v>
      </c>
      <c r="AJ16" s="8">
        <f t="shared" si="17"/>
        <v>13.820880602280001</v>
      </c>
      <c r="AK16" s="3"/>
      <c r="AL16" s="9">
        <f t="shared" si="18"/>
        <v>0.79987301192822613</v>
      </c>
      <c r="AM16" s="150">
        <v>31.650975081999906</v>
      </c>
      <c r="AN16" s="10">
        <f t="shared" si="19"/>
        <v>13.82180909921501</v>
      </c>
    </row>
    <row r="17" spans="1:40" x14ac:dyDescent="0.25">
      <c r="A17" s="141">
        <v>0.9</v>
      </c>
      <c r="B17" s="139">
        <f t="shared" si="0"/>
        <v>42.496281906920863</v>
      </c>
      <c r="C17" s="142">
        <f t="shared" si="1"/>
        <v>18.482190566539927</v>
      </c>
      <c r="F17" s="7">
        <f t="shared" si="2"/>
        <v>0.90003305680021894</v>
      </c>
      <c r="G17" s="134">
        <v>42.497760875992739</v>
      </c>
      <c r="H17" s="8">
        <f t="shared" si="3"/>
        <v>18.482190278817313</v>
      </c>
      <c r="I17" s="25"/>
      <c r="J17" s="9">
        <f t="shared" si="4"/>
        <v>0.95385540393940027</v>
      </c>
      <c r="K17" s="150">
        <v>28.108211043286246</v>
      </c>
      <c r="L17" s="10">
        <f t="shared" si="5"/>
        <v>18.48263359804664</v>
      </c>
      <c r="N17" s="4">
        <f t="shared" si="6"/>
        <v>0.94353144674893119</v>
      </c>
      <c r="O17" s="133">
        <v>56.997791166656185</v>
      </c>
      <c r="P17" s="11">
        <f t="shared" si="7"/>
        <v>18.482013323145573</v>
      </c>
      <c r="R17" s="13">
        <f t="shared" si="8"/>
        <v>0.94621541590703973</v>
      </c>
      <c r="S17" s="151">
        <v>30.017737854234927</v>
      </c>
      <c r="T17" s="14">
        <f t="shared" si="9"/>
        <v>18.482121560425661</v>
      </c>
      <c r="V17" s="15">
        <f t="shared" si="10"/>
        <v>0.91725636746636929</v>
      </c>
      <c r="W17" s="152">
        <v>62.112932179352654</v>
      </c>
      <c r="X17" s="16">
        <f t="shared" si="11"/>
        <v>18.481794001747588</v>
      </c>
      <c r="Z17" s="17">
        <f t="shared" si="12"/>
        <v>0.90995793654370105</v>
      </c>
      <c r="AA17" s="153">
        <v>67.972037943941373</v>
      </c>
      <c r="AB17" s="18">
        <f t="shared" si="13"/>
        <v>18.482227918346801</v>
      </c>
      <c r="AD17" s="19">
        <f t="shared" si="14"/>
        <v>0.93962929480168222</v>
      </c>
      <c r="AE17" s="154">
        <v>29.241263654228351</v>
      </c>
      <c r="AF17" s="20">
        <f t="shared" si="15"/>
        <v>18.482493562919824</v>
      </c>
      <c r="AH17" s="7">
        <f t="shared" si="16"/>
        <v>0.91449398688805816</v>
      </c>
      <c r="AI17" s="134">
        <v>20.502955186030267</v>
      </c>
      <c r="AJ17" s="8">
        <f t="shared" si="17"/>
        <v>18.482159154747997</v>
      </c>
      <c r="AK17" s="3"/>
      <c r="AL17" s="9">
        <f t="shared" si="18"/>
        <v>0.76398074578504893</v>
      </c>
      <c r="AM17" s="150">
        <v>30.230718110714388</v>
      </c>
      <c r="AN17" s="10">
        <f t="shared" si="19"/>
        <v>18.482232627985535</v>
      </c>
    </row>
    <row r="18" spans="1:40" x14ac:dyDescent="0.25">
      <c r="A18" s="141">
        <v>0.88</v>
      </c>
      <c r="B18" s="139">
        <f t="shared" si="0"/>
        <v>41.551920086767069</v>
      </c>
      <c r="C18" s="142">
        <f t="shared" si="1"/>
        <v>23.757859970897449</v>
      </c>
      <c r="F18" s="7">
        <f t="shared" si="2"/>
        <v>0.88004333620636266</v>
      </c>
      <c r="G18" s="134">
        <v>41.553886248992036</v>
      </c>
      <c r="H18" s="8">
        <f t="shared" si="3"/>
        <v>23.757859979682287</v>
      </c>
      <c r="I18" s="25"/>
      <c r="J18" s="9">
        <f t="shared" si="4"/>
        <v>0.94255422195105842</v>
      </c>
      <c r="K18" s="150">
        <v>27.77518781245379</v>
      </c>
      <c r="L18" s="10">
        <f t="shared" si="5"/>
        <v>23.758594634364997</v>
      </c>
      <c r="N18" s="4">
        <f t="shared" si="6"/>
        <v>0.93043055078335468</v>
      </c>
      <c r="O18" s="133">
        <v>56.206379142271672</v>
      </c>
      <c r="P18" s="11">
        <f t="shared" si="7"/>
        <v>23.757408070794501</v>
      </c>
      <c r="R18" s="13">
        <f t="shared" si="8"/>
        <v>0.93335932971800584</v>
      </c>
      <c r="S18" s="151">
        <v>29.609891375974016</v>
      </c>
      <c r="T18" s="14">
        <f t="shared" si="9"/>
        <v>23.757762358731885</v>
      </c>
      <c r="V18" s="15">
        <f t="shared" si="10"/>
        <v>0.90012647112081212</v>
      </c>
      <c r="W18" s="152">
        <v>60.952964118416908</v>
      </c>
      <c r="X18" s="16">
        <f t="shared" si="11"/>
        <v>23.757396081891027</v>
      </c>
      <c r="Z18" s="17">
        <f t="shared" si="12"/>
        <v>0.8905326648197982</v>
      </c>
      <c r="AA18" s="153">
        <v>66.521008996709284</v>
      </c>
      <c r="AB18" s="18">
        <f t="shared" si="13"/>
        <v>23.758267366043356</v>
      </c>
      <c r="AD18" s="19">
        <f t="shared" si="14"/>
        <v>0.92536732297114566</v>
      </c>
      <c r="AE18" s="154">
        <v>28.797431090862055</v>
      </c>
      <c r="AF18" s="20">
        <f t="shared" si="15"/>
        <v>23.758329737983452</v>
      </c>
      <c r="AH18" s="7">
        <f t="shared" si="16"/>
        <v>0.8967722333964675</v>
      </c>
      <c r="AI18" s="134">
        <v>20.105633472748803</v>
      </c>
      <c r="AJ18" s="8">
        <f t="shared" si="17"/>
        <v>23.757822982284406</v>
      </c>
      <c r="AK18" s="3"/>
      <c r="AL18" s="9">
        <f t="shared" si="18"/>
        <v>0.73097023199219213</v>
      </c>
      <c r="AM18" s="150">
        <v>28.924492079931042</v>
      </c>
      <c r="AN18" s="10">
        <f t="shared" si="19"/>
        <v>23.757887454292604</v>
      </c>
    </row>
    <row r="19" spans="1:40" x14ac:dyDescent="0.25">
      <c r="A19" s="141">
        <v>0.86</v>
      </c>
      <c r="B19" s="139">
        <f t="shared" si="0"/>
        <v>40.607558266613268</v>
      </c>
      <c r="C19" s="142">
        <f t="shared" si="1"/>
        <v>29.733452337764525</v>
      </c>
      <c r="F19" s="7">
        <f t="shared" si="2"/>
        <v>0.86005350409099512</v>
      </c>
      <c r="G19" s="134">
        <v>40.610006356168611</v>
      </c>
      <c r="H19" s="8">
        <f t="shared" si="3"/>
        <v>29.733452334103713</v>
      </c>
      <c r="I19" s="25"/>
      <c r="J19" s="9">
        <f t="shared" si="4"/>
        <v>0.93054181374711797</v>
      </c>
      <c r="K19" s="150">
        <v>27.421206167500074</v>
      </c>
      <c r="L19" s="10">
        <f t="shared" si="5"/>
        <v>29.733422378665832</v>
      </c>
      <c r="N19" s="4">
        <f t="shared" si="6"/>
        <v>0.91675177631218296</v>
      </c>
      <c r="O19" s="133">
        <v>55.380058055242657</v>
      </c>
      <c r="P19" s="11">
        <f t="shared" si="7"/>
        <v>29.733555955852715</v>
      </c>
      <c r="R19" s="13">
        <f t="shared" si="8"/>
        <v>0.9198084088228019</v>
      </c>
      <c r="S19" s="151">
        <v>29.180001961494568</v>
      </c>
      <c r="T19" s="14">
        <f t="shared" si="9"/>
        <v>29.733291821127672</v>
      </c>
      <c r="V19" s="15">
        <f t="shared" si="10"/>
        <v>0.8828265051693821</v>
      </c>
      <c r="W19" s="152">
        <v>59.781479624049872</v>
      </c>
      <c r="X19" s="16">
        <f t="shared" si="11"/>
        <v>29.732903323656966</v>
      </c>
      <c r="Z19" s="17">
        <f t="shared" si="12"/>
        <v>0.87072113772801907</v>
      </c>
      <c r="AA19" s="153">
        <v>65.041127546007559</v>
      </c>
      <c r="AB19" s="18">
        <f t="shared" si="13"/>
        <v>29.733963955228578</v>
      </c>
      <c r="AD19" s="19">
        <f t="shared" si="14"/>
        <v>0.91039747557297268</v>
      </c>
      <c r="AE19" s="154">
        <v>28.331569439830911</v>
      </c>
      <c r="AF19" s="20">
        <f t="shared" si="15"/>
        <v>29.734147130967401</v>
      </c>
      <c r="AH19" s="7">
        <f t="shared" si="16"/>
        <v>0.87887350140031895</v>
      </c>
      <c r="AI19" s="134">
        <v>19.704343901395152</v>
      </c>
      <c r="AJ19" s="8">
        <f t="shared" si="17"/>
        <v>29.73340995097217</v>
      </c>
      <c r="AK19" s="3"/>
      <c r="AL19" s="9">
        <f t="shared" si="18"/>
        <v>0.70025388327155969</v>
      </c>
      <c r="AM19" s="150">
        <v>27.709046161055618</v>
      </c>
      <c r="AN19" s="10">
        <f t="shared" si="19"/>
        <v>29.732853941045164</v>
      </c>
    </row>
    <row r="20" spans="1:40" x14ac:dyDescent="0.25">
      <c r="A20" s="141">
        <v>0.84</v>
      </c>
      <c r="B20" s="139">
        <f t="shared" si="0"/>
        <v>39.663196446459473</v>
      </c>
      <c r="C20" s="142">
        <f t="shared" si="1"/>
        <v>36.506910569079601</v>
      </c>
      <c r="F20" s="7">
        <f t="shared" si="2"/>
        <v>0.84006311939309242</v>
      </c>
      <c r="G20" s="134">
        <v>39.666100371503042</v>
      </c>
      <c r="H20" s="8">
        <f t="shared" si="3"/>
        <v>36.506910569067571</v>
      </c>
      <c r="I20" s="25"/>
      <c r="J20" s="9">
        <f t="shared" si="4"/>
        <v>0.91781133129181935</v>
      </c>
      <c r="K20" s="150">
        <v>27.046064310507333</v>
      </c>
      <c r="L20" s="10">
        <f t="shared" si="5"/>
        <v>36.50686437004272</v>
      </c>
      <c r="N20" s="4">
        <f t="shared" si="6"/>
        <v>0.90251285697943417</v>
      </c>
      <c r="O20" s="133">
        <v>54.519899177270638</v>
      </c>
      <c r="P20" s="11">
        <f t="shared" si="7"/>
        <v>36.507057497725192</v>
      </c>
      <c r="R20" s="13">
        <f t="shared" si="8"/>
        <v>0.90557109302897276</v>
      </c>
      <c r="S20" s="151">
        <v>28.728337355251131</v>
      </c>
      <c r="T20" s="14">
        <f t="shared" si="9"/>
        <v>36.506676561324468</v>
      </c>
      <c r="V20" s="15">
        <f t="shared" si="10"/>
        <v>0.86536392663176076</v>
      </c>
      <c r="W20" s="152">
        <v>58.598983655796303</v>
      </c>
      <c r="X20" s="16">
        <f t="shared" si="11"/>
        <v>36.506255078456952</v>
      </c>
      <c r="Z20" s="17">
        <f t="shared" si="12"/>
        <v>0.85055590260470382</v>
      </c>
      <c r="AA20" s="153">
        <v>63.534824812766161</v>
      </c>
      <c r="AB20" s="18">
        <f t="shared" si="13"/>
        <v>36.507468910456275</v>
      </c>
      <c r="AD20" s="19">
        <f t="shared" si="14"/>
        <v>0.89473565308393332</v>
      </c>
      <c r="AE20" s="154">
        <v>27.844173523972007</v>
      </c>
      <c r="AF20" s="20">
        <f t="shared" si="15"/>
        <v>36.507902819556151</v>
      </c>
      <c r="AH20" s="7">
        <f t="shared" si="16"/>
        <v>0.8608076140237898</v>
      </c>
      <c r="AI20" s="134">
        <v>19.299306706413368</v>
      </c>
      <c r="AJ20" s="8">
        <f t="shared" si="17"/>
        <v>36.506862968663292</v>
      </c>
      <c r="AK20" s="3"/>
      <c r="AL20" s="9">
        <f t="shared" si="18"/>
        <v>0.67140184065169839</v>
      </c>
      <c r="AM20" s="150">
        <v>26.567370834587706</v>
      </c>
      <c r="AN20" s="10">
        <f t="shared" si="19"/>
        <v>36.506780194458436</v>
      </c>
    </row>
    <row r="21" spans="1:40" x14ac:dyDescent="0.25">
      <c r="A21" s="141">
        <v>0.82</v>
      </c>
      <c r="B21" s="139">
        <f t="shared" si="0"/>
        <v>38.718834626305672</v>
      </c>
      <c r="C21" s="142">
        <f t="shared" si="1"/>
        <v>44.191817712913782</v>
      </c>
      <c r="F21" s="7">
        <f t="shared" si="2"/>
        <v>0.82007180026988802</v>
      </c>
      <c r="G21" s="134">
        <v>38.722150265143576</v>
      </c>
      <c r="H21" s="8">
        <f t="shared" si="3"/>
        <v>44.191817706281455</v>
      </c>
      <c r="I21" s="25"/>
      <c r="J21" s="9">
        <f t="shared" si="4"/>
        <v>0.90436451530770712</v>
      </c>
      <c r="K21" s="150">
        <v>26.649813537087514</v>
      </c>
      <c r="L21" s="10">
        <f t="shared" si="5"/>
        <v>44.191747862317349</v>
      </c>
      <c r="N21" s="4">
        <f t="shared" si="6"/>
        <v>0.8877281585504273</v>
      </c>
      <c r="O21" s="133">
        <v>53.626770329872762</v>
      </c>
      <c r="P21" s="11">
        <f t="shared" si="7"/>
        <v>44.192028701435831</v>
      </c>
      <c r="R21" s="13">
        <f t="shared" si="8"/>
        <v>0.89065876840538249</v>
      </c>
      <c r="S21" s="151">
        <v>28.255258768892354</v>
      </c>
      <c r="T21" s="14">
        <f t="shared" si="9"/>
        <v>44.191491623090712</v>
      </c>
      <c r="V21" s="15">
        <f t="shared" si="10"/>
        <v>0.84774516229162011</v>
      </c>
      <c r="W21" s="152">
        <v>57.405911409739339</v>
      </c>
      <c r="X21" s="16">
        <f t="shared" si="11"/>
        <v>44.191030141182743</v>
      </c>
      <c r="Z21" s="17">
        <f t="shared" si="12"/>
        <v>0.83006850865636872</v>
      </c>
      <c r="AA21" s="153">
        <v>62.004457459613427</v>
      </c>
      <c r="AB21" s="18">
        <f t="shared" si="13"/>
        <v>44.192479645669465</v>
      </c>
      <c r="AD21" s="19">
        <f t="shared" si="14"/>
        <v>0.87840348236025534</v>
      </c>
      <c r="AE21" s="154">
        <v>27.335916371051148</v>
      </c>
      <c r="AF21" s="20">
        <f t="shared" si="15"/>
        <v>44.191785041187529</v>
      </c>
      <c r="AH21" s="7">
        <f t="shared" si="16"/>
        <v>0.84258322696188781</v>
      </c>
      <c r="AI21" s="134">
        <v>18.890715948485525</v>
      </c>
      <c r="AJ21" s="8">
        <f t="shared" si="17"/>
        <v>44.191765098854006</v>
      </c>
      <c r="AK21" s="3"/>
      <c r="AL21" s="9">
        <f t="shared" si="18"/>
        <v>0.64411178066968855</v>
      </c>
      <c r="AM21" s="150">
        <v>25.487503161099575</v>
      </c>
      <c r="AN21" s="10">
        <f t="shared" si="19"/>
        <v>44.191027149166977</v>
      </c>
    </row>
    <row r="22" spans="1:40" x14ac:dyDescent="0.25">
      <c r="A22" s="141">
        <v>0.8</v>
      </c>
      <c r="B22" s="139">
        <f t="shared" si="0"/>
        <v>37.774472806151884</v>
      </c>
      <c r="C22" s="142">
        <f t="shared" si="1"/>
        <v>52.920275050890062</v>
      </c>
      <c r="F22" s="7">
        <f t="shared" si="2"/>
        <v>0.80007922232298356</v>
      </c>
      <c r="G22" s="134">
        <v>37.778140719646643</v>
      </c>
      <c r="H22" s="8">
        <f t="shared" si="3"/>
        <v>52.920274139346645</v>
      </c>
      <c r="I22" s="25"/>
      <c r="J22" s="9">
        <f t="shared" si="4"/>
        <v>0.89020474655330639</v>
      </c>
      <c r="K22" s="150">
        <v>26.232553471432833</v>
      </c>
      <c r="L22" s="10">
        <f t="shared" si="5"/>
        <v>52.920200606244705</v>
      </c>
      <c r="N22" s="4">
        <f t="shared" si="6"/>
        <v>0.87241410240282125</v>
      </c>
      <c r="O22" s="133">
        <v>52.701663512052029</v>
      </c>
      <c r="P22" s="11">
        <f t="shared" si="7"/>
        <v>52.920575473200735</v>
      </c>
      <c r="R22" s="13">
        <f t="shared" si="8"/>
        <v>0.87508539427875698</v>
      </c>
      <c r="S22" s="151">
        <v>27.761209048099285</v>
      </c>
      <c r="T22" s="14">
        <f t="shared" si="9"/>
        <v>52.919852689211467</v>
      </c>
      <c r="V22" s="15">
        <f t="shared" si="10"/>
        <v>0.8299757327291184</v>
      </c>
      <c r="W22" s="152">
        <v>56.202636717484978</v>
      </c>
      <c r="X22" s="16">
        <f t="shared" si="11"/>
        <v>52.919324687283925</v>
      </c>
      <c r="Z22" s="17">
        <f t="shared" si="12"/>
        <v>0.80929131577166002</v>
      </c>
      <c r="AA22" s="153">
        <v>60.452442705511451</v>
      </c>
      <c r="AB22" s="18">
        <f t="shared" si="13"/>
        <v>52.920232789036497</v>
      </c>
      <c r="AD22" s="19">
        <f t="shared" si="14"/>
        <v>0.86141718449462557</v>
      </c>
      <c r="AE22" s="154">
        <v>26.80730278147275</v>
      </c>
      <c r="AF22" s="20">
        <f t="shared" si="15"/>
        <v>52.920231047842137</v>
      </c>
      <c r="AH22" s="7">
        <f t="shared" si="16"/>
        <v>0.82420797020687142</v>
      </c>
      <c r="AI22" s="134">
        <v>18.478742692038058</v>
      </c>
      <c r="AJ22" s="8">
        <f t="shared" si="17"/>
        <v>52.920217649283856</v>
      </c>
      <c r="AK22" s="3"/>
      <c r="AL22" s="9">
        <f t="shared" si="18"/>
        <v>0.61813765209432947</v>
      </c>
      <c r="AM22" s="150">
        <v>24.459706893372616</v>
      </c>
      <c r="AN22" s="10">
        <f t="shared" si="19"/>
        <v>52.920240569226856</v>
      </c>
    </row>
    <row r="23" spans="1:40" x14ac:dyDescent="0.25">
      <c r="A23" s="141">
        <v>0.78</v>
      </c>
      <c r="B23" s="139">
        <f t="shared" si="0"/>
        <v>36.830110985998083</v>
      </c>
      <c r="C23" s="142">
        <f t="shared" si="1"/>
        <v>62.846387992671538</v>
      </c>
      <c r="F23" s="7">
        <f t="shared" si="2"/>
        <v>0.78008510794392483</v>
      </c>
      <c r="G23" s="134">
        <v>36.834058626896244</v>
      </c>
      <c r="H23" s="8">
        <f t="shared" si="3"/>
        <v>62.846387996736745</v>
      </c>
      <c r="I23" s="25"/>
      <c r="J23" s="9">
        <f t="shared" si="4"/>
        <v>0.87533863527229938</v>
      </c>
      <c r="K23" s="150">
        <v>25.794478904204119</v>
      </c>
      <c r="L23" s="10">
        <f t="shared" si="5"/>
        <v>62.846288268003384</v>
      </c>
      <c r="N23" s="4">
        <f t="shared" si="6"/>
        <v>0.85658765909522738</v>
      </c>
      <c r="O23" s="133">
        <v>51.745603898283591</v>
      </c>
      <c r="P23" s="11">
        <f t="shared" si="7"/>
        <v>62.846808871567177</v>
      </c>
      <c r="R23" s="13">
        <f t="shared" si="8"/>
        <v>0.85886740069535406</v>
      </c>
      <c r="S23" s="151">
        <v>27.246709419659414</v>
      </c>
      <c r="T23" s="14">
        <f t="shared" si="9"/>
        <v>62.845802173270386</v>
      </c>
      <c r="V23" s="15">
        <f t="shared" si="10"/>
        <v>0.81206035908978913</v>
      </c>
      <c r="W23" s="152">
        <v>54.989479276124158</v>
      </c>
      <c r="X23" s="16">
        <f t="shared" si="11"/>
        <v>62.845237981436867</v>
      </c>
      <c r="Z23" s="17">
        <f t="shared" si="12"/>
        <v>0.78824959516721649</v>
      </c>
      <c r="AA23" s="153">
        <v>58.880668259800728</v>
      </c>
      <c r="AB23" s="18">
        <f t="shared" si="13"/>
        <v>62.846332343904081</v>
      </c>
      <c r="AD23" s="19">
        <f t="shared" si="14"/>
        <v>0.84380247084907556</v>
      </c>
      <c r="AE23" s="154">
        <v>26.259132892823231</v>
      </c>
      <c r="AF23" s="20">
        <f t="shared" si="15"/>
        <v>62.84632972100831</v>
      </c>
      <c r="AH23" s="7">
        <f t="shared" si="16"/>
        <v>0.80568857176550668</v>
      </c>
      <c r="AI23" s="134">
        <v>18.06353777898266</v>
      </c>
      <c r="AJ23" s="8">
        <f t="shared" si="17"/>
        <v>62.846326067991832</v>
      </c>
      <c r="AK23" s="3"/>
      <c r="AL23" s="9">
        <f t="shared" si="18"/>
        <v>0.59330202623994532</v>
      </c>
      <c r="AM23" s="150">
        <v>23.476961178314635</v>
      </c>
      <c r="AN23" s="10">
        <f t="shared" si="19"/>
        <v>62.846341457214827</v>
      </c>
    </row>
    <row r="24" spans="1:40" x14ac:dyDescent="0.25">
      <c r="A24" s="141">
        <v>0.76</v>
      </c>
      <c r="B24" s="139">
        <f t="shared" si="0"/>
        <v>35.885749165844288</v>
      </c>
      <c r="C24" s="142">
        <f t="shared" si="1"/>
        <v>74.150506044570676</v>
      </c>
      <c r="F24" s="7">
        <f t="shared" si="2"/>
        <v>0.76008924564909952</v>
      </c>
      <c r="G24" s="134">
        <v>35.889894001059183</v>
      </c>
      <c r="H24" s="8">
        <f t="shared" si="3"/>
        <v>74.150506046056904</v>
      </c>
      <c r="I24" s="25"/>
      <c r="J24" s="9">
        <f t="shared" si="4"/>
        <v>0.85977564818958319</v>
      </c>
      <c r="K24" s="150">
        <v>25.335868800850637</v>
      </c>
      <c r="L24" s="10">
        <f t="shared" si="5"/>
        <v>74.150374533522097</v>
      </c>
      <c r="N24" s="4">
        <f t="shared" si="6"/>
        <v>0.84026613095069813</v>
      </c>
      <c r="O24" s="133">
        <v>50.759636704600723</v>
      </c>
      <c r="P24" s="11">
        <f t="shared" si="7"/>
        <v>74.151085321775426</v>
      </c>
      <c r="R24" s="13">
        <f t="shared" si="8"/>
        <v>0.84202308744497667</v>
      </c>
      <c r="S24" s="151">
        <v>26.71234042610444</v>
      </c>
      <c r="T24" s="14">
        <f t="shared" si="9"/>
        <v>74.149732326332824</v>
      </c>
      <c r="V24" s="15">
        <f t="shared" si="10"/>
        <v>0.79400305507764835</v>
      </c>
      <c r="W24" s="152">
        <v>53.766710877638033</v>
      </c>
      <c r="X24" s="16">
        <f t="shared" si="11"/>
        <v>74.149112115538841</v>
      </c>
      <c r="Z24" s="17">
        <f t="shared" si="12"/>
        <v>0.76697253685158284</v>
      </c>
      <c r="AA24" s="153">
        <v>57.291314557739533</v>
      </c>
      <c r="AB24" s="18">
        <f t="shared" si="13"/>
        <v>74.150433808762514</v>
      </c>
      <c r="AD24" s="19">
        <f t="shared" si="14"/>
        <v>0.82558464987669622</v>
      </c>
      <c r="AE24" s="154">
        <v>25.692194304162786</v>
      </c>
      <c r="AF24" s="20">
        <f t="shared" si="15"/>
        <v>74.150429961346987</v>
      </c>
      <c r="AH24" s="7">
        <f t="shared" si="16"/>
        <v>0.78703096576307829</v>
      </c>
      <c r="AI24" s="134">
        <v>17.645234252408216</v>
      </c>
      <c r="AJ24" s="8">
        <f t="shared" si="17"/>
        <v>74.150439913965201</v>
      </c>
      <c r="AK24" s="3"/>
      <c r="AL24" s="9">
        <f t="shared" si="18"/>
        <v>0.56945621214977216</v>
      </c>
      <c r="AM24" s="150">
        <v>22.533382314766484</v>
      </c>
      <c r="AN24" s="10">
        <f t="shared" si="19"/>
        <v>74.150448856721638</v>
      </c>
    </row>
    <row r="25" spans="1:40" x14ac:dyDescent="0.25">
      <c r="A25" s="141">
        <v>0.74</v>
      </c>
      <c r="B25" s="139">
        <f t="shared" si="0"/>
        <v>34.941387345690487</v>
      </c>
      <c r="C25" s="142">
        <f t="shared" si="1"/>
        <v>87.044402940258479</v>
      </c>
      <c r="F25" s="7">
        <f t="shared" si="2"/>
        <v>0.74009147124224728</v>
      </c>
      <c r="G25" s="134">
        <v>34.945639089116433</v>
      </c>
      <c r="H25" s="8">
        <f t="shared" si="3"/>
        <v>87.044402940421421</v>
      </c>
      <c r="I25" s="25"/>
      <c r="J25" s="9">
        <f t="shared" si="4"/>
        <v>0.84352801606106231</v>
      </c>
      <c r="K25" s="150">
        <v>24.857083577287383</v>
      </c>
      <c r="L25" s="10">
        <f t="shared" si="5"/>
        <v>87.044231732000185</v>
      </c>
      <c r="N25" s="4">
        <f t="shared" si="6"/>
        <v>0.8234669620470374</v>
      </c>
      <c r="O25" s="133">
        <v>49.744815710299484</v>
      </c>
      <c r="P25" s="11">
        <f t="shared" si="7"/>
        <v>87.045187054615411</v>
      </c>
      <c r="R25" s="13">
        <f t="shared" si="8"/>
        <v>0.82457136588315205</v>
      </c>
      <c r="S25" s="151">
        <v>26.158702011277114</v>
      </c>
      <c r="T25" s="14">
        <f t="shared" si="9"/>
        <v>87.044378147839112</v>
      </c>
      <c r="V25" s="15">
        <f t="shared" si="10"/>
        <v>0.77580720631487365</v>
      </c>
      <c r="W25" s="152">
        <v>52.534560782817977</v>
      </c>
      <c r="X25" s="16">
        <f t="shared" si="11"/>
        <v>87.042711851954067</v>
      </c>
      <c r="Z25" s="17">
        <f t="shared" si="12"/>
        <v>0.74548621692221773</v>
      </c>
      <c r="AA25" s="153">
        <v>55.686329431655814</v>
      </c>
      <c r="AB25" s="18">
        <f t="shared" si="13"/>
        <v>87.04431024960256</v>
      </c>
      <c r="AD25" s="19">
        <f t="shared" si="14"/>
        <v>0.80679056367917179</v>
      </c>
      <c r="AE25" s="154">
        <v>25.107322341695827</v>
      </c>
      <c r="AF25" s="20">
        <f t="shared" si="15"/>
        <v>87.0443047325994</v>
      </c>
      <c r="AH25" s="7">
        <f t="shared" si="16"/>
        <v>0.76824038707062003</v>
      </c>
      <c r="AI25" s="134">
        <v>17.223949478123302</v>
      </c>
      <c r="AJ25" s="8">
        <f t="shared" si="17"/>
        <v>87.044332990466046</v>
      </c>
      <c r="AK25" s="3"/>
      <c r="AL25" s="9">
        <f t="shared" si="18"/>
        <v>0.54648249655272108</v>
      </c>
      <c r="AM25" s="150">
        <v>21.624312388591171</v>
      </c>
      <c r="AN25" s="10">
        <f t="shared" si="19"/>
        <v>87.044336620956926</v>
      </c>
    </row>
    <row r="26" spans="1:40" x14ac:dyDescent="0.25">
      <c r="A26" s="141">
        <v>0.72</v>
      </c>
      <c r="B26" s="139">
        <f t="shared" si="0"/>
        <v>33.997025525536692</v>
      </c>
      <c r="C26" s="142">
        <f t="shared" si="1"/>
        <v>101.77763502693323</v>
      </c>
      <c r="F26" s="7">
        <f t="shared" si="2"/>
        <v>0.72009167985002309</v>
      </c>
      <c r="G26" s="134">
        <v>34.001288939158393</v>
      </c>
      <c r="H26" s="8">
        <f t="shared" si="3"/>
        <v>101.7776345091915</v>
      </c>
      <c r="I26" s="25"/>
      <c r="J26" s="9">
        <f t="shared" si="4"/>
        <v>0.82661047442449898</v>
      </c>
      <c r="K26" s="150">
        <v>24.358557460341135</v>
      </c>
      <c r="L26" s="10">
        <f t="shared" si="5"/>
        <v>101.77741442240792</v>
      </c>
      <c r="N26" s="4">
        <f t="shared" si="6"/>
        <v>0.80620876666295294</v>
      </c>
      <c r="O26" s="133">
        <v>48.702265385342322</v>
      </c>
      <c r="P26" s="11">
        <f t="shared" si="7"/>
        <v>101.77760833243559</v>
      </c>
      <c r="R26" s="13">
        <f t="shared" si="8"/>
        <v>0.8065362111757457</v>
      </c>
      <c r="S26" s="151">
        <v>25.586554763339358</v>
      </c>
      <c r="T26" s="14">
        <f t="shared" si="9"/>
        <v>101.77760339370857</v>
      </c>
      <c r="V26" s="15">
        <f t="shared" si="10"/>
        <v>0.75747563890439684</v>
      </c>
      <c r="W26" s="152">
        <v>51.293220364050136</v>
      </c>
      <c r="X26" s="16">
        <f t="shared" si="11"/>
        <v>101.77558264971979</v>
      </c>
      <c r="Z26" s="17">
        <f t="shared" si="12"/>
        <v>0.72381543120815095</v>
      </c>
      <c r="AA26" s="153">
        <v>54.067565080386458</v>
      </c>
      <c r="AB26" s="18">
        <f t="shared" si="13"/>
        <v>101.77751723490057</v>
      </c>
      <c r="AD26" s="19">
        <f t="shared" si="14"/>
        <v>0.78744828967390046</v>
      </c>
      <c r="AE26" s="154">
        <v>24.505390774651783</v>
      </c>
      <c r="AF26" s="20">
        <f t="shared" si="15"/>
        <v>101.77750945609152</v>
      </c>
      <c r="AH26" s="7">
        <f t="shared" si="16"/>
        <v>0.74932145434312525</v>
      </c>
      <c r="AI26" s="134">
        <v>16.79978700637287</v>
      </c>
      <c r="AJ26" s="8">
        <f t="shared" si="17"/>
        <v>101.77756173452339</v>
      </c>
      <c r="AK26" s="3"/>
      <c r="AL26" s="9">
        <f t="shared" si="18"/>
        <v>0.52428482050486136</v>
      </c>
      <c r="AM26" s="150">
        <v>20.745950347377363</v>
      </c>
      <c r="AN26" s="10">
        <f t="shared" si="19"/>
        <v>101.77756141341779</v>
      </c>
    </row>
    <row r="27" spans="1:40" x14ac:dyDescent="0.25">
      <c r="A27" s="141">
        <v>0.7</v>
      </c>
      <c r="B27" s="139">
        <f t="shared" si="0"/>
        <v>33.052663705382891</v>
      </c>
      <c r="C27" s="142">
        <f t="shared" si="1"/>
        <v>118.64538435630237</v>
      </c>
      <c r="F27" s="7">
        <f t="shared" si="2"/>
        <v>0.70008982295705702</v>
      </c>
      <c r="G27" s="134">
        <v>33.056841260386321</v>
      </c>
      <c r="H27" s="8">
        <f t="shared" si="3"/>
        <v>118.64538435531952</v>
      </c>
      <c r="I27" s="25"/>
      <c r="J27" s="9">
        <f t="shared" si="4"/>
        <v>0.80904001506084178</v>
      </c>
      <c r="K27" s="150">
        <v>23.840791163812884</v>
      </c>
      <c r="L27" s="10">
        <f t="shared" si="5"/>
        <v>118.64510236481135</v>
      </c>
      <c r="N27" s="4">
        <f t="shared" si="6"/>
        <v>0.78850664174431651</v>
      </c>
      <c r="O27" s="133">
        <v>47.632897721132416</v>
      </c>
      <c r="P27" s="11">
        <f t="shared" si="7"/>
        <v>118.64534968537693</v>
      </c>
      <c r="R27" s="13">
        <f t="shared" si="8"/>
        <v>0.78793942941851536</v>
      </c>
      <c r="S27" s="151">
        <v>24.99659045887298</v>
      </c>
      <c r="T27" s="14">
        <f t="shared" si="9"/>
        <v>118.64534396005679</v>
      </c>
      <c r="V27" s="15">
        <f t="shared" si="10"/>
        <v>0.73901067876506799</v>
      </c>
      <c r="W27" s="152">
        <v>50.042847123255342</v>
      </c>
      <c r="X27" s="16">
        <f t="shared" si="11"/>
        <v>118.64289330259453</v>
      </c>
      <c r="Z27" s="17">
        <f t="shared" si="12"/>
        <v>0.70198378857187593</v>
      </c>
      <c r="AA27" s="153">
        <v>52.436785038741981</v>
      </c>
      <c r="AB27" s="18">
        <f t="shared" si="13"/>
        <v>118.64523583093485</v>
      </c>
      <c r="AD27" s="19">
        <f t="shared" si="14"/>
        <v>0.76758686821665212</v>
      </c>
      <c r="AE27" s="154">
        <v>23.887303338902214</v>
      </c>
      <c r="AF27" s="20">
        <f t="shared" si="15"/>
        <v>118.64522505240382</v>
      </c>
      <c r="AH27" s="7">
        <f t="shared" si="16"/>
        <v>0.73027824312760392</v>
      </c>
      <c r="AI27" s="134">
        <v>16.372838210920882</v>
      </c>
      <c r="AJ27" s="8">
        <f t="shared" si="17"/>
        <v>118.64530831212335</v>
      </c>
      <c r="AK27" s="3"/>
      <c r="AL27" s="9">
        <f t="shared" si="18"/>
        <v>0.50278390328152944</v>
      </c>
      <c r="AM27" s="150">
        <v>19.895159052850119</v>
      </c>
      <c r="AN27" s="10">
        <f t="shared" si="19"/>
        <v>118.6453058271666</v>
      </c>
    </row>
    <row r="28" spans="1:40" x14ac:dyDescent="0.25">
      <c r="A28" s="141">
        <v>0.68</v>
      </c>
      <c r="B28" s="139">
        <f t="shared" si="0"/>
        <v>32.108301885229103</v>
      </c>
      <c r="C28" s="142">
        <f t="shared" si="1"/>
        <v>137.99818338643138</v>
      </c>
      <c r="F28" s="7">
        <f t="shared" si="2"/>
        <v>0.68008591800814355</v>
      </c>
      <c r="G28" s="134">
        <v>32.112296876508523</v>
      </c>
      <c r="H28" s="8">
        <f t="shared" si="3"/>
        <v>137.99818338641936</v>
      </c>
      <c r="I28" s="25"/>
      <c r="J28" s="9">
        <f t="shared" si="4"/>
        <v>0.79083563124652212</v>
      </c>
      <c r="K28" s="150">
        <v>23.304344381572513</v>
      </c>
      <c r="L28" s="10">
        <f t="shared" si="5"/>
        <v>137.99782536173765</v>
      </c>
      <c r="N28" s="4">
        <f t="shared" si="6"/>
        <v>0.77037858214086052</v>
      </c>
      <c r="O28" s="133">
        <v>46.537799768547245</v>
      </c>
      <c r="P28" s="11">
        <f t="shared" si="7"/>
        <v>137.9981388294388</v>
      </c>
      <c r="R28" s="13">
        <f t="shared" si="8"/>
        <v>0.76880488594102603</v>
      </c>
      <c r="S28" s="151">
        <v>24.389566201593109</v>
      </c>
      <c r="T28" s="14">
        <f t="shared" si="9"/>
        <v>137.99813297911803</v>
      </c>
      <c r="V28" s="15">
        <f t="shared" si="10"/>
        <v>0.72041420307932857</v>
      </c>
      <c r="W28" s="152">
        <v>48.783568175719807</v>
      </c>
      <c r="X28" s="16">
        <f t="shared" si="11"/>
        <v>137.99516006808042</v>
      </c>
      <c r="Z28" s="17">
        <f t="shared" si="12"/>
        <v>0.6800138095749525</v>
      </c>
      <c r="AA28" s="153">
        <v>50.795671547629794</v>
      </c>
      <c r="AB28" s="18">
        <f t="shared" si="13"/>
        <v>137.9979972990285</v>
      </c>
      <c r="AD28" s="19">
        <f t="shared" si="14"/>
        <v>0.74723605974107987</v>
      </c>
      <c r="AE28" s="154">
        <v>23.253986179142405</v>
      </c>
      <c r="AF28" s="20">
        <f t="shared" si="15"/>
        <v>137.99798259263244</v>
      </c>
      <c r="AH28" s="7">
        <f t="shared" si="16"/>
        <v>0.71111435049506599</v>
      </c>
      <c r="AI28" s="134">
        <v>15.943183738099382</v>
      </c>
      <c r="AJ28" s="8">
        <f t="shared" si="17"/>
        <v>137.99810532537049</v>
      </c>
      <c r="AK28" s="3"/>
      <c r="AL28" s="9">
        <f t="shared" si="18"/>
        <v>0.48191368190740402</v>
      </c>
      <c r="AM28" s="150">
        <v>19.069324393075977</v>
      </c>
      <c r="AN28" s="10">
        <f t="shared" si="19"/>
        <v>137.99810313726132</v>
      </c>
    </row>
    <row r="29" spans="1:40" x14ac:dyDescent="0.25">
      <c r="A29" s="141">
        <v>0.66</v>
      </c>
      <c r="B29" s="139">
        <f t="shared" si="0"/>
        <v>31.163940065075302</v>
      </c>
      <c r="C29" s="142">
        <f t="shared" si="1"/>
        <v>160.25403875873815</v>
      </c>
      <c r="F29" s="7">
        <f t="shared" si="2"/>
        <v>0.66008004561443856</v>
      </c>
      <c r="G29" s="134">
        <v>31.167659593822563</v>
      </c>
      <c r="H29" s="8">
        <f t="shared" si="3"/>
        <v>160.25403875872388</v>
      </c>
      <c r="I29" s="25"/>
      <c r="J29" s="9">
        <f t="shared" si="4"/>
        <v>0.77201806575207932</v>
      </c>
      <c r="K29" s="150">
        <v>22.749828361582274</v>
      </c>
      <c r="L29" s="10">
        <f t="shared" si="5"/>
        <v>160.25358677351775</v>
      </c>
      <c r="N29" s="4">
        <f t="shared" si="6"/>
        <v>0.75184123537038006</v>
      </c>
      <c r="O29" s="133">
        <v>45.417977187489285</v>
      </c>
      <c r="P29" s="11">
        <f t="shared" si="7"/>
        <v>160.25398199711856</v>
      </c>
      <c r="R29" s="13">
        <f t="shared" si="8"/>
        <v>0.74915721775381205</v>
      </c>
      <c r="S29" s="151">
        <v>23.766263576021935</v>
      </c>
      <c r="T29" s="14">
        <f t="shared" si="9"/>
        <v>160.25397572189468</v>
      </c>
      <c r="V29" s="15">
        <f t="shared" si="10"/>
        <v>0.70168768499716339</v>
      </c>
      <c r="W29" s="152">
        <v>47.515483277267911</v>
      </c>
      <c r="X29" s="16">
        <f t="shared" si="11"/>
        <v>160.25036971603896</v>
      </c>
      <c r="Z29" s="17">
        <f t="shared" si="12"/>
        <v>0.65792702858087904</v>
      </c>
      <c r="AA29" s="153">
        <v>49.145833180934495</v>
      </c>
      <c r="AB29" s="18">
        <f t="shared" si="13"/>
        <v>160.25380680758482</v>
      </c>
      <c r="AD29" s="19">
        <f t="shared" si="14"/>
        <v>0.72642613358017916</v>
      </c>
      <c r="AE29" s="154">
        <v>22.606381277015178</v>
      </c>
      <c r="AF29" s="20">
        <f t="shared" si="15"/>
        <v>160.25378701079461</v>
      </c>
      <c r="AH29" s="7">
        <f t="shared" si="16"/>
        <v>0.69183295247117838</v>
      </c>
      <c r="AI29" s="134">
        <v>15.51089479440382</v>
      </c>
      <c r="AJ29" s="8">
        <f t="shared" si="17"/>
        <v>160.25395959618709</v>
      </c>
      <c r="AK29" s="3"/>
      <c r="AL29" s="9">
        <f t="shared" si="18"/>
        <v>0.46161866270347196</v>
      </c>
      <c r="AM29" s="150">
        <v>18.266250483176385</v>
      </c>
      <c r="AN29" s="10">
        <f t="shared" si="19"/>
        <v>160.25396115406275</v>
      </c>
    </row>
    <row r="30" spans="1:40" x14ac:dyDescent="0.25">
      <c r="A30" s="141">
        <v>0.64</v>
      </c>
      <c r="B30" s="139">
        <f t="shared" si="0"/>
        <v>30.219578244921504</v>
      </c>
      <c r="C30" s="142">
        <f t="shared" si="1"/>
        <v>185.91363350223756</v>
      </c>
      <c r="F30" s="7">
        <f t="shared" si="2"/>
        <v>0.64007235741590229</v>
      </c>
      <c r="G30" s="134">
        <v>30.222936572464075</v>
      </c>
      <c r="H30" s="8">
        <f t="shared" si="3"/>
        <v>185.91363341829972</v>
      </c>
      <c r="I30" s="25"/>
      <c r="J30" s="9">
        <f t="shared" si="4"/>
        <v>0.75260956801747736</v>
      </c>
      <c r="K30" s="150">
        <v>22.177898750339022</v>
      </c>
      <c r="L30" s="10">
        <f t="shared" si="5"/>
        <v>185.91306565663169</v>
      </c>
      <c r="N30" s="4">
        <f t="shared" si="6"/>
        <v>0.73291083201283391</v>
      </c>
      <c r="O30" s="133">
        <v>44.274410451063282</v>
      </c>
      <c r="P30" s="11">
        <f t="shared" si="7"/>
        <v>185.91356171287842</v>
      </c>
      <c r="R30" s="13">
        <f t="shared" si="8"/>
        <v>0.72902163845779699</v>
      </c>
      <c r="S30" s="151">
        <v>23.127482458435153</v>
      </c>
      <c r="T30" s="14">
        <f t="shared" si="9"/>
        <v>185.91355508560125</v>
      </c>
      <c r="V30" s="15">
        <f t="shared" si="10"/>
        <v>0.68283223257370373</v>
      </c>
      <c r="W30" s="152">
        <v>46.238667460960919</v>
      </c>
      <c r="X30" s="16">
        <f t="shared" si="11"/>
        <v>185.90918080143311</v>
      </c>
      <c r="Z30" s="17">
        <f t="shared" si="12"/>
        <v>0.63574409763659001</v>
      </c>
      <c r="AA30" s="153">
        <v>47.488812605257998</v>
      </c>
      <c r="AB30" s="18">
        <f t="shared" si="13"/>
        <v>185.9133455648543</v>
      </c>
      <c r="AD30" s="19">
        <f t="shared" si="14"/>
        <v>0.7051876893462764</v>
      </c>
      <c r="AE30" s="154">
        <v>21.945440892456123</v>
      </c>
      <c r="AF30" s="20">
        <f t="shared" si="15"/>
        <v>185.91331922517338</v>
      </c>
      <c r="AH30" s="7">
        <f t="shared" si="16"/>
        <v>0.6724368553861545</v>
      </c>
      <c r="AI30" s="134">
        <v>15.076034297757586</v>
      </c>
      <c r="AJ30" s="8">
        <f t="shared" si="17"/>
        <v>185.91355437903502</v>
      </c>
      <c r="AK30" s="3"/>
      <c r="AL30" s="9">
        <f t="shared" si="18"/>
        <v>0.44185213386424443</v>
      </c>
      <c r="AM30" s="150">
        <v>17.484088937008153</v>
      </c>
      <c r="AN30" s="10">
        <f t="shared" si="19"/>
        <v>185.91326135610475</v>
      </c>
    </row>
    <row r="31" spans="1:40" x14ac:dyDescent="0.25">
      <c r="A31" s="141">
        <v>0.62</v>
      </c>
      <c r="B31" s="139">
        <f t="shared" si="0"/>
        <v>29.275216424767706</v>
      </c>
      <c r="C31" s="142">
        <f t="shared" si="1"/>
        <v>215.57950613422986</v>
      </c>
      <c r="F31" s="7">
        <f t="shared" si="2"/>
        <v>0.62006308043594827</v>
      </c>
      <c r="G31" s="134">
        <v>29.278138532024609</v>
      </c>
      <c r="H31" s="8">
        <f t="shared" si="3"/>
        <v>215.57950613561798</v>
      </c>
      <c r="I31" s="25"/>
      <c r="J31" s="9">
        <f t="shared" si="4"/>
        <v>0.73263366670363728</v>
      </c>
      <c r="K31" s="150">
        <v>21.589248890422784</v>
      </c>
      <c r="L31" s="10">
        <f t="shared" si="5"/>
        <v>215.57879571219721</v>
      </c>
      <c r="N31" s="4">
        <f t="shared" si="6"/>
        <v>0.713603138527929</v>
      </c>
      <c r="O31" s="133">
        <v>43.10805199533366</v>
      </c>
      <c r="P31" s="11">
        <f t="shared" si="7"/>
        <v>215.57941897181749</v>
      </c>
      <c r="R31" s="13">
        <f t="shared" si="8"/>
        <v>0.70842377641208987</v>
      </c>
      <c r="S31" s="151">
        <v>22.474035882897137</v>
      </c>
      <c r="T31" s="14">
        <f t="shared" si="9"/>
        <v>215.57940869057185</v>
      </c>
      <c r="V31" s="15">
        <f t="shared" si="10"/>
        <v>0.66384862277733392</v>
      </c>
      <c r="W31" s="152">
        <v>44.953173339989938</v>
      </c>
      <c r="X31" s="16">
        <f t="shared" si="11"/>
        <v>215.57410156665046</v>
      </c>
      <c r="Z31" s="17">
        <f t="shared" si="12"/>
        <v>0.61348489110922344</v>
      </c>
      <c r="AA31" s="153">
        <v>45.826094396076769</v>
      </c>
      <c r="AB31" s="18">
        <f t="shared" si="13"/>
        <v>215.5791498273291</v>
      </c>
      <c r="AD31" s="19">
        <f t="shared" si="14"/>
        <v>0.68355151074316234</v>
      </c>
      <c r="AE31" s="154">
        <v>21.272123014327214</v>
      </c>
      <c r="AF31" s="20">
        <f t="shared" si="15"/>
        <v>215.57911513194861</v>
      </c>
      <c r="AH31" s="7">
        <f t="shared" si="16"/>
        <v>0.65292854213425922</v>
      </c>
      <c r="AI31" s="134">
        <v>14.638657914650093</v>
      </c>
      <c r="AJ31" s="8">
        <f t="shared" si="17"/>
        <v>215.57942847233733</v>
      </c>
      <c r="AK31" s="3"/>
      <c r="AL31" s="9">
        <f t="shared" si="18"/>
        <v>0.42257355707233157</v>
      </c>
      <c r="AM31" s="150">
        <v>16.72123565335216</v>
      </c>
      <c r="AN31" s="10">
        <f t="shared" si="19"/>
        <v>215.57945320749809</v>
      </c>
    </row>
    <row r="32" spans="1:40" x14ac:dyDescent="0.25">
      <c r="A32" s="141">
        <v>0.6</v>
      </c>
      <c r="B32" s="139">
        <f t="shared" si="0"/>
        <v>28.330854604613908</v>
      </c>
      <c r="C32" s="142">
        <f t="shared" si="1"/>
        <v>249.9804042032934</v>
      </c>
      <c r="F32" s="7">
        <f t="shared" si="2"/>
        <v>0.60005252384535479</v>
      </c>
      <c r="G32" s="134">
        <v>28.333280070929963</v>
      </c>
      <c r="H32" s="8">
        <f t="shared" si="3"/>
        <v>249.98040420327655</v>
      </c>
      <c r="I32" s="25"/>
      <c r="J32" s="9">
        <f t="shared" si="4"/>
        <v>0.71211496219799797</v>
      </c>
      <c r="K32" s="150">
        <v>20.984603706050603</v>
      </c>
      <c r="L32" s="10">
        <f t="shared" si="5"/>
        <v>249.9795186200063</v>
      </c>
      <c r="N32" s="4">
        <f t="shared" si="6"/>
        <v>0.693933438692382</v>
      </c>
      <c r="O32" s="133">
        <v>41.919825097968101</v>
      </c>
      <c r="P32" s="11">
        <f t="shared" si="7"/>
        <v>249.98029125450526</v>
      </c>
      <c r="R32" s="13">
        <f t="shared" si="8"/>
        <v>0.68738953847355144</v>
      </c>
      <c r="S32" s="151">
        <v>21.806745718534945</v>
      </c>
      <c r="T32" s="14">
        <f t="shared" si="9"/>
        <v>249.98028328303323</v>
      </c>
      <c r="V32" s="15">
        <f t="shared" si="10"/>
        <v>0.64473733128774391</v>
      </c>
      <c r="W32" s="152">
        <v>43.65903312548086</v>
      </c>
      <c r="X32" s="16">
        <f t="shared" si="11"/>
        <v>249.97384193233424</v>
      </c>
      <c r="Z32" s="17">
        <f t="shared" si="12"/>
        <v>0.59116861046913105</v>
      </c>
      <c r="AA32" s="153">
        <v>44.15911286482315</v>
      </c>
      <c r="AB32" s="18">
        <f t="shared" si="13"/>
        <v>249.97996432269176</v>
      </c>
      <c r="AD32" s="19">
        <f t="shared" si="14"/>
        <v>0.66154845094393433</v>
      </c>
      <c r="AE32" s="154">
        <v>20.587387793375235</v>
      </c>
      <c r="AF32" s="20">
        <f t="shared" si="15"/>
        <v>249.97991900903796</v>
      </c>
      <c r="AH32" s="7">
        <f t="shared" si="16"/>
        <v>0.63331021422567646</v>
      </c>
      <c r="AI32" s="134">
        <v>14.198815002939668</v>
      </c>
      <c r="AJ32" s="8">
        <f t="shared" si="17"/>
        <v>249.98032977511343</v>
      </c>
      <c r="AK32" s="3"/>
      <c r="AL32" s="9">
        <f t="shared" si="18"/>
        <v>0.4037495244719877</v>
      </c>
      <c r="AM32" s="150">
        <v>15.976368683356554</v>
      </c>
      <c r="AN32" s="10">
        <f t="shared" si="19"/>
        <v>249.98037330187597</v>
      </c>
    </row>
    <row r="33" spans="1:40" x14ac:dyDescent="0.25">
      <c r="A33" s="141">
        <v>0.57999999999999996</v>
      </c>
      <c r="B33" s="139">
        <f t="shared" si="0"/>
        <v>27.38649278446011</v>
      </c>
      <c r="C33" s="142">
        <f t="shared" si="1"/>
        <v>290.00242168170132</v>
      </c>
      <c r="F33" s="7">
        <f t="shared" si="2"/>
        <v>0.58004108553127265</v>
      </c>
      <c r="G33" s="134">
        <v>27.388379976615635</v>
      </c>
      <c r="H33" s="8">
        <f t="shared" si="3"/>
        <v>290.00242139899899</v>
      </c>
      <c r="I33" s="25"/>
      <c r="J33" s="9">
        <f t="shared" si="4"/>
        <v>0.69107838832790869</v>
      </c>
      <c r="K33" s="150">
        <v>20.364697947246814</v>
      </c>
      <c r="L33" s="10">
        <f t="shared" si="5"/>
        <v>290.00244525004871</v>
      </c>
      <c r="N33" s="4">
        <f t="shared" si="6"/>
        <v>0.67391650181179974</v>
      </c>
      <c r="O33" s="133">
        <v>40.710621957949009</v>
      </c>
      <c r="P33" s="11">
        <f t="shared" si="7"/>
        <v>290.00228100943622</v>
      </c>
      <c r="R33" s="13">
        <f t="shared" si="8"/>
        <v>0.66594500259339307</v>
      </c>
      <c r="S33" s="151">
        <v>21.1264392622728</v>
      </c>
      <c r="T33" s="14">
        <f t="shared" si="9"/>
        <v>290.00227230935286</v>
      </c>
      <c r="V33" s="15">
        <f t="shared" si="10"/>
        <v>0.62549810656837157</v>
      </c>
      <c r="W33" s="152">
        <v>42.356229784383842</v>
      </c>
      <c r="X33" s="16">
        <f t="shared" si="11"/>
        <v>289.99546014759932</v>
      </c>
      <c r="Z33" s="17">
        <f t="shared" si="12"/>
        <v>0.56881388896942031</v>
      </c>
      <c r="AA33" s="153">
        <v>42.489259878237753</v>
      </c>
      <c r="AB33" s="18">
        <f t="shared" si="13"/>
        <v>290.00187948502219</v>
      </c>
      <c r="AD33" s="19">
        <f t="shared" si="14"/>
        <v>0.63920934817146946</v>
      </c>
      <c r="AE33" s="154">
        <v>19.89219491509613</v>
      </c>
      <c r="AF33" s="20">
        <f t="shared" si="15"/>
        <v>290.00182072638529</v>
      </c>
      <c r="AH33" s="7">
        <f t="shared" si="16"/>
        <v>0.61358383054668408</v>
      </c>
      <c r="AI33" s="134">
        <v>13.756549480856659</v>
      </c>
      <c r="AJ33" s="8">
        <f t="shared" si="17"/>
        <v>290.00235243532057</v>
      </c>
      <c r="AK33" s="3"/>
      <c r="AL33" s="9">
        <f t="shared" si="18"/>
        <v>0.38535067345263019</v>
      </c>
      <c r="AM33" s="150">
        <v>15.248326148520576</v>
      </c>
      <c r="AN33" s="10">
        <f t="shared" si="19"/>
        <v>290.00241876283087</v>
      </c>
    </row>
    <row r="34" spans="1:40" x14ac:dyDescent="0.25">
      <c r="A34" s="141">
        <v>0.56000000000000005</v>
      </c>
      <c r="B34" s="139">
        <f t="shared" si="0"/>
        <v>26.442130964306319</v>
      </c>
      <c r="C34" s="142">
        <f t="shared" si="1"/>
        <v>336.72910217208573</v>
      </c>
      <c r="F34" s="7">
        <f t="shared" si="2"/>
        <v>0.56002925983103768</v>
      </c>
      <c r="G34" s="134">
        <v>26.44346159070194</v>
      </c>
      <c r="H34" s="8">
        <f t="shared" si="3"/>
        <v>336.72910209340512</v>
      </c>
      <c r="I34" s="25"/>
      <c r="J34" s="9">
        <f t="shared" si="4"/>
        <v>0.66955122502520703</v>
      </c>
      <c r="K34" s="150">
        <v>19.730335499042802</v>
      </c>
      <c r="L34" s="10">
        <f t="shared" si="5"/>
        <v>336.72913042321841</v>
      </c>
      <c r="N34" s="4">
        <f t="shared" si="6"/>
        <v>0.65356660241480125</v>
      </c>
      <c r="O34" s="133">
        <v>39.481304885275726</v>
      </c>
      <c r="P34" s="11">
        <f t="shared" si="7"/>
        <v>336.72892764412165</v>
      </c>
      <c r="R34" s="13">
        <f t="shared" si="8"/>
        <v>0.64411633881037567</v>
      </c>
      <c r="S34" s="151">
        <v>20.433946732420356</v>
      </c>
      <c r="T34" s="14">
        <f t="shared" si="9"/>
        <v>336.7289170127064</v>
      </c>
      <c r="V34" s="15">
        <f t="shared" si="10"/>
        <v>0.60613182613370886</v>
      </c>
      <c r="W34" s="152">
        <v>41.044822738470224</v>
      </c>
      <c r="X34" s="16">
        <f t="shared" si="11"/>
        <v>336.72051815849721</v>
      </c>
      <c r="Z34" s="17">
        <f t="shared" si="12"/>
        <v>0.54643889627644671</v>
      </c>
      <c r="AA34" s="153">
        <v>40.817892674058015</v>
      </c>
      <c r="AB34" s="18">
        <f t="shared" si="13"/>
        <v>336.72843445403026</v>
      </c>
      <c r="AD34" s="19">
        <f t="shared" si="14"/>
        <v>0.61656496615178402</v>
      </c>
      <c r="AE34" s="154">
        <v>19.18750174664352</v>
      </c>
      <c r="AF34" s="20">
        <f t="shared" si="15"/>
        <v>336.72836688090024</v>
      </c>
      <c r="AH34" s="7">
        <f t="shared" si="16"/>
        <v>0.59375136957775976</v>
      </c>
      <c r="AI34" s="134">
        <v>13.311905705933375</v>
      </c>
      <c r="AJ34" s="8">
        <f t="shared" si="17"/>
        <v>336.72846527013752</v>
      </c>
      <c r="AK34" s="3"/>
      <c r="AL34" s="9">
        <f t="shared" si="18"/>
        <v>0.36735202196744743</v>
      </c>
      <c r="AM34" s="150">
        <v>14.536119509251895</v>
      </c>
      <c r="AN34" s="10">
        <f t="shared" si="19"/>
        <v>336.72913305639554</v>
      </c>
    </row>
    <row r="35" spans="1:40" x14ac:dyDescent="0.25">
      <c r="A35" s="141">
        <v>0.54</v>
      </c>
      <c r="B35" s="139">
        <f t="shared" si="0"/>
        <v>25.497769144152521</v>
      </c>
      <c r="C35" s="142">
        <f t="shared" si="1"/>
        <v>391.49349387947905</v>
      </c>
      <c r="F35" s="7">
        <f t="shared" si="2"/>
        <v>0.54001764775387739</v>
      </c>
      <c r="G35" s="134">
        <v>25.498553291642583</v>
      </c>
      <c r="H35" s="8">
        <f t="shared" si="3"/>
        <v>391.49349387936707</v>
      </c>
      <c r="I35" s="25"/>
      <c r="J35" s="9">
        <f t="shared" si="4"/>
        <v>0.64755978082637999</v>
      </c>
      <c r="K35" s="150">
        <v>19.082291621391764</v>
      </c>
      <c r="L35" s="10">
        <f t="shared" si="5"/>
        <v>391.49352835526116</v>
      </c>
      <c r="N35" s="4">
        <f t="shared" si="6"/>
        <v>0.63289752326353699</v>
      </c>
      <c r="O35" s="133">
        <v>38.232706482827005</v>
      </c>
      <c r="P35" s="11">
        <f t="shared" si="7"/>
        <v>391.4932779578167</v>
      </c>
      <c r="R35" s="13">
        <f t="shared" si="8"/>
        <v>0.62192975372276849</v>
      </c>
      <c r="S35" s="151">
        <v>19.730099507101109</v>
      </c>
      <c r="T35" s="14">
        <f t="shared" si="9"/>
        <v>391.49326481226109</v>
      </c>
      <c r="V35" s="15">
        <f t="shared" si="10"/>
        <v>0.58663772965097638</v>
      </c>
      <c r="W35" s="152">
        <v>39.724760501045516</v>
      </c>
      <c r="X35" s="16">
        <f t="shared" si="11"/>
        <v>391.48291458517195</v>
      </c>
      <c r="Z35" s="17">
        <f t="shared" si="12"/>
        <v>0.52406144336948612</v>
      </c>
      <c r="AA35" s="153">
        <v>39.14634169681387</v>
      </c>
      <c r="AB35" s="18">
        <f t="shared" si="13"/>
        <v>391.49267177119339</v>
      </c>
      <c r="AD35" s="19">
        <f t="shared" si="14"/>
        <v>0.59364598352175346</v>
      </c>
      <c r="AE35" s="154">
        <v>18.474263007196967</v>
      </c>
      <c r="AF35" s="20">
        <f t="shared" si="15"/>
        <v>391.4925745548129</v>
      </c>
      <c r="AH35" s="7">
        <f t="shared" si="16"/>
        <v>0.57381393822114668</v>
      </c>
      <c r="AI35" s="134">
        <v>12.86490849491811</v>
      </c>
      <c r="AJ35" s="8">
        <f t="shared" si="17"/>
        <v>391.49282775345432</v>
      </c>
      <c r="AK35" s="3"/>
      <c r="AL35" s="9">
        <f t="shared" si="18"/>
        <v>0.3497321642970963</v>
      </c>
      <c r="AM35" s="150">
        <v>13.8389017412361</v>
      </c>
      <c r="AN35" s="10">
        <f t="shared" si="19"/>
        <v>391.49356386048254</v>
      </c>
    </row>
    <row r="36" spans="1:40" x14ac:dyDescent="0.25">
      <c r="A36" s="141">
        <v>0.52</v>
      </c>
      <c r="B36" s="139">
        <f t="shared" si="0"/>
        <v>24.553407323998723</v>
      </c>
      <c r="C36" s="142">
        <f t="shared" si="1"/>
        <v>455.94628340610313</v>
      </c>
      <c r="F36" s="7">
        <f t="shared" si="2"/>
        <v>0.52000696632318399</v>
      </c>
      <c r="G36" s="134">
        <v>24.553688935848104</v>
      </c>
      <c r="H36" s="8">
        <f t="shared" si="3"/>
        <v>455.94628340597455</v>
      </c>
      <c r="I36" s="25"/>
      <c r="J36" s="9">
        <f t="shared" si="4"/>
        <v>0.6251313684049089</v>
      </c>
      <c r="K36" s="150">
        <v>18.421371164155854</v>
      </c>
      <c r="L36" s="10">
        <f t="shared" si="5"/>
        <v>455.94632545735664</v>
      </c>
      <c r="N36" s="4">
        <f t="shared" si="6"/>
        <v>0.61192258029853019</v>
      </c>
      <c r="O36" s="133">
        <v>36.965631153253909</v>
      </c>
      <c r="P36" s="11">
        <f t="shared" si="7"/>
        <v>455.94601679826991</v>
      </c>
      <c r="R36" s="13">
        <f t="shared" si="8"/>
        <v>0.59941146361523701</v>
      </c>
      <c r="S36" s="151">
        <v>19.015729271729779</v>
      </c>
      <c r="T36" s="14">
        <f t="shared" si="9"/>
        <v>455.94599975421454</v>
      </c>
      <c r="V36" s="15">
        <f t="shared" si="10"/>
        <v>0.56701532159177015</v>
      </c>
      <c r="W36" s="152">
        <v>38.396009516908308</v>
      </c>
      <c r="X36" s="16">
        <f t="shared" si="11"/>
        <v>455.9332435964202</v>
      </c>
      <c r="Z36" s="17">
        <f t="shared" si="12"/>
        <v>0.50169908826564691</v>
      </c>
      <c r="AA36" s="153">
        <v>37.475918495267287</v>
      </c>
      <c r="AB36" s="18">
        <f t="shared" si="13"/>
        <v>455.94527080443203</v>
      </c>
      <c r="AD36" s="19">
        <f t="shared" si="14"/>
        <v>0.57048259280260727</v>
      </c>
      <c r="AE36" s="154">
        <v>17.753418288017137</v>
      </c>
      <c r="AF36" s="20">
        <f t="shared" si="15"/>
        <v>455.94622895855673</v>
      </c>
      <c r="AH36" s="7">
        <f t="shared" si="16"/>
        <v>0.55377303219131424</v>
      </c>
      <c r="AI36" s="134">
        <v>12.415591381729266</v>
      </c>
      <c r="AJ36" s="8">
        <f t="shared" si="17"/>
        <v>455.94624943275028</v>
      </c>
      <c r="AK36" s="3"/>
      <c r="AL36" s="9">
        <f t="shared" si="18"/>
        <v>0.3324727986750004</v>
      </c>
      <c r="AM36" s="150">
        <v>13.155948643569767</v>
      </c>
      <c r="AN36" s="10">
        <f t="shared" si="19"/>
        <v>455.94639667513439</v>
      </c>
    </row>
    <row r="37" spans="1:40" x14ac:dyDescent="0.25">
      <c r="A37" s="141">
        <v>0.5</v>
      </c>
      <c r="B37" s="139">
        <f t="shared" si="0"/>
        <v>23.609045503844925</v>
      </c>
      <c r="C37" s="142">
        <f t="shared" si="1"/>
        <v>532.14577363179296</v>
      </c>
      <c r="F37" s="7">
        <f t="shared" si="2"/>
        <v>0.49999806060655816</v>
      </c>
      <c r="G37" s="134">
        <v>23.608908425720465</v>
      </c>
      <c r="H37" s="8">
        <f t="shared" si="3"/>
        <v>532.14577363176249</v>
      </c>
      <c r="I37" s="25"/>
      <c r="J37" s="9">
        <f t="shared" si="4"/>
        <v>0.60229372221512056</v>
      </c>
      <c r="K37" s="150">
        <v>17.748391406235172</v>
      </c>
      <c r="L37" s="10">
        <f t="shared" si="5"/>
        <v>532.14582492984891</v>
      </c>
      <c r="N37" s="4">
        <f t="shared" si="6"/>
        <v>0.59065465527566929</v>
      </c>
      <c r="O37" s="133">
        <v>35.680857070547908</v>
      </c>
      <c r="P37" s="11">
        <f t="shared" si="7"/>
        <v>532.14544482119209</v>
      </c>
      <c r="R37" s="13">
        <f t="shared" si="8"/>
        <v>0.57658768931073034</v>
      </c>
      <c r="S37" s="151">
        <v>18.291667855693611</v>
      </c>
      <c r="T37" s="14">
        <f t="shared" si="9"/>
        <v>532.1454218524201</v>
      </c>
      <c r="V37" s="15">
        <f t="shared" si="10"/>
        <v>0.54726391012562559</v>
      </c>
      <c r="W37" s="152">
        <v>37.058522938066858</v>
      </c>
      <c r="X37" s="16">
        <f t="shared" si="11"/>
        <v>532.12968959653426</v>
      </c>
      <c r="Z37" s="17">
        <f t="shared" si="12"/>
        <v>0.47936894147374304</v>
      </c>
      <c r="AA37" s="153">
        <v>35.807901190205655</v>
      </c>
      <c r="AB37" s="18">
        <f t="shared" si="13"/>
        <v>532.14564673875918</v>
      </c>
      <c r="AD37" s="19">
        <f t="shared" si="14"/>
        <v>0.54710598103773522</v>
      </c>
      <c r="AE37" s="154">
        <v>17.025938129894321</v>
      </c>
      <c r="AF37" s="20">
        <f t="shared" si="15"/>
        <v>532.14569799856747</v>
      </c>
      <c r="AH37" s="7">
        <f t="shared" si="16"/>
        <v>0.53363037912235189</v>
      </c>
      <c r="AI37" s="134">
        <v>11.963993099923131</v>
      </c>
      <c r="AJ37" s="8">
        <f t="shared" si="17"/>
        <v>532.14575914291402</v>
      </c>
      <c r="AK37" s="3"/>
      <c r="AL37" s="9">
        <f t="shared" si="18"/>
        <v>0.31555834772906516</v>
      </c>
      <c r="AM37" s="150">
        <v>12.486643819639108</v>
      </c>
      <c r="AN37" s="10">
        <f t="shared" si="19"/>
        <v>532.14593243986178</v>
      </c>
    </row>
    <row r="38" spans="1:40" x14ac:dyDescent="0.25">
      <c r="A38" s="141">
        <v>0.49</v>
      </c>
      <c r="B38" s="139">
        <f t="shared" si="0"/>
        <v>23.136864593768028</v>
      </c>
      <c r="C38" s="142">
        <f t="shared" si="1"/>
        <v>575.43394325796282</v>
      </c>
      <c r="F38" s="7">
        <f t="shared" si="2"/>
        <v>0.48999457595774154</v>
      </c>
      <c r="G38" s="134">
        <v>23.136563887572642</v>
      </c>
      <c r="H38" s="8">
        <f t="shared" si="3"/>
        <v>575.43394325795668</v>
      </c>
      <c r="I38" s="25"/>
      <c r="J38" s="9">
        <f t="shared" si="4"/>
        <v>0.59073020718011726</v>
      </c>
      <c r="K38" s="150">
        <v>17.407637745183695</v>
      </c>
      <c r="L38" s="10">
        <f t="shared" si="5"/>
        <v>575.4339999297174</v>
      </c>
      <c r="N38" s="4">
        <f t="shared" si="6"/>
        <v>0.57991474135470877</v>
      </c>
      <c r="O38" s="133">
        <v>35.032069610496599</v>
      </c>
      <c r="P38" s="11">
        <f t="shared" si="7"/>
        <v>575.43357816864761</v>
      </c>
      <c r="R38" s="13">
        <f t="shared" si="8"/>
        <v>0.5650694451071866</v>
      </c>
      <c r="S38" s="151">
        <v>17.926263076580387</v>
      </c>
      <c r="T38" s="14">
        <f t="shared" si="9"/>
        <v>575.43355106092383</v>
      </c>
      <c r="V38" s="15">
        <f t="shared" si="10"/>
        <v>0.53733956200162658</v>
      </c>
      <c r="W38" s="152">
        <v>36.386485780502142</v>
      </c>
      <c r="X38" s="16">
        <f t="shared" si="11"/>
        <v>575.41607205235846</v>
      </c>
      <c r="Z38" s="17">
        <f t="shared" si="12"/>
        <v>0.46822163503351993</v>
      </c>
      <c r="AA38" s="153">
        <v>34.97521969373387</v>
      </c>
      <c r="AB38" s="18">
        <f t="shared" si="13"/>
        <v>575.43379648018413</v>
      </c>
      <c r="AD38" s="19">
        <f t="shared" si="14"/>
        <v>0.53534710091446891</v>
      </c>
      <c r="AE38" s="154">
        <v>16.660001780458273</v>
      </c>
      <c r="AF38" s="20">
        <f t="shared" si="15"/>
        <v>575.43385430396938</v>
      </c>
      <c r="AH38" s="7">
        <f t="shared" si="16"/>
        <v>0.52352121353426562</v>
      </c>
      <c r="AI38" s="134">
        <v>11.737345607438236</v>
      </c>
      <c r="AJ38" s="8">
        <f t="shared" si="17"/>
        <v>575.43394019040875</v>
      </c>
      <c r="AK38" s="3"/>
      <c r="AL38" s="9">
        <f t="shared" si="18"/>
        <v>0.30722626594107982</v>
      </c>
      <c r="AM38" s="150">
        <v>12.156943343288528</v>
      </c>
      <c r="AN38" s="10">
        <f t="shared" si="19"/>
        <v>575.43412469748853</v>
      </c>
    </row>
    <row r="39" spans="1:40" x14ac:dyDescent="0.25">
      <c r="A39" s="141">
        <v>0.48</v>
      </c>
      <c r="B39" s="139">
        <f t="shared" si="0"/>
        <v>22.664683683691127</v>
      </c>
      <c r="C39" s="142">
        <f t="shared" si="1"/>
        <v>622.67785176169275</v>
      </c>
      <c r="F39" s="7">
        <f t="shared" si="2"/>
        <v>0.47999191699974808</v>
      </c>
      <c r="G39" s="134">
        <v>22.664258336894108</v>
      </c>
      <c r="H39" s="8">
        <f t="shared" si="3"/>
        <v>622.67785143653828</v>
      </c>
      <c r="I39" s="25"/>
      <c r="J39" s="9">
        <f t="shared" si="4"/>
        <v>0.5790749536384916</v>
      </c>
      <c r="K39" s="150">
        <v>17.064180733819072</v>
      </c>
      <c r="L39" s="10">
        <f t="shared" si="5"/>
        <v>622.67791438652932</v>
      </c>
      <c r="N39" s="4">
        <f t="shared" si="6"/>
        <v>0.56910623238842639</v>
      </c>
      <c r="O39" s="133">
        <v>34.379138392352452</v>
      </c>
      <c r="P39" s="11">
        <f t="shared" si="7"/>
        <v>622.67746855272367</v>
      </c>
      <c r="R39" s="13">
        <f t="shared" si="8"/>
        <v>0.55348467527550138</v>
      </c>
      <c r="S39" s="151">
        <v>17.558747838440006</v>
      </c>
      <c r="T39" s="14">
        <f t="shared" si="9"/>
        <v>622.67741451175527</v>
      </c>
      <c r="V39" s="15">
        <f t="shared" si="10"/>
        <v>0.52738262229856414</v>
      </c>
      <c r="W39" s="152">
        <v>35.712241651569563</v>
      </c>
      <c r="X39" s="16">
        <f t="shared" si="11"/>
        <v>622.65798681472597</v>
      </c>
      <c r="Z39" s="17">
        <f t="shared" si="12"/>
        <v>0.45708897608907023</v>
      </c>
      <c r="AA39" s="153">
        <v>34.143632335901366</v>
      </c>
      <c r="AB39" s="18">
        <f t="shared" si="13"/>
        <v>622.6776820330906</v>
      </c>
      <c r="AD39" s="19">
        <f t="shared" si="14"/>
        <v>0.52354624423228291</v>
      </c>
      <c r="AE39" s="154">
        <v>16.292759120508645</v>
      </c>
      <c r="AF39" s="20">
        <f t="shared" si="15"/>
        <v>622.67774725708819</v>
      </c>
      <c r="AH39" s="7">
        <f t="shared" si="16"/>
        <v>0.51338702532134783</v>
      </c>
      <c r="AI39" s="134">
        <v>11.510137107704619</v>
      </c>
      <c r="AJ39" s="8">
        <f t="shared" si="17"/>
        <v>622.67786133190043</v>
      </c>
      <c r="AK39" s="3"/>
      <c r="AL39" s="9">
        <f t="shared" si="18"/>
        <v>0.29897565349898902</v>
      </c>
      <c r="AM39" s="150">
        <v>11.830466608954996</v>
      </c>
      <c r="AN39" s="10">
        <f t="shared" si="19"/>
        <v>622.67805520572506</v>
      </c>
    </row>
    <row r="40" spans="1:40" x14ac:dyDescent="0.25">
      <c r="A40" s="141">
        <v>0.47</v>
      </c>
      <c r="B40" s="139">
        <f t="shared" si="0"/>
        <v>22.19250277361423</v>
      </c>
      <c r="C40" s="142">
        <f t="shared" si="1"/>
        <v>674.30962851027834</v>
      </c>
      <c r="F40" s="7">
        <f t="shared" si="2"/>
        <v>0.46999023133817353</v>
      </c>
      <c r="G40" s="134">
        <v>22.191998743325879</v>
      </c>
      <c r="H40" s="8">
        <f t="shared" si="3"/>
        <v>674.30962849066225</v>
      </c>
      <c r="I40" s="25"/>
      <c r="J40" s="9">
        <f t="shared" si="4"/>
        <v>0.56733153175589912</v>
      </c>
      <c r="K40" s="150">
        <v>16.718125577782835</v>
      </c>
      <c r="L40" s="10">
        <f t="shared" si="5"/>
        <v>674.30969773707125</v>
      </c>
      <c r="N40" s="4">
        <f t="shared" si="6"/>
        <v>0.55823064590974159</v>
      </c>
      <c r="O40" s="133">
        <v>33.722155088761582</v>
      </c>
      <c r="P40" s="11">
        <f t="shared" si="7"/>
        <v>674.30920332998994</v>
      </c>
      <c r="R40" s="13">
        <f t="shared" si="8"/>
        <v>0.54183667099542498</v>
      </c>
      <c r="S40" s="151">
        <v>17.189226550658862</v>
      </c>
      <c r="T40" s="14">
        <f t="shared" si="9"/>
        <v>674.30914048104478</v>
      </c>
      <c r="V40" s="15">
        <f t="shared" si="10"/>
        <v>0.51739295589883938</v>
      </c>
      <c r="W40" s="152">
        <v>35.035781401645806</v>
      </c>
      <c r="X40" s="16">
        <f t="shared" si="11"/>
        <v>674.2875368347851</v>
      </c>
      <c r="Z40" s="17">
        <f t="shared" si="12"/>
        <v>0.44597314982919212</v>
      </c>
      <c r="AA40" s="153">
        <v>33.31330234594099</v>
      </c>
      <c r="AB40" s="18">
        <f t="shared" si="13"/>
        <v>674.30943227498165</v>
      </c>
      <c r="AD40" s="19">
        <f t="shared" si="14"/>
        <v>0.51170721970057653</v>
      </c>
      <c r="AE40" s="154">
        <v>15.924328677081943</v>
      </c>
      <c r="AF40" s="20">
        <f t="shared" si="15"/>
        <v>674.30950584833954</v>
      </c>
      <c r="AH40" s="7">
        <f t="shared" si="16"/>
        <v>0.50322796463221986</v>
      </c>
      <c r="AI40" s="134">
        <v>11.282370967054371</v>
      </c>
      <c r="AJ40" s="8">
        <f t="shared" si="17"/>
        <v>674.30965200707476</v>
      </c>
      <c r="AK40" s="3"/>
      <c r="AL40" s="9">
        <f t="shared" si="18"/>
        <v>0.29080520370035001</v>
      </c>
      <c r="AM40" s="150">
        <v>11.50716191042285</v>
      </c>
      <c r="AN40" s="10">
        <f t="shared" si="19"/>
        <v>674.30985248820446</v>
      </c>
    </row>
    <row r="41" spans="1:40" x14ac:dyDescent="0.25">
      <c r="A41" s="141">
        <v>0.46</v>
      </c>
      <c r="B41" s="139">
        <f t="shared" si="0"/>
        <v>21.720321863537333</v>
      </c>
      <c r="C41" s="142">
        <f t="shared" si="1"/>
        <v>730.81759944527198</v>
      </c>
      <c r="F41" s="7">
        <f t="shared" si="2"/>
        <v>0.45998967774852029</v>
      </c>
      <c r="G41" s="134">
        <v>21.719792603929633</v>
      </c>
      <c r="H41" s="8">
        <f t="shared" si="3"/>
        <v>730.81759944522082</v>
      </c>
      <c r="I41" s="25"/>
      <c r="J41" s="9">
        <f t="shared" si="4"/>
        <v>0.555503534824213</v>
      </c>
      <c r="K41" s="150">
        <v>16.369578164199908</v>
      </c>
      <c r="L41" s="10">
        <f t="shared" si="5"/>
        <v>730.81767600198191</v>
      </c>
      <c r="N41" s="4">
        <f t="shared" si="6"/>
        <v>0.54728946739139606</v>
      </c>
      <c r="O41" s="133">
        <v>33.061209435646845</v>
      </c>
      <c r="P41" s="11">
        <f t="shared" si="7"/>
        <v>730.81712746627352</v>
      </c>
      <c r="R41" s="13">
        <f t="shared" si="8"/>
        <v>0.53012873117544379</v>
      </c>
      <c r="S41" s="151">
        <v>16.817803867809779</v>
      </c>
      <c r="T41" s="14">
        <f t="shared" si="9"/>
        <v>730.81705443032888</v>
      </c>
      <c r="V41" s="15">
        <f t="shared" si="10"/>
        <v>0.50737041807055661</v>
      </c>
      <c r="W41" s="152">
        <v>34.357095230065809</v>
      </c>
      <c r="X41" s="16">
        <f t="shared" si="11"/>
        <v>730.79301779435912</v>
      </c>
      <c r="Z41" s="17">
        <f t="shared" si="12"/>
        <v>0.43487635372048705</v>
      </c>
      <c r="AA41" s="153">
        <v>32.484393870212941</v>
      </c>
      <c r="AB41" s="18">
        <f t="shared" si="13"/>
        <v>730.8173725733028</v>
      </c>
      <c r="AD41" s="19">
        <f t="shared" si="14"/>
        <v>0.49983384256130997</v>
      </c>
      <c r="AE41" s="154">
        <v>15.554829180507967</v>
      </c>
      <c r="AF41" s="20">
        <f t="shared" si="15"/>
        <v>730.81745557499983</v>
      </c>
      <c r="AH41" s="7">
        <f t="shared" si="16"/>
        <v>0.49304418096392677</v>
      </c>
      <c r="AI41" s="134">
        <v>11.054050537211239</v>
      </c>
      <c r="AJ41" s="8">
        <f t="shared" si="17"/>
        <v>730.81763822746927</v>
      </c>
      <c r="AK41" s="3"/>
      <c r="AL41" s="9">
        <f t="shared" si="18"/>
        <v>0.28271373332956928</v>
      </c>
      <c r="AM41" s="150">
        <v>11.186982427851056</v>
      </c>
      <c r="AN41" s="10">
        <f t="shared" si="19"/>
        <v>730.81784171623485</v>
      </c>
    </row>
    <row r="42" spans="1:40" x14ac:dyDescent="0.25">
      <c r="A42" s="141">
        <v>0.45</v>
      </c>
      <c r="B42" s="139">
        <f t="shared" si="0"/>
        <v>21.248140953460432</v>
      </c>
      <c r="C42" s="142">
        <f t="shared" si="1"/>
        <v>792.7548708694876</v>
      </c>
      <c r="F42" s="7">
        <f t="shared" si="2"/>
        <v>0.44999042612912798</v>
      </c>
      <c r="G42" s="134">
        <v>21.247647940965166</v>
      </c>
      <c r="H42" s="8">
        <f t="shared" si="3"/>
        <v>792.75487084740007</v>
      </c>
      <c r="I42" s="25"/>
      <c r="J42" s="9">
        <f t="shared" si="4"/>
        <v>0.54359458035335506</v>
      </c>
      <c r="K42" s="150">
        <v>16.018645093852665</v>
      </c>
      <c r="L42" s="10">
        <f t="shared" si="5"/>
        <v>792.75495557429167</v>
      </c>
      <c r="N42" s="4">
        <f t="shared" si="6"/>
        <v>0.5362841711610522</v>
      </c>
      <c r="O42" s="133">
        <v>32.396390495668001</v>
      </c>
      <c r="P42" s="11">
        <f t="shared" si="7"/>
        <v>792.75434664379247</v>
      </c>
      <c r="R42" s="13">
        <f t="shared" si="8"/>
        <v>0.51836416528038332</v>
      </c>
      <c r="S42" s="151">
        <v>16.44458477935488</v>
      </c>
      <c r="T42" s="14">
        <f t="shared" si="9"/>
        <v>792.75426150025908</v>
      </c>
      <c r="V42" s="15">
        <f t="shared" si="10"/>
        <v>0.49731485486388166</v>
      </c>
      <c r="W42" s="152">
        <v>33.676172711962607</v>
      </c>
      <c r="X42" s="16">
        <f t="shared" si="11"/>
        <v>792.72750125398363</v>
      </c>
      <c r="Z42" s="17">
        <f t="shared" si="12"/>
        <v>0.4238008013863131</v>
      </c>
      <c r="AA42" s="153">
        <v>31.657072261954813</v>
      </c>
      <c r="AB42" s="18">
        <f t="shared" si="13"/>
        <v>792.75460855647884</v>
      </c>
      <c r="AD42" s="19">
        <f t="shared" si="14"/>
        <v>0.48792993775141397</v>
      </c>
      <c r="AE42" s="154">
        <v>15.184379662824004</v>
      </c>
      <c r="AF42" s="20">
        <f t="shared" si="15"/>
        <v>792.75470221509988</v>
      </c>
      <c r="AH42" s="7">
        <f t="shared" si="16"/>
        <v>0.48283582426367283</v>
      </c>
      <c r="AI42" s="134">
        <v>10.825179179991546</v>
      </c>
      <c r="AJ42" s="8">
        <f t="shared" si="17"/>
        <v>792.75492636105832</v>
      </c>
      <c r="AK42" s="3"/>
      <c r="AL42" s="9">
        <f t="shared" si="18"/>
        <v>0.27470017771685157</v>
      </c>
      <c r="AM42" s="150">
        <v>10.869886032255817</v>
      </c>
      <c r="AN42" s="10">
        <f t="shared" si="19"/>
        <v>792.7551281784431</v>
      </c>
    </row>
    <row r="43" spans="1:40" x14ac:dyDescent="0.25">
      <c r="A43" s="141">
        <v>0.44</v>
      </c>
      <c r="B43" s="139">
        <f t="shared" si="0"/>
        <v>20.775960043383535</v>
      </c>
      <c r="C43" s="142">
        <f t="shared" si="1"/>
        <v>860.74943280707816</v>
      </c>
      <c r="F43" s="7">
        <f t="shared" si="2"/>
        <v>0.43999265838540719</v>
      </c>
      <c r="G43" s="134">
        <v>20.775573343642158</v>
      </c>
      <c r="H43" s="8">
        <f t="shared" si="3"/>
        <v>860.74943279962054</v>
      </c>
      <c r="I43" s="25"/>
      <c r="J43" s="9">
        <f t="shared" si="4"/>
        <v>0.5316083116303445</v>
      </c>
      <c r="K43" s="150">
        <v>15.665433727122993</v>
      </c>
      <c r="L43" s="10">
        <f t="shared" si="5"/>
        <v>860.74952658130269</v>
      </c>
      <c r="N43" s="4">
        <f t="shared" si="6"/>
        <v>0.5252162179054185</v>
      </c>
      <c r="O43" s="133">
        <v>31.727786507448428</v>
      </c>
      <c r="P43" s="11">
        <f t="shared" si="7"/>
        <v>860.74885017453562</v>
      </c>
      <c r="R43" s="13">
        <f t="shared" si="8"/>
        <v>0.5065462960139705</v>
      </c>
      <c r="S43" s="151">
        <v>16.069674694747199</v>
      </c>
      <c r="T43" s="14">
        <f t="shared" si="9"/>
        <v>860.7487508272493</v>
      </c>
      <c r="V43" s="15">
        <f t="shared" si="10"/>
        <v>0.48722610350038204</v>
      </c>
      <c r="W43" s="152">
        <v>32.993002824631866</v>
      </c>
      <c r="X43" s="16">
        <f t="shared" si="11"/>
        <v>860.71893725306666</v>
      </c>
      <c r="Z43" s="17">
        <f t="shared" si="12"/>
        <v>0.41274872661456341</v>
      </c>
      <c r="AA43" s="153">
        <v>30.831504380654653</v>
      </c>
      <c r="AB43" s="18">
        <f t="shared" si="13"/>
        <v>860.74912945466099</v>
      </c>
      <c r="AD43" s="19">
        <f t="shared" si="14"/>
        <v>0.47599934340626715</v>
      </c>
      <c r="AE43" s="154">
        <v>14.813099566803034</v>
      </c>
      <c r="AF43" s="20">
        <f t="shared" si="15"/>
        <v>860.74923517158493</v>
      </c>
      <c r="AH43" s="7">
        <f t="shared" si="16"/>
        <v>0.47260304607138209</v>
      </c>
      <c r="AI43" s="134">
        <v>10.595760292920387</v>
      </c>
      <c r="AJ43" s="8">
        <f t="shared" si="17"/>
        <v>860.74950648905656</v>
      </c>
      <c r="AK43" s="3"/>
      <c r="AL43" s="9">
        <f t="shared" si="18"/>
        <v>0.26676358635208031</v>
      </c>
      <c r="AM43" s="150">
        <v>10.555835111951817</v>
      </c>
      <c r="AN43" s="10">
        <f t="shared" si="19"/>
        <v>860.74970066026242</v>
      </c>
    </row>
    <row r="44" spans="1:40" x14ac:dyDescent="0.25">
      <c r="A44" s="141">
        <v>0.43</v>
      </c>
      <c r="B44" s="139">
        <f t="shared" si="0"/>
        <v>20.303779133306634</v>
      </c>
      <c r="C44" s="142">
        <f t="shared" si="1"/>
        <v>935.51609010729794</v>
      </c>
      <c r="F44" s="7">
        <f t="shared" si="2"/>
        <v>0.42999656905474848</v>
      </c>
      <c r="G44" s="134">
        <v>20.303577997627116</v>
      </c>
      <c r="H44" s="8">
        <f t="shared" si="3"/>
        <v>935.51609010730158</v>
      </c>
      <c r="I44" s="25"/>
      <c r="J44" s="9">
        <f t="shared" si="4"/>
        <v>0.51954839975419109</v>
      </c>
      <c r="K44" s="150">
        <v>15.310052243956504</v>
      </c>
      <c r="L44" s="10">
        <f t="shared" si="5"/>
        <v>935.51619399049173</v>
      </c>
      <c r="N44" s="4">
        <f t="shared" si="6"/>
        <v>0.51408705698648482</v>
      </c>
      <c r="O44" s="133">
        <v>31.055485025496559</v>
      </c>
      <c r="P44" s="11">
        <f t="shared" si="7"/>
        <v>935.51544208850044</v>
      </c>
      <c r="R44" s="13">
        <f t="shared" si="8"/>
        <v>0.49467846269034638</v>
      </c>
      <c r="S44" s="151">
        <v>15.693179550388548</v>
      </c>
      <c r="T44" s="14">
        <f t="shared" si="9"/>
        <v>935.51532611920379</v>
      </c>
      <c r="V44" s="15">
        <f t="shared" si="10"/>
        <v>0.47710399275728677</v>
      </c>
      <c r="W44" s="152">
        <v>32.307573973552429</v>
      </c>
      <c r="X44" s="16">
        <f t="shared" si="11"/>
        <v>935.48208450696779</v>
      </c>
      <c r="Z44" s="17">
        <f t="shared" si="12"/>
        <v>0.40172238751264627</v>
      </c>
      <c r="AA44" s="153">
        <v>30.007858902419649</v>
      </c>
      <c r="AB44" s="18">
        <f t="shared" si="13"/>
        <v>935.51573918002453</v>
      </c>
      <c r="AD44" s="19">
        <f t="shared" si="14"/>
        <v>0.46404591471284751</v>
      </c>
      <c r="AE44" s="154">
        <v>14.441108865863814</v>
      </c>
      <c r="AF44" s="20">
        <f t="shared" si="15"/>
        <v>935.5158585566802</v>
      </c>
      <c r="AH44" s="7">
        <f t="shared" si="16"/>
        <v>0.46234600071061432</v>
      </c>
      <c r="AI44" s="134">
        <v>10.365797335931974</v>
      </c>
      <c r="AJ44" s="8">
        <f t="shared" si="17"/>
        <v>935.51618350538183</v>
      </c>
      <c r="AK44" s="3"/>
      <c r="AL44" s="9">
        <f t="shared" si="18"/>
        <v>0.25890322819419492</v>
      </c>
      <c r="AM44" s="150">
        <v>10.244800739644292</v>
      </c>
      <c r="AN44" s="10">
        <f t="shared" si="19"/>
        <v>935.51526880162612</v>
      </c>
    </row>
    <row r="45" spans="1:40" x14ac:dyDescent="0.25">
      <c r="A45" s="141">
        <v>0.42</v>
      </c>
      <c r="B45" s="139">
        <f t="shared" si="0"/>
        <v>19.831598223229737</v>
      </c>
      <c r="C45" s="142">
        <f t="shared" si="1"/>
        <v>1017.8706003600373</v>
      </c>
      <c r="F45" s="7">
        <f t="shared" si="2"/>
        <v>0.42000236596195012</v>
      </c>
      <c r="G45" s="134">
        <v>19.831671715991362</v>
      </c>
      <c r="H45" s="8">
        <f t="shared" si="3"/>
        <v>1017.8706003607863</v>
      </c>
      <c r="I45" s="25"/>
      <c r="J45" s="9">
        <f t="shared" si="4"/>
        <v>0.50741854615804305</v>
      </c>
      <c r="K45" s="150">
        <v>14.952609718185213</v>
      </c>
      <c r="L45" s="10">
        <f t="shared" si="5"/>
        <v>1017.8707155276047</v>
      </c>
      <c r="N45" s="4">
        <f t="shared" si="6"/>
        <v>0.50289812891411012</v>
      </c>
      <c r="O45" s="133">
        <v>30.379573069572476</v>
      </c>
      <c r="P45" s="11">
        <f t="shared" si="7"/>
        <v>1017.8698790306794</v>
      </c>
      <c r="R45" s="13">
        <f t="shared" si="8"/>
        <v>0.48276402488681336</v>
      </c>
      <c r="S45" s="151">
        <v>15.315205925509266</v>
      </c>
      <c r="T45" s="14">
        <f t="shared" si="9"/>
        <v>1017.8697434253173</v>
      </c>
      <c r="V45" s="15">
        <f t="shared" si="10"/>
        <v>0.46694834334855917</v>
      </c>
      <c r="W45" s="152">
        <v>31.61987401819103</v>
      </c>
      <c r="X45" s="16">
        <f t="shared" si="11"/>
        <v>1017.8326472369097</v>
      </c>
      <c r="Z45" s="17">
        <f t="shared" si="12"/>
        <v>0.3907240708300172</v>
      </c>
      <c r="AA45" s="153">
        <v>29.186306642860622</v>
      </c>
      <c r="AB45" s="18">
        <f t="shared" si="13"/>
        <v>1017.8701942137078</v>
      </c>
      <c r="AD45" s="19">
        <f t="shared" si="14"/>
        <v>0.4520735281243381</v>
      </c>
      <c r="AE45" s="154">
        <v>14.068528195229401</v>
      </c>
      <c r="AF45" s="20">
        <f t="shared" si="15"/>
        <v>1017.8703290837209</v>
      </c>
      <c r="AH45" s="7">
        <f t="shared" si="16"/>
        <v>0.45206484653601087</v>
      </c>
      <c r="AI45" s="134">
        <v>10.135293859337365</v>
      </c>
      <c r="AJ45" s="8">
        <f t="shared" si="17"/>
        <v>1017.8707150264963</v>
      </c>
      <c r="AK45" s="3"/>
      <c r="AL45" s="9">
        <f t="shared" si="18"/>
        <v>0.25111815048470348</v>
      </c>
      <c r="AM45" s="150">
        <v>9.9367452146797159</v>
      </c>
      <c r="AN45" s="10">
        <f t="shared" si="19"/>
        <v>1017.8696688499649</v>
      </c>
    </row>
    <row r="46" spans="1:40" x14ac:dyDescent="0.25">
      <c r="A46" s="141">
        <v>0.41</v>
      </c>
      <c r="B46" s="139">
        <f t="shared" si="0"/>
        <v>19.359417313152836</v>
      </c>
      <c r="C46" s="142">
        <f t="shared" si="1"/>
        <v>1108.7464869403136</v>
      </c>
      <c r="F46" s="7">
        <f t="shared" si="2"/>
        <v>0.41001027094561798</v>
      </c>
      <c r="G46" s="134">
        <v>19.359864973510192</v>
      </c>
      <c r="H46" s="8">
        <f t="shared" si="3"/>
        <v>1108.7464869785408</v>
      </c>
      <c r="I46" s="25"/>
      <c r="J46" s="9">
        <f t="shared" si="4"/>
        <v>0.49522248563323668</v>
      </c>
      <c r="K46" s="150">
        <v>14.593216206640218</v>
      </c>
      <c r="L46" s="10">
        <f t="shared" si="5"/>
        <v>1108.7466147241867</v>
      </c>
      <c r="N46" s="4">
        <f t="shared" si="6"/>
        <v>0.49165086798545621</v>
      </c>
      <c r="O46" s="133">
        <v>29.700137284133422</v>
      </c>
      <c r="P46" s="11">
        <f t="shared" si="7"/>
        <v>1108.7456832833152</v>
      </c>
      <c r="R46" s="13">
        <f t="shared" si="8"/>
        <v>0.4708063664496</v>
      </c>
      <c r="S46" s="151">
        <v>14.93586116924711</v>
      </c>
      <c r="T46" s="14">
        <f t="shared" si="9"/>
        <v>1108.7455243262887</v>
      </c>
      <c r="V46" s="15">
        <f t="shared" si="10"/>
        <v>0.45675896830455914</v>
      </c>
      <c r="W46" s="152">
        <v>30.929890297711523</v>
      </c>
      <c r="X46" s="16">
        <f t="shared" si="11"/>
        <v>1108.704086909938</v>
      </c>
      <c r="Z46" s="17">
        <f t="shared" si="12"/>
        <v>0.37975609647082648</v>
      </c>
      <c r="AA46" s="153">
        <v>28.367020894177795</v>
      </c>
      <c r="AB46" s="18">
        <f t="shared" si="13"/>
        <v>1108.7460166153398</v>
      </c>
      <c r="AD46" s="19">
        <f t="shared" si="14"/>
        <v>0.44008608595142801</v>
      </c>
      <c r="AE46" s="154">
        <v>13.69547899480844</v>
      </c>
      <c r="AF46" s="20">
        <f t="shared" si="15"/>
        <v>1108.7461690826374</v>
      </c>
      <c r="AH46" s="7">
        <f t="shared" si="16"/>
        <v>0.44175974724613226</v>
      </c>
      <c r="AI46" s="134">
        <v>9.9042535332582862</v>
      </c>
      <c r="AJ46" s="8">
        <f t="shared" si="17"/>
        <v>1108.746624428426</v>
      </c>
      <c r="AK46" s="3"/>
      <c r="AL46" s="9">
        <f t="shared" si="18"/>
        <v>0.24340783462705187</v>
      </c>
      <c r="AM46" s="150">
        <v>9.6316480161924432</v>
      </c>
      <c r="AN46" s="10">
        <f t="shared" si="19"/>
        <v>1108.7454293443452</v>
      </c>
    </row>
    <row r="47" spans="1:40" x14ac:dyDescent="0.25">
      <c r="A47" s="141">
        <v>0.4</v>
      </c>
      <c r="B47" s="139">
        <f t="shared" si="0"/>
        <v>18.887236403075942</v>
      </c>
      <c r="C47" s="142">
        <f t="shared" si="1"/>
        <v>1209.2151084072073</v>
      </c>
      <c r="F47" s="7">
        <f t="shared" si="2"/>
        <v>0.40002052057360765</v>
      </c>
      <c r="G47" s="134">
        <v>18.888168940444608</v>
      </c>
      <c r="H47" s="8">
        <f t="shared" si="3"/>
        <v>1209.2151091639341</v>
      </c>
      <c r="I47" s="25"/>
      <c r="J47" s="9">
        <f t="shared" si="4"/>
        <v>0.48296398987363875</v>
      </c>
      <c r="K47" s="150">
        <v>14.231982853596387</v>
      </c>
      <c r="L47" s="10">
        <f t="shared" si="5"/>
        <v>1209.2152503201821</v>
      </c>
      <c r="N47" s="4">
        <f t="shared" si="6"/>
        <v>0.48034670510394539</v>
      </c>
      <c r="O47" s="133">
        <v>29.017264108624236</v>
      </c>
      <c r="P47" s="11">
        <f t="shared" si="7"/>
        <v>1209.2142121381094</v>
      </c>
      <c r="R47" s="13">
        <f t="shared" si="8"/>
        <v>0.45880889987083695</v>
      </c>
      <c r="S47" s="151">
        <v>14.555253539502431</v>
      </c>
      <c r="T47" s="14">
        <f t="shared" si="9"/>
        <v>1209.2140260133999</v>
      </c>
      <c r="V47" s="15">
        <f t="shared" si="10"/>
        <v>0.44653567335196676</v>
      </c>
      <c r="W47" s="152">
        <v>30.237609656701778</v>
      </c>
      <c r="X47" s="16">
        <f t="shared" si="11"/>
        <v>1209.167690064266</v>
      </c>
      <c r="Z47" s="17">
        <f t="shared" si="12"/>
        <v>0.36882082222178847</v>
      </c>
      <c r="AA47" s="153">
        <v>27.550177778323153</v>
      </c>
      <c r="AB47" s="18">
        <f t="shared" si="13"/>
        <v>1209.214563379056</v>
      </c>
      <c r="AD47" s="19">
        <f t="shared" si="14"/>
        <v>0.42808752134947159</v>
      </c>
      <c r="AE47" s="154">
        <v>13.322083664395556</v>
      </c>
      <c r="AF47" s="20">
        <f t="shared" si="15"/>
        <v>1209.2147358627517</v>
      </c>
      <c r="AH47" s="7">
        <f t="shared" si="16"/>
        <v>0.4314308732713884</v>
      </c>
      <c r="AI47" s="134">
        <v>9.6726801787445282</v>
      </c>
      <c r="AJ47" s="8">
        <f t="shared" si="17"/>
        <v>1209.2152702358831</v>
      </c>
      <c r="AK47" s="3"/>
      <c r="AL47" s="9">
        <f t="shared" si="18"/>
        <v>0.23577175412890794</v>
      </c>
      <c r="AM47" s="150">
        <v>9.3294883108808868</v>
      </c>
      <c r="AN47" s="10">
        <f t="shared" si="19"/>
        <v>1209.2139062915235</v>
      </c>
    </row>
    <row r="48" spans="1:40" x14ac:dyDescent="0.25">
      <c r="I48" s="25"/>
    </row>
    <row r="49" spans="9:43" x14ac:dyDescent="0.45">
      <c r="I49" s="25"/>
      <c r="AO49" s="1"/>
      <c r="AP49" s="1"/>
      <c r="AQ49" s="1"/>
    </row>
    <row r="50" spans="9:43" x14ac:dyDescent="0.45">
      <c r="I50" s="25"/>
      <c r="AO50" s="1"/>
      <c r="AP50" s="1"/>
      <c r="AQ50" s="1"/>
    </row>
    <row r="51" spans="9:43" x14ac:dyDescent="0.45">
      <c r="I51" s="25"/>
      <c r="AO51" s="1"/>
      <c r="AP51" s="1"/>
      <c r="AQ51" s="1"/>
    </row>
    <row r="52" spans="9:43" x14ac:dyDescent="0.45">
      <c r="AO52" s="1"/>
      <c r="AP52" s="1"/>
      <c r="AQ52" s="1"/>
    </row>
    <row r="53" spans="9:43" x14ac:dyDescent="0.45">
      <c r="AO53" s="1"/>
      <c r="AP53" s="1"/>
      <c r="AQ53" s="1"/>
    </row>
    <row r="54" spans="9:43" x14ac:dyDescent="0.45">
      <c r="AO54" s="1"/>
      <c r="AP54" s="1"/>
      <c r="AQ54" s="1"/>
    </row>
    <row r="55" spans="9:43" x14ac:dyDescent="0.45">
      <c r="AO55" s="1"/>
      <c r="AP55" s="1"/>
      <c r="AQ55" s="1"/>
    </row>
    <row r="56" spans="9:43" x14ac:dyDescent="0.45">
      <c r="AO56" s="1"/>
      <c r="AP56" s="1"/>
      <c r="AQ56" s="1"/>
    </row>
    <row r="57" spans="9:43" x14ac:dyDescent="0.45">
      <c r="AO57" s="1"/>
      <c r="AP57" s="1"/>
      <c r="AQ57" s="1"/>
    </row>
    <row r="58" spans="9:43" x14ac:dyDescent="0.45">
      <c r="AO58" s="1"/>
      <c r="AP58" s="1"/>
      <c r="AQ58" s="1"/>
    </row>
    <row r="59" spans="9:43" x14ac:dyDescent="0.45">
      <c r="AO59" s="1"/>
      <c r="AP59" s="1"/>
      <c r="AQ59" s="1"/>
    </row>
    <row r="60" spans="9:43" x14ac:dyDescent="0.45">
      <c r="AO60" s="1"/>
      <c r="AP60" s="1"/>
      <c r="AQ60" s="1"/>
    </row>
    <row r="61" spans="9:43" x14ac:dyDescent="0.45">
      <c r="AO61" s="1"/>
      <c r="AP61" s="1"/>
      <c r="AQ61" s="1"/>
    </row>
    <row r="62" spans="9:43" x14ac:dyDescent="0.45">
      <c r="AO62" s="1"/>
      <c r="AP62" s="1"/>
      <c r="AQ62" s="1"/>
    </row>
    <row r="63" spans="9:43" x14ac:dyDescent="0.45">
      <c r="AO63" s="1"/>
      <c r="AP63" s="1"/>
      <c r="AQ63" s="1"/>
    </row>
    <row r="64" spans="9:43" x14ac:dyDescent="0.45">
      <c r="AO64" s="1"/>
      <c r="AP64" s="1"/>
      <c r="AQ64" s="1"/>
    </row>
    <row r="65" spans="41:43" x14ac:dyDescent="0.45">
      <c r="AO65" s="1"/>
      <c r="AP65" s="1"/>
      <c r="AQ65" s="1"/>
    </row>
    <row r="66" spans="41:43" x14ac:dyDescent="0.45">
      <c r="AO66" s="1"/>
      <c r="AP66" s="1"/>
      <c r="AQ66" s="1"/>
    </row>
    <row r="67" spans="41:43" x14ac:dyDescent="0.45">
      <c r="AO67" s="1"/>
      <c r="AP67" s="1"/>
      <c r="AQ67" s="1"/>
    </row>
    <row r="68" spans="41:43" x14ac:dyDescent="0.45">
      <c r="AO68" s="1"/>
      <c r="AP68" s="1"/>
      <c r="AQ68" s="1"/>
    </row>
    <row r="69" spans="41:43" x14ac:dyDescent="0.45">
      <c r="AO69" s="1"/>
      <c r="AP69" s="1"/>
      <c r="AQ69" s="1"/>
    </row>
    <row r="70" spans="41:43" x14ac:dyDescent="0.45">
      <c r="AO70" s="1"/>
      <c r="AP70" s="1"/>
      <c r="AQ70" s="1"/>
    </row>
    <row r="71" spans="41:43" x14ac:dyDescent="0.45">
      <c r="AO71" s="1"/>
      <c r="AP71" s="1"/>
      <c r="AQ71" s="1"/>
    </row>
    <row r="72" spans="41:43" x14ac:dyDescent="0.45">
      <c r="AO72" s="1"/>
      <c r="AP72" s="1"/>
      <c r="AQ72" s="1"/>
    </row>
    <row r="73" spans="41:43" x14ac:dyDescent="0.45">
      <c r="AO73" s="1"/>
      <c r="AP73" s="1"/>
      <c r="AQ73" s="1"/>
    </row>
    <row r="74" spans="41:43" x14ac:dyDescent="0.45">
      <c r="AO74" s="1"/>
      <c r="AP74" s="1"/>
      <c r="AQ74" s="1"/>
    </row>
    <row r="75" spans="41:43" x14ac:dyDescent="0.45">
      <c r="AO75" s="1"/>
      <c r="AP75" s="1"/>
      <c r="AQ75" s="1"/>
    </row>
    <row r="76" spans="41:43" x14ac:dyDescent="0.45">
      <c r="AO76" s="1"/>
      <c r="AP76" s="1"/>
      <c r="AQ76" s="1"/>
    </row>
    <row r="77" spans="41:43" x14ac:dyDescent="0.45">
      <c r="AO77" s="1"/>
      <c r="AP77" s="1"/>
      <c r="AQ77" s="1"/>
    </row>
    <row r="78" spans="41:43" x14ac:dyDescent="0.45">
      <c r="AO78" s="1"/>
      <c r="AP78" s="1"/>
      <c r="AQ78" s="1"/>
    </row>
    <row r="79" spans="41:43" x14ac:dyDescent="0.45">
      <c r="AO79" s="1"/>
      <c r="AP79" s="1"/>
      <c r="AQ79" s="1"/>
    </row>
    <row r="80" spans="41:43" x14ac:dyDescent="0.45">
      <c r="AO80" s="1"/>
      <c r="AP80" s="1"/>
      <c r="AQ80" s="1"/>
    </row>
    <row r="81" spans="41:43" x14ac:dyDescent="0.45">
      <c r="AO81" s="1"/>
      <c r="AP81" s="1"/>
      <c r="AQ81" s="1"/>
    </row>
    <row r="82" spans="41:43" x14ac:dyDescent="0.45">
      <c r="AO82" s="1"/>
      <c r="AP82" s="1"/>
      <c r="AQ82" s="1"/>
    </row>
    <row r="83" spans="41:43" x14ac:dyDescent="0.45">
      <c r="AO83" s="1"/>
      <c r="AP83" s="1"/>
      <c r="AQ83" s="1"/>
    </row>
    <row r="84" spans="41:43" x14ac:dyDescent="0.45">
      <c r="AO84" s="1"/>
      <c r="AP84" s="1"/>
      <c r="AQ84" s="1"/>
    </row>
    <row r="85" spans="41:43" x14ac:dyDescent="0.45">
      <c r="AO85" s="1"/>
      <c r="AP85" s="1"/>
      <c r="AQ85" s="1"/>
    </row>
    <row r="86" spans="41:43" x14ac:dyDescent="0.45">
      <c r="AO86" s="1"/>
      <c r="AP86" s="1"/>
      <c r="AQ86" s="1"/>
    </row>
    <row r="87" spans="41:43" x14ac:dyDescent="0.45">
      <c r="AO87" s="1"/>
      <c r="AP87" s="1"/>
      <c r="AQ87" s="1"/>
    </row>
    <row r="88" spans="41:43" x14ac:dyDescent="0.45">
      <c r="AO88" s="1"/>
      <c r="AP88" s="1"/>
      <c r="AQ88" s="1"/>
    </row>
    <row r="89" spans="41:43" x14ac:dyDescent="0.45">
      <c r="AO89" s="1"/>
      <c r="AP89" s="1"/>
      <c r="AQ89" s="1"/>
    </row>
    <row r="90" spans="41:43" x14ac:dyDescent="0.45">
      <c r="AO90" s="1"/>
      <c r="AP90" s="1"/>
      <c r="AQ90" s="1"/>
    </row>
    <row r="91" spans="41:43" x14ac:dyDescent="0.45">
      <c r="AO91" s="1"/>
      <c r="AP91" s="1"/>
      <c r="AQ91" s="1"/>
    </row>
    <row r="92" spans="41:43" x14ac:dyDescent="0.45">
      <c r="AO92" s="1"/>
      <c r="AP92" s="1"/>
      <c r="AQ92" s="1"/>
    </row>
    <row r="93" spans="41:43" x14ac:dyDescent="0.45">
      <c r="AO93" s="1"/>
      <c r="AP93" s="1"/>
      <c r="AQ93" s="1"/>
    </row>
    <row r="94" spans="41:43" x14ac:dyDescent="0.45">
      <c r="AO94" s="1"/>
      <c r="AP94" s="1"/>
      <c r="AQ94" s="1"/>
    </row>
    <row r="95" spans="41:43" x14ac:dyDescent="0.45">
      <c r="AO95" s="1"/>
      <c r="AP95" s="1"/>
      <c r="AQ95" s="1"/>
    </row>
    <row r="96" spans="41:43" x14ac:dyDescent="0.45">
      <c r="AO96" s="1"/>
      <c r="AP96" s="1"/>
      <c r="AQ96" s="1"/>
    </row>
    <row r="97" spans="41:43" x14ac:dyDescent="0.45">
      <c r="AO97" s="1"/>
      <c r="AP97" s="1"/>
      <c r="AQ97" s="1"/>
    </row>
    <row r="98" spans="41:43" x14ac:dyDescent="0.45">
      <c r="AO98" s="1"/>
      <c r="AP98" s="1"/>
      <c r="AQ98" s="1"/>
    </row>
    <row r="99" spans="41:43" x14ac:dyDescent="0.45">
      <c r="AO99" s="1"/>
      <c r="AP99" s="1"/>
      <c r="AQ99" s="1"/>
    </row>
    <row r="100" spans="41:43" x14ac:dyDescent="0.45">
      <c r="AO100" s="1"/>
      <c r="AP100" s="1"/>
      <c r="AQ100" s="1"/>
    </row>
    <row r="101" spans="41:43" x14ac:dyDescent="0.45">
      <c r="AO101" s="1"/>
      <c r="AP101" s="1"/>
      <c r="AQ101" s="1"/>
    </row>
    <row r="102" spans="41:43" x14ac:dyDescent="0.45">
      <c r="AO102" s="1"/>
      <c r="AP102" s="1"/>
      <c r="AQ102" s="1"/>
    </row>
    <row r="103" spans="41:43" x14ac:dyDescent="0.45">
      <c r="AO103" s="1"/>
      <c r="AP103" s="1"/>
      <c r="AQ103" s="1"/>
    </row>
    <row r="104" spans="41:43" x14ac:dyDescent="0.45">
      <c r="AO104" s="1"/>
      <c r="AP104" s="1"/>
      <c r="AQ104" s="1"/>
    </row>
    <row r="105" spans="41:43" x14ac:dyDescent="0.45">
      <c r="AO105" s="1"/>
      <c r="AP105" s="1"/>
      <c r="AQ105" s="1"/>
    </row>
    <row r="106" spans="41:43" x14ac:dyDescent="0.45">
      <c r="AO106" s="1"/>
      <c r="AP106" s="1"/>
      <c r="AQ106" s="1"/>
    </row>
    <row r="107" spans="41:43" x14ac:dyDescent="0.45">
      <c r="AO107" s="1"/>
      <c r="AP107" s="1"/>
      <c r="AQ107" s="1"/>
    </row>
    <row r="108" spans="41:43" x14ac:dyDescent="0.45">
      <c r="AO108" s="1"/>
      <c r="AP108" s="1"/>
      <c r="AQ108" s="1"/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R-S 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SAKAI Takeshi</dc:creator>
  <cp:lastModifiedBy>SAKAI Takeshi</cp:lastModifiedBy>
  <dcterms:created xsi:type="dcterms:W3CDTF">2024-12-16T03:37:03Z</dcterms:created>
  <dcterms:modified xsi:type="dcterms:W3CDTF">2025-02-10T14:29:26Z</dcterms:modified>
</cp:coreProperties>
</file>