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89d812cf837534a/data/incubation/MS/Peat resilience MS/communications Earth and Environment/revision/final revision/"/>
    </mc:Choice>
  </mc:AlternateContent>
  <xr:revisionPtr revIDLastSave="3" documentId="8_{24C04CD7-4408-4229-BE83-191A29909894}" xr6:coauthVersionLast="45" xr6:coauthVersionMax="45" xr10:uidLastSave="{BEDFBBFA-750F-4C6B-9265-206FD397E634}"/>
  <bookViews>
    <workbookView xWindow="-60" yWindow="12852" windowWidth="23256" windowHeight="12720" xr2:uid="{00000000-000D-0000-FFFF-FFFF00000000}"/>
  </bookViews>
  <sheets>
    <sheet name="soil respiration" sheetId="1" r:id="rId1"/>
    <sheet name="Referen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2" i="1" l="1"/>
  <c r="I221" i="1"/>
  <c r="I220" i="1"/>
  <c r="P11" i="1" l="1"/>
  <c r="I10" i="1"/>
  <c r="I9" i="1"/>
  <c r="I8" i="1"/>
  <c r="I7" i="1"/>
  <c r="H203" i="1"/>
  <c r="I203" i="1"/>
  <c r="H111" i="1"/>
  <c r="H107" i="1"/>
  <c r="H161" i="1"/>
  <c r="I168" i="1"/>
  <c r="I82" i="1"/>
  <c r="I81" i="1"/>
  <c r="I98" i="1"/>
  <c r="I99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Hongjun Wang</author>
    <author>Anonymous</author>
    <author>hjwang78</author>
  </authors>
  <commentList>
    <comment ref="J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a positive sign on water level means centimeters above the soil surface
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Water levels are recalculated from Figure 9</t>
        </r>
      </text>
    </comment>
    <comment ref="H2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calculated from this paper: HIRANO, T. , SEGAH, H. , HARADA, T. , LIMIN, S. , JUNE, T. , HIRATA, R. and OSAKI, M. (2007), Carbon dioxide balance of a tropical peat swamp forest in Kalimantan, Indonesia. Global Change Biology, 13: 412-425. doi:10.1111/j.1365-2486.2006.01301.x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Water levels are recalculated from Figure 2</t>
        </r>
      </text>
    </comment>
    <comment ref="D7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hummock/hollow=50/50</t>
        </r>
      </text>
    </comment>
    <comment ref="D8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hummock/hollow=40/60</t>
        </r>
      </text>
    </comment>
    <comment ref="D9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hummock/hollow=30/70</t>
        </r>
      </text>
    </comment>
    <comment ref="D10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hummock/hollow=20/80</t>
        </r>
      </text>
    </comment>
    <comment ref="B2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water levels are recalculated from Fig.2</t>
        </r>
      </text>
    </comment>
    <comment ref="B3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water levels are recalculated from Fig.8</t>
        </r>
      </text>
    </comment>
    <comment ref="J4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-30 -- -70</t>
        </r>
      </text>
    </comment>
    <comment ref="J4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n.d.</t>
        </r>
      </text>
    </comment>
    <comment ref="I48" authorId="2" shapeId="0" xr:uid="{00000000-0006-0000-0000-00000D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previously are peatlands, but drained for 40 years, now it is forest</t>
        </r>
      </text>
    </comment>
    <comment ref="J54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n.d.</t>
        </r>
      </text>
    </comment>
    <comment ref="D68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hummock</t>
        </r>
      </text>
    </comment>
    <comment ref="D69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hollow</t>
        </r>
      </text>
    </comment>
    <comment ref="B7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water levels were recalculated from Fig.2</t>
        </r>
      </text>
    </comment>
    <comment ref="D98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control
</t>
        </r>
      </text>
    </comment>
    <comment ref="D99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drainage
</t>
        </r>
      </text>
    </comment>
    <comment ref="B100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water levels were recestimated from Fig.1</t>
        </r>
      </text>
    </comment>
    <comment ref="I100" authorId="2" shapeId="0" xr:uid="{00000000-0006-0000-0000-000015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Rh=0.5 total SR</t>
        </r>
      </text>
    </comment>
    <comment ref="D101" authorId="1" shapeId="0" xr:uid="{00000000-0006-0000-0000-000016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drained
</t>
        </r>
      </text>
    </comment>
    <comment ref="H107" authorId="1" shapeId="0" xr:uid="{00000000-0006-0000-0000-000017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mean T during the mearing period</t>
        </r>
      </text>
    </comment>
    <comment ref="I107" authorId="2" shapeId="0" xr:uid="{00000000-0006-0000-0000-000018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drained treed peatlands
Rh=0.5 Sr</t>
        </r>
      </text>
    </comment>
    <comment ref="B162" authorId="2" shapeId="0" xr:uid="{00000000-0006-0000-0000-000019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68 sites
</t>
        </r>
      </text>
    </comment>
    <comment ref="B163" authorId="2" shapeId="0" xr:uid="{00000000-0006-0000-0000-00001A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68 sites
</t>
        </r>
      </text>
    </comment>
    <comment ref="B164" authorId="2" shapeId="0" xr:uid="{00000000-0006-0000-0000-00001B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68 sites
</t>
        </r>
      </text>
    </comment>
    <comment ref="B165" authorId="2" shapeId="0" xr:uid="{00000000-0006-0000-0000-00001C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68 sites
</t>
        </r>
      </text>
    </comment>
    <comment ref="B166" authorId="2" shapeId="0" xr:uid="{00000000-0006-0000-0000-00001D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68 sites
</t>
        </r>
      </text>
    </comment>
    <comment ref="B167" authorId="2" shapeId="0" xr:uid="{00000000-0006-0000-0000-00001E000000}">
      <text>
        <r>
          <rPr>
            <b/>
            <sz val="9"/>
            <color indexed="81"/>
            <rFont val="Tahoma"/>
            <family val="2"/>
          </rPr>
          <t>hjwang78:</t>
        </r>
        <r>
          <rPr>
            <sz val="9"/>
            <color indexed="81"/>
            <rFont val="Tahoma"/>
            <family val="2"/>
          </rPr>
          <t xml:space="preserve">
68 sites
</t>
        </r>
      </text>
    </comment>
    <comment ref="B169" authorId="1" shapeId="0" xr:uid="{00000000-0006-0000-0000-00001F000000}">
      <text>
        <r>
          <rPr>
            <b/>
            <sz val="9"/>
            <color indexed="81"/>
            <rFont val="Tahoma"/>
            <family val="2"/>
          </rPr>
          <t>Anonymous:</t>
        </r>
        <r>
          <rPr>
            <sz val="9"/>
            <color indexed="81"/>
            <rFont val="Tahoma"/>
            <family val="2"/>
          </rPr>
          <t xml:space="preserve">
MAT here is the mean temperature during the measuring period (June- August)
</t>
        </r>
      </text>
    </comment>
    <comment ref="J169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nd</t>
        </r>
      </text>
    </comment>
    <comment ref="B199" authorId="0" shapeId="0" xr:uid="{4FE5B64A-DE68-42AE-B278-3D2B9A0F9A44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SR, MAT and WT are seasonal mean values during sampling periods</t>
        </r>
      </text>
    </comment>
    <comment ref="J203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average WT in table 1</t>
        </r>
      </text>
    </comment>
    <comment ref="B204" authorId="0" shapeId="0" xr:uid="{8C28EA04-F469-432E-A8D2-9C471B1E2A03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SR, MAT and WT are seasonal mean values during sampling periods</t>
        </r>
      </text>
    </comment>
    <comment ref="B206" authorId="0" shapeId="0" xr:uid="{6104D346-30B5-46A4-944D-8C5C8CB8D4D5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SR, MAT and WT are seasonal mean values during sampling periods</t>
        </r>
      </text>
    </comment>
    <comment ref="B217" authorId="0" shapeId="0" xr:uid="{26E034FE-8C27-4895-B0AD-8C6942B1F452}">
      <text>
        <r>
          <rPr>
            <b/>
            <sz val="9"/>
            <color indexed="81"/>
            <rFont val="Tahoma"/>
            <family val="2"/>
          </rPr>
          <t>Hongjun Wang:</t>
        </r>
        <r>
          <rPr>
            <sz val="9"/>
            <color indexed="81"/>
            <rFont val="Tahoma"/>
            <family val="2"/>
          </rPr>
          <t xml:space="preserve">
SR, MAT and WT are seasonal mean values during sampling periods</t>
        </r>
      </text>
    </comment>
  </commentList>
</comments>
</file>

<file path=xl/sharedStrings.xml><?xml version="1.0" encoding="utf-8"?>
<sst xmlns="http://schemas.openxmlformats.org/spreadsheetml/2006/main" count="1249" uniqueCount="383">
  <si>
    <t>Author</t>
  </si>
  <si>
    <t>Country</t>
  </si>
  <si>
    <t>Site_name</t>
  </si>
  <si>
    <t>Years Of Data</t>
  </si>
  <si>
    <t>Latitude</t>
  </si>
  <si>
    <t>Longitude</t>
  </si>
  <si>
    <t>Hirano et al.2009</t>
  </si>
  <si>
    <t>Indonesia</t>
  </si>
  <si>
    <t>Jauhiainen et al. 2005</t>
  </si>
  <si>
    <t>1999-2001</t>
  </si>
  <si>
    <t>Sundari et al. 2012</t>
  </si>
  <si>
    <t>Palangkaraya</t>
  </si>
  <si>
    <t>Melling  et al. 2005</t>
  </si>
  <si>
    <t>Malaysia</t>
    <phoneticPr fontId="0" type="noConversion"/>
  </si>
  <si>
    <t>Oil palm,Mukah Division of Sarawak</t>
    <phoneticPr fontId="0" type="noConversion"/>
  </si>
  <si>
    <t>2002-2003</t>
    <phoneticPr fontId="0" type="noConversion"/>
  </si>
  <si>
    <t>mixed peatswamp forest,Mukah Division of Sarawak</t>
    <phoneticPr fontId="0" type="noConversion"/>
  </si>
  <si>
    <t>Sago, Mukah Division of Sarawak</t>
    <phoneticPr fontId="0" type="noConversion"/>
  </si>
  <si>
    <t>Inubushi et al.2003</t>
  </si>
  <si>
    <t>South Kalimantan, Indonesia</t>
  </si>
  <si>
    <t>Chimner &amp; Ewel, 2004</t>
  </si>
  <si>
    <t>Federated States of Micronesia</t>
  </si>
  <si>
    <t>island of Kosrae</t>
  </si>
  <si>
    <t>2001-2002</t>
    <phoneticPr fontId="0" type="noConversion"/>
  </si>
  <si>
    <t>Chimner, 2004</t>
  </si>
  <si>
    <t>Yela,Kosrae</t>
    <phoneticPr fontId="0" type="noConversion"/>
  </si>
  <si>
    <t>Yewak,Kosrae</t>
    <phoneticPr fontId="0" type="noConversion"/>
  </si>
  <si>
    <t>Taro Pactch, Kosrae</t>
    <phoneticPr fontId="0" type="noConversion"/>
  </si>
  <si>
    <t>Nan Panilap,Pohnpei</t>
    <phoneticPr fontId="0" type="noConversion"/>
  </si>
  <si>
    <t>Wright et al. 2013</t>
  </si>
  <si>
    <t>Republic of Panama.</t>
  </si>
  <si>
    <t xml:space="preserve">Raphia taedigera, </t>
  </si>
  <si>
    <t>Campnosperma panamensis</t>
  </si>
  <si>
    <t>Cyperus sp.</t>
  </si>
  <si>
    <t>USA</t>
    <phoneticPr fontId="0" type="noConversion"/>
  </si>
  <si>
    <t>Flat Top Bog, Maui, Hawaii</t>
    <phoneticPr fontId="0" type="noConversion"/>
  </si>
  <si>
    <t>Alakai Swamp,Kauai,Hawaii</t>
    <phoneticPr fontId="0" type="noConversion"/>
  </si>
  <si>
    <t>Wang et al.2015</t>
  </si>
  <si>
    <t>USA</t>
  </si>
  <si>
    <t>drained pocsosin</t>
  </si>
  <si>
    <t>2012-2013</t>
  </si>
  <si>
    <t>restored pocosin</t>
  </si>
  <si>
    <t>natural pocosin</t>
  </si>
  <si>
    <t>Teh et al. 2011</t>
  </si>
  <si>
    <t>Sherman Island</t>
    <phoneticPr fontId="0" type="noConversion"/>
  </si>
  <si>
    <t>2007-2008</t>
    <phoneticPr fontId="0" type="noConversion"/>
  </si>
  <si>
    <t>Chimner &amp; Cooper, 2003</t>
  </si>
  <si>
    <t>USA</t>
    <phoneticPr fontId="0" type="noConversion"/>
  </si>
  <si>
    <t>Rocky Mountain National Park, Colorado</t>
    <phoneticPr fontId="0" type="noConversion"/>
  </si>
  <si>
    <t>1998-1999</t>
    <phoneticPr fontId="0" type="noConversion"/>
  </si>
  <si>
    <t>Savage &amp; Davidson, 2001</t>
  </si>
  <si>
    <t>Harvard Forest,Massachusetts</t>
  </si>
  <si>
    <t>Aguilos et al. 2013</t>
  </si>
  <si>
    <t>Japan</t>
    <phoneticPr fontId="0" type="noConversion"/>
  </si>
  <si>
    <t>Teshio Experimental Forest</t>
    <phoneticPr fontId="0" type="noConversion"/>
  </si>
  <si>
    <t>Glenn et al.1993</t>
  </si>
  <si>
    <t>Canada</t>
    <phoneticPr fontId="0" type="noConversion"/>
  </si>
  <si>
    <t>Canada</t>
    <phoneticPr fontId="0" type="noConversion"/>
  </si>
  <si>
    <t>Howland Forest,Maine</t>
  </si>
  <si>
    <t>Danevčič et al. 2010</t>
  </si>
  <si>
    <t>Slovenia</t>
  </si>
  <si>
    <t>Ljubljana Marsh, south of Ljubljana</t>
  </si>
  <si>
    <t>2005-2006</t>
    <phoneticPr fontId="0" type="noConversion"/>
  </si>
  <si>
    <t>Zhu et al. 2015</t>
  </si>
  <si>
    <t>China</t>
    <phoneticPr fontId="0" type="noConversion"/>
  </si>
  <si>
    <t>Sanjiangn Plain</t>
    <phoneticPr fontId="0" type="noConversion"/>
  </si>
  <si>
    <t>Kim &amp; Verma, 1992</t>
  </si>
  <si>
    <t>Chippewa National Forest, Minnesota</t>
    <phoneticPr fontId="0" type="noConversion"/>
  </si>
  <si>
    <t>Juszczak et al. 2013</t>
  </si>
  <si>
    <t>Poland</t>
  </si>
  <si>
    <t>S1</t>
  </si>
  <si>
    <t>S2</t>
  </si>
  <si>
    <t>S3</t>
  </si>
  <si>
    <t>S4</t>
  </si>
  <si>
    <t>Kluge et al. 2008</t>
  </si>
  <si>
    <t>German</t>
    <phoneticPr fontId="0" type="noConversion"/>
  </si>
  <si>
    <t>Berlin</t>
    <phoneticPr fontId="0" type="noConversion"/>
  </si>
  <si>
    <t>Cai et al. 2010</t>
  </si>
  <si>
    <t>Canadian Carbon Program- Alberta</t>
    <phoneticPr fontId="0" type="noConversion"/>
  </si>
  <si>
    <t>Whim</t>
    <phoneticPr fontId="0" type="noConversion"/>
  </si>
  <si>
    <t>2007-2009</t>
    <phoneticPr fontId="0" type="noConversion"/>
  </si>
  <si>
    <t>Sweden</t>
    <phoneticPr fontId="0" type="noConversion"/>
  </si>
  <si>
    <t>Fäjemyr</t>
    <phoneticPr fontId="0" type="noConversion"/>
  </si>
  <si>
    <t>von Arnold et al.2005a</t>
  </si>
  <si>
    <t>Sweden</t>
  </si>
  <si>
    <t>drained birch</t>
  </si>
  <si>
    <t>2000-2001</t>
  </si>
  <si>
    <t>2001-2002</t>
  </si>
  <si>
    <t>drained alder</t>
  </si>
  <si>
    <t>undrained alder</t>
  </si>
  <si>
    <t>von Arnold etal. 2005b</t>
  </si>
  <si>
    <t>drained spruce with young treees</t>
  </si>
  <si>
    <t>drained spruce with old trees</t>
  </si>
  <si>
    <t>1999-2000</t>
  </si>
  <si>
    <t>drained pine site</t>
  </si>
  <si>
    <t>undrained mire site</t>
  </si>
  <si>
    <t>Estonian</t>
    <phoneticPr fontId="0" type="noConversion"/>
  </si>
  <si>
    <t>Männikjärve</t>
  </si>
  <si>
    <t>2008/2009</t>
    <phoneticPr fontId="0" type="noConversion"/>
  </si>
  <si>
    <t>Minkkinen, et al. 2007</t>
  </si>
  <si>
    <t>Estonia</t>
    <phoneticPr fontId="0" type="noConversion"/>
  </si>
  <si>
    <r>
      <t>V</t>
    </r>
    <r>
      <rPr>
        <sz val="10"/>
        <color theme="1"/>
        <rFont val="宋体"/>
        <family val="3"/>
        <charset val="134"/>
      </rPr>
      <t>ää</t>
    </r>
    <r>
      <rPr>
        <sz val="10"/>
        <color theme="1"/>
        <rFont val="Calibri"/>
        <family val="2"/>
      </rPr>
      <t>tsa_Rhtkg</t>
    </r>
  </si>
  <si>
    <t>2002-2004</t>
    <phoneticPr fontId="0" type="noConversion"/>
  </si>
  <si>
    <t>Badorek, et al.2011</t>
  </si>
  <si>
    <t>Finland</t>
    <phoneticPr fontId="0" type="noConversion"/>
  </si>
  <si>
    <t>Kalevansuo</t>
    <phoneticPr fontId="0" type="noConversion"/>
  </si>
  <si>
    <t>Vesijako_Vatkg</t>
  </si>
  <si>
    <t>Vesijako_Ptkg</t>
  </si>
  <si>
    <t>Vesijako_Mtkg</t>
  </si>
  <si>
    <t>Vesijako_Rhtkg</t>
  </si>
  <si>
    <t>Mäkiranta, et al.2010</t>
  </si>
  <si>
    <t>Finland</t>
  </si>
  <si>
    <t>CF</t>
  </si>
  <si>
    <t>CTRL</t>
  </si>
  <si>
    <t>Nykänen et al., 1998</t>
  </si>
  <si>
    <t>L1</t>
  </si>
  <si>
    <t>L1d</t>
  </si>
  <si>
    <t>L5</t>
  </si>
  <si>
    <t>L5d</t>
  </si>
  <si>
    <t>L6</t>
  </si>
  <si>
    <t>L6d</t>
  </si>
  <si>
    <t>I7d</t>
  </si>
  <si>
    <t>L8</t>
  </si>
  <si>
    <t>L8d</t>
  </si>
  <si>
    <t>L11</t>
  </si>
  <si>
    <t>L11d</t>
  </si>
  <si>
    <t>L12</t>
  </si>
  <si>
    <t>L12d</t>
  </si>
  <si>
    <t>L17</t>
  </si>
  <si>
    <t>L17d</t>
  </si>
  <si>
    <t>I2</t>
  </si>
  <si>
    <t>I3</t>
  </si>
  <si>
    <t>I4</t>
  </si>
  <si>
    <t>I7</t>
  </si>
  <si>
    <t>I9</t>
  </si>
  <si>
    <t>I10</t>
  </si>
  <si>
    <t>I13</t>
  </si>
  <si>
    <t>I14d</t>
  </si>
  <si>
    <t>I15d</t>
  </si>
  <si>
    <t>I16</t>
  </si>
  <si>
    <t>Kivalo_Mtkg</t>
  </si>
  <si>
    <t>Ojanen, et al.2010</t>
  </si>
  <si>
    <t>Rhtkg</t>
  </si>
  <si>
    <t>2007-2008</t>
    <phoneticPr fontId="0" type="noConversion"/>
  </si>
  <si>
    <t>Mtkg 1</t>
  </si>
  <si>
    <t>Mtkg 2</t>
  </si>
  <si>
    <t>Ptkg 1</t>
  </si>
  <si>
    <t>2007-2008</t>
  </si>
  <si>
    <t>Ptkg 2</t>
  </si>
  <si>
    <t>Vatkg</t>
  </si>
  <si>
    <t>Storflaket</t>
  </si>
  <si>
    <t>Christensen et al., 2000</t>
  </si>
  <si>
    <t>Greenland</t>
  </si>
  <si>
    <t>index</t>
  </si>
  <si>
    <t>References</t>
  </si>
  <si>
    <t>Reference index</t>
  </si>
  <si>
    <t>Carter et al. 2012</t>
  </si>
  <si>
    <t>Carter et al.2012</t>
  </si>
  <si>
    <t>113.53°E</t>
  </si>
  <si>
    <r>
      <t>2.35</t>
    </r>
    <r>
      <rPr>
        <sz val="11"/>
        <color theme="1"/>
        <rFont val="Candara"/>
        <family val="2"/>
      </rPr>
      <t>°S</t>
    </r>
  </si>
  <si>
    <t>113.92°E</t>
  </si>
  <si>
    <t>Central Kalimantan Province,southern Borneo</t>
  </si>
  <si>
    <t>113.90°E</t>
  </si>
  <si>
    <t>114.14°E</t>
  </si>
  <si>
    <r>
      <t>2.32</t>
    </r>
    <r>
      <rPr>
        <sz val="11"/>
        <color theme="1"/>
        <rFont val="Candara"/>
        <family val="2"/>
      </rPr>
      <t>°S</t>
    </r>
  </si>
  <si>
    <t>G-3</t>
  </si>
  <si>
    <r>
      <t>3.43</t>
    </r>
    <r>
      <rPr>
        <sz val="11"/>
        <color theme="1"/>
        <rFont val="Candara"/>
        <family val="2"/>
      </rPr>
      <t>°S</t>
    </r>
  </si>
  <si>
    <t>110.83°E</t>
  </si>
  <si>
    <t>110.85°E</t>
  </si>
  <si>
    <t>110.93°E</t>
  </si>
  <si>
    <t>114.68°E</t>
  </si>
  <si>
    <t>Federated States of Micronesia</t>
  </si>
  <si>
    <t>5.30°N</t>
  </si>
  <si>
    <r>
      <t>2.83</t>
    </r>
    <r>
      <rPr>
        <sz val="11"/>
        <color theme="1"/>
        <rFont val="Candara"/>
        <family val="2"/>
      </rPr>
      <t>°N</t>
    </r>
  </si>
  <si>
    <r>
      <t>2.79</t>
    </r>
    <r>
      <rPr>
        <sz val="11"/>
        <color theme="1"/>
        <rFont val="Candara"/>
        <family val="2"/>
      </rPr>
      <t>°N</t>
    </r>
  </si>
  <si>
    <t>5.326°N</t>
  </si>
  <si>
    <t>5.293°N</t>
  </si>
  <si>
    <t>6.796°N</t>
  </si>
  <si>
    <t>162.948°E</t>
  </si>
  <si>
    <t>163.026°E</t>
  </si>
  <si>
    <t>158.245°E</t>
  </si>
  <si>
    <t>20.74°N</t>
  </si>
  <si>
    <t>22.16°N</t>
  </si>
  <si>
    <t>156.247°E</t>
  </si>
  <si>
    <t>159.255°E</t>
  </si>
  <si>
    <t>9.43°N</t>
  </si>
  <si>
    <t>82.516°W</t>
  </si>
  <si>
    <r>
      <t>35.65</t>
    </r>
    <r>
      <rPr>
        <sz val="10.5"/>
        <color theme="1"/>
        <rFont val="Candara"/>
        <family val="2"/>
      </rPr>
      <t>°</t>
    </r>
    <r>
      <rPr>
        <sz val="10.5"/>
        <color theme="1"/>
        <rFont val="Calibri"/>
        <family val="2"/>
      </rPr>
      <t>N</t>
    </r>
  </si>
  <si>
    <t>35.70°N</t>
  </si>
  <si>
    <t>35.75°N</t>
  </si>
  <si>
    <t>76.483°W</t>
  </si>
  <si>
    <t>76.5°W</t>
  </si>
  <si>
    <t>76.517°W</t>
  </si>
  <si>
    <t>38.04°N</t>
  </si>
  <si>
    <t>121.75°W</t>
  </si>
  <si>
    <t>40.36°N</t>
  </si>
  <si>
    <t>105.63 °E</t>
  </si>
  <si>
    <t>42.55°N</t>
  </si>
  <si>
    <t>72.18°W</t>
  </si>
  <si>
    <t>45.21°N</t>
  </si>
  <si>
    <t>68.73°W</t>
  </si>
  <si>
    <t>44.93°N</t>
  </si>
  <si>
    <t>142.02°E</t>
  </si>
  <si>
    <t>45.15°N</t>
  </si>
  <si>
    <t>73.44°E</t>
  </si>
  <si>
    <t>45.99°N</t>
  </si>
  <si>
    <t>14.47°E</t>
  </si>
  <si>
    <t>14.5°E</t>
  </si>
  <si>
    <t>47.49°N</t>
  </si>
  <si>
    <t>133.35°E</t>
  </si>
  <si>
    <t>47.55°N</t>
  </si>
  <si>
    <t>93.47°W</t>
  </si>
  <si>
    <t>52.76°N</t>
  </si>
  <si>
    <t>16.3°E</t>
  </si>
  <si>
    <t>53.18°N</t>
  </si>
  <si>
    <t>14.1°E</t>
  </si>
  <si>
    <t>54.95°N</t>
  </si>
  <si>
    <t>112.47°W</t>
  </si>
  <si>
    <t>UK</t>
  </si>
  <si>
    <t>55.76°N</t>
  </si>
  <si>
    <t>56.26°N</t>
  </si>
  <si>
    <t>03.27° E</t>
  </si>
  <si>
    <t>13.55° E</t>
  </si>
  <si>
    <t>57.13°N</t>
  </si>
  <si>
    <t>14.75°E</t>
  </si>
  <si>
    <t>58.88°N</t>
  </si>
  <si>
    <t>26.14°E</t>
  </si>
  <si>
    <t>68.34°N</t>
  </si>
  <si>
    <t>18.97°E</t>
  </si>
  <si>
    <t>58.99°N</t>
  </si>
  <si>
    <t>25.45°E</t>
  </si>
  <si>
    <t>61.38°N</t>
  </si>
  <si>
    <t>25.12°E</t>
  </si>
  <si>
    <t>60.66°N</t>
  </si>
  <si>
    <t>24.37°E</t>
  </si>
  <si>
    <t>66.36°N</t>
  </si>
  <si>
    <t>26.37°E</t>
  </si>
  <si>
    <t>25.11°E</t>
  </si>
  <si>
    <t>CF(clearfelled site)_Vesijako Research Forest, south-boreal Finland</t>
  </si>
  <si>
    <t>CTRL (control site)</t>
  </si>
  <si>
    <t>61.78°N</t>
  </si>
  <si>
    <t>62.76°N</t>
  </si>
  <si>
    <t>24.3°E</t>
  </si>
  <si>
    <t>29.83°E</t>
  </si>
  <si>
    <t>67°N</t>
  </si>
  <si>
    <t>30°E</t>
  </si>
  <si>
    <t>74.5°N</t>
  </si>
  <si>
    <t>21.00°W</t>
  </si>
  <si>
    <t>Carter et al.2013</t>
  </si>
  <si>
    <t>2008/2009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</si>
  <si>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</si>
  <si>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</si>
  <si>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</si>
  <si>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</si>
  <si>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</si>
  <si>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</si>
  <si>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</si>
  <si>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</si>
  <si>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</si>
  <si>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</si>
  <si>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</si>
  <si>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</si>
  <si>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</si>
  <si>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</si>
  <si>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</si>
  <si>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</si>
  <si>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</si>
  <si>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</si>
  <si>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</si>
  <si>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</si>
  <si>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</si>
  <si>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</si>
  <si>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</si>
  <si>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</si>
  <si>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</si>
  <si>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</si>
  <si>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</si>
  <si>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</si>
  <si>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</si>
  <si>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E6</t>
  </si>
  <si>
    <t>Dalava &amp; Moore, 2001</t>
  </si>
  <si>
    <t>Canada</t>
  </si>
  <si>
    <t>44.42°N</t>
  </si>
  <si>
    <t>65.22°E</t>
  </si>
  <si>
    <t>Carroll &amp; Crill, 1997</t>
  </si>
  <si>
    <t>43.21°N</t>
  </si>
  <si>
    <t>71.05°E</t>
  </si>
  <si>
    <t>Sallie’s Fen, New Hampshire</t>
  </si>
  <si>
    <t>Wang H, Richardson CJ, Ho M. Dual controls on carbon loss during drought in peatlands. Nature Clim. Change 2015; 5: 584-587.</t>
    <phoneticPr fontId="15" type="noConversion"/>
  </si>
  <si>
    <t>Hirano T, Jauhiainen J, Inoue T, Takahashi H. Controls on the Carbon Balance of Tropical Peatlands. Ecosystems 2009; 12: 873-887.</t>
  </si>
  <si>
    <t>Palangkaraya (NDF)</t>
  </si>
  <si>
    <t>Palangkaraya (DRF)</t>
  </si>
  <si>
    <t>Jauhiainen J, Takahashi H &amp; Heikkinen JEP (2005) Carbon fluxes from a tropical peat swamp forest floor.Clobal Change Biology 11:1788-1797</t>
  </si>
  <si>
    <t>annual mean WT(cm)</t>
  </si>
  <si>
    <t>Sundari S, Hirano T, Yamada H, Kusin K &amp; Limin S (2012) Effect of groundwater level on soil respiration in tropical peat swamp forests. Journal of Agricultural Meteorology 68:121-134</t>
  </si>
  <si>
    <r>
      <t xml:space="preserve">Melling L, Hatano R &amp; Goh KJ (2005) Soil CO2 flux from three ecosystems in tropical peatland of Sarawak, Malaysia. </t>
    </r>
    <r>
      <rPr>
        <i/>
        <sz val="10"/>
        <color theme="1"/>
        <rFont val="Calibri"/>
        <family val="2"/>
      </rPr>
      <t>Tellus B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57</t>
    </r>
    <r>
      <rPr>
        <sz val="10"/>
        <color theme="1"/>
        <rFont val="Calibri"/>
        <family val="2"/>
      </rPr>
      <t>: 1-11.</t>
    </r>
  </si>
  <si>
    <t>Inubushi K, Furukawa Y, Hadi A, Purnomo E, Tsuruta H. Seasonal changes of CO2, CH4 and N2O fluxes in relation to land-use change in tropical peatlands located in coastal area of South Kalimantan. Chemosphere 2003; 52: 603-608.</t>
  </si>
  <si>
    <r>
      <t xml:space="preserve">Chimner RA &amp; Ewel KC (2004) Differences in carbon fluxes between forested and cultivated Micronesian tropical peatlands. </t>
    </r>
    <r>
      <rPr>
        <i/>
        <sz val="10"/>
        <color theme="1"/>
        <rFont val="Calibri"/>
        <family val="2"/>
      </rPr>
      <t>Wetlands Ecology and Management</t>
    </r>
    <r>
      <rPr>
        <sz val="10"/>
        <color theme="1"/>
        <rFont val="Calibri"/>
        <family val="2"/>
      </rPr>
      <t>. 12:419-427</t>
    </r>
  </si>
  <si>
    <r>
      <t xml:space="preserve">Chimner RA (2004) Soil Respiration Rates of Tropical Peatlands in Micronesia and Hawaii. </t>
    </r>
    <r>
      <rPr>
        <i/>
        <sz val="10"/>
        <color theme="1"/>
        <rFont val="Calibri"/>
        <family val="2"/>
      </rPr>
      <t>Wetlands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24</t>
    </r>
    <r>
      <rPr>
        <sz val="10"/>
        <color theme="1"/>
        <rFont val="Calibri"/>
        <family val="2"/>
      </rPr>
      <t>: 51-56</t>
    </r>
  </si>
  <si>
    <r>
      <t xml:space="preserve">Wright EL, Black CR, Turner BL &amp; Sjögersten S (2013) Environmental controls of temporal and spatial variability in CO2 and CH4 fluxes in a neotropical peatland. </t>
    </r>
    <r>
      <rPr>
        <i/>
        <sz val="10"/>
        <color theme="1"/>
        <rFont val="Calibri"/>
        <family val="2"/>
      </rPr>
      <t>Global Change Biology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19</t>
    </r>
    <r>
      <rPr>
        <sz val="10"/>
        <color theme="1"/>
        <rFont val="Calibri"/>
        <family val="2"/>
      </rPr>
      <t>: 3775-3789.</t>
    </r>
  </si>
  <si>
    <r>
      <t xml:space="preserve">Teh YA, Silver WL, Sonnentag O, Detto M, Kelly M &amp; Baldocchi DD (2011) Large Greenhouse Gas Emissions from a Temperate Peatland Pasture. </t>
    </r>
    <r>
      <rPr>
        <i/>
        <sz val="10"/>
        <color theme="1"/>
        <rFont val="Calibri"/>
        <family val="2"/>
      </rPr>
      <t>Ecosystems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14</t>
    </r>
    <r>
      <rPr>
        <sz val="10"/>
        <color theme="1"/>
        <rFont val="Calibri"/>
        <family val="2"/>
      </rPr>
      <t>: 311-325.</t>
    </r>
  </si>
  <si>
    <t>Chimner RA &amp; Cooper DJ (2003) Influence of water table levels on CO 2 emissions in a Colorado subalpine fen: an in situ microcosm study.Soil Biology &amp; Biochemistry 35:345-351</t>
  </si>
  <si>
    <r>
      <t xml:space="preserve">Savage KE &amp; Davidson EA (2001) Interannual variation of soil respiration in two New England forests. </t>
    </r>
    <r>
      <rPr>
        <i/>
        <sz val="10"/>
        <color theme="1"/>
        <rFont val="Calibri"/>
        <family val="2"/>
      </rPr>
      <t>Global Biogeochemical Cycles</t>
    </r>
    <r>
      <rPr>
        <sz val="10"/>
        <color theme="1"/>
        <rFont val="Calibri"/>
        <family val="2"/>
      </rPr>
      <t>.15: 337-350</t>
    </r>
  </si>
  <si>
    <r>
      <t>Aguilos M, Takagi K, Liang N</t>
    </r>
    <r>
      <rPr>
        <i/>
        <sz val="10"/>
        <color theme="1"/>
        <rFont val="Calibri"/>
        <family val="2"/>
      </rPr>
      <t>, et al.</t>
    </r>
    <r>
      <rPr>
        <sz val="10"/>
        <color theme="1"/>
        <rFont val="Calibri"/>
        <family val="2"/>
      </rPr>
      <t xml:space="preserve"> (2013) Sustained large stimulation of soil heterotrophic respiration rate and its temperature sensitivity by soil warming in a cool-temperate forested peatland. </t>
    </r>
    <r>
      <rPr>
        <i/>
        <sz val="10"/>
        <color theme="1"/>
        <rFont val="Calibri"/>
        <family val="2"/>
      </rPr>
      <t>Tellus, Series B: Chemical and Physical Meteorology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65</t>
    </r>
  </si>
  <si>
    <r>
      <t xml:space="preserve">Glenn S, Heyes A &amp; Moore T (1993) Carbon dioxide and methane fluxes from drained peat soils, southern Quebec. </t>
    </r>
    <r>
      <rPr>
        <i/>
        <sz val="10"/>
        <color theme="1"/>
        <rFont val="Calibri"/>
        <family val="2"/>
      </rPr>
      <t>Global Biogeochemical Cycles</t>
    </r>
    <r>
      <rPr>
        <sz val="10"/>
        <color theme="1"/>
        <rFont val="Calibri"/>
        <family val="2"/>
      </rPr>
      <t>.7:247-257</t>
    </r>
  </si>
  <si>
    <t>-52.8</t>
  </si>
  <si>
    <t>-103.8</t>
  </si>
  <si>
    <t>Danevčič T, Mandic-Mulec I, Stres B &amp; Stopar D (2010) Emissions of CO 2, CH 4 and N 2 O from Southern European peatlands. Soil Biology and Biochemistry 42:1437-1446</t>
  </si>
  <si>
    <r>
      <t xml:space="preserve">Zhu XY, Song CC, Swarzenski CM, Guo YD, Zhang XH &amp; Wang JY (2015) Ecosystem-atmosphere exchange of CO2 in a temperate herbaceous peatland in the Sanjiang Plain of northeast China. </t>
    </r>
    <r>
      <rPr>
        <i/>
        <sz val="10"/>
        <color theme="1"/>
        <rFont val="Calibri"/>
        <family val="2"/>
      </rPr>
      <t>ECOLOGICAL ENGINEERING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75</t>
    </r>
    <r>
      <rPr>
        <sz val="10"/>
        <color theme="1"/>
        <rFont val="Calibri"/>
        <family val="2"/>
      </rPr>
      <t>: 16-23.</t>
    </r>
  </si>
  <si>
    <t>Kim J, Verma SB (1992) Soil surface CO2 flux in a Minnesota peatland. Biogeochemistry 18 (1):37-51</t>
  </si>
  <si>
    <r>
      <t xml:space="preserve">Juszczak R, Humphreys E, Acosta M, Michalak-Galczewska M, Kayzer D &amp; Olejnik J (2013) Ecosystem respiration in a heterogeneous temperate peatland and its sensitivity to peat temperature and water table depth. </t>
    </r>
    <r>
      <rPr>
        <i/>
        <sz val="10"/>
        <color theme="1"/>
        <rFont val="Calibri"/>
        <family val="2"/>
      </rPr>
      <t>Plant and Soil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366</t>
    </r>
    <r>
      <rPr>
        <sz val="10"/>
        <color theme="1"/>
        <rFont val="Calibri"/>
        <family val="2"/>
      </rPr>
      <t>: 505-520.</t>
    </r>
  </si>
  <si>
    <r>
      <t xml:space="preserve">Kluge B, Wessolek G, Facklam M, Lorenz M &amp; Schwärzel K (2008) Long-term carbon loss and CO2-C release of drained peatland soils in northeast Germany. </t>
    </r>
    <r>
      <rPr>
        <i/>
        <sz val="10"/>
        <color theme="1"/>
        <rFont val="Calibri"/>
        <family val="2"/>
      </rPr>
      <t>European Journal of Soil Science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59</t>
    </r>
    <r>
      <rPr>
        <sz val="10"/>
        <color theme="1"/>
        <rFont val="Calibri"/>
        <family val="2"/>
      </rPr>
      <t>: 1076-1086.</t>
    </r>
  </si>
  <si>
    <r>
      <t xml:space="preserve">Cai TEB, Flanagan LB &amp; Syed KH (2010) Warmer and drier conditions stimulate respiration more than photosynthesis in a boreal peatland ecosystem: Analysis of automatic chambers and eddy covariance measurements. </t>
    </r>
    <r>
      <rPr>
        <i/>
        <sz val="10"/>
        <color theme="1"/>
        <rFont val="Calibri"/>
        <family val="2"/>
      </rPr>
      <t>PLANT CELL AND ENVIRONMENT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33</t>
    </r>
    <r>
      <rPr>
        <sz val="10"/>
        <color theme="1"/>
        <rFont val="Calibri"/>
        <family val="2"/>
      </rPr>
      <t>: 394-407.</t>
    </r>
  </si>
  <si>
    <t>Carter MS, Larsen KS, Emmett B, Estiarte M, Field C, Leith ID, et al. Synthesizing greenhouse gas fluxes across nine European peatlands and shrublands – responses to climatic and environmental changes. Biogeosciences 2012; 9: 3739-3755.</t>
  </si>
  <si>
    <t>Von Arnold K, Nilsson M, Hånell B, Weslien P, Klemedtsson L. Fluxes of CO2, CH4 and N2O from drained organic soils in deciduous forests. Soil Biology and Biochemistry 2005a; 37: 1059-1071.</t>
  </si>
  <si>
    <t>Von Arnold K, Weslien P, Nilsson M, Svensson BH, Klemedtsson L. Fluxes of CO2, CH4 and N2O from drained coniferous forests on organic soils. Forest Ecology and Management 2005b; 210: 239-254.</t>
  </si>
  <si>
    <r>
      <t xml:space="preserve">Minkkinen K, Laine J, Shurpali NJ, Makiranta P, Alm J &amp; Penttila T (2007) Heterotrophic soil respiration in forestry-drained peatlands. </t>
    </r>
    <r>
      <rPr>
        <i/>
        <sz val="10"/>
        <color theme="1"/>
        <rFont val="Calibri"/>
        <family val="2"/>
      </rPr>
      <t>Boreal Environment Research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12</t>
    </r>
    <r>
      <rPr>
        <sz val="10"/>
        <color theme="1"/>
        <rFont val="Calibri"/>
        <family val="2"/>
      </rPr>
      <t>: 115-126.</t>
    </r>
  </si>
  <si>
    <r>
      <t xml:space="preserve">Badorek T, Tuittila E-S, Ojanen P &amp; Minkkinen K (2011) Forest floor photosynthesis and respiration in a drained peatland forest in southern Finland. </t>
    </r>
    <r>
      <rPr>
        <i/>
        <sz val="10"/>
        <color theme="1"/>
        <rFont val="Calibri"/>
        <family val="2"/>
      </rPr>
      <t>Plant Ecology &amp; Diversity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4</t>
    </r>
    <r>
      <rPr>
        <sz val="10"/>
        <color theme="1"/>
        <rFont val="Calibri"/>
        <family val="2"/>
      </rPr>
      <t>: 227-241.</t>
    </r>
  </si>
  <si>
    <r>
      <t xml:space="preserve">Mäkiranta P, Riutta T, Penttilä T &amp; Minkkinen K (2010) Dynamics of net ecosystem CO2 exchange and heterotrophic soil respiration following clearfelling in a drained peatland forest. </t>
    </r>
    <r>
      <rPr>
        <i/>
        <sz val="10"/>
        <color theme="1"/>
        <rFont val="Calibri"/>
        <family val="2"/>
      </rPr>
      <t>Agricultural and Forest Meteorology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150</t>
    </r>
    <r>
      <rPr>
        <sz val="10"/>
        <color theme="1"/>
        <rFont val="Calibri"/>
        <family val="2"/>
      </rPr>
      <t>: 1585-1596.</t>
    </r>
  </si>
  <si>
    <t>Nykänen H, Alm J, Silvola J, Tolonen K, Martikainen PJ. Methane fluxes on boreal peatlands of different fertility and the effect of long-term experimental lowering of the water table on flux rates. Global Biogeochemical Cycles 1998; 12: 53-69.</t>
  </si>
  <si>
    <r>
      <t xml:space="preserve">Ojanen P, Minkkinen K, Alm J &amp; Penttilä T (2010) Soil-atmosphere CO2, CH4 and N2O fluxes in boreal forestry-drained peatlands. </t>
    </r>
    <r>
      <rPr>
        <i/>
        <sz val="10"/>
        <color theme="1"/>
        <rFont val="Calibri"/>
        <family val="2"/>
      </rPr>
      <t>Forest Ecology and Management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260</t>
    </r>
    <r>
      <rPr>
        <sz val="10"/>
        <color theme="1"/>
        <rFont val="Calibri"/>
        <family val="2"/>
      </rPr>
      <t>: 411-421.</t>
    </r>
  </si>
  <si>
    <t>Christensen TR, Friborg T, Sommerkorn M, Kaplan J, Illeris L, Soegaard H, et al. Trace gas exchange in a high-Arctic valley: 1. Variationsin CO2 and CH4 Flux between tundra vegetation types. Global Biogeochemical Cycles 2000; 14: 701-713.</t>
  </si>
  <si>
    <t>Dalva, M., Moore, T. R., Arp, P., and Clair, T. A. ( 2001), Methane and soil and plant community respiration from wetlands, Kejimkujik National Park, Nova Scotia: Measurements, predictions, and climatic change, J. Geophys. Res., 106( D3), 2955– 2962, doi:10.1029/2000JD900500.</t>
  </si>
  <si>
    <t xml:space="preserve"> Solondz et al.,2008</t>
    <phoneticPr fontId="15" type="noConversion"/>
  </si>
  <si>
    <t>56.33N</t>
    <phoneticPr fontId="15" type="noConversion"/>
  </si>
  <si>
    <t>115.5W</t>
    <phoneticPr fontId="15" type="noConversion"/>
  </si>
  <si>
    <t>covered</t>
    <phoneticPr fontId="15" type="noConversion"/>
  </si>
  <si>
    <t>opened</t>
    <phoneticPr fontId="15" type="noConversion"/>
  </si>
  <si>
    <t>2005-2006</t>
    <phoneticPr fontId="15" type="noConversion"/>
  </si>
  <si>
    <t>Bubier et al.,2003</t>
    <phoneticPr fontId="15" type="noConversion"/>
  </si>
  <si>
    <t>Ottawa, Ontario</t>
  </si>
  <si>
    <t>45.4N</t>
    <phoneticPr fontId="15" type="noConversion"/>
  </si>
  <si>
    <t>75.5W</t>
    <phoneticPr fontId="15" type="noConversion"/>
  </si>
  <si>
    <t>BPHk</t>
  </si>
  <si>
    <t>BPHw</t>
  </si>
  <si>
    <t>PF</t>
  </si>
  <si>
    <t>Bpdry</t>
  </si>
  <si>
    <t>Bpwet</t>
  </si>
  <si>
    <t>Bpmesic</t>
    <phoneticPr fontId="15" type="noConversion"/>
  </si>
  <si>
    <t>Carroll, P., and Crill, P. ( 1997), Carbon balance of a temperate poor fen, Global Biogeochem. Cycles, 11( 3), 349– 356, doi:10.1029/97GB01365.</t>
    <phoneticPr fontId="15" type="noConversion"/>
  </si>
  <si>
    <t>Munir, T. M., Khadka, B., Xu, B. &amp; Strack, M. Partitioning forest‐floor respiration into source based emissions in a boreal forested bog: Responses to experimental drought. Forests 8, 75 (2017).</t>
  </si>
  <si>
    <t>Solondz,DS.,Petrone,RM., and Devito,K.(2008)Forest floor carbon dioxide fluxes within an upland‐peatland complex in the Western Boreal Plain, Canada.Ecohydrology 1(4):361 - 376 </t>
  </si>
  <si>
    <t>Bubier et al.,2003</t>
  </si>
  <si>
    <t xml:space="preserve">Bubier, J., Bhatia, G., Moore, T. et al. (2003) Spatial and Temporal Variability in Growing-Season Net Ecosystem Carbon Dioxide Exchange at a Large Peatland in Ontario, Canada. Ecosystems 6, 353–367 </t>
  </si>
  <si>
    <t>Munir et al., 2017</t>
  </si>
  <si>
    <t>Alberta, Canada</t>
  </si>
  <si>
    <t>control</t>
  </si>
  <si>
    <t>experimental</t>
  </si>
  <si>
    <t>drained</t>
  </si>
  <si>
    <t>55.3N</t>
  </si>
  <si>
    <t>112.5W</t>
  </si>
  <si>
    <t>55.2N</t>
  </si>
  <si>
    <t>0</t>
  </si>
  <si>
    <t>-38</t>
  </si>
  <si>
    <t>-120</t>
  </si>
  <si>
    <t>-78</t>
  </si>
  <si>
    <t>Munir et al., 2018</t>
  </si>
  <si>
    <t>Munir et al., 2019</t>
  </si>
  <si>
    <t>Kejimkujik National Park hummock</t>
  </si>
  <si>
    <t>Kejimkujik National Park lawn</t>
  </si>
  <si>
    <t>Glukhova, T. V., Vompersky, S. E. &amp; Kovalev, A. G. Emission of CO2 from the surface of oligotrophic bogs with due account for their microrelief in the southern taiga of European Russia. Eurasian Soil Science 46, 1172-1181, doi:10.1134/S1064229314010050 (2013)</t>
  </si>
  <si>
    <t>Glukhova et al., 2013</t>
  </si>
  <si>
    <t>Russia</t>
  </si>
  <si>
    <t>treeless ridge</t>
  </si>
  <si>
    <t>undrained shrub</t>
  </si>
  <si>
    <t>drained shrub</t>
  </si>
  <si>
    <t>2004-2007</t>
  </si>
  <si>
    <t>2004-2008</t>
  </si>
  <si>
    <t>2004-2009</t>
  </si>
  <si>
    <t>56.0N</t>
  </si>
  <si>
    <t>32.0 E</t>
  </si>
  <si>
    <t>n/a</t>
  </si>
  <si>
    <t>Glukhova et al., 2014</t>
  </si>
  <si>
    <t>Glukhova et al., 2015</t>
  </si>
  <si>
    <t>boggy pine forest</t>
  </si>
  <si>
    <t>2015-2016</t>
  </si>
  <si>
    <t>Ivanov et al., 2020</t>
  </si>
  <si>
    <t>Ivanov, D., Tatarinov, F. &amp; Kurbatova, J. Soil respiration in paludified forests of European Russia. Journal of Forestry Research 31, 1939-1948, doi:10.1007/s11676-019-00963-4 (2020).</t>
  </si>
  <si>
    <r>
      <t>Mean Annual Temperature (MAT) (</t>
    </r>
    <r>
      <rPr>
        <sz val="11"/>
        <color theme="1"/>
        <rFont val="Calibri"/>
        <family val="2"/>
      </rPr>
      <t>°C)</t>
    </r>
    <r>
      <rPr>
        <sz val="11"/>
        <color theme="1"/>
        <rFont val="Calibri"/>
        <family val="2"/>
        <scheme val="minor"/>
      </rPr>
      <t xml:space="preserve"> or Mean temperature during the growing season</t>
    </r>
  </si>
  <si>
    <r>
      <t>Annual mean soil respiration （g CO</t>
    </r>
    <r>
      <rPr>
        <vertAlign val="subscript"/>
        <sz val="11"/>
        <color theme="1"/>
        <rFont val="Calibri"/>
        <family val="3"/>
        <charset val="134"/>
        <scheme val="minor"/>
      </rPr>
      <t>2</t>
    </r>
    <r>
      <rPr>
        <sz val="11"/>
        <color theme="1"/>
        <rFont val="Calibri"/>
        <family val="2"/>
        <scheme val="minor"/>
      </rPr>
      <t xml:space="preserve"> m</t>
    </r>
    <r>
      <rPr>
        <vertAlign val="superscript"/>
        <sz val="11"/>
        <color theme="1"/>
        <rFont val="Calibri"/>
        <family val="3"/>
        <charset val="134"/>
        <scheme val="minor"/>
      </rPr>
      <t>-2</t>
    </r>
    <r>
      <rPr>
        <sz val="11"/>
        <color theme="1"/>
        <rFont val="Calibri"/>
        <family val="2"/>
        <scheme val="minor"/>
      </rPr>
      <t xml:space="preserve"> d</t>
    </r>
    <r>
      <rPr>
        <vertAlign val="superscript"/>
        <sz val="11"/>
        <color theme="1"/>
        <rFont val="Calibri"/>
        <family val="3"/>
        <charset val="134"/>
        <scheme val="minor"/>
      </rPr>
      <t>-1</t>
    </r>
    <r>
      <rPr>
        <sz val="11"/>
        <color theme="1"/>
        <rFont val="Calibri"/>
        <family val="2"/>
        <scheme val="minor"/>
      </rPr>
      <t>）</t>
    </r>
  </si>
  <si>
    <r>
      <t>2.15</t>
    </r>
    <r>
      <rPr>
        <sz val="11"/>
        <color theme="1"/>
        <rFont val="Candara"/>
        <family val="2"/>
      </rPr>
      <t>°</t>
    </r>
    <r>
      <rPr>
        <sz val="11"/>
        <color theme="1"/>
        <rFont val="Calibri"/>
        <family val="2"/>
        <scheme val="minor"/>
      </rPr>
      <t>N</t>
    </r>
  </si>
  <si>
    <t>note: n/a data are not available</t>
  </si>
  <si>
    <t>45.4N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</si>
</sst>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3"/>
      <charset val="134"/>
      <scheme val="minor"/>
    </font>
    <font>
      <vertAlign val="subscript"/>
      <sz val="11"/>
      <color theme="1"/>
      <name val="Calibri"/>
      <family val="3"/>
      <charset val="134"/>
      <scheme val="minor"/>
    </font>
    <font>
      <sz val="10.5"/>
      <color theme="1"/>
      <name val="Calibri"/>
      <family val="2"/>
      <scheme val="minor"/>
    </font>
    <font>
      <sz val="10.5"/>
      <color theme="1"/>
      <name val="Calibri"/>
      <family val="2"/>
    </font>
    <font>
      <sz val="10"/>
      <color theme="1"/>
      <name val="Calibri"/>
      <family val="2"/>
    </font>
    <font>
      <sz val="10.5"/>
      <color theme="1"/>
      <name val="Calibri"/>
      <family val="3"/>
      <charset val="134"/>
      <scheme val="minor"/>
    </font>
    <font>
      <sz val="10"/>
      <color theme="1"/>
      <name val="宋体"/>
      <family val="3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ndara"/>
      <family val="2"/>
    </font>
    <font>
      <sz val="10.5"/>
      <color theme="1"/>
      <name val="Candara"/>
      <family val="2"/>
    </font>
    <font>
      <sz val="11"/>
      <color theme="1"/>
      <name val="Calibri"/>
      <family val="2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/>
    <xf numFmtId="1" fontId="0" fillId="0" borderId="1" xfId="0" applyNumberFormat="1" applyFont="1" applyFill="1" applyBorder="1"/>
    <xf numFmtId="0" fontId="0" fillId="0" borderId="0" xfId="0" applyFont="1" applyFill="1"/>
    <xf numFmtId="0" fontId="0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/>
    <xf numFmtId="2" fontId="6" fillId="0" borderId="1" xfId="0" applyNumberFormat="1" applyFont="1" applyFill="1" applyBorder="1"/>
    <xf numFmtId="1" fontId="0" fillId="0" borderId="1" xfId="0" applyNumberFormat="1" applyFont="1" applyFill="1" applyBorder="1" applyAlignment="1">
      <alignment wrapText="1"/>
    </xf>
    <xf numFmtId="0" fontId="0" fillId="0" borderId="0" xfId="0" applyNumberFormat="1" applyFont="1" applyFill="1"/>
    <xf numFmtId="0" fontId="5" fillId="0" borderId="1" xfId="0" applyFont="1" applyFill="1" applyBorder="1" applyAlignment="1">
      <alignment horizontal="justify" vertical="center"/>
    </xf>
    <xf numFmtId="0" fontId="0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right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25"/>
  <sheetViews>
    <sheetView tabSelected="1" zoomScaleNormal="100" workbookViewId="0">
      <pane xSplit="2" ySplit="1" topLeftCell="C177" activePane="bottomRight" state="frozen"/>
      <selection pane="topRight" activeCell="C1" sqref="C1"/>
      <selection pane="bottomLeft" activeCell="A2" sqref="A2"/>
      <selection pane="bottomRight" activeCell="F181" sqref="F181"/>
    </sheetView>
  </sheetViews>
  <sheetFormatPr defaultColWidth="9" defaultRowHeight="14.4"/>
  <cols>
    <col min="1" max="1" width="9" style="4"/>
    <col min="2" max="4" width="24.33203125" style="4" customWidth="1"/>
    <col min="5" max="5" width="10.44140625" style="5" customWidth="1"/>
    <col min="6" max="6" width="9.44140625" style="4" customWidth="1"/>
    <col min="7" max="7" width="10.44140625" style="4" customWidth="1"/>
    <col min="8" max="8" width="14.109375" style="4" customWidth="1"/>
    <col min="9" max="9" width="18.6640625" style="4" customWidth="1"/>
    <col min="10" max="10" width="7.44140625" style="6" customWidth="1"/>
    <col min="11" max="16384" width="9" style="4"/>
  </cols>
  <sheetData>
    <row r="1" spans="1:16" ht="14.4" customHeight="1">
      <c r="A1" s="4" t="s">
        <v>155</v>
      </c>
      <c r="B1" s="4" t="s">
        <v>0</v>
      </c>
      <c r="C1" s="4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4" t="s">
        <v>378</v>
      </c>
      <c r="I1" s="4" t="s">
        <v>379</v>
      </c>
      <c r="J1" s="6" t="s">
        <v>293</v>
      </c>
    </row>
    <row r="2" spans="1:16" ht="17.100000000000001" customHeight="1">
      <c r="A2" s="4">
        <v>1</v>
      </c>
      <c r="B2" s="4" t="s">
        <v>6</v>
      </c>
      <c r="C2" s="4" t="s">
        <v>7</v>
      </c>
      <c r="D2" s="4" t="s">
        <v>290</v>
      </c>
      <c r="E2" s="5">
        <v>2002</v>
      </c>
      <c r="F2" s="4" t="s">
        <v>380</v>
      </c>
      <c r="G2" s="4" t="s">
        <v>158</v>
      </c>
      <c r="H2" s="4">
        <v>26.7</v>
      </c>
      <c r="I2" s="7">
        <v>6.4273972602739722</v>
      </c>
      <c r="J2" s="8">
        <v>-33.411764705882355</v>
      </c>
    </row>
    <row r="3" spans="1:16">
      <c r="A3" s="4">
        <v>1</v>
      </c>
      <c r="B3" s="4" t="s">
        <v>6</v>
      </c>
      <c r="C3" s="4" t="s">
        <v>7</v>
      </c>
      <c r="D3" s="4" t="s">
        <v>290</v>
      </c>
      <c r="E3" s="5">
        <v>2004</v>
      </c>
      <c r="F3" s="4" t="s">
        <v>380</v>
      </c>
      <c r="G3" s="4" t="s">
        <v>158</v>
      </c>
      <c r="H3" s="4">
        <v>25.9</v>
      </c>
      <c r="I3" s="7">
        <v>7.2410958904109588</v>
      </c>
      <c r="J3" s="8">
        <v>-18.666666666666664</v>
      </c>
    </row>
    <row r="4" spans="1:16">
      <c r="A4" s="4">
        <v>1</v>
      </c>
      <c r="B4" s="4" t="s">
        <v>6</v>
      </c>
      <c r="C4" s="4" t="s">
        <v>7</v>
      </c>
      <c r="D4" s="4" t="s">
        <v>290</v>
      </c>
      <c r="E4" s="5">
        <v>2005</v>
      </c>
      <c r="F4" s="4" t="s">
        <v>380</v>
      </c>
      <c r="G4" s="4" t="s">
        <v>158</v>
      </c>
      <c r="H4" s="4">
        <f>26.4*4-26.7-26.4-25.9</f>
        <v>26.599999999999994</v>
      </c>
      <c r="I4" s="7">
        <v>7.6630136986301371</v>
      </c>
      <c r="J4" s="8">
        <v>-14.117647058823531</v>
      </c>
    </row>
    <row r="5" spans="1:16">
      <c r="A5" s="4">
        <v>1</v>
      </c>
      <c r="B5" s="4" t="s">
        <v>6</v>
      </c>
      <c r="C5" s="4" t="s">
        <v>7</v>
      </c>
      <c r="D5" s="4" t="s">
        <v>291</v>
      </c>
      <c r="E5" s="5">
        <v>2004</v>
      </c>
      <c r="F5" s="4" t="s">
        <v>380</v>
      </c>
      <c r="G5" s="4" t="s">
        <v>158</v>
      </c>
      <c r="H5" s="4">
        <v>25.9</v>
      </c>
      <c r="I5" s="7">
        <v>10.189041095890412</v>
      </c>
      <c r="J5" s="8">
        <v>-30.745098039215687</v>
      </c>
    </row>
    <row r="6" spans="1:16">
      <c r="A6" s="4">
        <v>1</v>
      </c>
      <c r="B6" s="4" t="s">
        <v>6</v>
      </c>
      <c r="C6" s="4" t="s">
        <v>7</v>
      </c>
      <c r="D6" s="4" t="s">
        <v>291</v>
      </c>
      <c r="E6" s="5">
        <v>2005</v>
      </c>
      <c r="F6" s="4" t="s">
        <v>380</v>
      </c>
      <c r="G6" s="4" t="s">
        <v>158</v>
      </c>
      <c r="H6" s="4">
        <v>26.6</v>
      </c>
      <c r="I6" s="7">
        <v>8.2767123287671236</v>
      </c>
      <c r="J6" s="8">
        <v>-16.313725490196081</v>
      </c>
    </row>
    <row r="7" spans="1:16">
      <c r="A7" s="4">
        <v>2</v>
      </c>
      <c r="B7" s="4" t="s">
        <v>8</v>
      </c>
      <c r="C7" s="4" t="s">
        <v>7</v>
      </c>
      <c r="D7" s="4" t="s">
        <v>161</v>
      </c>
      <c r="E7" s="4" t="s">
        <v>9</v>
      </c>
      <c r="F7" s="4" t="s">
        <v>159</v>
      </c>
      <c r="G7" s="4" t="s">
        <v>160</v>
      </c>
      <c r="H7" s="4">
        <v>25.5</v>
      </c>
      <c r="I7" s="7">
        <f>3892/365</f>
        <v>10.663013698630136</v>
      </c>
      <c r="J7" s="4">
        <v>-14.7</v>
      </c>
    </row>
    <row r="8" spans="1:16">
      <c r="A8" s="4">
        <v>2</v>
      </c>
      <c r="B8" s="4" t="s">
        <v>8</v>
      </c>
      <c r="C8" s="4" t="s">
        <v>7</v>
      </c>
      <c r="D8" s="4" t="s">
        <v>161</v>
      </c>
      <c r="E8" s="4" t="s">
        <v>9</v>
      </c>
      <c r="F8" s="4" t="s">
        <v>159</v>
      </c>
      <c r="G8" s="4" t="s">
        <v>160</v>
      </c>
      <c r="H8" s="4">
        <v>25.5</v>
      </c>
      <c r="I8" s="7">
        <f>3693/365</f>
        <v>10.117808219178082</v>
      </c>
      <c r="J8" s="4">
        <v>-14.7</v>
      </c>
    </row>
    <row r="9" spans="1:16">
      <c r="A9" s="4">
        <v>2</v>
      </c>
      <c r="B9" s="4" t="s">
        <v>8</v>
      </c>
      <c r="C9" s="4" t="s">
        <v>7</v>
      </c>
      <c r="D9" s="4" t="s">
        <v>161</v>
      </c>
      <c r="E9" s="4" t="s">
        <v>9</v>
      </c>
      <c r="F9" s="4" t="s">
        <v>159</v>
      </c>
      <c r="G9" s="4" t="s">
        <v>160</v>
      </c>
      <c r="H9" s="4">
        <v>25.5</v>
      </c>
      <c r="I9" s="7">
        <f>3493/365</f>
        <v>9.5698630136986296</v>
      </c>
      <c r="J9" s="4">
        <v>-14.7</v>
      </c>
    </row>
    <row r="10" spans="1:16">
      <c r="A10" s="4">
        <v>2</v>
      </c>
      <c r="B10" s="4" t="s">
        <v>8</v>
      </c>
      <c r="C10" s="4" t="s">
        <v>7</v>
      </c>
      <c r="D10" s="4" t="s">
        <v>161</v>
      </c>
      <c r="E10" s="4" t="s">
        <v>9</v>
      </c>
      <c r="F10" s="4" t="s">
        <v>159</v>
      </c>
      <c r="G10" s="4" t="s">
        <v>160</v>
      </c>
      <c r="H10" s="4">
        <v>25.5</v>
      </c>
      <c r="I10" s="7">
        <f>3294/365</f>
        <v>9.0246575342465754</v>
      </c>
      <c r="J10" s="4">
        <v>-14.7</v>
      </c>
    </row>
    <row r="11" spans="1:16">
      <c r="A11" s="4">
        <v>3</v>
      </c>
      <c r="B11" s="2" t="s">
        <v>10</v>
      </c>
      <c r="C11" s="4" t="s">
        <v>7</v>
      </c>
      <c r="D11" s="4" t="s">
        <v>11</v>
      </c>
      <c r="E11" s="5">
        <v>2005</v>
      </c>
      <c r="F11" s="4" t="s">
        <v>159</v>
      </c>
      <c r="G11" s="4" t="s">
        <v>163</v>
      </c>
      <c r="H11" s="4">
        <v>26.2</v>
      </c>
      <c r="I11" s="7">
        <v>2.526027397260274</v>
      </c>
      <c r="J11" s="4">
        <v>-51</v>
      </c>
      <c r="P11" s="4">
        <f>1282/365</f>
        <v>3.5123287671232877</v>
      </c>
    </row>
    <row r="12" spans="1:16">
      <c r="A12" s="4">
        <v>3</v>
      </c>
      <c r="B12" s="2" t="s">
        <v>10</v>
      </c>
      <c r="C12" s="4" t="s">
        <v>7</v>
      </c>
      <c r="D12" s="4" t="s">
        <v>11</v>
      </c>
      <c r="E12" s="5">
        <v>2005</v>
      </c>
      <c r="F12" s="4" t="s">
        <v>159</v>
      </c>
      <c r="G12" s="4" t="s">
        <v>163</v>
      </c>
      <c r="H12" s="4">
        <v>26.2</v>
      </c>
      <c r="I12" s="7">
        <v>3.6438356164383561</v>
      </c>
      <c r="J12" s="4">
        <v>-51</v>
      </c>
    </row>
    <row r="13" spans="1:16">
      <c r="A13" s="4">
        <v>3</v>
      </c>
      <c r="B13" s="2" t="s">
        <v>10</v>
      </c>
      <c r="C13" s="4" t="s">
        <v>7</v>
      </c>
      <c r="D13" s="4" t="s">
        <v>11</v>
      </c>
      <c r="E13" s="5">
        <v>2005</v>
      </c>
      <c r="F13" s="4" t="s">
        <v>159</v>
      </c>
      <c r="G13" s="4" t="s">
        <v>163</v>
      </c>
      <c r="H13" s="4">
        <v>26.2</v>
      </c>
      <c r="I13" s="7">
        <v>3.2547945205479452</v>
      </c>
      <c r="J13" s="4">
        <v>-51</v>
      </c>
    </row>
    <row r="14" spans="1:16">
      <c r="A14" s="4">
        <v>3</v>
      </c>
      <c r="B14" s="2" t="s">
        <v>10</v>
      </c>
      <c r="C14" s="4" t="s">
        <v>7</v>
      </c>
      <c r="D14" s="4" t="s">
        <v>11</v>
      </c>
      <c r="E14" s="5">
        <v>2005</v>
      </c>
      <c r="F14" s="4" t="s">
        <v>159</v>
      </c>
      <c r="G14" s="4" t="s">
        <v>163</v>
      </c>
      <c r="H14" s="4">
        <v>26.2</v>
      </c>
      <c r="I14" s="7">
        <v>4.9753424657534246</v>
      </c>
      <c r="J14" s="4">
        <v>-51</v>
      </c>
    </row>
    <row r="15" spans="1:16">
      <c r="A15" s="4">
        <v>3</v>
      </c>
      <c r="B15" s="2" t="s">
        <v>10</v>
      </c>
      <c r="C15" s="4" t="s">
        <v>7</v>
      </c>
      <c r="D15" s="4" t="s">
        <v>11</v>
      </c>
      <c r="E15" s="5">
        <v>2005</v>
      </c>
      <c r="F15" s="4" t="s">
        <v>159</v>
      </c>
      <c r="G15" s="4" t="s">
        <v>163</v>
      </c>
      <c r="H15" s="4">
        <v>26.2</v>
      </c>
      <c r="I15" s="7">
        <v>2.7643835616438355</v>
      </c>
      <c r="J15" s="4">
        <v>-51</v>
      </c>
    </row>
    <row r="16" spans="1:16">
      <c r="A16" s="4">
        <v>3</v>
      </c>
      <c r="B16" s="2" t="s">
        <v>10</v>
      </c>
      <c r="C16" s="4" t="s">
        <v>7</v>
      </c>
      <c r="D16" s="4" t="s">
        <v>11</v>
      </c>
      <c r="E16" s="5">
        <v>2005</v>
      </c>
      <c r="F16" s="4" t="s">
        <v>159</v>
      </c>
      <c r="G16" s="4" t="s">
        <v>163</v>
      </c>
      <c r="H16" s="4">
        <v>26.2</v>
      </c>
      <c r="I16" s="7">
        <v>5.1479452054794521</v>
      </c>
      <c r="J16" s="4">
        <v>-51</v>
      </c>
    </row>
    <row r="17" spans="1:10">
      <c r="A17" s="4">
        <v>3</v>
      </c>
      <c r="B17" s="2" t="s">
        <v>10</v>
      </c>
      <c r="C17" s="4" t="s">
        <v>7</v>
      </c>
      <c r="D17" s="4" t="s">
        <v>11</v>
      </c>
      <c r="E17" s="5">
        <v>2005</v>
      </c>
      <c r="F17" s="4" t="s">
        <v>164</v>
      </c>
      <c r="G17" s="4" t="s">
        <v>162</v>
      </c>
      <c r="H17" s="4">
        <v>26.2</v>
      </c>
      <c r="I17" s="7">
        <v>3.1315068493150684</v>
      </c>
      <c r="J17" s="4">
        <v>-9</v>
      </c>
    </row>
    <row r="18" spans="1:10">
      <c r="A18" s="4">
        <v>3</v>
      </c>
      <c r="B18" s="2" t="s">
        <v>10</v>
      </c>
      <c r="C18" s="4" t="s">
        <v>7</v>
      </c>
      <c r="D18" s="4" t="s">
        <v>11</v>
      </c>
      <c r="E18" s="5">
        <v>2005</v>
      </c>
      <c r="F18" s="4" t="s">
        <v>164</v>
      </c>
      <c r="G18" s="4" t="s">
        <v>162</v>
      </c>
      <c r="H18" s="4">
        <v>26.2</v>
      </c>
      <c r="I18" s="7">
        <v>3.9342465753424656</v>
      </c>
      <c r="J18" s="4">
        <v>-9</v>
      </c>
    </row>
    <row r="19" spans="1:10">
      <c r="A19" s="4">
        <v>3</v>
      </c>
      <c r="B19" s="2" t="s">
        <v>10</v>
      </c>
      <c r="C19" s="4" t="s">
        <v>7</v>
      </c>
      <c r="D19" s="4" t="s">
        <v>11</v>
      </c>
      <c r="E19" s="5">
        <v>2005</v>
      </c>
      <c r="F19" s="4" t="s">
        <v>164</v>
      </c>
      <c r="G19" s="4" t="s">
        <v>162</v>
      </c>
      <c r="H19" s="4">
        <v>26.2</v>
      </c>
      <c r="I19" s="7">
        <v>5.2767123287671236</v>
      </c>
      <c r="J19" s="4">
        <v>-9</v>
      </c>
    </row>
    <row r="20" spans="1:10">
      <c r="A20" s="4">
        <v>3</v>
      </c>
      <c r="B20" s="2" t="s">
        <v>10</v>
      </c>
      <c r="C20" s="4" t="s">
        <v>7</v>
      </c>
      <c r="D20" s="4" t="s">
        <v>11</v>
      </c>
      <c r="E20" s="5">
        <v>2005</v>
      </c>
      <c r="F20" s="4" t="s">
        <v>164</v>
      </c>
      <c r="G20" s="4" t="s">
        <v>162</v>
      </c>
      <c r="H20" s="4">
        <v>26.2</v>
      </c>
      <c r="I20" s="7">
        <v>4.7753424657534245</v>
      </c>
      <c r="J20" s="4">
        <v>-9</v>
      </c>
    </row>
    <row r="21" spans="1:10">
      <c r="A21" s="4">
        <v>3</v>
      </c>
      <c r="B21" s="2" t="s">
        <v>10</v>
      </c>
      <c r="C21" s="4" t="s">
        <v>7</v>
      </c>
      <c r="D21" s="4" t="s">
        <v>11</v>
      </c>
      <c r="E21" s="5">
        <v>2005</v>
      </c>
      <c r="F21" s="4" t="s">
        <v>164</v>
      </c>
      <c r="G21" s="4" t="s">
        <v>162</v>
      </c>
      <c r="H21" s="4">
        <v>26.2</v>
      </c>
      <c r="I21" s="7">
        <v>4.8356164383561646</v>
      </c>
      <c r="J21" s="4">
        <v>-9</v>
      </c>
    </row>
    <row r="22" spans="1:10">
      <c r="A22" s="4">
        <v>3</v>
      </c>
      <c r="B22" s="2" t="s">
        <v>10</v>
      </c>
      <c r="C22" s="4" t="s">
        <v>7</v>
      </c>
      <c r="D22" s="4" t="s">
        <v>11</v>
      </c>
      <c r="E22" s="5">
        <v>2005</v>
      </c>
      <c r="F22" s="4" t="s">
        <v>164</v>
      </c>
      <c r="G22" s="4" t="s">
        <v>162</v>
      </c>
      <c r="H22" s="4">
        <v>26.2</v>
      </c>
      <c r="I22" s="7">
        <v>4.1671232876712327</v>
      </c>
      <c r="J22" s="4">
        <v>-9</v>
      </c>
    </row>
    <row r="23" spans="1:10">
      <c r="A23" s="4">
        <v>3</v>
      </c>
      <c r="B23" s="2" t="s">
        <v>10</v>
      </c>
      <c r="C23" s="4" t="s">
        <v>7</v>
      </c>
      <c r="D23" s="4" t="s">
        <v>11</v>
      </c>
      <c r="E23" s="5">
        <v>2005</v>
      </c>
      <c r="F23" s="4" t="s">
        <v>164</v>
      </c>
      <c r="G23" s="4" t="s">
        <v>162</v>
      </c>
      <c r="H23" s="4">
        <v>26.2</v>
      </c>
      <c r="I23" s="7">
        <v>2.9863013698630136</v>
      </c>
      <c r="J23" s="4">
        <v>-9</v>
      </c>
    </row>
    <row r="24" spans="1:10">
      <c r="A24" s="4">
        <v>4</v>
      </c>
      <c r="B24" s="4" t="s">
        <v>12</v>
      </c>
      <c r="C24" s="4" t="s">
        <v>13</v>
      </c>
      <c r="D24" s="4" t="s">
        <v>14</v>
      </c>
      <c r="E24" s="5" t="s">
        <v>15</v>
      </c>
      <c r="F24" s="4" t="s">
        <v>174</v>
      </c>
      <c r="G24" s="4" t="s">
        <v>167</v>
      </c>
      <c r="H24" s="4">
        <v>30.5</v>
      </c>
      <c r="I24" s="7">
        <v>4.1095890410958908</v>
      </c>
      <c r="J24" s="8">
        <v>-58.961038961038973</v>
      </c>
    </row>
    <row r="25" spans="1:10">
      <c r="A25" s="4">
        <v>4</v>
      </c>
      <c r="B25" s="4" t="s">
        <v>12</v>
      </c>
      <c r="C25" s="4" t="s">
        <v>13</v>
      </c>
      <c r="D25" s="4" t="s">
        <v>16</v>
      </c>
      <c r="E25" s="5" t="s">
        <v>15</v>
      </c>
      <c r="F25" s="4" t="s">
        <v>173</v>
      </c>
      <c r="G25" s="4" t="s">
        <v>168</v>
      </c>
      <c r="H25" s="4">
        <v>27.2</v>
      </c>
      <c r="I25" s="7">
        <v>5.7534246575342465</v>
      </c>
      <c r="J25" s="8">
        <v>-44.02597402597403</v>
      </c>
    </row>
    <row r="26" spans="1:10">
      <c r="A26" s="4">
        <v>4</v>
      </c>
      <c r="B26" s="4" t="s">
        <v>12</v>
      </c>
      <c r="C26" s="4" t="s">
        <v>13</v>
      </c>
      <c r="D26" s="4" t="s">
        <v>17</v>
      </c>
      <c r="E26" s="5" t="s">
        <v>15</v>
      </c>
      <c r="F26" s="4" t="s">
        <v>173</v>
      </c>
      <c r="G26" s="4" t="s">
        <v>169</v>
      </c>
      <c r="H26" s="4">
        <v>32.1</v>
      </c>
      <c r="I26" s="7">
        <v>3.0136986301369864</v>
      </c>
      <c r="J26" s="8">
        <v>-24.415584415584419</v>
      </c>
    </row>
    <row r="27" spans="1:10">
      <c r="A27" s="4">
        <v>5</v>
      </c>
      <c r="B27" s="4" t="s">
        <v>18</v>
      </c>
      <c r="C27" s="4" t="s">
        <v>19</v>
      </c>
      <c r="D27" s="4" t="s">
        <v>165</v>
      </c>
      <c r="E27" s="4" t="s">
        <v>9</v>
      </c>
      <c r="F27" s="4" t="s">
        <v>166</v>
      </c>
      <c r="G27" s="4" t="s">
        <v>170</v>
      </c>
      <c r="H27" s="4">
        <v>27</v>
      </c>
      <c r="I27" s="7">
        <v>3.2876712328767121</v>
      </c>
      <c r="J27" s="4">
        <v>-10</v>
      </c>
    </row>
    <row r="28" spans="1:10" ht="14.4" customHeight="1">
      <c r="A28" s="4">
        <v>6</v>
      </c>
      <c r="B28" s="4" t="s">
        <v>20</v>
      </c>
      <c r="C28" s="4" t="s">
        <v>21</v>
      </c>
      <c r="D28" s="4" t="s">
        <v>22</v>
      </c>
      <c r="E28" s="4" t="s">
        <v>23</v>
      </c>
      <c r="F28" s="4" t="s">
        <v>172</v>
      </c>
      <c r="G28" s="4" t="s">
        <v>179</v>
      </c>
      <c r="H28" s="4">
        <v>27.5</v>
      </c>
      <c r="I28" s="7">
        <v>2.3760000000000003</v>
      </c>
      <c r="J28" s="6">
        <v>1.2</v>
      </c>
    </row>
    <row r="29" spans="1:10">
      <c r="A29" s="4">
        <v>6</v>
      </c>
      <c r="B29" s="2" t="s">
        <v>20</v>
      </c>
      <c r="C29" s="4" t="s">
        <v>21</v>
      </c>
      <c r="D29" s="4" t="s">
        <v>22</v>
      </c>
      <c r="E29" s="5" t="s">
        <v>23</v>
      </c>
      <c r="F29" s="4" t="s">
        <v>172</v>
      </c>
      <c r="G29" s="4" t="s">
        <v>179</v>
      </c>
      <c r="H29" s="4">
        <v>27.5</v>
      </c>
      <c r="I29" s="7">
        <v>1.32</v>
      </c>
      <c r="J29" s="4">
        <v>-0.7</v>
      </c>
    </row>
    <row r="30" spans="1:10">
      <c r="A30" s="4">
        <v>7</v>
      </c>
      <c r="B30" s="3" t="s">
        <v>24</v>
      </c>
      <c r="C30" s="4" t="s">
        <v>171</v>
      </c>
      <c r="D30" s="4" t="s">
        <v>25</v>
      </c>
      <c r="E30" s="5" t="s">
        <v>23</v>
      </c>
      <c r="F30" s="4" t="s">
        <v>175</v>
      </c>
      <c r="G30" s="4" t="s">
        <v>178</v>
      </c>
      <c r="H30" s="4">
        <v>27</v>
      </c>
      <c r="I30" s="7">
        <v>8.2114560000000001</v>
      </c>
      <c r="J30" s="6">
        <v>-5.9</v>
      </c>
    </row>
    <row r="31" spans="1:10">
      <c r="A31" s="4">
        <v>7</v>
      </c>
      <c r="B31" s="3" t="s">
        <v>24</v>
      </c>
      <c r="C31" s="4" t="s">
        <v>171</v>
      </c>
      <c r="D31" s="4" t="s">
        <v>26</v>
      </c>
      <c r="E31" s="5" t="s">
        <v>23</v>
      </c>
      <c r="F31" s="4" t="s">
        <v>176</v>
      </c>
      <c r="G31" s="4" t="s">
        <v>179</v>
      </c>
      <c r="H31" s="4">
        <v>27</v>
      </c>
      <c r="I31" s="7">
        <v>8.1734399999999994</v>
      </c>
      <c r="J31" s="6">
        <v>1.2</v>
      </c>
    </row>
    <row r="32" spans="1:10">
      <c r="A32" s="4">
        <v>7</v>
      </c>
      <c r="B32" s="3" t="s">
        <v>24</v>
      </c>
      <c r="C32" s="4" t="s">
        <v>171</v>
      </c>
      <c r="D32" s="4" t="s">
        <v>27</v>
      </c>
      <c r="E32" s="5" t="s">
        <v>23</v>
      </c>
      <c r="F32" s="4" t="s">
        <v>176</v>
      </c>
      <c r="G32" s="4" t="s">
        <v>179</v>
      </c>
      <c r="H32" s="4">
        <v>27</v>
      </c>
      <c r="I32" s="7">
        <v>4.3718399999999997</v>
      </c>
      <c r="J32" s="6">
        <v>-0.7</v>
      </c>
    </row>
    <row r="33" spans="1:11">
      <c r="A33" s="4">
        <v>7</v>
      </c>
      <c r="B33" s="3" t="s">
        <v>24</v>
      </c>
      <c r="C33" s="4" t="s">
        <v>171</v>
      </c>
      <c r="D33" s="4" t="s">
        <v>28</v>
      </c>
      <c r="E33" s="5" t="s">
        <v>23</v>
      </c>
      <c r="F33" s="4" t="s">
        <v>177</v>
      </c>
      <c r="G33" s="4" t="s">
        <v>180</v>
      </c>
      <c r="H33" s="4">
        <v>27</v>
      </c>
      <c r="I33" s="7">
        <v>9.6560640000000006</v>
      </c>
      <c r="J33" s="6">
        <v>-4.5</v>
      </c>
    </row>
    <row r="34" spans="1:11">
      <c r="A34" s="4">
        <v>8</v>
      </c>
      <c r="B34" s="3" t="s">
        <v>29</v>
      </c>
      <c r="C34" s="9" t="s">
        <v>30</v>
      </c>
      <c r="D34" s="9" t="s">
        <v>31</v>
      </c>
      <c r="E34" s="5">
        <v>2007</v>
      </c>
      <c r="F34" s="4" t="s">
        <v>185</v>
      </c>
      <c r="G34" s="4" t="s">
        <v>186</v>
      </c>
      <c r="H34" s="4">
        <v>27</v>
      </c>
      <c r="I34" s="7">
        <v>4.7790400000000002</v>
      </c>
      <c r="J34" s="6">
        <v>-1.1000000000000001</v>
      </c>
    </row>
    <row r="35" spans="1:11">
      <c r="A35" s="4">
        <v>8</v>
      </c>
      <c r="B35" s="3" t="s">
        <v>29</v>
      </c>
      <c r="C35" s="9" t="s">
        <v>30</v>
      </c>
      <c r="D35" s="9" t="s">
        <v>32</v>
      </c>
      <c r="E35" s="5">
        <v>2007</v>
      </c>
      <c r="F35" s="4" t="s">
        <v>185</v>
      </c>
      <c r="G35" s="4" t="s">
        <v>186</v>
      </c>
      <c r="H35" s="4">
        <v>27</v>
      </c>
      <c r="I35" s="7">
        <v>6.0906666666666665</v>
      </c>
      <c r="J35" s="4">
        <v>-1.5</v>
      </c>
    </row>
    <row r="36" spans="1:11">
      <c r="A36" s="4">
        <v>8</v>
      </c>
      <c r="B36" s="3" t="s">
        <v>29</v>
      </c>
      <c r="C36" s="9" t="s">
        <v>30</v>
      </c>
      <c r="D36" s="9" t="s">
        <v>33</v>
      </c>
      <c r="E36" s="5">
        <v>2007</v>
      </c>
      <c r="F36" s="4" t="s">
        <v>185</v>
      </c>
      <c r="G36" s="4" t="s">
        <v>186</v>
      </c>
      <c r="H36" s="4">
        <v>27</v>
      </c>
      <c r="I36" s="7">
        <v>3.5733333333333333</v>
      </c>
      <c r="J36" s="4">
        <v>3.2</v>
      </c>
    </row>
    <row r="37" spans="1:11">
      <c r="A37" s="4">
        <v>7</v>
      </c>
      <c r="B37" s="3" t="s">
        <v>24</v>
      </c>
      <c r="C37" s="4" t="s">
        <v>34</v>
      </c>
      <c r="D37" s="4" t="s">
        <v>35</v>
      </c>
      <c r="E37" s="5" t="s">
        <v>23</v>
      </c>
      <c r="F37" s="1" t="s">
        <v>181</v>
      </c>
      <c r="G37" s="4" t="s">
        <v>183</v>
      </c>
      <c r="H37" s="4">
        <v>11</v>
      </c>
      <c r="I37" s="7">
        <v>6.8808959999999999</v>
      </c>
      <c r="J37" s="6">
        <v>-1.25</v>
      </c>
    </row>
    <row r="38" spans="1:11">
      <c r="A38" s="4">
        <v>7</v>
      </c>
      <c r="B38" s="3" t="s">
        <v>24</v>
      </c>
      <c r="C38" s="4" t="s">
        <v>34</v>
      </c>
      <c r="D38" s="4" t="s">
        <v>36</v>
      </c>
      <c r="E38" s="5" t="s">
        <v>23</v>
      </c>
      <c r="F38" s="1" t="s">
        <v>182</v>
      </c>
      <c r="G38" s="4" t="s">
        <v>184</v>
      </c>
      <c r="H38" s="4">
        <v>15</v>
      </c>
      <c r="I38" s="7">
        <v>3.1591295999999995</v>
      </c>
      <c r="J38" s="6">
        <v>-11.3</v>
      </c>
    </row>
    <row r="39" spans="1:11">
      <c r="A39" s="4">
        <v>9</v>
      </c>
      <c r="B39" s="4" t="s">
        <v>37</v>
      </c>
      <c r="C39" s="4" t="s">
        <v>38</v>
      </c>
      <c r="D39" s="4" t="s">
        <v>39</v>
      </c>
      <c r="E39" s="4" t="s">
        <v>40</v>
      </c>
      <c r="F39" s="1" t="s">
        <v>187</v>
      </c>
      <c r="G39" s="4" t="s">
        <v>190</v>
      </c>
      <c r="H39" s="4">
        <v>16.8</v>
      </c>
      <c r="I39" s="7">
        <v>2.0455203753424658</v>
      </c>
      <c r="J39" s="6">
        <v>-76</v>
      </c>
    </row>
    <row r="40" spans="1:11">
      <c r="A40" s="4">
        <v>9</v>
      </c>
      <c r="B40" s="4" t="s">
        <v>37</v>
      </c>
      <c r="C40" s="4" t="s">
        <v>38</v>
      </c>
      <c r="D40" s="4" t="s">
        <v>41</v>
      </c>
      <c r="E40" s="4" t="s">
        <v>40</v>
      </c>
      <c r="F40" s="1" t="s">
        <v>188</v>
      </c>
      <c r="G40" s="4" t="s">
        <v>191</v>
      </c>
      <c r="H40" s="4">
        <v>16.8</v>
      </c>
      <c r="I40" s="7">
        <v>1.5600873041095891</v>
      </c>
      <c r="J40" s="6">
        <v>-37</v>
      </c>
    </row>
    <row r="41" spans="1:11">
      <c r="A41" s="4">
        <v>9</v>
      </c>
      <c r="B41" s="4" t="s">
        <v>37</v>
      </c>
      <c r="C41" s="4" t="s">
        <v>38</v>
      </c>
      <c r="D41" s="4" t="s">
        <v>42</v>
      </c>
      <c r="E41" s="4" t="s">
        <v>40</v>
      </c>
      <c r="F41" s="1" t="s">
        <v>189</v>
      </c>
      <c r="G41" s="4" t="s">
        <v>192</v>
      </c>
      <c r="H41" s="4">
        <v>16.8</v>
      </c>
      <c r="I41" s="7">
        <v>3.4094944904109585</v>
      </c>
      <c r="J41" s="6">
        <v>-35</v>
      </c>
    </row>
    <row r="42" spans="1:11" ht="14.4" customHeight="1">
      <c r="A42" s="4">
        <v>10</v>
      </c>
      <c r="B42" s="10" t="s">
        <v>43</v>
      </c>
      <c r="C42" s="4" t="s">
        <v>44</v>
      </c>
      <c r="E42" s="5" t="s">
        <v>45</v>
      </c>
      <c r="F42" s="11" t="s">
        <v>193</v>
      </c>
      <c r="G42" s="4" t="s">
        <v>194</v>
      </c>
      <c r="H42" s="4">
        <v>15.6</v>
      </c>
      <c r="I42" s="7">
        <v>5.9</v>
      </c>
      <c r="J42" s="4">
        <v>-50</v>
      </c>
    </row>
    <row r="43" spans="1:11">
      <c r="A43" s="4">
        <v>11</v>
      </c>
      <c r="B43" s="4" t="s">
        <v>46</v>
      </c>
      <c r="C43" s="4" t="s">
        <v>47</v>
      </c>
      <c r="D43" s="4" t="s">
        <v>48</v>
      </c>
      <c r="E43" s="4" t="s">
        <v>49</v>
      </c>
      <c r="F43" s="4" t="s">
        <v>195</v>
      </c>
      <c r="G43" s="4" t="s">
        <v>196</v>
      </c>
      <c r="H43" s="4">
        <v>0.8</v>
      </c>
      <c r="I43" s="7">
        <v>4.9295999999999998</v>
      </c>
      <c r="J43" s="4">
        <v>2.5</v>
      </c>
    </row>
    <row r="44" spans="1:11">
      <c r="A44" s="4">
        <v>12</v>
      </c>
      <c r="B44" s="4" t="s">
        <v>50</v>
      </c>
      <c r="C44" s="4" t="s">
        <v>47</v>
      </c>
      <c r="D44" s="4" t="s">
        <v>51</v>
      </c>
      <c r="E44" s="4">
        <v>1995</v>
      </c>
      <c r="F44" s="4" t="s">
        <v>197</v>
      </c>
      <c r="G44" s="4" t="s">
        <v>198</v>
      </c>
      <c r="H44" s="4">
        <v>8.5</v>
      </c>
      <c r="I44" s="7">
        <v>5.525114155251142</v>
      </c>
      <c r="J44" s="6" t="s">
        <v>371</v>
      </c>
      <c r="K44" s="6"/>
    </row>
    <row r="45" spans="1:11">
      <c r="A45" s="4">
        <v>12</v>
      </c>
      <c r="B45" s="4" t="s">
        <v>50</v>
      </c>
      <c r="C45" s="4" t="s">
        <v>34</v>
      </c>
      <c r="D45" s="4" t="s">
        <v>51</v>
      </c>
      <c r="E45" s="4">
        <v>1996</v>
      </c>
      <c r="F45" s="4" t="s">
        <v>197</v>
      </c>
      <c r="G45" s="4" t="s">
        <v>198</v>
      </c>
      <c r="H45" s="4">
        <v>8.5</v>
      </c>
      <c r="I45" s="7">
        <v>4.0182648401826482</v>
      </c>
      <c r="J45" s="6" t="s">
        <v>371</v>
      </c>
      <c r="K45" s="6"/>
    </row>
    <row r="46" spans="1:11">
      <c r="A46" s="4">
        <v>12</v>
      </c>
      <c r="B46" s="4" t="s">
        <v>50</v>
      </c>
      <c r="C46" s="4" t="s">
        <v>34</v>
      </c>
      <c r="D46" s="4" t="s">
        <v>51</v>
      </c>
      <c r="E46" s="4">
        <v>1997</v>
      </c>
      <c r="F46" s="4" t="s">
        <v>197</v>
      </c>
      <c r="G46" s="4" t="s">
        <v>198</v>
      </c>
      <c r="H46" s="4">
        <v>8.5</v>
      </c>
      <c r="I46" s="7">
        <v>3.7168949771689501</v>
      </c>
      <c r="J46" s="6" t="s">
        <v>371</v>
      </c>
      <c r="K46" s="6"/>
    </row>
    <row r="47" spans="1:11">
      <c r="A47" s="4">
        <v>12</v>
      </c>
      <c r="B47" s="4" t="s">
        <v>50</v>
      </c>
      <c r="C47" s="4" t="s">
        <v>34</v>
      </c>
      <c r="D47" s="4" t="s">
        <v>51</v>
      </c>
      <c r="E47" s="4">
        <v>1998</v>
      </c>
      <c r="F47" s="4" t="s">
        <v>197</v>
      </c>
      <c r="G47" s="4" t="s">
        <v>198</v>
      </c>
      <c r="H47" s="4">
        <v>8.5</v>
      </c>
      <c r="I47" s="7">
        <v>4.0182648401826482</v>
      </c>
      <c r="J47" s="6" t="s">
        <v>371</v>
      </c>
      <c r="K47" s="6"/>
    </row>
    <row r="48" spans="1:11">
      <c r="A48" s="4">
        <v>13</v>
      </c>
      <c r="B48" s="2" t="s">
        <v>52</v>
      </c>
      <c r="C48" s="4" t="s">
        <v>53</v>
      </c>
      <c r="D48" s="4" t="s">
        <v>54</v>
      </c>
      <c r="E48" s="5">
        <v>2008</v>
      </c>
      <c r="F48" s="4" t="s">
        <v>201</v>
      </c>
      <c r="G48" s="4" t="s">
        <v>202</v>
      </c>
      <c r="H48" s="4">
        <v>5.8</v>
      </c>
      <c r="I48" s="7">
        <v>6.7777777777777777</v>
      </c>
      <c r="J48" s="6" t="s">
        <v>371</v>
      </c>
      <c r="K48" s="6"/>
    </row>
    <row r="49" spans="1:11">
      <c r="A49" s="4">
        <v>13</v>
      </c>
      <c r="B49" s="2" t="s">
        <v>52</v>
      </c>
      <c r="C49" s="4" t="s">
        <v>53</v>
      </c>
      <c r="D49" s="4" t="s">
        <v>54</v>
      </c>
      <c r="E49" s="5">
        <v>2009</v>
      </c>
      <c r="F49" s="4" t="s">
        <v>201</v>
      </c>
      <c r="G49" s="4" t="s">
        <v>202</v>
      </c>
      <c r="H49" s="4">
        <v>5.7</v>
      </c>
      <c r="I49" s="7">
        <v>6.333333333333333</v>
      </c>
      <c r="J49" s="6" t="s">
        <v>371</v>
      </c>
      <c r="K49" s="6"/>
    </row>
    <row r="50" spans="1:11">
      <c r="A50" s="4">
        <v>13</v>
      </c>
      <c r="B50" s="2" t="s">
        <v>52</v>
      </c>
      <c r="C50" s="4" t="s">
        <v>53</v>
      </c>
      <c r="D50" s="4" t="s">
        <v>54</v>
      </c>
      <c r="E50" s="5">
        <v>2010</v>
      </c>
      <c r="F50" s="4" t="s">
        <v>201</v>
      </c>
      <c r="G50" s="4" t="s">
        <v>202</v>
      </c>
      <c r="H50" s="4">
        <v>6.5</v>
      </c>
      <c r="I50" s="7">
        <v>6.2222222222222223</v>
      </c>
      <c r="J50" s="6" t="s">
        <v>371</v>
      </c>
      <c r="K50" s="6"/>
    </row>
    <row r="51" spans="1:11">
      <c r="A51" s="4">
        <v>13</v>
      </c>
      <c r="B51" s="2" t="s">
        <v>52</v>
      </c>
      <c r="C51" s="4" t="s">
        <v>53</v>
      </c>
      <c r="D51" s="4" t="s">
        <v>54</v>
      </c>
      <c r="E51" s="5">
        <v>2011</v>
      </c>
      <c r="F51" s="4" t="s">
        <v>201</v>
      </c>
      <c r="G51" s="4" t="s">
        <v>202</v>
      </c>
      <c r="H51" s="4">
        <v>5.7</v>
      </c>
      <c r="I51" s="7">
        <v>5.6111111111111107</v>
      </c>
      <c r="J51" s="6" t="s">
        <v>371</v>
      </c>
      <c r="K51" s="6"/>
    </row>
    <row r="52" spans="1:11">
      <c r="A52" s="4">
        <v>14</v>
      </c>
      <c r="B52" s="4" t="s">
        <v>55</v>
      </c>
      <c r="C52" s="4" t="s">
        <v>56</v>
      </c>
      <c r="D52" s="4">
        <v>3</v>
      </c>
      <c r="E52" s="4">
        <v>1991</v>
      </c>
      <c r="F52" s="4" t="s">
        <v>203</v>
      </c>
      <c r="G52" s="4" t="s">
        <v>204</v>
      </c>
      <c r="H52" s="4">
        <v>7</v>
      </c>
      <c r="I52" s="7">
        <v>4.16</v>
      </c>
      <c r="J52" s="6" t="s">
        <v>305</v>
      </c>
    </row>
    <row r="53" spans="1:11">
      <c r="A53" s="4">
        <v>14</v>
      </c>
      <c r="B53" s="4" t="s">
        <v>55</v>
      </c>
      <c r="C53" s="4" t="s">
        <v>57</v>
      </c>
      <c r="D53" s="4">
        <v>5</v>
      </c>
      <c r="E53" s="4">
        <v>1991</v>
      </c>
      <c r="F53" s="4" t="s">
        <v>203</v>
      </c>
      <c r="G53" s="4" t="s">
        <v>204</v>
      </c>
      <c r="H53" s="4">
        <v>7</v>
      </c>
      <c r="I53" s="7">
        <v>7.33</v>
      </c>
      <c r="J53" s="6" t="s">
        <v>306</v>
      </c>
    </row>
    <row r="54" spans="1:11">
      <c r="A54" s="4">
        <v>12</v>
      </c>
      <c r="B54" s="4" t="s">
        <v>50</v>
      </c>
      <c r="C54" s="4" t="s">
        <v>34</v>
      </c>
      <c r="D54" s="4" t="s">
        <v>58</v>
      </c>
      <c r="E54" s="4">
        <v>1996</v>
      </c>
      <c r="F54" s="4" t="s">
        <v>199</v>
      </c>
      <c r="G54" s="4" t="s">
        <v>200</v>
      </c>
      <c r="H54" s="4">
        <v>5.5</v>
      </c>
      <c r="I54" s="7">
        <v>5.0228310502283104</v>
      </c>
      <c r="J54" s="6" t="s">
        <v>371</v>
      </c>
    </row>
    <row r="55" spans="1:11">
      <c r="A55" s="4">
        <v>12</v>
      </c>
      <c r="B55" s="4" t="s">
        <v>50</v>
      </c>
      <c r="C55" s="4" t="s">
        <v>34</v>
      </c>
      <c r="D55" s="4" t="s">
        <v>58</v>
      </c>
      <c r="E55" s="4">
        <v>1997</v>
      </c>
      <c r="F55" s="4" t="s">
        <v>199</v>
      </c>
      <c r="G55" s="4" t="s">
        <v>200</v>
      </c>
      <c r="H55" s="4">
        <v>5.5</v>
      </c>
      <c r="I55" s="7">
        <v>4.7214611872146115</v>
      </c>
      <c r="J55" s="6" t="s">
        <v>371</v>
      </c>
    </row>
    <row r="56" spans="1:11">
      <c r="A56" s="4">
        <v>12</v>
      </c>
      <c r="B56" s="4" t="s">
        <v>50</v>
      </c>
      <c r="C56" s="4" t="s">
        <v>34</v>
      </c>
      <c r="D56" s="4" t="s">
        <v>58</v>
      </c>
      <c r="E56" s="4">
        <v>1998</v>
      </c>
      <c r="F56" s="4" t="s">
        <v>199</v>
      </c>
      <c r="G56" s="4" t="s">
        <v>200</v>
      </c>
      <c r="H56" s="4">
        <v>5.5</v>
      </c>
      <c r="I56" s="7">
        <v>5.525114155251142</v>
      </c>
      <c r="J56" s="6" t="s">
        <v>371</v>
      </c>
    </row>
    <row r="57" spans="1:11">
      <c r="A57" s="4">
        <v>12</v>
      </c>
      <c r="B57" s="4" t="s">
        <v>50</v>
      </c>
      <c r="C57" s="4" t="s">
        <v>34</v>
      </c>
      <c r="D57" s="4" t="s">
        <v>58</v>
      </c>
      <c r="E57" s="4">
        <v>1999</v>
      </c>
      <c r="F57" s="4" t="s">
        <v>199</v>
      </c>
      <c r="G57" s="4" t="s">
        <v>200</v>
      </c>
      <c r="H57" s="4">
        <v>5.5</v>
      </c>
      <c r="I57" s="7">
        <v>5.4246575342465757</v>
      </c>
      <c r="J57" s="6" t="s">
        <v>371</v>
      </c>
    </row>
    <row r="58" spans="1:11">
      <c r="A58" s="4">
        <v>12</v>
      </c>
      <c r="B58" s="4" t="s">
        <v>50</v>
      </c>
      <c r="C58" s="4" t="s">
        <v>34</v>
      </c>
      <c r="D58" s="4" t="s">
        <v>58</v>
      </c>
      <c r="E58" s="4">
        <v>1996</v>
      </c>
      <c r="F58" s="4" t="s">
        <v>199</v>
      </c>
      <c r="G58" s="4" t="s">
        <v>200</v>
      </c>
      <c r="H58" s="4">
        <v>5.5</v>
      </c>
      <c r="I58" s="7">
        <v>4.6210045662100461</v>
      </c>
      <c r="J58" s="6" t="s">
        <v>371</v>
      </c>
    </row>
    <row r="59" spans="1:11">
      <c r="A59" s="4">
        <v>12</v>
      </c>
      <c r="B59" s="4" t="s">
        <v>50</v>
      </c>
      <c r="C59" s="4" t="s">
        <v>34</v>
      </c>
      <c r="D59" s="4" t="s">
        <v>58</v>
      </c>
      <c r="E59" s="4">
        <v>1997</v>
      </c>
      <c r="F59" s="4" t="s">
        <v>199</v>
      </c>
      <c r="G59" s="4" t="s">
        <v>200</v>
      </c>
      <c r="H59" s="4">
        <v>5.5</v>
      </c>
      <c r="I59" s="7">
        <v>3.7168949771689501</v>
      </c>
      <c r="J59" s="6" t="s">
        <v>371</v>
      </c>
    </row>
    <row r="60" spans="1:11">
      <c r="A60" s="4">
        <v>12</v>
      </c>
      <c r="B60" s="4" t="s">
        <v>50</v>
      </c>
      <c r="C60" s="4" t="s">
        <v>34</v>
      </c>
      <c r="D60" s="4" t="s">
        <v>58</v>
      </c>
      <c r="E60" s="4">
        <v>1998</v>
      </c>
      <c r="F60" s="4" t="s">
        <v>199</v>
      </c>
      <c r="G60" s="4" t="s">
        <v>200</v>
      </c>
      <c r="H60" s="4">
        <v>5.5</v>
      </c>
      <c r="I60" s="7">
        <v>4.1187214611872145</v>
      </c>
      <c r="J60" s="6" t="s">
        <v>371</v>
      </c>
    </row>
    <row r="61" spans="1:11">
      <c r="A61" s="4">
        <v>12</v>
      </c>
      <c r="B61" s="4" t="s">
        <v>50</v>
      </c>
      <c r="C61" s="4" t="s">
        <v>34</v>
      </c>
      <c r="D61" s="4" t="s">
        <v>58</v>
      </c>
      <c r="E61" s="4">
        <v>1999</v>
      </c>
      <c r="F61" s="4" t="s">
        <v>199</v>
      </c>
      <c r="G61" s="4" t="s">
        <v>200</v>
      </c>
      <c r="H61" s="4">
        <v>5.5</v>
      </c>
      <c r="I61" s="7">
        <v>4.9223744292237441</v>
      </c>
      <c r="J61" s="6" t="s">
        <v>371</v>
      </c>
    </row>
    <row r="62" spans="1:11">
      <c r="A62" s="4">
        <v>15</v>
      </c>
      <c r="B62" s="4" t="s">
        <v>59</v>
      </c>
      <c r="C62" s="4" t="s">
        <v>60</v>
      </c>
      <c r="D62" s="4" t="s">
        <v>61</v>
      </c>
      <c r="E62" s="4" t="s">
        <v>62</v>
      </c>
      <c r="F62" s="4" t="s">
        <v>205</v>
      </c>
      <c r="G62" s="4" t="s">
        <v>206</v>
      </c>
      <c r="H62" s="4">
        <v>10</v>
      </c>
      <c r="I62" s="7">
        <v>4.944</v>
      </c>
      <c r="J62" s="4">
        <v>-53.2</v>
      </c>
    </row>
    <row r="63" spans="1:11">
      <c r="A63" s="4">
        <v>15</v>
      </c>
      <c r="B63" s="4" t="s">
        <v>59</v>
      </c>
      <c r="C63" s="4" t="s">
        <v>60</v>
      </c>
      <c r="D63" s="4" t="s">
        <v>61</v>
      </c>
      <c r="E63" s="4" t="s">
        <v>62</v>
      </c>
      <c r="F63" s="4" t="s">
        <v>205</v>
      </c>
      <c r="G63" s="4" t="s">
        <v>207</v>
      </c>
      <c r="H63" s="4">
        <v>10</v>
      </c>
      <c r="I63" s="7">
        <v>4.8959999999999999</v>
      </c>
      <c r="J63" s="4">
        <v>-96.7</v>
      </c>
    </row>
    <row r="64" spans="1:11">
      <c r="A64" s="4">
        <v>15</v>
      </c>
      <c r="B64" s="4" t="s">
        <v>59</v>
      </c>
      <c r="C64" s="4" t="s">
        <v>60</v>
      </c>
      <c r="D64" s="4" t="s">
        <v>61</v>
      </c>
      <c r="E64" s="4" t="s">
        <v>62</v>
      </c>
      <c r="F64" s="4" t="s">
        <v>205</v>
      </c>
      <c r="G64" s="4" t="s">
        <v>207</v>
      </c>
      <c r="H64" s="4">
        <v>10</v>
      </c>
      <c r="I64" s="7">
        <v>3.3360000000000003</v>
      </c>
      <c r="J64" s="4">
        <v>-24.4</v>
      </c>
    </row>
    <row r="65" spans="1:10">
      <c r="A65" s="4">
        <v>15</v>
      </c>
      <c r="B65" s="4" t="s">
        <v>59</v>
      </c>
      <c r="C65" s="4" t="s">
        <v>60</v>
      </c>
      <c r="D65" s="4" t="s">
        <v>61</v>
      </c>
      <c r="E65" s="4" t="s">
        <v>62</v>
      </c>
      <c r="F65" s="4" t="s">
        <v>205</v>
      </c>
      <c r="G65" s="4" t="s">
        <v>206</v>
      </c>
      <c r="H65" s="4">
        <v>10</v>
      </c>
      <c r="I65" s="7">
        <v>4.8000000000000007</v>
      </c>
      <c r="J65" s="4">
        <v>-54.7</v>
      </c>
    </row>
    <row r="66" spans="1:10">
      <c r="A66" s="4">
        <v>16</v>
      </c>
      <c r="B66" s="4" t="s">
        <v>63</v>
      </c>
      <c r="C66" s="4" t="s">
        <v>64</v>
      </c>
      <c r="D66" s="4" t="s">
        <v>65</v>
      </c>
      <c r="E66" s="4">
        <v>2012</v>
      </c>
      <c r="F66" s="4" t="s">
        <v>208</v>
      </c>
      <c r="G66" s="4" t="s">
        <v>209</v>
      </c>
      <c r="H66" s="4">
        <v>2.5</v>
      </c>
      <c r="I66" s="7">
        <v>13.009568000000002</v>
      </c>
      <c r="J66" s="4">
        <v>-5.9</v>
      </c>
    </row>
    <row r="67" spans="1:10" ht="15.6" customHeight="1">
      <c r="A67" s="4">
        <v>16</v>
      </c>
      <c r="B67" s="4" t="s">
        <v>63</v>
      </c>
      <c r="C67" s="4" t="s">
        <v>64</v>
      </c>
      <c r="D67" s="4" t="s">
        <v>65</v>
      </c>
      <c r="E67" s="4">
        <v>2013</v>
      </c>
      <c r="F67" s="4" t="s">
        <v>208</v>
      </c>
      <c r="G67" s="4" t="s">
        <v>209</v>
      </c>
      <c r="H67" s="4">
        <v>2.5</v>
      </c>
      <c r="I67" s="7">
        <v>8.7459680000000013</v>
      </c>
      <c r="J67" s="4">
        <v>-7.2</v>
      </c>
    </row>
    <row r="68" spans="1:10" ht="14.4" customHeight="1">
      <c r="A68" s="4">
        <v>17</v>
      </c>
      <c r="B68" s="4" t="s">
        <v>66</v>
      </c>
      <c r="C68" s="4" t="s">
        <v>34</v>
      </c>
      <c r="D68" s="4" t="s">
        <v>67</v>
      </c>
      <c r="E68" s="5">
        <v>1991</v>
      </c>
      <c r="F68" s="4" t="s">
        <v>210</v>
      </c>
      <c r="G68" s="4" t="s">
        <v>211</v>
      </c>
      <c r="H68" s="4">
        <v>3</v>
      </c>
      <c r="I68" s="12">
        <v>9.8000000000000007</v>
      </c>
      <c r="J68" s="7">
        <v>-25</v>
      </c>
    </row>
    <row r="69" spans="1:10">
      <c r="A69" s="4">
        <v>17</v>
      </c>
      <c r="B69" s="4" t="s">
        <v>66</v>
      </c>
      <c r="C69" s="4" t="s">
        <v>34</v>
      </c>
      <c r="D69" s="4" t="s">
        <v>67</v>
      </c>
      <c r="E69" s="5">
        <v>1991</v>
      </c>
      <c r="F69" s="4" t="s">
        <v>210</v>
      </c>
      <c r="G69" s="4" t="s">
        <v>211</v>
      </c>
      <c r="H69" s="4">
        <v>3</v>
      </c>
      <c r="I69" s="12">
        <v>5.4</v>
      </c>
      <c r="J69" s="7">
        <v>-12</v>
      </c>
    </row>
    <row r="70" spans="1:10">
      <c r="A70" s="4">
        <v>18</v>
      </c>
      <c r="B70" s="2" t="s">
        <v>68</v>
      </c>
      <c r="C70" s="4" t="s">
        <v>69</v>
      </c>
      <c r="D70" s="4" t="s">
        <v>70</v>
      </c>
      <c r="E70" s="5">
        <v>2008</v>
      </c>
      <c r="F70" s="4" t="s">
        <v>212</v>
      </c>
      <c r="G70" s="4" t="s">
        <v>213</v>
      </c>
      <c r="H70" s="4">
        <v>9.5</v>
      </c>
      <c r="I70" s="7">
        <v>3.5945205479452054</v>
      </c>
      <c r="J70" s="7">
        <v>-10.6</v>
      </c>
    </row>
    <row r="71" spans="1:10">
      <c r="A71" s="4">
        <v>18</v>
      </c>
      <c r="B71" s="2" t="s">
        <v>68</v>
      </c>
      <c r="C71" s="4" t="s">
        <v>69</v>
      </c>
      <c r="D71" s="4" t="s">
        <v>71</v>
      </c>
      <c r="E71" s="5">
        <v>2008</v>
      </c>
      <c r="F71" s="4" t="s">
        <v>212</v>
      </c>
      <c r="G71" s="4" t="s">
        <v>213</v>
      </c>
      <c r="H71" s="4">
        <v>9.5</v>
      </c>
      <c r="I71" s="7">
        <v>2.4054794520547946</v>
      </c>
      <c r="J71" s="7">
        <v>-1.9</v>
      </c>
    </row>
    <row r="72" spans="1:10">
      <c r="A72" s="4">
        <v>18</v>
      </c>
      <c r="B72" s="2" t="s">
        <v>68</v>
      </c>
      <c r="C72" s="4" t="s">
        <v>69</v>
      </c>
      <c r="D72" s="4" t="s">
        <v>72</v>
      </c>
      <c r="E72" s="5">
        <v>2008</v>
      </c>
      <c r="F72" s="4" t="s">
        <v>212</v>
      </c>
      <c r="G72" s="4" t="s">
        <v>213</v>
      </c>
      <c r="H72" s="4">
        <v>9.5</v>
      </c>
      <c r="I72" s="7">
        <v>1.989041095890411</v>
      </c>
      <c r="J72" s="7">
        <v>-5.2</v>
      </c>
    </row>
    <row r="73" spans="1:10">
      <c r="A73" s="4">
        <v>18</v>
      </c>
      <c r="B73" s="2" t="s">
        <v>68</v>
      </c>
      <c r="C73" s="4" t="s">
        <v>69</v>
      </c>
      <c r="D73" s="4" t="s">
        <v>73</v>
      </c>
      <c r="E73" s="5">
        <v>2008</v>
      </c>
      <c r="F73" s="4" t="s">
        <v>212</v>
      </c>
      <c r="G73" s="4" t="s">
        <v>213</v>
      </c>
      <c r="H73" s="4">
        <v>9.5</v>
      </c>
      <c r="I73" s="7">
        <v>3.1095890410958904</v>
      </c>
      <c r="J73" s="7">
        <v>-3.4</v>
      </c>
    </row>
    <row r="74" spans="1:10">
      <c r="A74" s="4">
        <v>18</v>
      </c>
      <c r="B74" s="2" t="s">
        <v>68</v>
      </c>
      <c r="C74" s="4" t="s">
        <v>69</v>
      </c>
      <c r="D74" s="4" t="s">
        <v>70</v>
      </c>
      <c r="E74" s="5">
        <v>2009</v>
      </c>
      <c r="F74" s="4" t="s">
        <v>212</v>
      </c>
      <c r="G74" s="4" t="s">
        <v>213</v>
      </c>
      <c r="H74" s="4">
        <v>8.3000000000000007</v>
      </c>
      <c r="I74" s="7">
        <v>3.0547945205479454</v>
      </c>
      <c r="J74" s="7">
        <v>-4.3</v>
      </c>
    </row>
    <row r="75" spans="1:10">
      <c r="A75" s="4">
        <v>18</v>
      </c>
      <c r="B75" s="2" t="s">
        <v>68</v>
      </c>
      <c r="C75" s="4" t="s">
        <v>69</v>
      </c>
      <c r="D75" s="4" t="s">
        <v>71</v>
      </c>
      <c r="E75" s="5">
        <v>2009</v>
      </c>
      <c r="F75" s="4" t="s">
        <v>212</v>
      </c>
      <c r="G75" s="4" t="s">
        <v>213</v>
      </c>
      <c r="H75" s="4">
        <v>8.3000000000000007</v>
      </c>
      <c r="I75" s="7">
        <v>2.0767123287671234</v>
      </c>
      <c r="J75" s="7">
        <v>-1.2</v>
      </c>
    </row>
    <row r="76" spans="1:10">
      <c r="A76" s="4">
        <v>18</v>
      </c>
      <c r="B76" s="2" t="s">
        <v>68</v>
      </c>
      <c r="C76" s="4" t="s">
        <v>69</v>
      </c>
      <c r="D76" s="4" t="s">
        <v>72</v>
      </c>
      <c r="E76" s="5">
        <v>2009</v>
      </c>
      <c r="F76" s="4" t="s">
        <v>212</v>
      </c>
      <c r="G76" s="4" t="s">
        <v>213</v>
      </c>
      <c r="H76" s="4">
        <v>8.3000000000000007</v>
      </c>
      <c r="I76" s="7">
        <v>1.8904109589041096</v>
      </c>
      <c r="J76" s="7">
        <v>-5.7</v>
      </c>
    </row>
    <row r="77" spans="1:10">
      <c r="A77" s="4">
        <v>18</v>
      </c>
      <c r="B77" s="2" t="s">
        <v>68</v>
      </c>
      <c r="C77" s="4" t="s">
        <v>69</v>
      </c>
      <c r="D77" s="4" t="s">
        <v>73</v>
      </c>
      <c r="E77" s="5">
        <v>2009</v>
      </c>
      <c r="F77" s="4" t="s">
        <v>212</v>
      </c>
      <c r="G77" s="4" t="s">
        <v>213</v>
      </c>
      <c r="H77" s="4">
        <v>8.3000000000000007</v>
      </c>
      <c r="I77" s="7">
        <v>2.6876712328767125</v>
      </c>
      <c r="J77" s="7">
        <v>-4.8</v>
      </c>
    </row>
    <row r="78" spans="1:10" ht="14.4" customHeight="1">
      <c r="A78" s="4">
        <v>19</v>
      </c>
      <c r="B78" s="2" t="s">
        <v>74</v>
      </c>
      <c r="C78" s="4" t="s">
        <v>75</v>
      </c>
      <c r="D78" s="4" t="s">
        <v>76</v>
      </c>
      <c r="E78" s="5">
        <v>2003</v>
      </c>
      <c r="F78" s="4" t="s">
        <v>214</v>
      </c>
      <c r="G78" s="4" t="s">
        <v>215</v>
      </c>
      <c r="H78" s="4">
        <v>8.1999999999999993</v>
      </c>
      <c r="I78" s="7">
        <v>1.9178082191780821</v>
      </c>
      <c r="J78" s="7">
        <v>-65</v>
      </c>
    </row>
    <row r="79" spans="1:10" ht="14.4" customHeight="1">
      <c r="A79" s="4">
        <v>20</v>
      </c>
      <c r="B79" s="2" t="s">
        <v>77</v>
      </c>
      <c r="C79" s="4" t="s">
        <v>57</v>
      </c>
      <c r="D79" s="4" t="s">
        <v>78</v>
      </c>
      <c r="E79" s="5">
        <v>2005</v>
      </c>
      <c r="F79" s="4" t="s">
        <v>216</v>
      </c>
      <c r="G79" s="4" t="s">
        <v>217</v>
      </c>
      <c r="H79" s="4">
        <v>2.1</v>
      </c>
      <c r="I79" s="7">
        <v>3.1721311475409837</v>
      </c>
      <c r="J79" s="7">
        <v>-33.299999999999997</v>
      </c>
    </row>
    <row r="80" spans="1:10" ht="14.4" customHeight="1">
      <c r="A80" s="4">
        <v>20</v>
      </c>
      <c r="B80" s="2" t="s">
        <v>77</v>
      </c>
      <c r="C80" s="4" t="s">
        <v>56</v>
      </c>
      <c r="D80" s="4" t="s">
        <v>78</v>
      </c>
      <c r="E80" s="5">
        <v>2006</v>
      </c>
      <c r="F80" s="4" t="s">
        <v>216</v>
      </c>
      <c r="G80" s="4" t="s">
        <v>217</v>
      </c>
      <c r="H80" s="4">
        <v>2.1</v>
      </c>
      <c r="I80" s="7">
        <v>4.8360655737704921</v>
      </c>
      <c r="J80" s="7">
        <v>-42.7</v>
      </c>
    </row>
    <row r="81" spans="1:10" ht="14.4" customHeight="1">
      <c r="A81" s="4">
        <v>21</v>
      </c>
      <c r="B81" s="2" t="s">
        <v>156</v>
      </c>
      <c r="C81" s="4" t="s">
        <v>218</v>
      </c>
      <c r="D81" s="4" t="s">
        <v>79</v>
      </c>
      <c r="E81" s="5" t="s">
        <v>80</v>
      </c>
      <c r="F81" s="4" t="s">
        <v>219</v>
      </c>
      <c r="G81" s="4" t="s">
        <v>221</v>
      </c>
      <c r="H81" s="4">
        <v>8.5</v>
      </c>
      <c r="I81" s="7">
        <f>572/365/12*44</f>
        <v>5.7461187214611877</v>
      </c>
      <c r="J81" s="7">
        <v>-12</v>
      </c>
    </row>
    <row r="82" spans="1:10" ht="14.4" customHeight="1">
      <c r="A82" s="4">
        <v>21</v>
      </c>
      <c r="B82" s="2" t="s">
        <v>156</v>
      </c>
      <c r="C82" s="4" t="s">
        <v>81</v>
      </c>
      <c r="D82" s="4" t="s">
        <v>82</v>
      </c>
      <c r="E82" s="5">
        <v>2007</v>
      </c>
      <c r="F82" s="4" t="s">
        <v>220</v>
      </c>
      <c r="G82" s="4" t="s">
        <v>222</v>
      </c>
      <c r="H82" s="4">
        <v>7.1</v>
      </c>
      <c r="I82" s="7">
        <f>522/365/12*44</f>
        <v>5.2438356164383562</v>
      </c>
      <c r="J82" s="7">
        <v>-4</v>
      </c>
    </row>
    <row r="83" spans="1:10">
      <c r="A83" s="4">
        <v>22</v>
      </c>
      <c r="B83" s="4" t="s">
        <v>83</v>
      </c>
      <c r="C83" s="4" t="s">
        <v>84</v>
      </c>
      <c r="D83" s="4" t="s">
        <v>85</v>
      </c>
      <c r="E83" s="5" t="s">
        <v>86</v>
      </c>
      <c r="F83" s="4" t="s">
        <v>223</v>
      </c>
      <c r="G83" s="4" t="s">
        <v>224</v>
      </c>
      <c r="H83" s="13">
        <v>5.6</v>
      </c>
      <c r="I83" s="7">
        <v>4.8479999999999999</v>
      </c>
      <c r="J83" s="7">
        <v>-15</v>
      </c>
    </row>
    <row r="84" spans="1:10">
      <c r="A84" s="4">
        <v>22</v>
      </c>
      <c r="B84" s="4" t="s">
        <v>83</v>
      </c>
      <c r="C84" s="4" t="s">
        <v>84</v>
      </c>
      <c r="D84" s="4" t="s">
        <v>85</v>
      </c>
      <c r="E84" s="4" t="s">
        <v>87</v>
      </c>
      <c r="F84" s="4" t="s">
        <v>223</v>
      </c>
      <c r="G84" s="4" t="s">
        <v>224</v>
      </c>
      <c r="H84" s="13">
        <v>5.6</v>
      </c>
      <c r="I84" s="7">
        <v>7.8239999999999998</v>
      </c>
      <c r="J84" s="7">
        <v>-15</v>
      </c>
    </row>
    <row r="85" spans="1:10">
      <c r="A85" s="4">
        <v>22</v>
      </c>
      <c r="B85" s="4" t="s">
        <v>83</v>
      </c>
      <c r="C85" s="4" t="s">
        <v>84</v>
      </c>
      <c r="D85" s="4" t="s">
        <v>88</v>
      </c>
      <c r="E85" s="5" t="s">
        <v>86</v>
      </c>
      <c r="F85" s="4" t="s">
        <v>223</v>
      </c>
      <c r="G85" s="4" t="s">
        <v>224</v>
      </c>
      <c r="H85" s="13">
        <v>5.6</v>
      </c>
      <c r="I85" s="7">
        <v>5.4960000000000004</v>
      </c>
      <c r="J85" s="7">
        <v>-18</v>
      </c>
    </row>
    <row r="86" spans="1:10">
      <c r="A86" s="4">
        <v>22</v>
      </c>
      <c r="B86" s="4" t="s">
        <v>83</v>
      </c>
      <c r="C86" s="4" t="s">
        <v>84</v>
      </c>
      <c r="D86" s="4" t="s">
        <v>88</v>
      </c>
      <c r="E86" s="4" t="s">
        <v>87</v>
      </c>
      <c r="F86" s="4" t="s">
        <v>223</v>
      </c>
      <c r="G86" s="4" t="s">
        <v>224</v>
      </c>
      <c r="H86" s="13">
        <v>5.6</v>
      </c>
      <c r="I86" s="7">
        <v>7.8</v>
      </c>
      <c r="J86" s="7">
        <v>-18</v>
      </c>
    </row>
    <row r="87" spans="1:10">
      <c r="A87" s="4">
        <v>22</v>
      </c>
      <c r="B87" s="4" t="s">
        <v>83</v>
      </c>
      <c r="C87" s="4" t="s">
        <v>84</v>
      </c>
      <c r="D87" s="4" t="s">
        <v>89</v>
      </c>
      <c r="E87" s="5" t="s">
        <v>86</v>
      </c>
      <c r="F87" s="4" t="s">
        <v>223</v>
      </c>
      <c r="G87" s="4" t="s">
        <v>224</v>
      </c>
      <c r="H87" s="13">
        <v>5.6</v>
      </c>
      <c r="I87" s="7">
        <v>3.528</v>
      </c>
      <c r="J87" s="7">
        <v>1</v>
      </c>
    </row>
    <row r="88" spans="1:10">
      <c r="A88" s="4">
        <v>22</v>
      </c>
      <c r="B88" s="4" t="s">
        <v>83</v>
      </c>
      <c r="C88" s="4" t="s">
        <v>84</v>
      </c>
      <c r="D88" s="4" t="s">
        <v>89</v>
      </c>
      <c r="E88" s="4" t="s">
        <v>87</v>
      </c>
      <c r="F88" s="4" t="s">
        <v>223</v>
      </c>
      <c r="G88" s="4" t="s">
        <v>224</v>
      </c>
      <c r="H88" s="13">
        <v>5.6</v>
      </c>
      <c r="I88" s="7">
        <v>4.5359999999999996</v>
      </c>
      <c r="J88" s="7">
        <v>1</v>
      </c>
    </row>
    <row r="89" spans="1:10">
      <c r="A89" s="4">
        <v>23</v>
      </c>
      <c r="B89" s="4" t="s">
        <v>90</v>
      </c>
      <c r="C89" s="4" t="s">
        <v>84</v>
      </c>
      <c r="D89" s="4" t="s">
        <v>91</v>
      </c>
      <c r="E89" s="5" t="s">
        <v>86</v>
      </c>
      <c r="F89" s="4" t="s">
        <v>223</v>
      </c>
      <c r="G89" s="4" t="s">
        <v>224</v>
      </c>
      <c r="H89" s="13">
        <v>5.6</v>
      </c>
      <c r="I89" s="7">
        <v>5.3520000000000003</v>
      </c>
      <c r="J89" s="7">
        <v>-27</v>
      </c>
    </row>
    <row r="90" spans="1:10">
      <c r="A90" s="4">
        <v>23</v>
      </c>
      <c r="B90" s="4" t="s">
        <v>90</v>
      </c>
      <c r="C90" s="4" t="s">
        <v>84</v>
      </c>
      <c r="D90" s="4" t="s">
        <v>91</v>
      </c>
      <c r="E90" s="5" t="s">
        <v>87</v>
      </c>
      <c r="F90" s="4" t="s">
        <v>223</v>
      </c>
      <c r="G90" s="4" t="s">
        <v>224</v>
      </c>
      <c r="H90" s="13">
        <v>5.6</v>
      </c>
      <c r="I90" s="7">
        <v>5.6159999999999997</v>
      </c>
      <c r="J90" s="7">
        <v>-27</v>
      </c>
    </row>
    <row r="91" spans="1:10">
      <c r="A91" s="4">
        <v>23</v>
      </c>
      <c r="B91" s="4" t="s">
        <v>90</v>
      </c>
      <c r="C91" s="4" t="s">
        <v>84</v>
      </c>
      <c r="D91" s="4" t="s">
        <v>92</v>
      </c>
      <c r="E91" s="5" t="s">
        <v>93</v>
      </c>
      <c r="F91" s="4" t="s">
        <v>223</v>
      </c>
      <c r="G91" s="4" t="s">
        <v>224</v>
      </c>
      <c r="H91" s="13">
        <v>5.6</v>
      </c>
      <c r="I91" s="7">
        <v>5.4240000000000004</v>
      </c>
      <c r="J91" s="7">
        <v>-22</v>
      </c>
    </row>
    <row r="92" spans="1:10">
      <c r="A92" s="4">
        <v>23</v>
      </c>
      <c r="B92" s="4" t="s">
        <v>90</v>
      </c>
      <c r="C92" s="4" t="s">
        <v>84</v>
      </c>
      <c r="D92" s="4" t="s">
        <v>92</v>
      </c>
      <c r="E92" s="5" t="s">
        <v>86</v>
      </c>
      <c r="F92" s="4" t="s">
        <v>223</v>
      </c>
      <c r="G92" s="4" t="s">
        <v>224</v>
      </c>
      <c r="H92" s="13">
        <v>5.6</v>
      </c>
      <c r="I92" s="7">
        <v>5.9279999999999999</v>
      </c>
      <c r="J92" s="7">
        <v>-22</v>
      </c>
    </row>
    <row r="93" spans="1:10">
      <c r="A93" s="4">
        <v>23</v>
      </c>
      <c r="B93" s="4" t="s">
        <v>90</v>
      </c>
      <c r="C93" s="4" t="s">
        <v>84</v>
      </c>
      <c r="D93" s="4" t="s">
        <v>92</v>
      </c>
      <c r="E93" s="5" t="s">
        <v>87</v>
      </c>
      <c r="F93" s="4" t="s">
        <v>223</v>
      </c>
      <c r="G93" s="4" t="s">
        <v>224</v>
      </c>
      <c r="H93" s="13">
        <v>5.6</v>
      </c>
      <c r="I93" s="7">
        <v>5.5439999999999996</v>
      </c>
      <c r="J93" s="7">
        <v>-22</v>
      </c>
    </row>
    <row r="94" spans="1:10">
      <c r="A94" s="4">
        <v>23</v>
      </c>
      <c r="B94" s="4" t="s">
        <v>90</v>
      </c>
      <c r="C94" s="4" t="s">
        <v>84</v>
      </c>
      <c r="D94" s="4" t="s">
        <v>94</v>
      </c>
      <c r="E94" s="5" t="s">
        <v>86</v>
      </c>
      <c r="F94" s="4" t="s">
        <v>223</v>
      </c>
      <c r="G94" s="4" t="s">
        <v>224</v>
      </c>
      <c r="H94" s="13">
        <v>5.6</v>
      </c>
      <c r="I94" s="7">
        <v>6.0720000000000001</v>
      </c>
      <c r="J94" s="7">
        <v>-17</v>
      </c>
    </row>
    <row r="95" spans="1:10">
      <c r="A95" s="4">
        <v>23</v>
      </c>
      <c r="B95" s="4" t="s">
        <v>90</v>
      </c>
      <c r="C95" s="4" t="s">
        <v>84</v>
      </c>
      <c r="D95" s="4" t="s">
        <v>94</v>
      </c>
      <c r="E95" s="5" t="s">
        <v>87</v>
      </c>
      <c r="F95" s="4" t="s">
        <v>223</v>
      </c>
      <c r="G95" s="4" t="s">
        <v>224</v>
      </c>
      <c r="H95" s="13">
        <v>5.6</v>
      </c>
      <c r="I95" s="7">
        <v>5.952</v>
      </c>
      <c r="J95" s="7">
        <v>-17</v>
      </c>
    </row>
    <row r="96" spans="1:10">
      <c r="A96" s="4">
        <v>23</v>
      </c>
      <c r="B96" s="4" t="s">
        <v>90</v>
      </c>
      <c r="C96" s="4" t="s">
        <v>84</v>
      </c>
      <c r="D96" s="4" t="s">
        <v>95</v>
      </c>
      <c r="E96" s="5" t="s">
        <v>86</v>
      </c>
      <c r="F96" s="4" t="s">
        <v>223</v>
      </c>
      <c r="G96" s="4" t="s">
        <v>224</v>
      </c>
      <c r="H96" s="13">
        <v>5.6</v>
      </c>
      <c r="I96" s="7">
        <v>5.2560000000000002</v>
      </c>
      <c r="J96" s="7">
        <v>-7</v>
      </c>
    </row>
    <row r="97" spans="1:10">
      <c r="A97" s="4">
        <v>23</v>
      </c>
      <c r="B97" s="4" t="s">
        <v>90</v>
      </c>
      <c r="C97" s="4" t="s">
        <v>84</v>
      </c>
      <c r="D97" s="4" t="s">
        <v>95</v>
      </c>
      <c r="E97" s="5" t="s">
        <v>87</v>
      </c>
      <c r="F97" s="4" t="s">
        <v>223</v>
      </c>
      <c r="G97" s="4" t="s">
        <v>224</v>
      </c>
      <c r="H97" s="13">
        <v>5.6</v>
      </c>
      <c r="I97" s="7">
        <v>5.7839999999999998</v>
      </c>
      <c r="J97" s="7">
        <v>-7</v>
      </c>
    </row>
    <row r="98" spans="1:10" ht="14.4" customHeight="1">
      <c r="A98" s="4">
        <v>21</v>
      </c>
      <c r="B98" s="2" t="s">
        <v>157</v>
      </c>
      <c r="C98" s="4" t="s">
        <v>96</v>
      </c>
      <c r="D98" s="4" t="s">
        <v>97</v>
      </c>
      <c r="E98" s="5" t="s">
        <v>98</v>
      </c>
      <c r="F98" s="4" t="s">
        <v>225</v>
      </c>
      <c r="G98" s="4" t="s">
        <v>226</v>
      </c>
      <c r="H98" s="4">
        <v>4.3</v>
      </c>
      <c r="I98" s="7">
        <f>528/365/12*44</f>
        <v>5.3041095890410963</v>
      </c>
      <c r="J98" s="7">
        <v>-15</v>
      </c>
    </row>
    <row r="99" spans="1:10" ht="14.4" customHeight="1">
      <c r="A99" s="4">
        <v>21</v>
      </c>
      <c r="B99" s="2" t="s">
        <v>248</v>
      </c>
      <c r="C99" s="4" t="s">
        <v>96</v>
      </c>
      <c r="D99" s="4" t="s">
        <v>97</v>
      </c>
      <c r="E99" s="5" t="s">
        <v>249</v>
      </c>
      <c r="F99" s="4" t="s">
        <v>225</v>
      </c>
      <c r="G99" s="4" t="s">
        <v>226</v>
      </c>
      <c r="H99" s="4">
        <v>6</v>
      </c>
      <c r="I99" s="7">
        <f>226/365/12*44</f>
        <v>2.2703196347031964</v>
      </c>
      <c r="J99" s="7">
        <v>-38</v>
      </c>
    </row>
    <row r="100" spans="1:10" ht="14.4" customHeight="1">
      <c r="A100" s="4">
        <v>24</v>
      </c>
      <c r="B100" s="2" t="s">
        <v>99</v>
      </c>
      <c r="C100" s="4" t="s">
        <v>100</v>
      </c>
      <c r="D100" s="14" t="s">
        <v>101</v>
      </c>
      <c r="E100" s="5">
        <v>2003</v>
      </c>
      <c r="F100" s="4" t="s">
        <v>229</v>
      </c>
      <c r="G100" s="4" t="s">
        <v>230</v>
      </c>
      <c r="H100" s="4">
        <v>5</v>
      </c>
      <c r="I100" s="7">
        <v>2.0602739726027397</v>
      </c>
      <c r="J100" s="7">
        <v>-90</v>
      </c>
    </row>
    <row r="101" spans="1:10">
      <c r="A101" s="4">
        <v>25</v>
      </c>
      <c r="B101" s="2" t="s">
        <v>103</v>
      </c>
      <c r="C101" s="4" t="s">
        <v>104</v>
      </c>
      <c r="D101" s="4" t="s">
        <v>105</v>
      </c>
      <c r="E101" s="5">
        <v>2008</v>
      </c>
      <c r="F101" s="1" t="s">
        <v>233</v>
      </c>
      <c r="G101" s="4" t="s">
        <v>234</v>
      </c>
      <c r="H101" s="4">
        <v>5.4</v>
      </c>
      <c r="I101" s="7">
        <v>8.5686274509803919</v>
      </c>
      <c r="J101" s="7">
        <v>-39.5</v>
      </c>
    </row>
    <row r="102" spans="1:10">
      <c r="A102" s="4">
        <v>25</v>
      </c>
      <c r="B102" s="2" t="s">
        <v>103</v>
      </c>
      <c r="C102" s="4" t="s">
        <v>104</v>
      </c>
      <c r="D102" s="4" t="s">
        <v>105</v>
      </c>
      <c r="E102" s="5">
        <v>2009</v>
      </c>
      <c r="F102" s="1" t="s">
        <v>233</v>
      </c>
      <c r="G102" s="4" t="s">
        <v>234</v>
      </c>
      <c r="H102" s="4">
        <v>5.4</v>
      </c>
      <c r="I102" s="7">
        <v>9.1307189542483655</v>
      </c>
      <c r="J102" s="7">
        <v>-30.5</v>
      </c>
    </row>
    <row r="103" spans="1:10" ht="14.4" customHeight="1">
      <c r="A103" s="4">
        <v>24</v>
      </c>
      <c r="B103" s="2" t="s">
        <v>99</v>
      </c>
      <c r="C103" s="4" t="s">
        <v>104</v>
      </c>
      <c r="D103" s="4" t="s">
        <v>106</v>
      </c>
      <c r="E103" s="5" t="s">
        <v>102</v>
      </c>
      <c r="F103" s="1" t="s">
        <v>231</v>
      </c>
      <c r="G103" s="4" t="s">
        <v>232</v>
      </c>
      <c r="H103" s="4">
        <v>3.8</v>
      </c>
      <c r="I103" s="7">
        <v>1.3589041095890411</v>
      </c>
      <c r="J103" s="7">
        <v>-42</v>
      </c>
    </row>
    <row r="104" spans="1:10" ht="14.4" customHeight="1">
      <c r="A104" s="4">
        <v>24</v>
      </c>
      <c r="B104" s="2" t="s">
        <v>99</v>
      </c>
      <c r="C104" s="4" t="s">
        <v>104</v>
      </c>
      <c r="D104" s="4" t="s">
        <v>107</v>
      </c>
      <c r="E104" s="5" t="s">
        <v>102</v>
      </c>
      <c r="F104" s="1" t="s">
        <v>231</v>
      </c>
      <c r="G104" s="4" t="s">
        <v>232</v>
      </c>
      <c r="H104" s="4">
        <v>3.8</v>
      </c>
      <c r="I104" s="7">
        <v>1.5013698630136987</v>
      </c>
      <c r="J104" s="7">
        <v>-42</v>
      </c>
    </row>
    <row r="105" spans="1:10" ht="14.4" customHeight="1">
      <c r="A105" s="4">
        <v>24</v>
      </c>
      <c r="B105" s="2" t="s">
        <v>99</v>
      </c>
      <c r="C105" s="4" t="s">
        <v>104</v>
      </c>
      <c r="D105" s="4" t="s">
        <v>108</v>
      </c>
      <c r="E105" s="5" t="s">
        <v>102</v>
      </c>
      <c r="F105" s="1" t="s">
        <v>231</v>
      </c>
      <c r="G105" s="4" t="s">
        <v>232</v>
      </c>
      <c r="H105" s="4">
        <v>3.8</v>
      </c>
      <c r="I105" s="7">
        <v>1.9287671232876713</v>
      </c>
      <c r="J105" s="7">
        <v>-42</v>
      </c>
    </row>
    <row r="106" spans="1:10" ht="14.4" customHeight="1">
      <c r="A106" s="4">
        <v>24</v>
      </c>
      <c r="B106" s="2" t="s">
        <v>99</v>
      </c>
      <c r="C106" s="4" t="s">
        <v>104</v>
      </c>
      <c r="D106" s="4" t="s">
        <v>109</v>
      </c>
      <c r="E106" s="5" t="s">
        <v>102</v>
      </c>
      <c r="F106" s="1" t="s">
        <v>231</v>
      </c>
      <c r="G106" s="4" t="s">
        <v>232</v>
      </c>
      <c r="H106" s="4">
        <v>3.9</v>
      </c>
      <c r="I106" s="7">
        <v>2.6356164383561644</v>
      </c>
      <c r="J106" s="7">
        <v>-42</v>
      </c>
    </row>
    <row r="107" spans="1:10">
      <c r="A107" s="4">
        <v>26</v>
      </c>
      <c r="B107" s="2" t="s">
        <v>110</v>
      </c>
      <c r="C107" s="4" t="s">
        <v>104</v>
      </c>
      <c r="D107" s="4" t="s">
        <v>238</v>
      </c>
      <c r="E107" s="5">
        <v>2001</v>
      </c>
      <c r="F107" s="1" t="s">
        <v>231</v>
      </c>
      <c r="G107" s="4" t="s">
        <v>237</v>
      </c>
      <c r="H107" s="4">
        <f>AVERAGE(H108:H110)</f>
        <v>11.666666666666666</v>
      </c>
      <c r="I107" s="7">
        <v>8.6027397260273979</v>
      </c>
      <c r="J107" s="7">
        <v>-45.9</v>
      </c>
    </row>
    <row r="108" spans="1:10">
      <c r="A108" s="4">
        <v>26</v>
      </c>
      <c r="B108" s="2" t="s">
        <v>110</v>
      </c>
      <c r="C108" s="4" t="s">
        <v>104</v>
      </c>
      <c r="D108" s="4" t="s">
        <v>112</v>
      </c>
      <c r="E108" s="5">
        <v>2002</v>
      </c>
      <c r="F108" s="1" t="s">
        <v>231</v>
      </c>
      <c r="G108" s="4" t="s">
        <v>237</v>
      </c>
      <c r="H108" s="4">
        <v>11.3</v>
      </c>
      <c r="I108" s="7">
        <v>7.2876712328767121</v>
      </c>
      <c r="J108" s="7">
        <v>-42.1</v>
      </c>
    </row>
    <row r="109" spans="1:10">
      <c r="A109" s="4">
        <v>26</v>
      </c>
      <c r="B109" s="2" t="s">
        <v>110</v>
      </c>
      <c r="C109" s="4" t="s">
        <v>104</v>
      </c>
      <c r="D109" s="4" t="s">
        <v>112</v>
      </c>
      <c r="E109" s="5">
        <v>2003</v>
      </c>
      <c r="F109" s="1" t="s">
        <v>231</v>
      </c>
      <c r="G109" s="4" t="s">
        <v>237</v>
      </c>
      <c r="H109" s="4">
        <v>11.6</v>
      </c>
      <c r="I109" s="7">
        <v>4.9863013698630141</v>
      </c>
      <c r="J109" s="7">
        <v>-36.1</v>
      </c>
    </row>
    <row r="110" spans="1:10">
      <c r="A110" s="4">
        <v>26</v>
      </c>
      <c r="B110" s="2" t="s">
        <v>110</v>
      </c>
      <c r="C110" s="4" t="s">
        <v>104</v>
      </c>
      <c r="D110" s="4" t="s">
        <v>112</v>
      </c>
      <c r="E110" s="5">
        <v>2004</v>
      </c>
      <c r="F110" s="1" t="s">
        <v>231</v>
      </c>
      <c r="G110" s="4" t="s">
        <v>237</v>
      </c>
      <c r="H110" s="4">
        <v>12.1</v>
      </c>
      <c r="I110" s="7">
        <v>4.7123287671232879</v>
      </c>
      <c r="J110" s="7">
        <v>-28.6</v>
      </c>
    </row>
    <row r="111" spans="1:10">
      <c r="A111" s="4">
        <v>26</v>
      </c>
      <c r="B111" s="2" t="s">
        <v>110</v>
      </c>
      <c r="C111" s="4" t="s">
        <v>104</v>
      </c>
      <c r="D111" s="4" t="s">
        <v>239</v>
      </c>
      <c r="E111" s="5">
        <v>2001</v>
      </c>
      <c r="F111" s="1" t="s">
        <v>231</v>
      </c>
      <c r="G111" s="4" t="s">
        <v>237</v>
      </c>
      <c r="H111" s="4">
        <f>AVERAGE(H112:H114)</f>
        <v>11.666666666666666</v>
      </c>
      <c r="I111" s="7">
        <v>8.493150684931507</v>
      </c>
      <c r="J111" s="7">
        <v>-45.9</v>
      </c>
    </row>
    <row r="112" spans="1:10">
      <c r="A112" s="4">
        <v>26</v>
      </c>
      <c r="B112" s="2" t="s">
        <v>110</v>
      </c>
      <c r="C112" s="4" t="s">
        <v>104</v>
      </c>
      <c r="D112" s="4" t="s">
        <v>113</v>
      </c>
      <c r="E112" s="5">
        <v>2002</v>
      </c>
      <c r="F112" s="1" t="s">
        <v>231</v>
      </c>
      <c r="G112" s="4" t="s">
        <v>237</v>
      </c>
      <c r="H112" s="4">
        <v>11.3</v>
      </c>
      <c r="I112" s="7">
        <v>7.397260273972603</v>
      </c>
      <c r="J112" s="7">
        <v>-49.2</v>
      </c>
    </row>
    <row r="113" spans="1:10">
      <c r="A113" s="4">
        <v>26</v>
      </c>
      <c r="B113" s="2" t="s">
        <v>110</v>
      </c>
      <c r="C113" s="4" t="s">
        <v>104</v>
      </c>
      <c r="D113" s="4" t="s">
        <v>113</v>
      </c>
      <c r="E113" s="5">
        <v>2003</v>
      </c>
      <c r="F113" s="1" t="s">
        <v>231</v>
      </c>
      <c r="G113" s="4" t="s">
        <v>237</v>
      </c>
      <c r="H113" s="4">
        <v>11.6</v>
      </c>
      <c r="I113" s="7">
        <v>5.8630136986301373</v>
      </c>
      <c r="J113" s="7">
        <v>-46.9</v>
      </c>
    </row>
    <row r="114" spans="1:10">
      <c r="A114" s="4">
        <v>26</v>
      </c>
      <c r="B114" s="2" t="s">
        <v>110</v>
      </c>
      <c r="C114" s="4" t="s">
        <v>104</v>
      </c>
      <c r="D114" s="4" t="s">
        <v>113</v>
      </c>
      <c r="E114" s="5">
        <v>2004</v>
      </c>
      <c r="F114" s="1" t="s">
        <v>231</v>
      </c>
      <c r="G114" s="4" t="s">
        <v>237</v>
      </c>
      <c r="H114" s="4">
        <v>12.1</v>
      </c>
      <c r="I114" s="7">
        <v>5.3150684931506849</v>
      </c>
      <c r="J114" s="7">
        <v>-34.5</v>
      </c>
    </row>
    <row r="115" spans="1:10">
      <c r="A115" s="4">
        <v>27</v>
      </c>
      <c r="B115" s="4" t="s">
        <v>114</v>
      </c>
      <c r="C115" s="4" t="s">
        <v>111</v>
      </c>
      <c r="D115" s="4" t="s">
        <v>115</v>
      </c>
      <c r="E115" s="5">
        <v>1991</v>
      </c>
      <c r="F115" s="1" t="s">
        <v>240</v>
      </c>
      <c r="G115" s="4" t="s">
        <v>242</v>
      </c>
      <c r="H115" s="4">
        <v>15.4</v>
      </c>
      <c r="I115" s="7">
        <v>7.3559999999999999</v>
      </c>
      <c r="J115" s="4">
        <v>-7.2</v>
      </c>
    </row>
    <row r="116" spans="1:10">
      <c r="A116" s="4">
        <v>27</v>
      </c>
      <c r="B116" s="4" t="s">
        <v>114</v>
      </c>
      <c r="C116" s="4" t="s">
        <v>111</v>
      </c>
      <c r="D116" s="4" t="s">
        <v>116</v>
      </c>
      <c r="E116" s="5">
        <v>1991</v>
      </c>
      <c r="F116" s="1" t="s">
        <v>240</v>
      </c>
      <c r="G116" s="4" t="s">
        <v>242</v>
      </c>
      <c r="H116" s="4">
        <v>16.3</v>
      </c>
      <c r="I116" s="7">
        <v>11.0688</v>
      </c>
      <c r="J116" s="4">
        <v>-22.1</v>
      </c>
    </row>
    <row r="117" spans="1:10">
      <c r="A117" s="4">
        <v>27</v>
      </c>
      <c r="B117" s="4" t="s">
        <v>114</v>
      </c>
      <c r="C117" s="4" t="s">
        <v>111</v>
      </c>
      <c r="D117" s="4" t="s">
        <v>115</v>
      </c>
      <c r="E117" s="5">
        <v>1992</v>
      </c>
      <c r="F117" s="1" t="s">
        <v>240</v>
      </c>
      <c r="G117" s="4" t="s">
        <v>242</v>
      </c>
      <c r="H117" s="4">
        <v>15.2</v>
      </c>
      <c r="I117" s="7">
        <v>7.7135999999999996</v>
      </c>
      <c r="J117" s="4">
        <v>-18.7</v>
      </c>
    </row>
    <row r="118" spans="1:10">
      <c r="A118" s="4">
        <v>27</v>
      </c>
      <c r="B118" s="4" t="s">
        <v>114</v>
      </c>
      <c r="C118" s="4" t="s">
        <v>111</v>
      </c>
      <c r="D118" s="4" t="s">
        <v>116</v>
      </c>
      <c r="E118" s="5">
        <v>1992</v>
      </c>
      <c r="F118" s="1" t="s">
        <v>240</v>
      </c>
      <c r="G118" s="4" t="s">
        <v>242</v>
      </c>
      <c r="H118" s="4">
        <v>15.2</v>
      </c>
      <c r="I118" s="7">
        <v>11.210400000000002</v>
      </c>
      <c r="J118" s="4">
        <v>-34.5</v>
      </c>
    </row>
    <row r="119" spans="1:10">
      <c r="A119" s="4">
        <v>27</v>
      </c>
      <c r="B119" s="4" t="s">
        <v>114</v>
      </c>
      <c r="C119" s="4" t="s">
        <v>111</v>
      </c>
      <c r="D119" s="4" t="s">
        <v>117</v>
      </c>
      <c r="E119" s="5">
        <v>1991</v>
      </c>
      <c r="F119" s="1" t="s">
        <v>240</v>
      </c>
      <c r="G119" s="4" t="s">
        <v>242</v>
      </c>
      <c r="H119" s="4">
        <v>16.2</v>
      </c>
      <c r="I119" s="7">
        <v>8.1647999999999996</v>
      </c>
      <c r="J119" s="4">
        <v>-10.3</v>
      </c>
    </row>
    <row r="120" spans="1:10">
      <c r="A120" s="4">
        <v>27</v>
      </c>
      <c r="B120" s="4" t="s">
        <v>114</v>
      </c>
      <c r="C120" s="4" t="s">
        <v>111</v>
      </c>
      <c r="D120" s="4" t="s">
        <v>118</v>
      </c>
      <c r="E120" s="5">
        <v>1991</v>
      </c>
      <c r="F120" s="1" t="s">
        <v>240</v>
      </c>
      <c r="G120" s="4" t="s">
        <v>242</v>
      </c>
      <c r="H120" s="4">
        <v>16.600000000000001</v>
      </c>
      <c r="I120" s="7">
        <v>8.5440000000000005</v>
      </c>
      <c r="J120" s="4">
        <v>-20.6</v>
      </c>
    </row>
    <row r="121" spans="1:10">
      <c r="A121" s="4">
        <v>27</v>
      </c>
      <c r="B121" s="4" t="s">
        <v>114</v>
      </c>
      <c r="C121" s="4" t="s">
        <v>111</v>
      </c>
      <c r="D121" s="4" t="s">
        <v>117</v>
      </c>
      <c r="E121" s="5">
        <v>1992</v>
      </c>
      <c r="F121" s="1" t="s">
        <v>240</v>
      </c>
      <c r="G121" s="4" t="s">
        <v>242</v>
      </c>
      <c r="H121" s="4">
        <v>17.899999999999999</v>
      </c>
      <c r="I121" s="7">
        <v>10.476000000000001</v>
      </c>
      <c r="J121" s="4">
        <v>-27.8</v>
      </c>
    </row>
    <row r="122" spans="1:10">
      <c r="A122" s="4">
        <v>27</v>
      </c>
      <c r="B122" s="4" t="s">
        <v>114</v>
      </c>
      <c r="C122" s="4" t="s">
        <v>111</v>
      </c>
      <c r="D122" s="4" t="s">
        <v>118</v>
      </c>
      <c r="E122" s="5">
        <v>1992</v>
      </c>
      <c r="F122" s="1" t="s">
        <v>240</v>
      </c>
      <c r="G122" s="4" t="s">
        <v>242</v>
      </c>
      <c r="H122" s="4">
        <v>18.5</v>
      </c>
      <c r="I122" s="7">
        <v>10.346400000000001</v>
      </c>
      <c r="J122" s="4">
        <v>-31.9</v>
      </c>
    </row>
    <row r="123" spans="1:10">
      <c r="A123" s="4">
        <v>27</v>
      </c>
      <c r="B123" s="4" t="s">
        <v>114</v>
      </c>
      <c r="C123" s="4" t="s">
        <v>111</v>
      </c>
      <c r="D123" s="4" t="s">
        <v>119</v>
      </c>
      <c r="E123" s="5">
        <v>1991</v>
      </c>
      <c r="F123" s="1" t="s">
        <v>240</v>
      </c>
      <c r="G123" s="4" t="s">
        <v>242</v>
      </c>
      <c r="H123" s="4">
        <v>17.2</v>
      </c>
      <c r="I123" s="7">
        <v>8.9904000000000011</v>
      </c>
      <c r="J123" s="4">
        <v>-7.1</v>
      </c>
    </row>
    <row r="124" spans="1:10">
      <c r="A124" s="4">
        <v>27</v>
      </c>
      <c r="B124" s="4" t="s">
        <v>114</v>
      </c>
      <c r="C124" s="4" t="s">
        <v>111</v>
      </c>
      <c r="D124" s="4" t="s">
        <v>120</v>
      </c>
      <c r="E124" s="5">
        <v>1991</v>
      </c>
      <c r="F124" s="1" t="s">
        <v>240</v>
      </c>
      <c r="G124" s="4" t="s">
        <v>242</v>
      </c>
      <c r="H124" s="4">
        <v>17.3</v>
      </c>
      <c r="I124" s="7">
        <v>9.5207999999999995</v>
      </c>
      <c r="J124" s="4">
        <v>-11.8</v>
      </c>
    </row>
    <row r="125" spans="1:10">
      <c r="A125" s="4">
        <v>27</v>
      </c>
      <c r="B125" s="4" t="s">
        <v>114</v>
      </c>
      <c r="C125" s="4" t="s">
        <v>111</v>
      </c>
      <c r="D125" s="4" t="s">
        <v>119</v>
      </c>
      <c r="E125" s="5">
        <v>1992</v>
      </c>
      <c r="F125" s="1" t="s">
        <v>240</v>
      </c>
      <c r="G125" s="4" t="s">
        <v>242</v>
      </c>
      <c r="H125" s="4">
        <v>17.600000000000001</v>
      </c>
      <c r="I125" s="7">
        <v>10.778400000000001</v>
      </c>
      <c r="J125" s="4">
        <v>-16.600000000000001</v>
      </c>
    </row>
    <row r="126" spans="1:10">
      <c r="A126" s="4">
        <v>27</v>
      </c>
      <c r="B126" s="4" t="s">
        <v>114</v>
      </c>
      <c r="C126" s="4" t="s">
        <v>111</v>
      </c>
      <c r="D126" s="4" t="s">
        <v>120</v>
      </c>
      <c r="E126" s="5">
        <v>1992</v>
      </c>
      <c r="F126" s="1" t="s">
        <v>240</v>
      </c>
      <c r="G126" s="4" t="s">
        <v>242</v>
      </c>
      <c r="H126" s="4">
        <v>17.2</v>
      </c>
      <c r="I126" s="7">
        <v>9.6479999999999997</v>
      </c>
      <c r="J126" s="4">
        <v>-17.100000000000001</v>
      </c>
    </row>
    <row r="127" spans="1:10">
      <c r="A127" s="4">
        <v>27</v>
      </c>
      <c r="B127" s="4" t="s">
        <v>114</v>
      </c>
      <c r="C127" s="4" t="s">
        <v>111</v>
      </c>
      <c r="D127" s="4" t="s">
        <v>135</v>
      </c>
      <c r="E127" s="5">
        <v>1991</v>
      </c>
      <c r="F127" s="1" t="s">
        <v>241</v>
      </c>
      <c r="G127" s="4" t="s">
        <v>243</v>
      </c>
      <c r="H127" s="4">
        <v>14.1</v>
      </c>
      <c r="I127" s="7">
        <v>7.26</v>
      </c>
      <c r="J127" s="4">
        <v>-14</v>
      </c>
    </row>
    <row r="128" spans="1:10">
      <c r="A128" s="4">
        <v>27</v>
      </c>
      <c r="B128" s="4" t="s">
        <v>114</v>
      </c>
      <c r="C128" s="4" t="s">
        <v>111</v>
      </c>
      <c r="D128" s="4" t="s">
        <v>135</v>
      </c>
      <c r="E128" s="5">
        <v>1992</v>
      </c>
      <c r="F128" s="1" t="s">
        <v>241</v>
      </c>
      <c r="G128" s="4" t="s">
        <v>243</v>
      </c>
      <c r="H128" s="4">
        <v>15.1</v>
      </c>
      <c r="I128" s="7">
        <v>6.3887999999999989</v>
      </c>
      <c r="J128" s="4">
        <v>-17.5</v>
      </c>
    </row>
    <row r="129" spans="1:10">
      <c r="A129" s="4">
        <v>27</v>
      </c>
      <c r="B129" s="4" t="s">
        <v>114</v>
      </c>
      <c r="C129" s="4" t="s">
        <v>111</v>
      </c>
      <c r="D129" s="4" t="s">
        <v>136</v>
      </c>
      <c r="E129" s="5">
        <v>1991</v>
      </c>
      <c r="F129" s="1" t="s">
        <v>241</v>
      </c>
      <c r="G129" s="4" t="s">
        <v>243</v>
      </c>
      <c r="H129" s="4">
        <v>13.9</v>
      </c>
      <c r="I129" s="7">
        <v>5.3136000000000001</v>
      </c>
      <c r="J129" s="4">
        <v>-2.2000000000000002</v>
      </c>
    </row>
    <row r="130" spans="1:10">
      <c r="A130" s="4">
        <v>27</v>
      </c>
      <c r="B130" s="4" t="s">
        <v>114</v>
      </c>
      <c r="C130" s="4" t="s">
        <v>111</v>
      </c>
      <c r="D130" s="4" t="s">
        <v>136</v>
      </c>
      <c r="E130" s="5">
        <v>1992</v>
      </c>
      <c r="F130" s="1" t="s">
        <v>241</v>
      </c>
      <c r="G130" s="4" t="s">
        <v>243</v>
      </c>
      <c r="H130" s="4">
        <v>15.5</v>
      </c>
      <c r="I130" s="7">
        <v>5.2896000000000001</v>
      </c>
      <c r="J130" s="4">
        <v>-7.3</v>
      </c>
    </row>
    <row r="131" spans="1:10">
      <c r="A131" s="4">
        <v>27</v>
      </c>
      <c r="B131" s="4" t="s">
        <v>114</v>
      </c>
      <c r="C131" s="4" t="s">
        <v>111</v>
      </c>
      <c r="D131" s="4" t="s">
        <v>137</v>
      </c>
      <c r="E131" s="5">
        <v>1991</v>
      </c>
      <c r="F131" s="1" t="s">
        <v>241</v>
      </c>
      <c r="G131" s="4" t="s">
        <v>243</v>
      </c>
      <c r="H131" s="4">
        <v>13.9</v>
      </c>
      <c r="I131" s="7">
        <v>8.4935999999999989</v>
      </c>
      <c r="J131" s="4">
        <v>-42.5</v>
      </c>
    </row>
    <row r="132" spans="1:10">
      <c r="A132" s="4">
        <v>27</v>
      </c>
      <c r="B132" s="4" t="s">
        <v>114</v>
      </c>
      <c r="C132" s="4" t="s">
        <v>111</v>
      </c>
      <c r="D132" s="4" t="s">
        <v>137</v>
      </c>
      <c r="E132" s="5">
        <v>1992</v>
      </c>
      <c r="F132" s="1" t="s">
        <v>241</v>
      </c>
      <c r="G132" s="4" t="s">
        <v>243</v>
      </c>
      <c r="H132" s="4">
        <v>14.2</v>
      </c>
      <c r="I132" s="7">
        <v>8.942400000000001</v>
      </c>
      <c r="J132" s="4">
        <v>-41.3</v>
      </c>
    </row>
    <row r="133" spans="1:10">
      <c r="A133" s="4">
        <v>27</v>
      </c>
      <c r="B133" s="4" t="s">
        <v>114</v>
      </c>
      <c r="C133" s="4" t="s">
        <v>111</v>
      </c>
      <c r="D133" s="4" t="s">
        <v>138</v>
      </c>
      <c r="E133" s="5">
        <v>1993</v>
      </c>
      <c r="F133" s="1" t="s">
        <v>241</v>
      </c>
      <c r="G133" s="4" t="s">
        <v>243</v>
      </c>
      <c r="H133" s="4">
        <v>11.3</v>
      </c>
      <c r="I133" s="7">
        <v>12.309599999999998</v>
      </c>
      <c r="J133" s="4">
        <v>-45.4</v>
      </c>
    </row>
    <row r="134" spans="1:10">
      <c r="A134" s="4">
        <v>27</v>
      </c>
      <c r="B134" s="4" t="s">
        <v>114</v>
      </c>
      <c r="C134" s="4" t="s">
        <v>111</v>
      </c>
      <c r="D134" s="4" t="s">
        <v>139</v>
      </c>
      <c r="E134" s="5">
        <v>1991</v>
      </c>
      <c r="F134" s="1" t="s">
        <v>241</v>
      </c>
      <c r="G134" s="4" t="s">
        <v>243</v>
      </c>
      <c r="H134" s="4">
        <v>15.5</v>
      </c>
      <c r="I134" s="7">
        <v>4.4472000000000005</v>
      </c>
      <c r="J134" s="4">
        <v>-15.3</v>
      </c>
    </row>
    <row r="135" spans="1:10">
      <c r="A135" s="4">
        <v>27</v>
      </c>
      <c r="B135" s="4" t="s">
        <v>114</v>
      </c>
      <c r="C135" s="4" t="s">
        <v>111</v>
      </c>
      <c r="D135" s="4" t="s">
        <v>139</v>
      </c>
      <c r="E135" s="5">
        <v>1992</v>
      </c>
      <c r="F135" s="1" t="s">
        <v>241</v>
      </c>
      <c r="G135" s="4" t="s">
        <v>243</v>
      </c>
      <c r="H135" s="4">
        <v>14.3</v>
      </c>
      <c r="I135" s="7">
        <v>5.3616000000000001</v>
      </c>
      <c r="J135" s="4">
        <v>-13.1</v>
      </c>
    </row>
    <row r="136" spans="1:10">
      <c r="A136" s="4">
        <v>27</v>
      </c>
      <c r="B136" s="4" t="s">
        <v>114</v>
      </c>
      <c r="C136" s="4" t="s">
        <v>111</v>
      </c>
      <c r="D136" s="4" t="s">
        <v>130</v>
      </c>
      <c r="E136" s="5">
        <v>1991</v>
      </c>
      <c r="F136" s="1" t="s">
        <v>241</v>
      </c>
      <c r="G136" s="4" t="s">
        <v>243</v>
      </c>
      <c r="H136" s="4">
        <v>14.5</v>
      </c>
      <c r="I136" s="7">
        <v>2.4312</v>
      </c>
      <c r="J136" s="4">
        <v>-1.1000000000000001</v>
      </c>
    </row>
    <row r="137" spans="1:10">
      <c r="A137" s="4">
        <v>27</v>
      </c>
      <c r="B137" s="4" t="s">
        <v>114</v>
      </c>
      <c r="C137" s="4" t="s">
        <v>111</v>
      </c>
      <c r="D137" s="4" t="s">
        <v>130</v>
      </c>
      <c r="E137" s="5">
        <v>1992</v>
      </c>
      <c r="F137" s="1" t="s">
        <v>241</v>
      </c>
      <c r="G137" s="4" t="s">
        <v>243</v>
      </c>
      <c r="H137" s="4">
        <v>15.2</v>
      </c>
      <c r="I137" s="7">
        <v>3.6383999999999999</v>
      </c>
      <c r="J137" s="4">
        <v>-6.5</v>
      </c>
    </row>
    <row r="138" spans="1:10">
      <c r="A138" s="4">
        <v>27</v>
      </c>
      <c r="B138" s="4" t="s">
        <v>114</v>
      </c>
      <c r="C138" s="4" t="s">
        <v>111</v>
      </c>
      <c r="D138" s="4" t="s">
        <v>131</v>
      </c>
      <c r="E138" s="5">
        <v>1991</v>
      </c>
      <c r="F138" s="1" t="s">
        <v>241</v>
      </c>
      <c r="G138" s="4" t="s">
        <v>243</v>
      </c>
      <c r="H138" s="4">
        <v>14.1</v>
      </c>
      <c r="I138" s="7">
        <v>5.5416000000000007</v>
      </c>
      <c r="J138" s="4">
        <v>-9.1999999999999993</v>
      </c>
    </row>
    <row r="139" spans="1:10">
      <c r="A139" s="4">
        <v>27</v>
      </c>
      <c r="B139" s="4" t="s">
        <v>114</v>
      </c>
      <c r="C139" s="4" t="s">
        <v>111</v>
      </c>
      <c r="D139" s="4" t="s">
        <v>131</v>
      </c>
      <c r="E139" s="5">
        <v>1992</v>
      </c>
      <c r="F139" s="1" t="s">
        <v>241</v>
      </c>
      <c r="G139" s="4" t="s">
        <v>243</v>
      </c>
      <c r="H139" s="4">
        <v>15.4</v>
      </c>
      <c r="I139" s="7">
        <v>6.4872000000000005</v>
      </c>
      <c r="J139" s="4">
        <v>-18.899999999999999</v>
      </c>
    </row>
    <row r="140" spans="1:10">
      <c r="A140" s="4">
        <v>27</v>
      </c>
      <c r="B140" s="4" t="s">
        <v>114</v>
      </c>
      <c r="C140" s="4" t="s">
        <v>111</v>
      </c>
      <c r="D140" s="4" t="s">
        <v>132</v>
      </c>
      <c r="E140" s="5">
        <v>1991</v>
      </c>
      <c r="F140" s="1" t="s">
        <v>241</v>
      </c>
      <c r="G140" s="4" t="s">
        <v>243</v>
      </c>
      <c r="H140" s="4">
        <v>14.6</v>
      </c>
      <c r="I140" s="7">
        <v>5.7576000000000001</v>
      </c>
      <c r="J140" s="4">
        <v>-14.2</v>
      </c>
    </row>
    <row r="141" spans="1:10">
      <c r="A141" s="4">
        <v>27</v>
      </c>
      <c r="B141" s="4" t="s">
        <v>114</v>
      </c>
      <c r="C141" s="4" t="s">
        <v>111</v>
      </c>
      <c r="D141" s="4" t="s">
        <v>132</v>
      </c>
      <c r="E141" s="5">
        <v>1992</v>
      </c>
      <c r="F141" s="1" t="s">
        <v>241</v>
      </c>
      <c r="G141" s="4" t="s">
        <v>243</v>
      </c>
      <c r="H141" s="4">
        <v>14.1</v>
      </c>
      <c r="I141" s="7">
        <v>6.4175999999999993</v>
      </c>
      <c r="J141" s="4">
        <v>-23.6</v>
      </c>
    </row>
    <row r="142" spans="1:10">
      <c r="A142" s="4">
        <v>27</v>
      </c>
      <c r="B142" s="4" t="s">
        <v>114</v>
      </c>
      <c r="C142" s="4" t="s">
        <v>111</v>
      </c>
      <c r="D142" s="4" t="s">
        <v>133</v>
      </c>
      <c r="E142" s="5">
        <v>1991</v>
      </c>
      <c r="F142" s="1" t="s">
        <v>241</v>
      </c>
      <c r="G142" s="4" t="s">
        <v>243</v>
      </c>
      <c r="H142" s="4">
        <v>16</v>
      </c>
      <c r="I142" s="7">
        <v>5.9592000000000009</v>
      </c>
      <c r="J142" s="4">
        <v>-28.9</v>
      </c>
    </row>
    <row r="143" spans="1:10">
      <c r="A143" s="4">
        <v>27</v>
      </c>
      <c r="B143" s="4" t="s">
        <v>114</v>
      </c>
      <c r="C143" s="4" t="s">
        <v>111</v>
      </c>
      <c r="D143" s="4" t="s">
        <v>133</v>
      </c>
      <c r="E143" s="5">
        <v>1992</v>
      </c>
      <c r="F143" s="1" t="s">
        <v>241</v>
      </c>
      <c r="G143" s="4" t="s">
        <v>243</v>
      </c>
      <c r="H143" s="4">
        <v>16.899999999999999</v>
      </c>
      <c r="I143" s="7">
        <v>5.7504</v>
      </c>
      <c r="J143" s="4">
        <v>-18</v>
      </c>
    </row>
    <row r="144" spans="1:10">
      <c r="A144" s="4">
        <v>27</v>
      </c>
      <c r="B144" s="4" t="s">
        <v>114</v>
      </c>
      <c r="C144" s="4" t="s">
        <v>111</v>
      </c>
      <c r="D144" s="4" t="s">
        <v>121</v>
      </c>
      <c r="E144" s="5">
        <v>1992</v>
      </c>
      <c r="F144" s="1" t="s">
        <v>240</v>
      </c>
      <c r="G144" s="4" t="s">
        <v>242</v>
      </c>
      <c r="H144" s="4">
        <v>16</v>
      </c>
      <c r="I144" s="7">
        <v>6.8087999999999989</v>
      </c>
      <c r="J144" s="4">
        <v>-30</v>
      </c>
    </row>
    <row r="145" spans="1:10">
      <c r="A145" s="4">
        <v>27</v>
      </c>
      <c r="B145" s="4" t="s">
        <v>114</v>
      </c>
      <c r="C145" s="4" t="s">
        <v>111</v>
      </c>
      <c r="D145" s="4" t="s">
        <v>121</v>
      </c>
      <c r="E145" s="5">
        <v>1991</v>
      </c>
      <c r="F145" s="1" t="s">
        <v>241</v>
      </c>
      <c r="G145" s="4" t="s">
        <v>243</v>
      </c>
      <c r="H145" s="4">
        <v>14.8</v>
      </c>
      <c r="I145" s="7">
        <v>6.9359999999999999</v>
      </c>
      <c r="J145" s="4">
        <v>-26.2</v>
      </c>
    </row>
    <row r="146" spans="1:10">
      <c r="A146" s="4">
        <v>27</v>
      </c>
      <c r="B146" s="4" t="s">
        <v>114</v>
      </c>
      <c r="C146" s="4" t="s">
        <v>111</v>
      </c>
      <c r="D146" s="4" t="s">
        <v>134</v>
      </c>
      <c r="E146" s="5">
        <v>1991</v>
      </c>
      <c r="F146" s="1" t="s">
        <v>241</v>
      </c>
      <c r="G146" s="4" t="s">
        <v>243</v>
      </c>
      <c r="H146" s="4">
        <v>16.7</v>
      </c>
      <c r="I146" s="7">
        <v>7.0055999999999994</v>
      </c>
      <c r="J146" s="4">
        <v>-7.5</v>
      </c>
    </row>
    <row r="147" spans="1:10">
      <c r="A147" s="4">
        <v>27</v>
      </c>
      <c r="B147" s="4" t="s">
        <v>114</v>
      </c>
      <c r="C147" s="4" t="s">
        <v>111</v>
      </c>
      <c r="D147" s="4" t="s">
        <v>124</v>
      </c>
      <c r="E147" s="5">
        <v>1991</v>
      </c>
      <c r="F147" s="1" t="s">
        <v>240</v>
      </c>
      <c r="G147" s="4" t="s">
        <v>242</v>
      </c>
      <c r="H147" s="4">
        <v>16.399999999999999</v>
      </c>
      <c r="I147" s="7">
        <v>7.8575999999999997</v>
      </c>
      <c r="J147" s="4">
        <v>-2.5</v>
      </c>
    </row>
    <row r="148" spans="1:10">
      <c r="A148" s="4">
        <v>27</v>
      </c>
      <c r="B148" s="4" t="s">
        <v>114</v>
      </c>
      <c r="C148" s="4" t="s">
        <v>111</v>
      </c>
      <c r="D148" s="4" t="s">
        <v>124</v>
      </c>
      <c r="E148" s="5">
        <v>1992</v>
      </c>
      <c r="F148" s="1" t="s">
        <v>240</v>
      </c>
      <c r="G148" s="4" t="s">
        <v>242</v>
      </c>
      <c r="H148" s="4">
        <v>18.3</v>
      </c>
      <c r="I148" s="7">
        <v>7.1232000000000006</v>
      </c>
      <c r="J148" s="4">
        <v>-5.9</v>
      </c>
    </row>
    <row r="149" spans="1:10">
      <c r="A149" s="4">
        <v>27</v>
      </c>
      <c r="B149" s="4" t="s">
        <v>114</v>
      </c>
      <c r="C149" s="4" t="s">
        <v>111</v>
      </c>
      <c r="D149" s="4" t="s">
        <v>125</v>
      </c>
      <c r="E149" s="5">
        <v>1991</v>
      </c>
      <c r="F149" s="1" t="s">
        <v>240</v>
      </c>
      <c r="G149" s="4" t="s">
        <v>242</v>
      </c>
      <c r="H149" s="4">
        <v>14.8</v>
      </c>
      <c r="I149" s="7">
        <v>9.18</v>
      </c>
      <c r="J149" s="4">
        <v>-30.1</v>
      </c>
    </row>
    <row r="150" spans="1:10">
      <c r="A150" s="4">
        <v>27</v>
      </c>
      <c r="B150" s="4" t="s">
        <v>114</v>
      </c>
      <c r="C150" s="4" t="s">
        <v>111</v>
      </c>
      <c r="D150" s="4" t="s">
        <v>125</v>
      </c>
      <c r="E150" s="5">
        <v>1992</v>
      </c>
      <c r="F150" s="1" t="s">
        <v>240</v>
      </c>
      <c r="G150" s="4" t="s">
        <v>242</v>
      </c>
      <c r="H150" s="4">
        <v>14.4</v>
      </c>
      <c r="I150" s="7">
        <v>10.036799999999999</v>
      </c>
      <c r="J150" s="4">
        <v>-39.700000000000003</v>
      </c>
    </row>
    <row r="151" spans="1:10">
      <c r="A151" s="4">
        <v>27</v>
      </c>
      <c r="B151" s="4" t="s">
        <v>114</v>
      </c>
      <c r="C151" s="4" t="s">
        <v>111</v>
      </c>
      <c r="D151" s="4" t="s">
        <v>126</v>
      </c>
      <c r="E151" s="5">
        <v>1991</v>
      </c>
      <c r="F151" s="1" t="s">
        <v>240</v>
      </c>
      <c r="G151" s="4" t="s">
        <v>242</v>
      </c>
      <c r="H151" s="4">
        <v>16.5</v>
      </c>
      <c r="I151" s="7">
        <v>8.9712000000000014</v>
      </c>
      <c r="J151" s="4">
        <v>-8.3000000000000007</v>
      </c>
    </row>
    <row r="152" spans="1:10">
      <c r="A152" s="4">
        <v>27</v>
      </c>
      <c r="B152" s="4" t="s">
        <v>114</v>
      </c>
      <c r="C152" s="4" t="s">
        <v>111</v>
      </c>
      <c r="D152" s="4" t="s">
        <v>126</v>
      </c>
      <c r="E152" s="5">
        <v>1992</v>
      </c>
      <c r="F152" s="1" t="s">
        <v>240</v>
      </c>
      <c r="G152" s="4" t="s">
        <v>242</v>
      </c>
      <c r="H152" s="4">
        <v>19.2</v>
      </c>
      <c r="I152" s="7">
        <v>10.466400000000002</v>
      </c>
      <c r="J152" s="4">
        <v>-32.799999999999997</v>
      </c>
    </row>
    <row r="153" spans="1:10">
      <c r="A153" s="4">
        <v>27</v>
      </c>
      <c r="B153" s="4" t="s">
        <v>114</v>
      </c>
      <c r="C153" s="4" t="s">
        <v>111</v>
      </c>
      <c r="D153" s="4" t="s">
        <v>127</v>
      </c>
      <c r="E153" s="5">
        <v>1991</v>
      </c>
      <c r="F153" s="1" t="s">
        <v>240</v>
      </c>
      <c r="G153" s="4" t="s">
        <v>242</v>
      </c>
      <c r="H153" s="4">
        <v>16</v>
      </c>
      <c r="I153" s="7">
        <v>8.4887999999999995</v>
      </c>
      <c r="J153" s="4">
        <v>-32</v>
      </c>
    </row>
    <row r="154" spans="1:10">
      <c r="A154" s="4">
        <v>27</v>
      </c>
      <c r="B154" s="4" t="s">
        <v>114</v>
      </c>
      <c r="C154" s="4" t="s">
        <v>111</v>
      </c>
      <c r="D154" s="4" t="s">
        <v>127</v>
      </c>
      <c r="E154" s="5">
        <v>1992</v>
      </c>
      <c r="F154" s="1" t="s">
        <v>240</v>
      </c>
      <c r="G154" s="4" t="s">
        <v>242</v>
      </c>
      <c r="H154" s="4">
        <v>19.399999999999999</v>
      </c>
      <c r="I154" s="7">
        <v>10.293599999999998</v>
      </c>
      <c r="J154" s="4">
        <v>-48.3</v>
      </c>
    </row>
    <row r="155" spans="1:10">
      <c r="A155" s="4">
        <v>27</v>
      </c>
      <c r="B155" s="4" t="s">
        <v>114</v>
      </c>
      <c r="C155" s="4" t="s">
        <v>111</v>
      </c>
      <c r="D155" s="4" t="s">
        <v>128</v>
      </c>
      <c r="E155" s="5">
        <v>1992</v>
      </c>
      <c r="F155" s="1" t="s">
        <v>240</v>
      </c>
      <c r="G155" s="4" t="s">
        <v>242</v>
      </c>
      <c r="H155" s="4">
        <v>20.3</v>
      </c>
      <c r="I155" s="7">
        <v>9.2832000000000008</v>
      </c>
      <c r="J155" s="4">
        <v>-27.5</v>
      </c>
    </row>
    <row r="156" spans="1:10">
      <c r="A156" s="4">
        <v>27</v>
      </c>
      <c r="B156" s="4" t="s">
        <v>114</v>
      </c>
      <c r="C156" s="4" t="s">
        <v>111</v>
      </c>
      <c r="D156" s="4" t="s">
        <v>129</v>
      </c>
      <c r="E156" s="5">
        <v>1992</v>
      </c>
      <c r="F156" s="1" t="s">
        <v>240</v>
      </c>
      <c r="G156" s="4" t="s">
        <v>242</v>
      </c>
      <c r="H156" s="4">
        <v>18.5</v>
      </c>
      <c r="I156" s="7">
        <v>6.5352000000000006</v>
      </c>
      <c r="J156" s="4">
        <v>-43.3</v>
      </c>
    </row>
    <row r="157" spans="1:10">
      <c r="A157" s="4">
        <v>27</v>
      </c>
      <c r="B157" s="4" t="s">
        <v>114</v>
      </c>
      <c r="C157" s="4" t="s">
        <v>111</v>
      </c>
      <c r="D157" s="4" t="s">
        <v>122</v>
      </c>
      <c r="E157" s="5">
        <v>1991</v>
      </c>
      <c r="F157" s="1" t="s">
        <v>240</v>
      </c>
      <c r="G157" s="4" t="s">
        <v>242</v>
      </c>
      <c r="H157" s="4">
        <v>16.5</v>
      </c>
      <c r="I157" s="7">
        <v>9.8375999999999983</v>
      </c>
      <c r="J157" s="4">
        <v>-17.100000000000001</v>
      </c>
    </row>
    <row r="158" spans="1:10">
      <c r="A158" s="4">
        <v>27</v>
      </c>
      <c r="B158" s="4" t="s">
        <v>114</v>
      </c>
      <c r="C158" s="4" t="s">
        <v>111</v>
      </c>
      <c r="D158" s="4" t="s">
        <v>122</v>
      </c>
      <c r="E158" s="5">
        <v>1992</v>
      </c>
      <c r="F158" s="1" t="s">
        <v>240</v>
      </c>
      <c r="G158" s="4" t="s">
        <v>242</v>
      </c>
      <c r="H158" s="4">
        <v>18.2</v>
      </c>
      <c r="I158" s="7">
        <v>11.985599999999998</v>
      </c>
      <c r="J158" s="4">
        <v>-38.9</v>
      </c>
    </row>
    <row r="159" spans="1:10">
      <c r="A159" s="4">
        <v>27</v>
      </c>
      <c r="B159" s="4" t="s">
        <v>114</v>
      </c>
      <c r="C159" s="4" t="s">
        <v>111</v>
      </c>
      <c r="D159" s="4" t="s">
        <v>123</v>
      </c>
      <c r="E159" s="5">
        <v>1991</v>
      </c>
      <c r="F159" s="1" t="s">
        <v>240</v>
      </c>
      <c r="G159" s="4" t="s">
        <v>242</v>
      </c>
      <c r="H159" s="4">
        <v>16</v>
      </c>
      <c r="I159" s="7">
        <v>7.7015999999999991</v>
      </c>
      <c r="J159" s="4">
        <v>-30</v>
      </c>
    </row>
    <row r="160" spans="1:10">
      <c r="A160" s="4">
        <v>27</v>
      </c>
      <c r="B160" s="4" t="s">
        <v>114</v>
      </c>
      <c r="C160" s="4" t="s">
        <v>111</v>
      </c>
      <c r="D160" s="4" t="s">
        <v>123</v>
      </c>
      <c r="E160" s="5">
        <v>1992</v>
      </c>
      <c r="F160" s="1" t="s">
        <v>240</v>
      </c>
      <c r="G160" s="4" t="s">
        <v>242</v>
      </c>
      <c r="H160" s="4">
        <v>17.5</v>
      </c>
      <c r="I160" s="7">
        <v>7.92</v>
      </c>
      <c r="J160" s="4">
        <v>-44.7</v>
      </c>
    </row>
    <row r="161" spans="1:11" ht="14.4" customHeight="1">
      <c r="A161" s="4">
        <v>24</v>
      </c>
      <c r="B161" s="2" t="s">
        <v>99</v>
      </c>
      <c r="C161" s="4" t="s">
        <v>104</v>
      </c>
      <c r="D161" s="4" t="s">
        <v>140</v>
      </c>
      <c r="E161" s="5" t="s">
        <v>102</v>
      </c>
      <c r="F161" s="1" t="s">
        <v>235</v>
      </c>
      <c r="G161" s="4" t="s">
        <v>236</v>
      </c>
      <c r="H161" s="4">
        <f>(0.4+1.4+1.5)/3</f>
        <v>1.0999999999999999</v>
      </c>
      <c r="I161" s="7">
        <v>2.8219178082191783</v>
      </c>
      <c r="J161" s="7">
        <v>-35</v>
      </c>
    </row>
    <row r="162" spans="1:11">
      <c r="A162" s="4">
        <v>28</v>
      </c>
      <c r="B162" s="2" t="s">
        <v>141</v>
      </c>
      <c r="C162" s="4" t="s">
        <v>104</v>
      </c>
      <c r="D162" s="4" t="s">
        <v>142</v>
      </c>
      <c r="E162" s="5" t="s">
        <v>143</v>
      </c>
      <c r="F162" s="1" t="s">
        <v>244</v>
      </c>
      <c r="G162" s="4" t="s">
        <v>245</v>
      </c>
      <c r="H162" s="4">
        <v>3.8</v>
      </c>
      <c r="I162" s="7">
        <v>8.2904109589041095</v>
      </c>
      <c r="J162" s="7">
        <v>-31</v>
      </c>
    </row>
    <row r="163" spans="1:11">
      <c r="A163" s="4">
        <v>28</v>
      </c>
      <c r="B163" s="2" t="s">
        <v>141</v>
      </c>
      <c r="C163" s="4" t="s">
        <v>104</v>
      </c>
      <c r="D163" s="4" t="s">
        <v>144</v>
      </c>
      <c r="E163" s="5" t="s">
        <v>143</v>
      </c>
      <c r="F163" s="1" t="s">
        <v>244</v>
      </c>
      <c r="G163" s="4" t="s">
        <v>245</v>
      </c>
      <c r="H163" s="4">
        <v>3.8</v>
      </c>
      <c r="I163" s="7">
        <v>8.1232876712328768</v>
      </c>
      <c r="J163" s="7">
        <v>-31</v>
      </c>
    </row>
    <row r="164" spans="1:11">
      <c r="A164" s="4">
        <v>28</v>
      </c>
      <c r="B164" s="2" t="s">
        <v>141</v>
      </c>
      <c r="C164" s="4" t="s">
        <v>104</v>
      </c>
      <c r="D164" s="4" t="s">
        <v>145</v>
      </c>
      <c r="E164" s="5" t="s">
        <v>143</v>
      </c>
      <c r="F164" s="1" t="s">
        <v>244</v>
      </c>
      <c r="G164" s="4" t="s">
        <v>245</v>
      </c>
      <c r="H164" s="4">
        <v>3.8</v>
      </c>
      <c r="I164" s="7">
        <v>7.3589041095890408</v>
      </c>
      <c r="J164" s="7">
        <v>-31</v>
      </c>
    </row>
    <row r="165" spans="1:11">
      <c r="A165" s="4">
        <v>28</v>
      </c>
      <c r="B165" s="2" t="s">
        <v>141</v>
      </c>
      <c r="C165" s="4" t="s">
        <v>104</v>
      </c>
      <c r="D165" s="4" t="s">
        <v>146</v>
      </c>
      <c r="E165" s="5" t="s">
        <v>147</v>
      </c>
      <c r="F165" s="1" t="s">
        <v>244</v>
      </c>
      <c r="G165" s="4" t="s">
        <v>245</v>
      </c>
      <c r="H165" s="4">
        <v>3.8</v>
      </c>
      <c r="I165" s="7">
        <v>6.7890410958904113</v>
      </c>
      <c r="J165" s="7">
        <v>-31</v>
      </c>
    </row>
    <row r="166" spans="1:11">
      <c r="A166" s="4">
        <v>28</v>
      </c>
      <c r="B166" s="2" t="s">
        <v>141</v>
      </c>
      <c r="C166" s="4" t="s">
        <v>104</v>
      </c>
      <c r="D166" s="4" t="s">
        <v>148</v>
      </c>
      <c r="E166" s="5" t="s">
        <v>147</v>
      </c>
      <c r="F166" s="1" t="s">
        <v>244</v>
      </c>
      <c r="G166" s="4" t="s">
        <v>245</v>
      </c>
      <c r="H166" s="4">
        <v>3.8</v>
      </c>
      <c r="I166" s="7">
        <v>6.7890410958904113</v>
      </c>
      <c r="J166" s="7">
        <v>-31</v>
      </c>
    </row>
    <row r="167" spans="1:11">
      <c r="A167" s="4">
        <v>28</v>
      </c>
      <c r="B167" s="2" t="s">
        <v>141</v>
      </c>
      <c r="C167" s="4" t="s">
        <v>104</v>
      </c>
      <c r="D167" s="4" t="s">
        <v>149</v>
      </c>
      <c r="E167" s="5" t="s">
        <v>147</v>
      </c>
      <c r="F167" s="1" t="s">
        <v>244</v>
      </c>
      <c r="G167" s="4" t="s">
        <v>245</v>
      </c>
      <c r="H167" s="4">
        <v>3.8</v>
      </c>
      <c r="I167" s="7">
        <v>5.5260273972602736</v>
      </c>
      <c r="J167" s="7">
        <v>-31</v>
      </c>
    </row>
    <row r="168" spans="1:11" ht="14.4" customHeight="1">
      <c r="A168" s="4">
        <v>21</v>
      </c>
      <c r="B168" s="2" t="s">
        <v>156</v>
      </c>
      <c r="C168" s="4" t="s">
        <v>81</v>
      </c>
      <c r="D168" s="4" t="s">
        <v>150</v>
      </c>
      <c r="E168" s="5">
        <v>2007</v>
      </c>
      <c r="F168" s="1" t="s">
        <v>227</v>
      </c>
      <c r="G168" s="4" t="s">
        <v>228</v>
      </c>
      <c r="H168" s="4">
        <v>-0.3</v>
      </c>
      <c r="I168" s="7">
        <f>231/365/12*44</f>
        <v>2.3205479452054796</v>
      </c>
      <c r="J168" s="7">
        <v>-22</v>
      </c>
    </row>
    <row r="169" spans="1:11">
      <c r="A169" s="4">
        <v>29</v>
      </c>
      <c r="B169" s="4" t="s">
        <v>151</v>
      </c>
      <c r="C169" s="4" t="s">
        <v>152</v>
      </c>
      <c r="D169" s="4" t="s">
        <v>250</v>
      </c>
      <c r="E169" s="5">
        <v>1997</v>
      </c>
      <c r="F169" s="1" t="s">
        <v>246</v>
      </c>
      <c r="G169" s="4" t="s">
        <v>247</v>
      </c>
      <c r="H169" s="4">
        <v>16.600000000000001</v>
      </c>
      <c r="I169" s="7">
        <v>7.44</v>
      </c>
      <c r="J169" s="7" t="s">
        <v>371</v>
      </c>
      <c r="K169" s="6"/>
    </row>
    <row r="170" spans="1:11">
      <c r="A170" s="4">
        <v>29</v>
      </c>
      <c r="B170" s="4" t="s">
        <v>151</v>
      </c>
      <c r="C170" s="4" t="s">
        <v>152</v>
      </c>
      <c r="D170" s="4" t="s">
        <v>251</v>
      </c>
      <c r="E170" s="5">
        <v>1997</v>
      </c>
      <c r="F170" s="1" t="s">
        <v>246</v>
      </c>
      <c r="G170" s="4" t="s">
        <v>247</v>
      </c>
      <c r="H170" s="4">
        <v>16.3</v>
      </c>
      <c r="I170" s="7">
        <v>3.72</v>
      </c>
      <c r="J170" s="7" t="s">
        <v>371</v>
      </c>
      <c r="K170" s="6"/>
    </row>
    <row r="171" spans="1:11">
      <c r="A171" s="4">
        <v>29</v>
      </c>
      <c r="B171" s="4" t="s">
        <v>151</v>
      </c>
      <c r="C171" s="4" t="s">
        <v>152</v>
      </c>
      <c r="D171" s="4" t="s">
        <v>252</v>
      </c>
      <c r="E171" s="5">
        <v>1997</v>
      </c>
      <c r="F171" s="1" t="s">
        <v>246</v>
      </c>
      <c r="G171" s="4" t="s">
        <v>247</v>
      </c>
      <c r="H171" s="4">
        <v>16.100000000000001</v>
      </c>
      <c r="I171" s="7">
        <v>5.1120000000000001</v>
      </c>
      <c r="J171" s="7" t="s">
        <v>371</v>
      </c>
      <c r="K171" s="6"/>
    </row>
    <row r="172" spans="1:11">
      <c r="A172" s="4">
        <v>29</v>
      </c>
      <c r="B172" s="4" t="s">
        <v>151</v>
      </c>
      <c r="C172" s="4" t="s">
        <v>152</v>
      </c>
      <c r="D172" s="4" t="s">
        <v>253</v>
      </c>
      <c r="E172" s="5">
        <v>1997</v>
      </c>
      <c r="F172" s="1" t="s">
        <v>246</v>
      </c>
      <c r="G172" s="4" t="s">
        <v>247</v>
      </c>
      <c r="H172" s="4">
        <v>14.8</v>
      </c>
      <c r="I172" s="7">
        <v>4.4160000000000004</v>
      </c>
      <c r="J172" s="7" t="s">
        <v>371</v>
      </c>
      <c r="K172" s="6"/>
    </row>
    <row r="173" spans="1:11">
      <c r="A173" s="4">
        <v>29</v>
      </c>
      <c r="B173" s="4" t="s">
        <v>151</v>
      </c>
      <c r="C173" s="4" t="s">
        <v>152</v>
      </c>
      <c r="D173" s="4" t="s">
        <v>254</v>
      </c>
      <c r="E173" s="5">
        <v>1997</v>
      </c>
      <c r="F173" s="1" t="s">
        <v>246</v>
      </c>
      <c r="G173" s="4" t="s">
        <v>247</v>
      </c>
      <c r="H173" s="4">
        <v>17.5</v>
      </c>
      <c r="I173" s="7">
        <v>7.92</v>
      </c>
      <c r="J173" s="7" t="s">
        <v>371</v>
      </c>
      <c r="K173" s="6"/>
    </row>
    <row r="174" spans="1:11">
      <c r="A174" s="4">
        <v>29</v>
      </c>
      <c r="B174" s="4" t="s">
        <v>151</v>
      </c>
      <c r="C174" s="4" t="s">
        <v>152</v>
      </c>
      <c r="D174" s="4" t="s">
        <v>255</v>
      </c>
      <c r="E174" s="5">
        <v>1997</v>
      </c>
      <c r="F174" s="1" t="s">
        <v>246</v>
      </c>
      <c r="G174" s="4" t="s">
        <v>247</v>
      </c>
      <c r="H174" s="4">
        <v>15.3</v>
      </c>
      <c r="I174" s="7">
        <v>4.5119999999999996</v>
      </c>
      <c r="J174" s="7" t="s">
        <v>371</v>
      </c>
      <c r="K174" s="6"/>
    </row>
    <row r="175" spans="1:11">
      <c r="A175" s="4">
        <v>29</v>
      </c>
      <c r="B175" s="4" t="s">
        <v>151</v>
      </c>
      <c r="C175" s="4" t="s">
        <v>152</v>
      </c>
      <c r="D175" s="4" t="s">
        <v>256</v>
      </c>
      <c r="E175" s="5">
        <v>1997</v>
      </c>
      <c r="F175" s="1" t="s">
        <v>246</v>
      </c>
      <c r="G175" s="4" t="s">
        <v>247</v>
      </c>
      <c r="H175" s="4">
        <v>15.6</v>
      </c>
      <c r="I175" s="7">
        <v>10.151999999999999</v>
      </c>
      <c r="J175" s="7">
        <v>-10.1</v>
      </c>
      <c r="K175" s="7"/>
    </row>
    <row r="176" spans="1:11">
      <c r="A176" s="4">
        <v>29</v>
      </c>
      <c r="B176" s="4" t="s">
        <v>151</v>
      </c>
      <c r="C176" s="4" t="s">
        <v>152</v>
      </c>
      <c r="D176" s="4" t="s">
        <v>257</v>
      </c>
      <c r="E176" s="5">
        <v>1997</v>
      </c>
      <c r="F176" s="1" t="s">
        <v>246</v>
      </c>
      <c r="G176" s="4" t="s">
        <v>247</v>
      </c>
      <c r="H176" s="4">
        <v>15.5</v>
      </c>
      <c r="I176" s="7">
        <v>6.6239999999999997</v>
      </c>
      <c r="J176" s="7">
        <v>-4</v>
      </c>
      <c r="K176" s="7"/>
    </row>
    <row r="177" spans="1:11">
      <c r="A177" s="4">
        <v>29</v>
      </c>
      <c r="B177" s="4" t="s">
        <v>151</v>
      </c>
      <c r="C177" s="4" t="s">
        <v>152</v>
      </c>
      <c r="D177" s="4" t="s">
        <v>258</v>
      </c>
      <c r="E177" s="5">
        <v>1997</v>
      </c>
      <c r="F177" s="1" t="s">
        <v>246</v>
      </c>
      <c r="G177" s="4" t="s">
        <v>247</v>
      </c>
      <c r="H177" s="4">
        <v>16.3</v>
      </c>
      <c r="I177" s="7">
        <v>9.2639999999999993</v>
      </c>
      <c r="J177" s="7">
        <v>-10.4</v>
      </c>
      <c r="K177" s="7"/>
    </row>
    <row r="178" spans="1:11">
      <c r="A178" s="4">
        <v>29</v>
      </c>
      <c r="B178" s="4" t="s">
        <v>151</v>
      </c>
      <c r="C178" s="4" t="s">
        <v>152</v>
      </c>
      <c r="D178" s="4" t="s">
        <v>259</v>
      </c>
      <c r="E178" s="5">
        <v>1997</v>
      </c>
      <c r="F178" s="1" t="s">
        <v>246</v>
      </c>
      <c r="G178" s="4" t="s">
        <v>247</v>
      </c>
      <c r="H178" s="4">
        <v>14.9</v>
      </c>
      <c r="I178" s="7">
        <v>4.5119999999999996</v>
      </c>
      <c r="J178" s="7">
        <v>0.6</v>
      </c>
      <c r="K178" s="7"/>
    </row>
    <row r="179" spans="1:11">
      <c r="A179" s="4">
        <v>29</v>
      </c>
      <c r="B179" s="4" t="s">
        <v>151</v>
      </c>
      <c r="C179" s="4" t="s">
        <v>152</v>
      </c>
      <c r="D179" s="4" t="s">
        <v>260</v>
      </c>
      <c r="E179" s="5">
        <v>1997</v>
      </c>
      <c r="F179" s="1" t="s">
        <v>246</v>
      </c>
      <c r="G179" s="4" t="s">
        <v>247</v>
      </c>
      <c r="H179" s="4">
        <v>15.7</v>
      </c>
      <c r="I179" s="7">
        <v>7.8</v>
      </c>
      <c r="J179" s="7">
        <v>-11</v>
      </c>
      <c r="K179" s="7"/>
    </row>
    <row r="180" spans="1:11">
      <c r="A180" s="4">
        <v>29</v>
      </c>
      <c r="B180" s="4" t="s">
        <v>151</v>
      </c>
      <c r="C180" s="4" t="s">
        <v>152</v>
      </c>
      <c r="D180" s="4" t="s">
        <v>261</v>
      </c>
      <c r="E180" s="5">
        <v>1997</v>
      </c>
      <c r="F180" s="1" t="s">
        <v>246</v>
      </c>
      <c r="G180" s="4" t="s">
        <v>247</v>
      </c>
      <c r="H180" s="4">
        <v>15.1</v>
      </c>
      <c r="I180" s="7">
        <v>5.1120000000000001</v>
      </c>
      <c r="J180" s="7">
        <v>-1.1000000000000001</v>
      </c>
      <c r="K180" s="7"/>
    </row>
    <row r="181" spans="1:11">
      <c r="A181" s="4">
        <v>29</v>
      </c>
      <c r="B181" s="4" t="s">
        <v>151</v>
      </c>
      <c r="C181" s="4" t="s">
        <v>152</v>
      </c>
      <c r="D181" s="4" t="s">
        <v>262</v>
      </c>
      <c r="E181" s="5">
        <v>1997</v>
      </c>
      <c r="F181" s="1" t="s">
        <v>246</v>
      </c>
      <c r="G181" s="4" t="s">
        <v>247</v>
      </c>
      <c r="H181" s="4">
        <v>15.4</v>
      </c>
      <c r="I181" s="7">
        <v>8.16</v>
      </c>
      <c r="J181" s="7">
        <v>-14.4</v>
      </c>
      <c r="K181" s="7"/>
    </row>
    <row r="182" spans="1:11">
      <c r="A182" s="4">
        <v>29</v>
      </c>
      <c r="B182" s="4" t="s">
        <v>151</v>
      </c>
      <c r="C182" s="4" t="s">
        <v>152</v>
      </c>
      <c r="D182" s="4" t="s">
        <v>263</v>
      </c>
      <c r="E182" s="5">
        <v>1997</v>
      </c>
      <c r="F182" s="1" t="s">
        <v>246</v>
      </c>
      <c r="G182" s="4" t="s">
        <v>247</v>
      </c>
      <c r="H182" s="4">
        <v>14.5</v>
      </c>
      <c r="I182" s="7">
        <v>3.984</v>
      </c>
      <c r="J182" s="7">
        <v>1.2</v>
      </c>
      <c r="K182" s="7"/>
    </row>
    <row r="183" spans="1:11">
      <c r="A183" s="4">
        <v>29</v>
      </c>
      <c r="B183" s="4" t="s">
        <v>151</v>
      </c>
      <c r="C183" s="4" t="s">
        <v>152</v>
      </c>
      <c r="D183" s="4" t="s">
        <v>264</v>
      </c>
      <c r="E183" s="5">
        <v>1997</v>
      </c>
      <c r="F183" s="1" t="s">
        <v>246</v>
      </c>
      <c r="G183" s="4" t="s">
        <v>247</v>
      </c>
      <c r="H183" s="4">
        <v>15.1</v>
      </c>
      <c r="I183" s="7">
        <v>7.1280000000000001</v>
      </c>
      <c r="J183" s="7">
        <v>-8.6999999999999993</v>
      </c>
      <c r="K183" s="7"/>
    </row>
    <row r="184" spans="1:11">
      <c r="A184" s="4">
        <v>29</v>
      </c>
      <c r="B184" s="4" t="s">
        <v>151</v>
      </c>
      <c r="C184" s="4" t="s">
        <v>152</v>
      </c>
      <c r="D184" s="4" t="s">
        <v>265</v>
      </c>
      <c r="E184" s="5">
        <v>1997</v>
      </c>
      <c r="F184" s="1" t="s">
        <v>246</v>
      </c>
      <c r="G184" s="4" t="s">
        <v>247</v>
      </c>
      <c r="H184" s="4">
        <v>13.9</v>
      </c>
      <c r="I184" s="7">
        <v>2.1840000000000002</v>
      </c>
      <c r="J184" s="7">
        <v>3.4</v>
      </c>
      <c r="K184" s="7"/>
    </row>
    <row r="185" spans="1:11">
      <c r="A185" s="4">
        <v>29</v>
      </c>
      <c r="B185" s="4" t="s">
        <v>151</v>
      </c>
      <c r="C185" s="4" t="s">
        <v>152</v>
      </c>
      <c r="D185" s="4" t="s">
        <v>266</v>
      </c>
      <c r="E185" s="5">
        <v>1997</v>
      </c>
      <c r="F185" s="1" t="s">
        <v>246</v>
      </c>
      <c r="G185" s="4" t="s">
        <v>247</v>
      </c>
      <c r="H185" s="4">
        <v>15.6</v>
      </c>
      <c r="I185" s="7">
        <v>7.6319999999999997</v>
      </c>
      <c r="J185" s="7">
        <v>-7.5</v>
      </c>
      <c r="K185" s="7"/>
    </row>
    <row r="186" spans="1:11">
      <c r="A186" s="4">
        <v>29</v>
      </c>
      <c r="B186" s="4" t="s">
        <v>151</v>
      </c>
      <c r="C186" s="4" t="s">
        <v>152</v>
      </c>
      <c r="D186" s="4" t="s">
        <v>267</v>
      </c>
      <c r="E186" s="5">
        <v>1997</v>
      </c>
      <c r="F186" s="1" t="s">
        <v>246</v>
      </c>
      <c r="G186" s="4" t="s">
        <v>247</v>
      </c>
      <c r="H186" s="4">
        <v>14.7</v>
      </c>
      <c r="I186" s="7">
        <v>4.5839999999999996</v>
      </c>
      <c r="J186" s="7">
        <v>4.2</v>
      </c>
      <c r="K186" s="7"/>
    </row>
    <row r="187" spans="1:11">
      <c r="A187" s="4">
        <v>29</v>
      </c>
      <c r="B187" s="4" t="s">
        <v>151</v>
      </c>
      <c r="C187" s="4" t="s">
        <v>152</v>
      </c>
      <c r="D187" s="4" t="s">
        <v>268</v>
      </c>
      <c r="E187" s="5">
        <v>1997</v>
      </c>
      <c r="F187" s="1" t="s">
        <v>246</v>
      </c>
      <c r="G187" s="4" t="s">
        <v>247</v>
      </c>
      <c r="H187" s="4">
        <v>14.4</v>
      </c>
      <c r="I187" s="7">
        <v>5.1840000000000002</v>
      </c>
      <c r="J187" s="7">
        <v>-0.1</v>
      </c>
      <c r="K187" s="7"/>
    </row>
    <row r="188" spans="1:11">
      <c r="A188" s="4">
        <v>29</v>
      </c>
      <c r="B188" s="4" t="s">
        <v>151</v>
      </c>
      <c r="C188" s="4" t="s">
        <v>152</v>
      </c>
      <c r="D188" s="4" t="s">
        <v>269</v>
      </c>
      <c r="E188" s="5">
        <v>1997</v>
      </c>
      <c r="F188" s="1" t="s">
        <v>246</v>
      </c>
      <c r="G188" s="4" t="s">
        <v>247</v>
      </c>
      <c r="H188" s="4">
        <v>15.8</v>
      </c>
      <c r="I188" s="7">
        <v>9.9359999999999999</v>
      </c>
      <c r="J188" s="7">
        <v>-3.5</v>
      </c>
      <c r="K188" s="7"/>
    </row>
    <row r="189" spans="1:11">
      <c r="A189" s="4">
        <v>29</v>
      </c>
      <c r="B189" s="4" t="s">
        <v>151</v>
      </c>
      <c r="C189" s="4" t="s">
        <v>152</v>
      </c>
      <c r="D189" s="4" t="s">
        <v>270</v>
      </c>
      <c r="E189" s="5">
        <v>1997</v>
      </c>
      <c r="F189" s="1" t="s">
        <v>246</v>
      </c>
      <c r="G189" s="4" t="s">
        <v>247</v>
      </c>
      <c r="H189" s="4">
        <v>16.5</v>
      </c>
      <c r="I189" s="7">
        <v>8.6880000000000006</v>
      </c>
      <c r="J189" s="7">
        <v>-3.7</v>
      </c>
      <c r="K189" s="7"/>
    </row>
    <row r="190" spans="1:11">
      <c r="A190" s="4">
        <v>29</v>
      </c>
      <c r="B190" s="4" t="s">
        <v>151</v>
      </c>
      <c r="C190" s="4" t="s">
        <v>152</v>
      </c>
      <c r="D190" s="4" t="s">
        <v>271</v>
      </c>
      <c r="E190" s="5">
        <v>1997</v>
      </c>
      <c r="F190" s="1" t="s">
        <v>246</v>
      </c>
      <c r="G190" s="4" t="s">
        <v>247</v>
      </c>
      <c r="H190" s="4">
        <v>14.1</v>
      </c>
      <c r="I190" s="7">
        <v>7.2720000000000002</v>
      </c>
      <c r="J190" s="7">
        <v>-6.5</v>
      </c>
      <c r="K190" s="7"/>
    </row>
    <row r="191" spans="1:11">
      <c r="A191" s="4">
        <v>29</v>
      </c>
      <c r="B191" s="4" t="s">
        <v>151</v>
      </c>
      <c r="C191" s="4" t="s">
        <v>152</v>
      </c>
      <c r="D191" s="4" t="s">
        <v>272</v>
      </c>
      <c r="E191" s="5">
        <v>1997</v>
      </c>
      <c r="F191" s="1" t="s">
        <v>246</v>
      </c>
      <c r="G191" s="4" t="s">
        <v>247</v>
      </c>
      <c r="H191" s="4">
        <v>15.6</v>
      </c>
      <c r="I191" s="7">
        <v>10.128</v>
      </c>
      <c r="J191" s="7">
        <v>-16.399999999999999</v>
      </c>
      <c r="K191" s="7"/>
    </row>
    <row r="192" spans="1:11">
      <c r="A192" s="4">
        <v>29</v>
      </c>
      <c r="B192" s="4" t="s">
        <v>151</v>
      </c>
      <c r="C192" s="4" t="s">
        <v>152</v>
      </c>
      <c r="D192" s="4" t="s">
        <v>273</v>
      </c>
      <c r="E192" s="5">
        <v>1997</v>
      </c>
      <c r="F192" s="1" t="s">
        <v>246</v>
      </c>
      <c r="G192" s="4" t="s">
        <v>247</v>
      </c>
      <c r="H192" s="4">
        <v>14.1</v>
      </c>
      <c r="I192" s="7">
        <v>9.4320000000000004</v>
      </c>
      <c r="J192" s="7">
        <v>-25.3</v>
      </c>
      <c r="K192" s="7"/>
    </row>
    <row r="193" spans="1:11">
      <c r="A193" s="4">
        <v>29</v>
      </c>
      <c r="B193" s="4" t="s">
        <v>151</v>
      </c>
      <c r="C193" s="4" t="s">
        <v>152</v>
      </c>
      <c r="D193" s="4" t="s">
        <v>274</v>
      </c>
      <c r="E193" s="5">
        <v>1997</v>
      </c>
      <c r="F193" s="1" t="s">
        <v>246</v>
      </c>
      <c r="G193" s="4" t="s">
        <v>247</v>
      </c>
      <c r="H193" s="4">
        <v>13.2</v>
      </c>
      <c r="I193" s="7">
        <v>6.0720000000000001</v>
      </c>
      <c r="J193" s="7">
        <v>-1.3</v>
      </c>
      <c r="K193" s="7"/>
    </row>
    <row r="194" spans="1:11">
      <c r="A194" s="4">
        <v>29</v>
      </c>
      <c r="B194" s="4" t="s">
        <v>151</v>
      </c>
      <c r="C194" s="4" t="s">
        <v>152</v>
      </c>
      <c r="D194" s="4" t="s">
        <v>275</v>
      </c>
      <c r="E194" s="5">
        <v>1997</v>
      </c>
      <c r="F194" s="1" t="s">
        <v>246</v>
      </c>
      <c r="G194" s="4" t="s">
        <v>247</v>
      </c>
      <c r="H194" s="4">
        <v>13.1</v>
      </c>
      <c r="I194" s="7">
        <v>4.8</v>
      </c>
      <c r="J194" s="7">
        <v>0.9</v>
      </c>
      <c r="K194" s="7"/>
    </row>
    <row r="195" spans="1:11">
      <c r="A195" s="4">
        <v>29</v>
      </c>
      <c r="B195" s="4" t="s">
        <v>151</v>
      </c>
      <c r="C195" s="4" t="s">
        <v>152</v>
      </c>
      <c r="D195" s="4" t="s">
        <v>276</v>
      </c>
      <c r="E195" s="5">
        <v>1997</v>
      </c>
      <c r="F195" s="1" t="s">
        <v>246</v>
      </c>
      <c r="G195" s="4" t="s">
        <v>247</v>
      </c>
      <c r="H195" s="4">
        <v>12</v>
      </c>
      <c r="I195" s="7">
        <v>3.9119999999999999</v>
      </c>
      <c r="J195" s="7">
        <v>3.6</v>
      </c>
      <c r="K195" s="7"/>
    </row>
    <row r="196" spans="1:11">
      <c r="A196" s="4">
        <v>29</v>
      </c>
      <c r="B196" s="4" t="s">
        <v>151</v>
      </c>
      <c r="C196" s="4" t="s">
        <v>152</v>
      </c>
      <c r="D196" s="4" t="s">
        <v>277</v>
      </c>
      <c r="E196" s="5">
        <v>1997</v>
      </c>
      <c r="F196" s="1" t="s">
        <v>246</v>
      </c>
      <c r="G196" s="4" t="s">
        <v>247</v>
      </c>
      <c r="H196" s="4">
        <v>14.5</v>
      </c>
      <c r="I196" s="7">
        <v>6.2160000000000002</v>
      </c>
      <c r="J196" s="7">
        <v>2.5</v>
      </c>
      <c r="K196" s="7"/>
    </row>
    <row r="197" spans="1:11">
      <c r="A197" s="4">
        <v>29</v>
      </c>
      <c r="B197" s="4" t="s">
        <v>151</v>
      </c>
      <c r="C197" s="4" t="s">
        <v>152</v>
      </c>
      <c r="D197" s="4" t="s">
        <v>278</v>
      </c>
      <c r="E197" s="5">
        <v>1997</v>
      </c>
      <c r="F197" s="1" t="s">
        <v>246</v>
      </c>
      <c r="G197" s="4" t="s">
        <v>247</v>
      </c>
      <c r="H197" s="4">
        <v>14.1</v>
      </c>
      <c r="I197" s="7">
        <v>3.1920000000000002</v>
      </c>
      <c r="J197" s="7">
        <v>4</v>
      </c>
      <c r="K197" s="7"/>
    </row>
    <row r="198" spans="1:11">
      <c r="A198" s="4">
        <v>29</v>
      </c>
      <c r="B198" s="4" t="s">
        <v>151</v>
      </c>
      <c r="C198" s="4" t="s">
        <v>152</v>
      </c>
      <c r="D198" s="4" t="s">
        <v>279</v>
      </c>
      <c r="E198" s="5">
        <v>1997</v>
      </c>
      <c r="F198" s="1" t="s">
        <v>246</v>
      </c>
      <c r="G198" s="4" t="s">
        <v>247</v>
      </c>
      <c r="H198" s="4">
        <v>15</v>
      </c>
      <c r="I198" s="7">
        <v>7.08</v>
      </c>
      <c r="J198" s="7">
        <v>0.2</v>
      </c>
      <c r="K198" s="7"/>
    </row>
    <row r="199" spans="1:11">
      <c r="A199" s="4">
        <v>30</v>
      </c>
      <c r="B199" s="4" t="s">
        <v>280</v>
      </c>
      <c r="C199" s="4" t="s">
        <v>281</v>
      </c>
      <c r="D199" s="4" t="s">
        <v>358</v>
      </c>
      <c r="E199" s="5">
        <v>1995</v>
      </c>
      <c r="F199" s="4" t="s">
        <v>282</v>
      </c>
      <c r="G199" s="4" t="s">
        <v>283</v>
      </c>
      <c r="H199" s="4">
        <v>13.2</v>
      </c>
      <c r="I199" s="7">
        <v>5.2</v>
      </c>
      <c r="J199" s="4">
        <v>-16.5</v>
      </c>
    </row>
    <row r="200" spans="1:11">
      <c r="A200" s="4">
        <v>30</v>
      </c>
      <c r="B200" s="4" t="s">
        <v>280</v>
      </c>
      <c r="C200" s="4" t="s">
        <v>281</v>
      </c>
      <c r="D200" s="4" t="s">
        <v>358</v>
      </c>
      <c r="E200" s="5">
        <v>1996</v>
      </c>
      <c r="F200" s="4" t="s">
        <v>282</v>
      </c>
      <c r="G200" s="4" t="s">
        <v>283</v>
      </c>
      <c r="H200" s="4">
        <v>12.7</v>
      </c>
      <c r="I200" s="7">
        <v>3.9</v>
      </c>
      <c r="J200" s="4">
        <v>-16.100000000000001</v>
      </c>
    </row>
    <row r="201" spans="1:11">
      <c r="A201" s="4">
        <v>30</v>
      </c>
      <c r="B201" s="4" t="s">
        <v>280</v>
      </c>
      <c r="C201" s="4" t="s">
        <v>281</v>
      </c>
      <c r="D201" s="4" t="s">
        <v>359</v>
      </c>
      <c r="E201" s="5">
        <v>1995</v>
      </c>
      <c r="F201" s="4" t="s">
        <v>282</v>
      </c>
      <c r="G201" s="4" t="s">
        <v>283</v>
      </c>
      <c r="H201" s="4">
        <v>13.2</v>
      </c>
      <c r="I201" s="7">
        <v>5.2</v>
      </c>
      <c r="J201" s="4">
        <v>-11.6</v>
      </c>
    </row>
    <row r="202" spans="1:11">
      <c r="A202" s="4">
        <v>30</v>
      </c>
      <c r="B202" s="4" t="s">
        <v>280</v>
      </c>
      <c r="C202" s="4" t="s">
        <v>281</v>
      </c>
      <c r="D202" s="4" t="s">
        <v>359</v>
      </c>
      <c r="E202" s="5">
        <v>1996</v>
      </c>
      <c r="F202" s="4" t="s">
        <v>282</v>
      </c>
      <c r="G202" s="4" t="s">
        <v>283</v>
      </c>
      <c r="H202" s="4">
        <v>12.7</v>
      </c>
      <c r="I202" s="7">
        <v>3.4</v>
      </c>
      <c r="J202" s="4">
        <v>-7.6</v>
      </c>
    </row>
    <row r="203" spans="1:11">
      <c r="A203" s="4">
        <v>31</v>
      </c>
      <c r="B203" s="4" t="s">
        <v>284</v>
      </c>
      <c r="C203" s="4" t="s">
        <v>38</v>
      </c>
      <c r="D203" s="4" t="s">
        <v>287</v>
      </c>
      <c r="E203" s="5">
        <v>1994</v>
      </c>
      <c r="F203" s="4" t="s">
        <v>285</v>
      </c>
      <c r="G203" s="4" t="s">
        <v>286</v>
      </c>
      <c r="H203" s="4">
        <f>AVERAGE(9,12.5,20.6,23.7,20.1,15.4,10.2,6.1)</f>
        <v>14.700000000000001</v>
      </c>
      <c r="I203" s="4">
        <f>134*24/12*44/1000</f>
        <v>11.792</v>
      </c>
      <c r="J203" s="4">
        <v>-7.75</v>
      </c>
    </row>
    <row r="204" spans="1:11">
      <c r="A204" s="4">
        <v>32</v>
      </c>
      <c r="B204" s="8" t="s">
        <v>323</v>
      </c>
      <c r="C204" s="4" t="s">
        <v>345</v>
      </c>
      <c r="D204" s="4" t="s">
        <v>326</v>
      </c>
      <c r="E204" s="5" t="s">
        <v>328</v>
      </c>
      <c r="F204" s="4" t="s">
        <v>324</v>
      </c>
      <c r="G204" s="4" t="s">
        <v>325</v>
      </c>
      <c r="H204" s="4">
        <v>2.8</v>
      </c>
      <c r="I204" s="4">
        <v>6</v>
      </c>
      <c r="J204" s="15">
        <v>-50</v>
      </c>
    </row>
    <row r="205" spans="1:11">
      <c r="A205" s="4">
        <v>32</v>
      </c>
      <c r="B205" s="8" t="s">
        <v>323</v>
      </c>
      <c r="C205" s="4" t="s">
        <v>345</v>
      </c>
      <c r="D205" s="4" t="s">
        <v>327</v>
      </c>
      <c r="E205" s="5" t="s">
        <v>328</v>
      </c>
      <c r="F205" s="4" t="s">
        <v>324</v>
      </c>
      <c r="G205" s="4" t="s">
        <v>325</v>
      </c>
      <c r="H205" s="4">
        <v>2.8</v>
      </c>
      <c r="I205" s="4">
        <v>9</v>
      </c>
      <c r="J205" s="15">
        <v>-50</v>
      </c>
    </row>
    <row r="206" spans="1:11">
      <c r="A206" s="4">
        <v>33</v>
      </c>
      <c r="B206" s="4" t="s">
        <v>342</v>
      </c>
      <c r="C206" s="4" t="s">
        <v>330</v>
      </c>
      <c r="D206" s="4" t="s">
        <v>333</v>
      </c>
      <c r="E206" s="4">
        <v>2000</v>
      </c>
      <c r="F206" s="4" t="s">
        <v>331</v>
      </c>
      <c r="G206" s="4" t="s">
        <v>332</v>
      </c>
      <c r="H206" s="4">
        <v>5.8</v>
      </c>
      <c r="I206" s="16">
        <v>14.408064</v>
      </c>
      <c r="J206" s="15">
        <v>-31</v>
      </c>
    </row>
    <row r="207" spans="1:11">
      <c r="A207" s="4">
        <v>33</v>
      </c>
      <c r="B207" s="4" t="s">
        <v>329</v>
      </c>
      <c r="C207" s="4" t="s">
        <v>330</v>
      </c>
      <c r="D207" s="4" t="s">
        <v>334</v>
      </c>
      <c r="E207" s="4">
        <v>2000</v>
      </c>
      <c r="F207" s="4" t="s">
        <v>331</v>
      </c>
      <c r="G207" s="4" t="s">
        <v>332</v>
      </c>
      <c r="H207" s="4">
        <v>5.8</v>
      </c>
      <c r="I207" s="16">
        <v>18.171648000000005</v>
      </c>
      <c r="J207" s="15">
        <v>-17</v>
      </c>
    </row>
    <row r="208" spans="1:11">
      <c r="A208" s="4">
        <v>33</v>
      </c>
      <c r="B208" s="4" t="s">
        <v>329</v>
      </c>
      <c r="C208" s="4" t="s">
        <v>330</v>
      </c>
      <c r="D208" s="4" t="s">
        <v>335</v>
      </c>
      <c r="E208" s="4">
        <v>2000</v>
      </c>
      <c r="F208" s="4" t="s">
        <v>331</v>
      </c>
      <c r="G208" s="4" t="s">
        <v>332</v>
      </c>
      <c r="H208" s="4">
        <v>5.8</v>
      </c>
      <c r="I208" s="16">
        <v>7.7932799999999975</v>
      </c>
      <c r="J208" s="15">
        <v>-5.6</v>
      </c>
    </row>
    <row r="209" spans="1:10">
      <c r="A209" s="4">
        <v>33</v>
      </c>
      <c r="B209" s="4" t="s">
        <v>329</v>
      </c>
      <c r="C209" s="4" t="s">
        <v>330</v>
      </c>
      <c r="D209" s="4" t="s">
        <v>336</v>
      </c>
      <c r="E209" s="4">
        <v>2000</v>
      </c>
      <c r="F209" s="4" t="s">
        <v>331</v>
      </c>
      <c r="G209" s="4" t="s">
        <v>332</v>
      </c>
      <c r="H209" s="4">
        <v>5.8</v>
      </c>
      <c r="I209" s="16">
        <v>23.227776000000006</v>
      </c>
      <c r="J209" s="15">
        <v>-33</v>
      </c>
    </row>
    <row r="210" spans="1:10">
      <c r="A210" s="4">
        <v>33</v>
      </c>
      <c r="B210" s="4" t="s">
        <v>329</v>
      </c>
      <c r="C210" s="4" t="s">
        <v>330</v>
      </c>
      <c r="D210" s="4" t="s">
        <v>338</v>
      </c>
      <c r="E210" s="4">
        <v>2000</v>
      </c>
      <c r="F210" s="4" t="s">
        <v>331</v>
      </c>
      <c r="G210" s="4" t="s">
        <v>332</v>
      </c>
      <c r="H210" s="4">
        <v>5.8</v>
      </c>
      <c r="I210" s="16">
        <v>19.578240000000005</v>
      </c>
      <c r="J210" s="15">
        <v>0</v>
      </c>
    </row>
    <row r="211" spans="1:10">
      <c r="A211" s="4">
        <v>33</v>
      </c>
      <c r="B211" s="4" t="s">
        <v>329</v>
      </c>
      <c r="C211" s="4" t="s">
        <v>330</v>
      </c>
      <c r="D211" s="4" t="s">
        <v>333</v>
      </c>
      <c r="E211" s="4">
        <v>2001</v>
      </c>
      <c r="F211" s="4" t="s">
        <v>331</v>
      </c>
      <c r="G211" s="4" t="s">
        <v>332</v>
      </c>
      <c r="H211" s="4">
        <v>5.8</v>
      </c>
      <c r="I211" s="16">
        <v>18.855936</v>
      </c>
      <c r="J211" s="15">
        <v>-48</v>
      </c>
    </row>
    <row r="212" spans="1:10">
      <c r="A212" s="4">
        <v>33</v>
      </c>
      <c r="B212" s="4" t="s">
        <v>329</v>
      </c>
      <c r="C212" s="4" t="s">
        <v>330</v>
      </c>
      <c r="D212" s="4" t="s">
        <v>334</v>
      </c>
      <c r="E212" s="4">
        <v>2001</v>
      </c>
      <c r="F212" s="4" t="s">
        <v>331</v>
      </c>
      <c r="G212" s="4" t="s">
        <v>332</v>
      </c>
      <c r="H212" s="4">
        <v>5.8</v>
      </c>
      <c r="I212" s="16">
        <v>24.406272000000005</v>
      </c>
      <c r="J212" s="15">
        <v>-30</v>
      </c>
    </row>
    <row r="213" spans="1:10">
      <c r="A213" s="4">
        <v>33</v>
      </c>
      <c r="B213" s="4" t="s">
        <v>329</v>
      </c>
      <c r="C213" s="4" t="s">
        <v>330</v>
      </c>
      <c r="D213" s="4" t="s">
        <v>335</v>
      </c>
      <c r="E213" s="4">
        <v>2001</v>
      </c>
      <c r="F213" s="4" t="s">
        <v>382</v>
      </c>
      <c r="G213" s="4" t="s">
        <v>332</v>
      </c>
      <c r="H213" s="4">
        <v>5.8</v>
      </c>
      <c r="I213" s="16">
        <v>10.492415999999999</v>
      </c>
      <c r="J213" s="15">
        <v>-17</v>
      </c>
    </row>
    <row r="214" spans="1:10">
      <c r="A214" s="4">
        <v>33</v>
      </c>
      <c r="B214" s="4" t="s">
        <v>329</v>
      </c>
      <c r="C214" s="4" t="s">
        <v>330</v>
      </c>
      <c r="D214" s="4" t="s">
        <v>336</v>
      </c>
      <c r="E214" s="4">
        <v>2001</v>
      </c>
      <c r="F214" s="4" t="s">
        <v>331</v>
      </c>
      <c r="G214" s="4" t="s">
        <v>332</v>
      </c>
      <c r="H214" s="4">
        <v>5.8</v>
      </c>
      <c r="I214" s="16">
        <v>29.348351999999998</v>
      </c>
      <c r="J214" s="15">
        <v>-41</v>
      </c>
    </row>
    <row r="215" spans="1:10">
      <c r="A215" s="4">
        <v>33</v>
      </c>
      <c r="B215" s="4" t="s">
        <v>329</v>
      </c>
      <c r="C215" s="4" t="s">
        <v>330</v>
      </c>
      <c r="D215" s="4" t="s">
        <v>338</v>
      </c>
      <c r="E215" s="4">
        <v>2001</v>
      </c>
      <c r="F215" s="4" t="s">
        <v>331</v>
      </c>
      <c r="G215" s="4" t="s">
        <v>332</v>
      </c>
      <c r="H215" s="4">
        <v>5.8</v>
      </c>
      <c r="I215" s="16">
        <v>23.645952000000001</v>
      </c>
      <c r="J215" s="17" t="s">
        <v>352</v>
      </c>
    </row>
    <row r="216" spans="1:10">
      <c r="A216" s="4">
        <v>33</v>
      </c>
      <c r="B216" s="4" t="s">
        <v>329</v>
      </c>
      <c r="C216" s="4" t="s">
        <v>330</v>
      </c>
      <c r="D216" s="4" t="s">
        <v>337</v>
      </c>
      <c r="E216" s="4">
        <v>2001</v>
      </c>
      <c r="F216" s="4" t="s">
        <v>331</v>
      </c>
      <c r="G216" s="4" t="s">
        <v>332</v>
      </c>
      <c r="H216" s="4">
        <v>5.8</v>
      </c>
      <c r="I216" s="16">
        <v>13.647743999999998</v>
      </c>
      <c r="J216" s="17" t="s">
        <v>352</v>
      </c>
    </row>
    <row r="217" spans="1:10">
      <c r="A217" s="4">
        <v>34</v>
      </c>
      <c r="B217" s="4" t="s">
        <v>344</v>
      </c>
      <c r="C217" s="4" t="s">
        <v>345</v>
      </c>
      <c r="D217" s="4" t="s">
        <v>346</v>
      </c>
      <c r="E217" s="5">
        <v>2012</v>
      </c>
      <c r="F217" s="4" t="s">
        <v>349</v>
      </c>
      <c r="G217" s="4" t="s">
        <v>350</v>
      </c>
      <c r="H217" s="4">
        <v>13.2</v>
      </c>
      <c r="I217" s="4">
        <v>9.3000000000000007</v>
      </c>
      <c r="J217" s="6" t="s">
        <v>353</v>
      </c>
    </row>
    <row r="218" spans="1:10">
      <c r="A218" s="4">
        <v>34</v>
      </c>
      <c r="B218" s="4" t="s">
        <v>356</v>
      </c>
      <c r="C218" s="4" t="s">
        <v>345</v>
      </c>
      <c r="D218" s="4" t="s">
        <v>347</v>
      </c>
      <c r="E218" s="5">
        <v>2012</v>
      </c>
      <c r="F218" s="4" t="s">
        <v>349</v>
      </c>
      <c r="G218" s="4" t="s">
        <v>350</v>
      </c>
      <c r="H218" s="4">
        <v>13.2</v>
      </c>
      <c r="I218" s="4">
        <v>13.2</v>
      </c>
      <c r="J218" s="6" t="s">
        <v>355</v>
      </c>
    </row>
    <row r="219" spans="1:10">
      <c r="A219" s="4">
        <v>34</v>
      </c>
      <c r="B219" s="4" t="s">
        <v>357</v>
      </c>
      <c r="C219" s="4" t="s">
        <v>345</v>
      </c>
      <c r="D219" s="4" t="s">
        <v>348</v>
      </c>
      <c r="E219" s="5">
        <v>2012</v>
      </c>
      <c r="F219" s="4" t="s">
        <v>351</v>
      </c>
      <c r="G219" s="4" t="s">
        <v>350</v>
      </c>
      <c r="H219" s="4">
        <v>13.2</v>
      </c>
      <c r="I219" s="4">
        <v>21</v>
      </c>
      <c r="J219" s="6" t="s">
        <v>354</v>
      </c>
    </row>
    <row r="220" spans="1:10">
      <c r="A220" s="4">
        <v>35</v>
      </c>
      <c r="B220" s="4" t="s">
        <v>361</v>
      </c>
      <c r="C220" s="4" t="s">
        <v>362</v>
      </c>
      <c r="D220" s="4" t="s">
        <v>363</v>
      </c>
      <c r="E220" s="5" t="s">
        <v>366</v>
      </c>
      <c r="F220" s="4" t="s">
        <v>369</v>
      </c>
      <c r="G220" s="4" t="s">
        <v>370</v>
      </c>
      <c r="H220" s="4">
        <v>4.9000000000000004</v>
      </c>
      <c r="I220" s="7">
        <f>436/365</f>
        <v>1.1945205479452055</v>
      </c>
      <c r="J220" s="6" t="s">
        <v>371</v>
      </c>
    </row>
    <row r="221" spans="1:10">
      <c r="A221" s="4">
        <v>35</v>
      </c>
      <c r="B221" s="4" t="s">
        <v>372</v>
      </c>
      <c r="C221" s="4" t="s">
        <v>362</v>
      </c>
      <c r="D221" s="4" t="s">
        <v>364</v>
      </c>
      <c r="E221" s="5" t="s">
        <v>367</v>
      </c>
      <c r="F221" s="4" t="s">
        <v>369</v>
      </c>
      <c r="G221" s="4" t="s">
        <v>370</v>
      </c>
      <c r="H221" s="4">
        <v>4.9000000000000004</v>
      </c>
      <c r="I221" s="7">
        <f>930/365</f>
        <v>2.547945205479452</v>
      </c>
      <c r="J221" s="6" t="s">
        <v>371</v>
      </c>
    </row>
    <row r="222" spans="1:10">
      <c r="A222" s="4">
        <v>35</v>
      </c>
      <c r="B222" s="4" t="s">
        <v>373</v>
      </c>
      <c r="C222" s="4" t="s">
        <v>362</v>
      </c>
      <c r="D222" s="4" t="s">
        <v>365</v>
      </c>
      <c r="E222" s="5" t="s">
        <v>368</v>
      </c>
      <c r="F222" s="4" t="s">
        <v>369</v>
      </c>
      <c r="G222" s="4" t="s">
        <v>370</v>
      </c>
      <c r="H222" s="4">
        <v>4.9000000000000004</v>
      </c>
      <c r="I222" s="7">
        <f>1292/365</f>
        <v>3.5397260273972604</v>
      </c>
      <c r="J222" s="6" t="s">
        <v>371</v>
      </c>
    </row>
    <row r="223" spans="1:10">
      <c r="A223" s="4">
        <v>36</v>
      </c>
      <c r="B223" s="4" t="s">
        <v>376</v>
      </c>
      <c r="C223" s="4" t="s">
        <v>362</v>
      </c>
      <c r="D223" s="4" t="s">
        <v>374</v>
      </c>
      <c r="E223" s="5" t="s">
        <v>375</v>
      </c>
      <c r="F223" s="4" t="s">
        <v>371</v>
      </c>
      <c r="G223" s="4" t="s">
        <v>371</v>
      </c>
      <c r="H223" s="4">
        <v>4.4000000000000004</v>
      </c>
      <c r="I223" s="4">
        <v>6.2</v>
      </c>
      <c r="J223" s="6" t="s">
        <v>371</v>
      </c>
    </row>
    <row r="225" spans="1:1">
      <c r="A225" s="4" t="s">
        <v>381</v>
      </c>
    </row>
  </sheetData>
  <sortState xmlns:xlrd2="http://schemas.microsoft.com/office/spreadsheetml/2017/richdata2" ref="A141:I174">
    <sortCondition ref="D141:D174"/>
  </sortState>
  <phoneticPr fontId="15" type="noConversion"/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7"/>
  <sheetViews>
    <sheetView topLeftCell="A19" zoomScaleNormal="100" workbookViewId="0">
      <selection activeCell="B24" sqref="B24"/>
    </sheetView>
  </sheetViews>
  <sheetFormatPr defaultRowHeight="14.4"/>
  <cols>
    <col min="1" max="1" width="8.44140625" style="18" customWidth="1"/>
    <col min="2" max="2" width="144" style="18" customWidth="1"/>
    <col min="3" max="3" width="120" style="18" customWidth="1"/>
    <col min="4" max="4" width="8.88671875" style="18"/>
    <col min="5" max="5" width="2.44140625" style="18" customWidth="1"/>
    <col min="6" max="6" width="8.88671875" style="18" hidden="1" customWidth="1"/>
    <col min="7" max="16384" width="8.88671875" style="18"/>
  </cols>
  <sheetData>
    <row r="1" spans="1:2">
      <c r="A1" s="18" t="s">
        <v>153</v>
      </c>
      <c r="B1" s="18" t="s">
        <v>154</v>
      </c>
    </row>
    <row r="2" spans="1:2">
      <c r="A2" s="18">
        <v>1</v>
      </c>
      <c r="B2" s="18" t="s">
        <v>289</v>
      </c>
    </row>
    <row r="3" spans="1:2">
      <c r="A3" s="18">
        <v>2</v>
      </c>
      <c r="B3" s="19" t="s">
        <v>292</v>
      </c>
    </row>
    <row r="4" spans="1:2">
      <c r="A4" s="18">
        <v>3</v>
      </c>
      <c r="B4" s="19" t="s">
        <v>294</v>
      </c>
    </row>
    <row r="5" spans="1:2">
      <c r="A5" s="18">
        <v>4</v>
      </c>
      <c r="B5" s="20" t="s">
        <v>295</v>
      </c>
    </row>
    <row r="6" spans="1:2">
      <c r="A6" s="18">
        <v>5</v>
      </c>
      <c r="B6" s="18" t="s">
        <v>296</v>
      </c>
    </row>
    <row r="7" spans="1:2">
      <c r="A7" s="18">
        <v>6</v>
      </c>
      <c r="B7" s="20" t="s">
        <v>297</v>
      </c>
    </row>
    <row r="8" spans="1:2">
      <c r="A8" s="18">
        <v>7</v>
      </c>
      <c r="B8" s="19" t="s">
        <v>298</v>
      </c>
    </row>
    <row r="9" spans="1:2" ht="27.6">
      <c r="A9" s="18">
        <v>8</v>
      </c>
      <c r="B9" s="20" t="s">
        <v>299</v>
      </c>
    </row>
    <row r="10" spans="1:2">
      <c r="A10" s="18">
        <v>9</v>
      </c>
      <c r="B10" s="18" t="s">
        <v>288</v>
      </c>
    </row>
    <row r="11" spans="1:2">
      <c r="A11" s="18">
        <v>10</v>
      </c>
      <c r="B11" s="20" t="s">
        <v>300</v>
      </c>
    </row>
    <row r="12" spans="1:2">
      <c r="A12" s="18">
        <v>11</v>
      </c>
      <c r="B12" s="19" t="s">
        <v>301</v>
      </c>
    </row>
    <row r="13" spans="1:2">
      <c r="A13" s="18">
        <v>12</v>
      </c>
      <c r="B13" s="20" t="s">
        <v>302</v>
      </c>
    </row>
    <row r="14" spans="1:2">
      <c r="A14" s="18">
        <v>13</v>
      </c>
      <c r="B14" s="19" t="s">
        <v>303</v>
      </c>
    </row>
    <row r="15" spans="1:2">
      <c r="A15" s="18">
        <v>14</v>
      </c>
      <c r="B15" s="20" t="s">
        <v>304</v>
      </c>
    </row>
    <row r="16" spans="1:2">
      <c r="A16" s="18">
        <v>15</v>
      </c>
      <c r="B16" s="20" t="s">
        <v>307</v>
      </c>
    </row>
    <row r="17" spans="1:2" ht="27.6">
      <c r="A17" s="18">
        <v>16</v>
      </c>
      <c r="B17" s="20" t="s">
        <v>308</v>
      </c>
    </row>
    <row r="18" spans="1:2">
      <c r="A18" s="18">
        <v>17</v>
      </c>
      <c r="B18" s="19" t="s">
        <v>309</v>
      </c>
    </row>
    <row r="19" spans="1:2" ht="27.6">
      <c r="A19" s="18">
        <v>18</v>
      </c>
      <c r="B19" s="20" t="s">
        <v>310</v>
      </c>
    </row>
    <row r="20" spans="1:2" ht="27.6">
      <c r="A20" s="18">
        <v>19</v>
      </c>
      <c r="B20" s="20" t="s">
        <v>311</v>
      </c>
    </row>
    <row r="21" spans="1:2" ht="27.6">
      <c r="A21" s="18">
        <v>20</v>
      </c>
      <c r="B21" s="20" t="s">
        <v>312</v>
      </c>
    </row>
    <row r="22" spans="1:2" ht="29.1" customHeight="1">
      <c r="A22" s="18">
        <v>21</v>
      </c>
      <c r="B22" s="20" t="s">
        <v>313</v>
      </c>
    </row>
    <row r="23" spans="1:2">
      <c r="A23" s="18">
        <v>22</v>
      </c>
      <c r="B23" s="18" t="s">
        <v>314</v>
      </c>
    </row>
    <row r="24" spans="1:2">
      <c r="A24" s="18">
        <v>23</v>
      </c>
      <c r="B24" s="18" t="s">
        <v>315</v>
      </c>
    </row>
    <row r="25" spans="1:2">
      <c r="A25" s="18">
        <v>24</v>
      </c>
      <c r="B25" s="20" t="s">
        <v>316</v>
      </c>
    </row>
    <row r="26" spans="1:2" ht="27.6">
      <c r="A26" s="18">
        <v>25</v>
      </c>
      <c r="B26" s="20" t="s">
        <v>317</v>
      </c>
    </row>
    <row r="27" spans="1:2" ht="27.6">
      <c r="A27" s="18">
        <v>26</v>
      </c>
      <c r="B27" s="20" t="s">
        <v>318</v>
      </c>
    </row>
    <row r="28" spans="1:2">
      <c r="A28" s="18">
        <v>27</v>
      </c>
      <c r="B28" s="18" t="s">
        <v>319</v>
      </c>
    </row>
    <row r="29" spans="1:2">
      <c r="A29" s="18">
        <v>28</v>
      </c>
      <c r="B29" s="20" t="s">
        <v>320</v>
      </c>
    </row>
    <row r="30" spans="1:2">
      <c r="A30" s="18">
        <v>29</v>
      </c>
      <c r="B30" s="18" t="s">
        <v>321</v>
      </c>
    </row>
    <row r="31" spans="1:2">
      <c r="A31" s="18">
        <v>30</v>
      </c>
      <c r="B31" s="19" t="s">
        <v>322</v>
      </c>
    </row>
    <row r="32" spans="1:2">
      <c r="A32" s="18">
        <v>31</v>
      </c>
      <c r="B32" s="19" t="s">
        <v>339</v>
      </c>
    </row>
    <row r="33" spans="1:2">
      <c r="A33" s="18">
        <v>32</v>
      </c>
      <c r="B33" s="18" t="s">
        <v>341</v>
      </c>
    </row>
    <row r="34" spans="1:2">
      <c r="A34" s="18">
        <v>33</v>
      </c>
      <c r="B34" s="18" t="s">
        <v>343</v>
      </c>
    </row>
    <row r="35" spans="1:2">
      <c r="A35" s="18">
        <v>34</v>
      </c>
      <c r="B35" s="18" t="s">
        <v>340</v>
      </c>
    </row>
    <row r="36" spans="1:2">
      <c r="A36" s="18">
        <v>35</v>
      </c>
      <c r="B36" s="18" t="s">
        <v>360</v>
      </c>
    </row>
    <row r="37" spans="1:2">
      <c r="A37" s="18">
        <v>36</v>
      </c>
      <c r="B37" s="18" t="s">
        <v>377</v>
      </c>
    </row>
  </sheetData>
  <phoneticPr fontId="1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soil respiration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Hongjun Wang</dc:creator>
  <cp:lastModifiedBy>Hongjun Wang</cp:lastModifiedBy>
  <cp:lastPrinted>2017-07-26T18:05:32Z</cp:lastPrinted>
  <dcterms:created xsi:type="dcterms:W3CDTF">2017-07-26T18:02:01Z</dcterms:created>
  <dcterms:modified xsi:type="dcterms:W3CDTF">2020-11-03T19:27:50Z</dcterms:modified>
</cp:coreProperties>
</file>