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filterPrivacy="1" defaultThemeVersion="166925"/>
  <xr:revisionPtr revIDLastSave="0" documentId="13_ncr:1_{736C0235-9607-E546-AC9A-F59571AD59A6}" xr6:coauthVersionLast="47" xr6:coauthVersionMax="47" xr10:uidLastSave="{00000000-0000-0000-0000-000000000000}"/>
  <bookViews>
    <workbookView xWindow="34600" yWindow="-1760" windowWidth="31240" windowHeight="17900" xr2:uid="{DCB5D0EB-4801-6F46-84A2-DADFB72F2061}"/>
  </bookViews>
  <sheets>
    <sheet name="Environmental Impact Tabs" sheetId="8" r:id="rId1"/>
    <sheet name="Land Use nLCA" sheetId="9" r:id="rId2"/>
    <sheet name="Land Use FIGURE DATA" sheetId="15" r:id="rId3"/>
    <sheet name="GHG Footprints nLCA" sheetId="11" r:id="rId4"/>
    <sheet name="GHG Footprints FIGURE DATA" sheetId="12" r:id="rId5"/>
    <sheet name="Freshwater Use nLCA" sheetId="13" r:id="rId6"/>
    <sheet name="Freshwater Use FIGURE DATA" sheetId="14" r:id="rId7"/>
    <sheet name="Acidifying Emissions nLCA" sheetId="16" r:id="rId8"/>
    <sheet name="Eutrophying Emissions nLCA" sheetId="17" r:id="rId9"/>
    <sheet name="Rankings Across nLCAs FIGURE" sheetId="19"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0" i="17" l="1"/>
  <c r="C20" i="17"/>
  <c r="B20" i="17"/>
  <c r="D7" i="17"/>
  <c r="H7" i="17" s="1"/>
  <c r="N7" i="17" s="1"/>
  <c r="C7" i="17"/>
  <c r="B7" i="17"/>
  <c r="H39" i="17"/>
  <c r="T39" i="17" s="1"/>
  <c r="G39" i="17"/>
  <c r="M39" i="17" s="1"/>
  <c r="F39" i="17"/>
  <c r="R39" i="17" s="1"/>
  <c r="H38" i="17"/>
  <c r="N38" i="17" s="1"/>
  <c r="G38" i="17"/>
  <c r="S38" i="17" s="1"/>
  <c r="F38" i="17"/>
  <c r="L38" i="17" s="1"/>
  <c r="T37" i="17"/>
  <c r="H37" i="17"/>
  <c r="N37" i="17" s="1"/>
  <c r="G37" i="17"/>
  <c r="M37" i="17" s="1"/>
  <c r="F37" i="17"/>
  <c r="R37" i="17" s="1"/>
  <c r="R36" i="17"/>
  <c r="H36" i="17"/>
  <c r="N36" i="17" s="1"/>
  <c r="G36" i="17"/>
  <c r="S36" i="17" s="1"/>
  <c r="F36" i="17"/>
  <c r="L36" i="17" s="1"/>
  <c r="H35" i="17"/>
  <c r="T35" i="17" s="1"/>
  <c r="G35" i="17"/>
  <c r="M35" i="17" s="1"/>
  <c r="F35" i="17"/>
  <c r="R35" i="17" s="1"/>
  <c r="S34" i="17"/>
  <c r="M34" i="17"/>
  <c r="H34" i="17"/>
  <c r="N34" i="17" s="1"/>
  <c r="G34" i="17"/>
  <c r="F34" i="17"/>
  <c r="L34" i="17" s="1"/>
  <c r="T33" i="17"/>
  <c r="N33" i="17"/>
  <c r="H33" i="17"/>
  <c r="G33" i="17"/>
  <c r="M33" i="17" s="1"/>
  <c r="F33" i="17"/>
  <c r="R33" i="17" s="1"/>
  <c r="H32" i="17"/>
  <c r="N32" i="17" s="1"/>
  <c r="G32" i="17"/>
  <c r="S32" i="17" s="1"/>
  <c r="F32" i="17"/>
  <c r="L32" i="17" s="1"/>
  <c r="H31" i="17"/>
  <c r="T31" i="17" s="1"/>
  <c r="G31" i="17"/>
  <c r="M31" i="17" s="1"/>
  <c r="F31" i="17"/>
  <c r="R31" i="17" s="1"/>
  <c r="T30" i="17"/>
  <c r="S30" i="17"/>
  <c r="H30" i="17"/>
  <c r="N30" i="17" s="1"/>
  <c r="G30" i="17"/>
  <c r="M30" i="17" s="1"/>
  <c r="F30" i="17"/>
  <c r="L30" i="17" s="1"/>
  <c r="H29" i="17"/>
  <c r="T29" i="17" s="1"/>
  <c r="G29" i="17"/>
  <c r="M29" i="17" s="1"/>
  <c r="F29" i="17"/>
  <c r="R29" i="17" s="1"/>
  <c r="H28" i="17"/>
  <c r="N28" i="17" s="1"/>
  <c r="G28" i="17"/>
  <c r="S28" i="17" s="1"/>
  <c r="F28" i="17"/>
  <c r="L28" i="17" s="1"/>
  <c r="L27" i="17"/>
  <c r="H27" i="17"/>
  <c r="T27" i="17" s="1"/>
  <c r="G27" i="17"/>
  <c r="M27" i="17" s="1"/>
  <c r="F27" i="17"/>
  <c r="R27" i="17" s="1"/>
  <c r="T26" i="17"/>
  <c r="H26" i="17"/>
  <c r="N26" i="17" s="1"/>
  <c r="G26" i="17"/>
  <c r="S26" i="17" s="1"/>
  <c r="F26" i="17"/>
  <c r="L26" i="17" s="1"/>
  <c r="H25" i="17"/>
  <c r="T25" i="17" s="1"/>
  <c r="G25" i="17"/>
  <c r="M25" i="17" s="1"/>
  <c r="F25" i="17"/>
  <c r="R25" i="17" s="1"/>
  <c r="H24" i="17"/>
  <c r="N24" i="17" s="1"/>
  <c r="G24" i="17"/>
  <c r="S24" i="17" s="1"/>
  <c r="F24" i="17"/>
  <c r="L24" i="17" s="1"/>
  <c r="H23" i="17"/>
  <c r="T23" i="17" s="1"/>
  <c r="G23" i="17"/>
  <c r="M23" i="17" s="1"/>
  <c r="F23" i="17"/>
  <c r="L23" i="17" s="1"/>
  <c r="H22" i="17"/>
  <c r="N22" i="17" s="1"/>
  <c r="G22" i="17"/>
  <c r="S22" i="17" s="1"/>
  <c r="F22" i="17"/>
  <c r="L22" i="17" s="1"/>
  <c r="H21" i="17"/>
  <c r="T21" i="17" s="1"/>
  <c r="G21" i="17"/>
  <c r="M21" i="17" s="1"/>
  <c r="F21" i="17"/>
  <c r="R21" i="17" s="1"/>
  <c r="H20" i="17"/>
  <c r="N20" i="17" s="1"/>
  <c r="G20" i="17"/>
  <c r="F20" i="17"/>
  <c r="H19" i="17"/>
  <c r="N19" i="17" s="1"/>
  <c r="G19" i="17"/>
  <c r="S19" i="17" s="1"/>
  <c r="F19" i="17"/>
  <c r="R19" i="17" s="1"/>
  <c r="H18" i="17"/>
  <c r="T18" i="17" s="1"/>
  <c r="G18" i="17"/>
  <c r="M18" i="17" s="1"/>
  <c r="F18" i="17"/>
  <c r="R18" i="17" s="1"/>
  <c r="H17" i="17"/>
  <c r="N17" i="17" s="1"/>
  <c r="G17" i="17"/>
  <c r="S17" i="17" s="1"/>
  <c r="F17" i="17"/>
  <c r="L17" i="17" s="1"/>
  <c r="H16" i="17"/>
  <c r="T16" i="17" s="1"/>
  <c r="G16" i="17"/>
  <c r="M16" i="17" s="1"/>
  <c r="F16" i="17"/>
  <c r="R16" i="17" s="1"/>
  <c r="H15" i="17"/>
  <c r="N15" i="17" s="1"/>
  <c r="G15" i="17"/>
  <c r="S15" i="17" s="1"/>
  <c r="F15" i="17"/>
  <c r="R15" i="17" s="1"/>
  <c r="H14" i="17"/>
  <c r="T14" i="17" s="1"/>
  <c r="G14" i="17"/>
  <c r="M14" i="17" s="1"/>
  <c r="F14" i="17"/>
  <c r="R14" i="17" s="1"/>
  <c r="H13" i="17"/>
  <c r="N13" i="17" s="1"/>
  <c r="G13" i="17"/>
  <c r="S13" i="17" s="1"/>
  <c r="F13" i="17"/>
  <c r="L13" i="17" s="1"/>
  <c r="H12" i="17"/>
  <c r="T12" i="17" s="1"/>
  <c r="G12" i="17"/>
  <c r="M12" i="17" s="1"/>
  <c r="F12" i="17"/>
  <c r="R12" i="17" s="1"/>
  <c r="L11" i="17"/>
  <c r="H11" i="17"/>
  <c r="N11" i="17" s="1"/>
  <c r="G11" i="17"/>
  <c r="S11" i="17" s="1"/>
  <c r="F11" i="17"/>
  <c r="R11" i="17" s="1"/>
  <c r="L10" i="17"/>
  <c r="H10" i="17"/>
  <c r="T10" i="17" s="1"/>
  <c r="G10" i="17"/>
  <c r="M10" i="17" s="1"/>
  <c r="F10" i="17"/>
  <c r="R10" i="17" s="1"/>
  <c r="T9" i="17"/>
  <c r="H9" i="17"/>
  <c r="N9" i="17" s="1"/>
  <c r="G9" i="17"/>
  <c r="S9" i="17" s="1"/>
  <c r="F9" i="17"/>
  <c r="L9" i="17" s="1"/>
  <c r="H8" i="17"/>
  <c r="T8" i="17" s="1"/>
  <c r="G8" i="17"/>
  <c r="M8" i="17" s="1"/>
  <c r="F8" i="17"/>
  <c r="R8" i="17" s="1"/>
  <c r="G7" i="17"/>
  <c r="F7" i="17"/>
  <c r="L6" i="17"/>
  <c r="H6" i="17"/>
  <c r="N6" i="17" s="1"/>
  <c r="G6" i="17"/>
  <c r="S6" i="17" s="1"/>
  <c r="F6" i="17"/>
  <c r="R6" i="17" s="1"/>
  <c r="R5" i="17"/>
  <c r="H5" i="17"/>
  <c r="T5" i="17" s="1"/>
  <c r="G5" i="17"/>
  <c r="M5" i="17" s="1"/>
  <c r="F5" i="17"/>
  <c r="L5" i="17" s="1"/>
  <c r="H4" i="17"/>
  <c r="T4" i="17" s="1"/>
  <c r="G4" i="17"/>
  <c r="M4" i="17" s="1"/>
  <c r="F4" i="17"/>
  <c r="L4" i="17" s="1"/>
  <c r="H3" i="17"/>
  <c r="T3" i="17" s="1"/>
  <c r="G3" i="17"/>
  <c r="M3" i="17" s="1"/>
  <c r="F3" i="17"/>
  <c r="R3" i="17" s="1"/>
  <c r="R6" i="16"/>
  <c r="S6" i="16"/>
  <c r="T6" i="16"/>
  <c r="R7" i="16"/>
  <c r="S7" i="16"/>
  <c r="T7" i="16"/>
  <c r="R8" i="16"/>
  <c r="S8" i="16"/>
  <c r="T8" i="16"/>
  <c r="R9" i="16"/>
  <c r="S9" i="16"/>
  <c r="T9" i="16"/>
  <c r="R10" i="16"/>
  <c r="S10" i="16"/>
  <c r="T10" i="16"/>
  <c r="R11" i="16"/>
  <c r="S11" i="16"/>
  <c r="T11" i="16"/>
  <c r="R12" i="16"/>
  <c r="S12" i="16"/>
  <c r="T12" i="16"/>
  <c r="R13" i="16"/>
  <c r="S13" i="16"/>
  <c r="T13" i="16"/>
  <c r="R14" i="16"/>
  <c r="S14" i="16"/>
  <c r="T14" i="16"/>
  <c r="R15" i="16"/>
  <c r="S15" i="16"/>
  <c r="T15" i="16"/>
  <c r="R16" i="16"/>
  <c r="S16" i="16"/>
  <c r="T16" i="16"/>
  <c r="R17" i="16"/>
  <c r="S17" i="16"/>
  <c r="T17" i="16"/>
  <c r="R18" i="16"/>
  <c r="S18" i="16"/>
  <c r="T18" i="16"/>
  <c r="R19" i="16"/>
  <c r="S19" i="16"/>
  <c r="T19" i="16"/>
  <c r="R20" i="16"/>
  <c r="S20" i="16"/>
  <c r="T20" i="16"/>
  <c r="R21" i="16"/>
  <c r="S21" i="16"/>
  <c r="T21" i="16"/>
  <c r="R22" i="16"/>
  <c r="S22" i="16"/>
  <c r="T22" i="16"/>
  <c r="R23" i="16"/>
  <c r="S23" i="16"/>
  <c r="T23" i="16"/>
  <c r="R24" i="16"/>
  <c r="S24" i="16"/>
  <c r="T24" i="16"/>
  <c r="R25" i="16"/>
  <c r="S25" i="16"/>
  <c r="T25" i="16"/>
  <c r="R26" i="16"/>
  <c r="S26" i="16"/>
  <c r="T26" i="16"/>
  <c r="R27" i="16"/>
  <c r="S27" i="16"/>
  <c r="T27" i="16"/>
  <c r="R28" i="16"/>
  <c r="S28" i="16"/>
  <c r="T28" i="16"/>
  <c r="R29" i="16"/>
  <c r="S29" i="16"/>
  <c r="T29" i="16"/>
  <c r="R30" i="16"/>
  <c r="S30" i="16"/>
  <c r="T30" i="16"/>
  <c r="R31" i="16"/>
  <c r="S31" i="16"/>
  <c r="T31" i="16"/>
  <c r="R32" i="16"/>
  <c r="S32" i="16"/>
  <c r="T32" i="16"/>
  <c r="R33" i="16"/>
  <c r="S33" i="16"/>
  <c r="T33" i="16"/>
  <c r="R34" i="16"/>
  <c r="S34" i="16"/>
  <c r="T34" i="16"/>
  <c r="R35" i="16"/>
  <c r="S35" i="16"/>
  <c r="T35" i="16"/>
  <c r="R36" i="16"/>
  <c r="S36" i="16"/>
  <c r="T36" i="16"/>
  <c r="R37" i="16"/>
  <c r="S37" i="16"/>
  <c r="T37" i="16"/>
  <c r="R38" i="16"/>
  <c r="S38" i="16"/>
  <c r="T38" i="16"/>
  <c r="R39" i="16"/>
  <c r="S39" i="16"/>
  <c r="T39" i="16"/>
  <c r="T5" i="16"/>
  <c r="T4" i="16"/>
  <c r="T3" i="16"/>
  <c r="S5" i="16"/>
  <c r="S4" i="16"/>
  <c r="S3" i="16"/>
  <c r="R5" i="16"/>
  <c r="R4" i="16"/>
  <c r="R3" i="16"/>
  <c r="L6" i="16"/>
  <c r="M6" i="16"/>
  <c r="N6" i="16"/>
  <c r="L7" i="16"/>
  <c r="M7" i="16"/>
  <c r="N7" i="16"/>
  <c r="L8" i="16"/>
  <c r="M8" i="16"/>
  <c r="N8" i="16"/>
  <c r="L9" i="16"/>
  <c r="M9" i="16"/>
  <c r="N9" i="16"/>
  <c r="L10" i="16"/>
  <c r="M10" i="16"/>
  <c r="N10" i="16"/>
  <c r="L11" i="16"/>
  <c r="M11" i="16"/>
  <c r="N11" i="16"/>
  <c r="L12" i="16"/>
  <c r="M12" i="16"/>
  <c r="N12" i="16"/>
  <c r="L13" i="16"/>
  <c r="M13" i="16"/>
  <c r="N13" i="16"/>
  <c r="L14" i="16"/>
  <c r="M14" i="16"/>
  <c r="N14" i="16"/>
  <c r="L15" i="16"/>
  <c r="M15" i="16"/>
  <c r="N15" i="16"/>
  <c r="L16" i="16"/>
  <c r="M16" i="16"/>
  <c r="N16" i="16"/>
  <c r="L17" i="16"/>
  <c r="M17" i="16"/>
  <c r="N17" i="16"/>
  <c r="L18" i="16"/>
  <c r="M18" i="16"/>
  <c r="N18" i="16"/>
  <c r="L19" i="16"/>
  <c r="M19" i="16"/>
  <c r="N19" i="16"/>
  <c r="L20" i="16"/>
  <c r="M20" i="16"/>
  <c r="N20" i="16"/>
  <c r="L21" i="16"/>
  <c r="M21" i="16"/>
  <c r="N21" i="16"/>
  <c r="L22" i="16"/>
  <c r="M22" i="16"/>
  <c r="N22" i="16"/>
  <c r="L23" i="16"/>
  <c r="M23" i="16"/>
  <c r="N23" i="16"/>
  <c r="L24" i="16"/>
  <c r="M24" i="16"/>
  <c r="N24" i="16"/>
  <c r="L25" i="16"/>
  <c r="M25" i="16"/>
  <c r="N25" i="16"/>
  <c r="L26" i="16"/>
  <c r="M26" i="16"/>
  <c r="N26" i="16"/>
  <c r="L27" i="16"/>
  <c r="M27" i="16"/>
  <c r="N27" i="16"/>
  <c r="L28" i="16"/>
  <c r="M28" i="16"/>
  <c r="N28" i="16"/>
  <c r="L29" i="16"/>
  <c r="M29" i="16"/>
  <c r="N29" i="16"/>
  <c r="L30" i="16"/>
  <c r="M30" i="16"/>
  <c r="N30" i="16"/>
  <c r="L31" i="16"/>
  <c r="M31" i="16"/>
  <c r="N31" i="16"/>
  <c r="L32" i="16"/>
  <c r="M32" i="16"/>
  <c r="N32" i="16"/>
  <c r="L33" i="16"/>
  <c r="M33" i="16"/>
  <c r="N33" i="16"/>
  <c r="L34" i="16"/>
  <c r="M34" i="16"/>
  <c r="N34" i="16"/>
  <c r="L35" i="16"/>
  <c r="M35" i="16"/>
  <c r="N35" i="16"/>
  <c r="L36" i="16"/>
  <c r="M36" i="16"/>
  <c r="N36" i="16"/>
  <c r="L37" i="16"/>
  <c r="M37" i="16"/>
  <c r="N37" i="16"/>
  <c r="L38" i="16"/>
  <c r="M38" i="16"/>
  <c r="N38" i="16"/>
  <c r="L39" i="16"/>
  <c r="M39" i="16"/>
  <c r="N39" i="16"/>
  <c r="N5" i="16"/>
  <c r="N4" i="16"/>
  <c r="N3" i="16"/>
  <c r="M5" i="16"/>
  <c r="M4" i="16"/>
  <c r="M3" i="16"/>
  <c r="L5" i="16"/>
  <c r="L4" i="16"/>
  <c r="L3" i="16"/>
  <c r="F6" i="16"/>
  <c r="G6" i="16"/>
  <c r="H6" i="16"/>
  <c r="F7" i="16"/>
  <c r="G7" i="16"/>
  <c r="H7" i="16"/>
  <c r="F8" i="16"/>
  <c r="G8" i="16"/>
  <c r="H8" i="16"/>
  <c r="F9" i="16"/>
  <c r="G9" i="16"/>
  <c r="H9" i="16"/>
  <c r="F10" i="16"/>
  <c r="G10" i="16"/>
  <c r="H10" i="16"/>
  <c r="F11" i="16"/>
  <c r="G11" i="16"/>
  <c r="H11" i="16"/>
  <c r="F12" i="16"/>
  <c r="G12" i="16"/>
  <c r="H12" i="16"/>
  <c r="F13" i="16"/>
  <c r="G13" i="16"/>
  <c r="H13" i="16"/>
  <c r="F14" i="16"/>
  <c r="G14" i="16"/>
  <c r="H14" i="16"/>
  <c r="F15" i="16"/>
  <c r="G15" i="16"/>
  <c r="H15" i="16"/>
  <c r="F16" i="16"/>
  <c r="G16" i="16"/>
  <c r="H16" i="16"/>
  <c r="F17" i="16"/>
  <c r="G17" i="16"/>
  <c r="H17" i="16"/>
  <c r="F18" i="16"/>
  <c r="G18" i="16"/>
  <c r="H18" i="16"/>
  <c r="F19" i="16"/>
  <c r="G19" i="16"/>
  <c r="H19" i="16"/>
  <c r="F20" i="16"/>
  <c r="G20" i="16"/>
  <c r="H20" i="16"/>
  <c r="F21" i="16"/>
  <c r="G21" i="16"/>
  <c r="H21" i="16"/>
  <c r="F22" i="16"/>
  <c r="G22" i="16"/>
  <c r="H22" i="16"/>
  <c r="F23" i="16"/>
  <c r="G23" i="16"/>
  <c r="H23" i="16"/>
  <c r="F24" i="16"/>
  <c r="G24" i="16"/>
  <c r="H24" i="16"/>
  <c r="F25" i="16"/>
  <c r="G25" i="16"/>
  <c r="H25" i="16"/>
  <c r="F26" i="16"/>
  <c r="G26" i="16"/>
  <c r="H26" i="16"/>
  <c r="F27" i="16"/>
  <c r="G27" i="16"/>
  <c r="H27" i="16"/>
  <c r="F28" i="16"/>
  <c r="G28" i="16"/>
  <c r="H28" i="16"/>
  <c r="F29" i="16"/>
  <c r="G29" i="16"/>
  <c r="H29" i="16"/>
  <c r="F30" i="16"/>
  <c r="G30" i="16"/>
  <c r="H30" i="16"/>
  <c r="F31" i="16"/>
  <c r="G31" i="16"/>
  <c r="H31" i="16"/>
  <c r="F32" i="16"/>
  <c r="G32" i="16"/>
  <c r="H32" i="16"/>
  <c r="F33" i="16"/>
  <c r="G33" i="16"/>
  <c r="H33" i="16"/>
  <c r="F34" i="16"/>
  <c r="G34" i="16"/>
  <c r="H34" i="16"/>
  <c r="F35" i="16"/>
  <c r="G35" i="16"/>
  <c r="H35" i="16"/>
  <c r="F36" i="16"/>
  <c r="G36" i="16"/>
  <c r="H36" i="16"/>
  <c r="F37" i="16"/>
  <c r="G37" i="16"/>
  <c r="H37" i="16"/>
  <c r="F38" i="16"/>
  <c r="G38" i="16"/>
  <c r="H38" i="16"/>
  <c r="F39" i="16"/>
  <c r="G39" i="16"/>
  <c r="H39" i="16"/>
  <c r="H5" i="16"/>
  <c r="G5" i="16"/>
  <c r="F5" i="16"/>
  <c r="H4" i="16"/>
  <c r="G4" i="16"/>
  <c r="F4" i="16"/>
  <c r="H3" i="16"/>
  <c r="G3" i="16"/>
  <c r="F3" i="16"/>
  <c r="D20" i="16"/>
  <c r="C20" i="16"/>
  <c r="B20" i="16"/>
  <c r="D7" i="16"/>
  <c r="C7" i="16"/>
  <c r="B7" i="16"/>
  <c r="T7" i="13"/>
  <c r="S7" i="13"/>
  <c r="R7" i="13"/>
  <c r="N7" i="13"/>
  <c r="M7" i="13"/>
  <c r="L7" i="13"/>
  <c r="H7" i="13"/>
  <c r="G7" i="13"/>
  <c r="F7" i="13"/>
  <c r="D7" i="13"/>
  <c r="C7" i="13"/>
  <c r="B7" i="13"/>
  <c r="H7" i="11"/>
  <c r="T7" i="11" s="1"/>
  <c r="G7" i="11"/>
  <c r="S7" i="11" s="1"/>
  <c r="F7" i="11"/>
  <c r="R7" i="11" s="1"/>
  <c r="M7" i="11"/>
  <c r="N7" i="11"/>
  <c r="D7" i="11"/>
  <c r="C7" i="11"/>
  <c r="B7" i="11"/>
  <c r="M7" i="9"/>
  <c r="F7" i="9"/>
  <c r="L7" i="9" s="1"/>
  <c r="G7" i="9"/>
  <c r="S7" i="9" s="1"/>
  <c r="H7" i="9"/>
  <c r="T7" i="9" s="1"/>
  <c r="S11" i="8"/>
  <c r="R11" i="8"/>
  <c r="Q11" i="8"/>
  <c r="P11" i="8"/>
  <c r="O11" i="8"/>
  <c r="N11" i="8"/>
  <c r="M11" i="8"/>
  <c r="L11" i="8"/>
  <c r="K11" i="8"/>
  <c r="J11" i="8"/>
  <c r="I11" i="8"/>
  <c r="H11" i="8"/>
  <c r="G11" i="8"/>
  <c r="F11" i="8"/>
  <c r="E11" i="8"/>
  <c r="D11" i="8"/>
  <c r="C11" i="8"/>
  <c r="B11" i="8"/>
  <c r="D20" i="13"/>
  <c r="C20" i="13"/>
  <c r="G20" i="13" s="1"/>
  <c r="B20" i="13"/>
  <c r="H39" i="13"/>
  <c r="T39" i="13" s="1"/>
  <c r="G39" i="13"/>
  <c r="M39" i="13" s="1"/>
  <c r="F39" i="13"/>
  <c r="L39" i="13" s="1"/>
  <c r="H38" i="13"/>
  <c r="N38" i="13" s="1"/>
  <c r="G38" i="13"/>
  <c r="S38" i="13" s="1"/>
  <c r="F38" i="13"/>
  <c r="L38" i="13" s="1"/>
  <c r="H37" i="13"/>
  <c r="N37" i="13" s="1"/>
  <c r="G37" i="13"/>
  <c r="M37" i="13" s="1"/>
  <c r="F37" i="13"/>
  <c r="R37" i="13" s="1"/>
  <c r="T36" i="13"/>
  <c r="H36" i="13"/>
  <c r="N36" i="13" s="1"/>
  <c r="G36" i="13"/>
  <c r="S36" i="13" s="1"/>
  <c r="F36" i="13"/>
  <c r="L36" i="13" s="1"/>
  <c r="H35" i="13"/>
  <c r="T35" i="13" s="1"/>
  <c r="G35" i="13"/>
  <c r="M35" i="13" s="1"/>
  <c r="F35" i="13"/>
  <c r="L35" i="13" s="1"/>
  <c r="M34" i="13"/>
  <c r="H34" i="13"/>
  <c r="N34" i="13" s="1"/>
  <c r="G34" i="13"/>
  <c r="S34" i="13" s="1"/>
  <c r="F34" i="13"/>
  <c r="L34" i="13" s="1"/>
  <c r="H33" i="13"/>
  <c r="N33" i="13" s="1"/>
  <c r="G33" i="13"/>
  <c r="M33" i="13" s="1"/>
  <c r="F33" i="13"/>
  <c r="R33" i="13" s="1"/>
  <c r="M32" i="13"/>
  <c r="H32" i="13"/>
  <c r="N32" i="13" s="1"/>
  <c r="G32" i="13"/>
  <c r="S32" i="13" s="1"/>
  <c r="F32" i="13"/>
  <c r="L32" i="13" s="1"/>
  <c r="H31" i="13"/>
  <c r="T31" i="13" s="1"/>
  <c r="G31" i="13"/>
  <c r="M31" i="13" s="1"/>
  <c r="F31" i="13"/>
  <c r="L31" i="13" s="1"/>
  <c r="H30" i="13"/>
  <c r="N30" i="13" s="1"/>
  <c r="G30" i="13"/>
  <c r="S30" i="13" s="1"/>
  <c r="F30" i="13"/>
  <c r="L30" i="13" s="1"/>
  <c r="H29" i="13"/>
  <c r="N29" i="13" s="1"/>
  <c r="G29" i="13"/>
  <c r="M29" i="13" s="1"/>
  <c r="F29" i="13"/>
  <c r="R29" i="13" s="1"/>
  <c r="H28" i="13"/>
  <c r="N28" i="13" s="1"/>
  <c r="G28" i="13"/>
  <c r="S28" i="13" s="1"/>
  <c r="F28" i="13"/>
  <c r="L28" i="13" s="1"/>
  <c r="H27" i="13"/>
  <c r="T27" i="13" s="1"/>
  <c r="G27" i="13"/>
  <c r="M27" i="13" s="1"/>
  <c r="F27" i="13"/>
  <c r="L27" i="13" s="1"/>
  <c r="H26" i="13"/>
  <c r="N26" i="13" s="1"/>
  <c r="G26" i="13"/>
  <c r="S26" i="13" s="1"/>
  <c r="F26" i="13"/>
  <c r="L26" i="13" s="1"/>
  <c r="H25" i="13"/>
  <c r="N25" i="13" s="1"/>
  <c r="G25" i="13"/>
  <c r="M25" i="13" s="1"/>
  <c r="F25" i="13"/>
  <c r="R25" i="13" s="1"/>
  <c r="H24" i="13"/>
  <c r="N24" i="13" s="1"/>
  <c r="G24" i="13"/>
  <c r="S24" i="13" s="1"/>
  <c r="F24" i="13"/>
  <c r="L24" i="13" s="1"/>
  <c r="H23" i="13"/>
  <c r="T23" i="13" s="1"/>
  <c r="G23" i="13"/>
  <c r="M23" i="13" s="1"/>
  <c r="F23" i="13"/>
  <c r="L23" i="13" s="1"/>
  <c r="H22" i="13"/>
  <c r="N22" i="13" s="1"/>
  <c r="G22" i="13"/>
  <c r="S22" i="13" s="1"/>
  <c r="F22" i="13"/>
  <c r="L22" i="13" s="1"/>
  <c r="L21" i="13"/>
  <c r="H21" i="13"/>
  <c r="T21" i="13" s="1"/>
  <c r="G21" i="13"/>
  <c r="M21" i="13" s="1"/>
  <c r="F21" i="13"/>
  <c r="R21" i="13" s="1"/>
  <c r="T20" i="13"/>
  <c r="H20" i="13"/>
  <c r="N20" i="13" s="1"/>
  <c r="F20" i="13"/>
  <c r="L20" i="13" s="1"/>
  <c r="H19" i="13"/>
  <c r="T19" i="13" s="1"/>
  <c r="G19" i="13"/>
  <c r="M19" i="13" s="1"/>
  <c r="F19" i="13"/>
  <c r="L19" i="13" s="1"/>
  <c r="H18" i="13"/>
  <c r="N18" i="13" s="1"/>
  <c r="G18" i="13"/>
  <c r="S18" i="13" s="1"/>
  <c r="F18" i="13"/>
  <c r="L18" i="13" s="1"/>
  <c r="N17" i="13"/>
  <c r="L17" i="13"/>
  <c r="H17" i="13"/>
  <c r="T17" i="13" s="1"/>
  <c r="G17" i="13"/>
  <c r="M17" i="13" s="1"/>
  <c r="F17" i="13"/>
  <c r="R17" i="13" s="1"/>
  <c r="T16" i="13"/>
  <c r="H16" i="13"/>
  <c r="N16" i="13" s="1"/>
  <c r="G16" i="13"/>
  <c r="S16" i="13" s="1"/>
  <c r="F16" i="13"/>
  <c r="L16" i="13" s="1"/>
  <c r="H15" i="13"/>
  <c r="T15" i="13" s="1"/>
  <c r="G15" i="13"/>
  <c r="M15" i="13" s="1"/>
  <c r="F15" i="13"/>
  <c r="L15" i="13" s="1"/>
  <c r="H14" i="13"/>
  <c r="N14" i="13" s="1"/>
  <c r="G14" i="13"/>
  <c r="S14" i="13" s="1"/>
  <c r="F14" i="13"/>
  <c r="L14" i="13" s="1"/>
  <c r="N13" i="13"/>
  <c r="H13" i="13"/>
  <c r="T13" i="13" s="1"/>
  <c r="G13" i="13"/>
  <c r="M13" i="13" s="1"/>
  <c r="F13" i="13"/>
  <c r="R13" i="13" s="1"/>
  <c r="H12" i="13"/>
  <c r="N12" i="13" s="1"/>
  <c r="G12" i="13"/>
  <c r="S12" i="13" s="1"/>
  <c r="F12" i="13"/>
  <c r="L12" i="13" s="1"/>
  <c r="H11" i="13"/>
  <c r="T11" i="13" s="1"/>
  <c r="G11" i="13"/>
  <c r="M11" i="13" s="1"/>
  <c r="F11" i="13"/>
  <c r="L11" i="13" s="1"/>
  <c r="H10" i="13"/>
  <c r="N10" i="13" s="1"/>
  <c r="G10" i="13"/>
  <c r="S10" i="13" s="1"/>
  <c r="F10" i="13"/>
  <c r="L10" i="13" s="1"/>
  <c r="L9" i="13"/>
  <c r="H9" i="13"/>
  <c r="T9" i="13" s="1"/>
  <c r="G9" i="13"/>
  <c r="M9" i="13" s="1"/>
  <c r="F9" i="13"/>
  <c r="R9" i="13" s="1"/>
  <c r="T8" i="13"/>
  <c r="H8" i="13"/>
  <c r="N8" i="13" s="1"/>
  <c r="G8" i="13"/>
  <c r="S8" i="13" s="1"/>
  <c r="F8" i="13"/>
  <c r="L8" i="13" s="1"/>
  <c r="H6" i="13"/>
  <c r="T6" i="13" s="1"/>
  <c r="G6" i="13"/>
  <c r="M6" i="13" s="1"/>
  <c r="F6" i="13"/>
  <c r="L6" i="13" s="1"/>
  <c r="H5" i="13"/>
  <c r="N5" i="13" s="1"/>
  <c r="G5" i="13"/>
  <c r="S5" i="13" s="1"/>
  <c r="F5" i="13"/>
  <c r="L5" i="13" s="1"/>
  <c r="H4" i="13"/>
  <c r="T4" i="13" s="1"/>
  <c r="G4" i="13"/>
  <c r="M4" i="13" s="1"/>
  <c r="F4" i="13"/>
  <c r="R4" i="13" s="1"/>
  <c r="H3" i="13"/>
  <c r="N3" i="13" s="1"/>
  <c r="G3" i="13"/>
  <c r="S3" i="13" s="1"/>
  <c r="F3" i="13"/>
  <c r="L3" i="13" s="1"/>
  <c r="H39" i="11"/>
  <c r="T39" i="11" s="1"/>
  <c r="G39" i="11"/>
  <c r="M39" i="11" s="1"/>
  <c r="F39" i="11"/>
  <c r="L39" i="11" s="1"/>
  <c r="H38" i="11"/>
  <c r="N38" i="11" s="1"/>
  <c r="G38" i="11"/>
  <c r="M38" i="11" s="1"/>
  <c r="F38" i="11"/>
  <c r="R38" i="11" s="1"/>
  <c r="H37" i="11"/>
  <c r="N37" i="11" s="1"/>
  <c r="G37" i="11"/>
  <c r="S37" i="11" s="1"/>
  <c r="F37" i="11"/>
  <c r="R37" i="11" s="1"/>
  <c r="T36" i="11"/>
  <c r="H36" i="11"/>
  <c r="N36" i="11" s="1"/>
  <c r="G36" i="11"/>
  <c r="S36" i="11" s="1"/>
  <c r="F36" i="11"/>
  <c r="L36" i="11" s="1"/>
  <c r="H35" i="11"/>
  <c r="T35" i="11" s="1"/>
  <c r="G35" i="11"/>
  <c r="M35" i="11" s="1"/>
  <c r="F35" i="11"/>
  <c r="L35" i="11" s="1"/>
  <c r="H34" i="11"/>
  <c r="N34" i="11" s="1"/>
  <c r="G34" i="11"/>
  <c r="M34" i="11" s="1"/>
  <c r="F34" i="11"/>
  <c r="L34" i="11" s="1"/>
  <c r="M33" i="11"/>
  <c r="L33" i="11"/>
  <c r="H33" i="11"/>
  <c r="N33" i="11" s="1"/>
  <c r="G33" i="11"/>
  <c r="S33" i="11" s="1"/>
  <c r="F33" i="11"/>
  <c r="R33" i="11" s="1"/>
  <c r="H32" i="11"/>
  <c r="N32" i="11" s="1"/>
  <c r="G32" i="11"/>
  <c r="S32" i="11" s="1"/>
  <c r="F32" i="11"/>
  <c r="L32" i="11" s="1"/>
  <c r="H31" i="11"/>
  <c r="T31" i="11" s="1"/>
  <c r="G31" i="11"/>
  <c r="M31" i="11" s="1"/>
  <c r="F31" i="11"/>
  <c r="L31" i="11" s="1"/>
  <c r="H30" i="11"/>
  <c r="N30" i="11" s="1"/>
  <c r="G30" i="11"/>
  <c r="M30" i="11" s="1"/>
  <c r="F30" i="11"/>
  <c r="L30" i="11" s="1"/>
  <c r="H29" i="11"/>
  <c r="N29" i="11" s="1"/>
  <c r="G29" i="11"/>
  <c r="S29" i="11" s="1"/>
  <c r="F29" i="11"/>
  <c r="R29" i="11" s="1"/>
  <c r="H28" i="11"/>
  <c r="N28" i="11" s="1"/>
  <c r="G28" i="11"/>
  <c r="S28" i="11" s="1"/>
  <c r="F28" i="11"/>
  <c r="L28" i="11" s="1"/>
  <c r="H27" i="11"/>
  <c r="T27" i="11" s="1"/>
  <c r="G27" i="11"/>
  <c r="M27" i="11" s="1"/>
  <c r="F27" i="11"/>
  <c r="L27" i="11" s="1"/>
  <c r="H26" i="11"/>
  <c r="N26" i="11" s="1"/>
  <c r="G26" i="11"/>
  <c r="M26" i="11" s="1"/>
  <c r="F26" i="11"/>
  <c r="L26" i="11" s="1"/>
  <c r="T25" i="11"/>
  <c r="N25" i="11"/>
  <c r="H25" i="11"/>
  <c r="G25" i="11"/>
  <c r="S25" i="11" s="1"/>
  <c r="F25" i="11"/>
  <c r="R25" i="11" s="1"/>
  <c r="H24" i="11"/>
  <c r="T24" i="11" s="1"/>
  <c r="G24" i="11"/>
  <c r="S24" i="11" s="1"/>
  <c r="F24" i="11"/>
  <c r="L24" i="11" s="1"/>
  <c r="H23" i="11"/>
  <c r="T23" i="11" s="1"/>
  <c r="G23" i="11"/>
  <c r="M23" i="11" s="1"/>
  <c r="F23" i="11"/>
  <c r="L23" i="11" s="1"/>
  <c r="H22" i="11"/>
  <c r="N22" i="11" s="1"/>
  <c r="G22" i="11"/>
  <c r="M22" i="11" s="1"/>
  <c r="F22" i="11"/>
  <c r="R22" i="11" s="1"/>
  <c r="M21" i="11"/>
  <c r="H21" i="11"/>
  <c r="N21" i="11" s="1"/>
  <c r="G21" i="11"/>
  <c r="S21" i="11" s="1"/>
  <c r="F21" i="11"/>
  <c r="R21" i="11" s="1"/>
  <c r="M20" i="11"/>
  <c r="H20" i="11"/>
  <c r="T20" i="11" s="1"/>
  <c r="G20" i="11"/>
  <c r="S20" i="11" s="1"/>
  <c r="F20" i="11"/>
  <c r="L20" i="11" s="1"/>
  <c r="N19" i="11"/>
  <c r="H19" i="11"/>
  <c r="T19" i="11" s="1"/>
  <c r="G19" i="11"/>
  <c r="M19" i="11" s="1"/>
  <c r="F19" i="11"/>
  <c r="L19" i="11" s="1"/>
  <c r="H18" i="11"/>
  <c r="N18" i="11" s="1"/>
  <c r="G18" i="11"/>
  <c r="M18" i="11" s="1"/>
  <c r="F18" i="11"/>
  <c r="R18" i="11" s="1"/>
  <c r="M17" i="11"/>
  <c r="H17" i="11"/>
  <c r="N17" i="11" s="1"/>
  <c r="G17" i="11"/>
  <c r="S17" i="11" s="1"/>
  <c r="F17" i="11"/>
  <c r="R17" i="11" s="1"/>
  <c r="M16" i="11"/>
  <c r="H16" i="11"/>
  <c r="T16" i="11" s="1"/>
  <c r="G16" i="11"/>
  <c r="S16" i="11" s="1"/>
  <c r="F16" i="11"/>
  <c r="L16" i="11" s="1"/>
  <c r="H15" i="11"/>
  <c r="T15" i="11" s="1"/>
  <c r="G15" i="11"/>
  <c r="M15" i="11" s="1"/>
  <c r="F15" i="11"/>
  <c r="L15" i="11" s="1"/>
  <c r="L14" i="11"/>
  <c r="H14" i="11"/>
  <c r="N14" i="11" s="1"/>
  <c r="G14" i="11"/>
  <c r="M14" i="11" s="1"/>
  <c r="F14" i="11"/>
  <c r="R14" i="11" s="1"/>
  <c r="M13" i="11"/>
  <c r="H13" i="11"/>
  <c r="N13" i="11" s="1"/>
  <c r="G13" i="11"/>
  <c r="S13" i="11" s="1"/>
  <c r="F13" i="11"/>
  <c r="R13" i="11" s="1"/>
  <c r="M12" i="11"/>
  <c r="H12" i="11"/>
  <c r="T12" i="11" s="1"/>
  <c r="G12" i="11"/>
  <c r="S12" i="11" s="1"/>
  <c r="F12" i="11"/>
  <c r="L12" i="11" s="1"/>
  <c r="H11" i="11"/>
  <c r="T11" i="11" s="1"/>
  <c r="G11" i="11"/>
  <c r="M11" i="11" s="1"/>
  <c r="F11" i="11"/>
  <c r="L11" i="11" s="1"/>
  <c r="L10" i="11"/>
  <c r="H10" i="11"/>
  <c r="N10" i="11" s="1"/>
  <c r="G10" i="11"/>
  <c r="M10" i="11" s="1"/>
  <c r="F10" i="11"/>
  <c r="R10" i="11" s="1"/>
  <c r="M9" i="11"/>
  <c r="H9" i="11"/>
  <c r="N9" i="11" s="1"/>
  <c r="G9" i="11"/>
  <c r="S9" i="11" s="1"/>
  <c r="F9" i="11"/>
  <c r="R9" i="11" s="1"/>
  <c r="M8" i="11"/>
  <c r="H8" i="11"/>
  <c r="T8" i="11" s="1"/>
  <c r="G8" i="11"/>
  <c r="S8" i="11" s="1"/>
  <c r="F8" i="11"/>
  <c r="L8" i="11" s="1"/>
  <c r="H6" i="11"/>
  <c r="T6" i="11" s="1"/>
  <c r="G6" i="11"/>
  <c r="M6" i="11" s="1"/>
  <c r="F6" i="11"/>
  <c r="L6" i="11" s="1"/>
  <c r="L5" i="11"/>
  <c r="H5" i="11"/>
  <c r="N5" i="11" s="1"/>
  <c r="G5" i="11"/>
  <c r="M5" i="11" s="1"/>
  <c r="F5" i="11"/>
  <c r="R5" i="11" s="1"/>
  <c r="M4" i="11"/>
  <c r="H4" i="11"/>
  <c r="N4" i="11" s="1"/>
  <c r="G4" i="11"/>
  <c r="S4" i="11" s="1"/>
  <c r="F4" i="11"/>
  <c r="R4" i="11" s="1"/>
  <c r="M3" i="11"/>
  <c r="H3" i="11"/>
  <c r="T3" i="11" s="1"/>
  <c r="G3" i="11"/>
  <c r="S3" i="11" s="1"/>
  <c r="F3" i="11"/>
  <c r="L3" i="11" s="1"/>
  <c r="E24" i="8"/>
  <c r="F24" i="8"/>
  <c r="G24" i="8"/>
  <c r="H24" i="8"/>
  <c r="I24" i="8"/>
  <c r="J24" i="8"/>
  <c r="K24" i="8"/>
  <c r="L24" i="8"/>
  <c r="M24" i="8"/>
  <c r="N24" i="8"/>
  <c r="O24" i="8"/>
  <c r="P24" i="8"/>
  <c r="Q24" i="8"/>
  <c r="R24" i="8"/>
  <c r="S24" i="8"/>
  <c r="D24" i="8"/>
  <c r="C24" i="8"/>
  <c r="B24" i="8"/>
  <c r="L14" i="17" l="1"/>
  <c r="L18" i="17"/>
  <c r="L31" i="17"/>
  <c r="N4" i="17"/>
  <c r="S10" i="17"/>
  <c r="N21" i="17"/>
  <c r="S35" i="17"/>
  <c r="T38" i="17"/>
  <c r="S14" i="17"/>
  <c r="L15" i="17"/>
  <c r="S18" i="17"/>
  <c r="L19" i="17"/>
  <c r="M22" i="17"/>
  <c r="S23" i="17"/>
  <c r="R24" i="17"/>
  <c r="M38" i="17"/>
  <c r="S5" i="17"/>
  <c r="N8" i="17"/>
  <c r="N12" i="17"/>
  <c r="N16" i="17"/>
  <c r="N25" i="17"/>
  <c r="N3" i="17"/>
  <c r="M9" i="17"/>
  <c r="M13" i="17"/>
  <c r="M17" i="17"/>
  <c r="M26" i="17"/>
  <c r="S27" i="17"/>
  <c r="R28" i="17"/>
  <c r="N29" i="17"/>
  <c r="T34" i="17"/>
  <c r="L35" i="17"/>
  <c r="R23" i="17"/>
  <c r="S4" i="17"/>
  <c r="T13" i="17"/>
  <c r="T17" i="17"/>
  <c r="T22" i="17"/>
  <c r="S31" i="17"/>
  <c r="R32" i="17"/>
  <c r="L39" i="17"/>
  <c r="L7" i="17"/>
  <c r="R7" i="17"/>
  <c r="L20" i="17"/>
  <c r="R20" i="17"/>
  <c r="S7" i="17"/>
  <c r="M7" i="17"/>
  <c r="S20" i="17"/>
  <c r="M20" i="17"/>
  <c r="L3" i="17"/>
  <c r="S3" i="17"/>
  <c r="R4" i="17"/>
  <c r="N5" i="17"/>
  <c r="M6" i="17"/>
  <c r="T6" i="17"/>
  <c r="T7" i="17"/>
  <c r="L8" i="17"/>
  <c r="S8" i="17"/>
  <c r="R9" i="17"/>
  <c r="N10" i="17"/>
  <c r="M11" i="17"/>
  <c r="T11" i="17"/>
  <c r="L12" i="17"/>
  <c r="S12" i="17"/>
  <c r="R13" i="17"/>
  <c r="N14" i="17"/>
  <c r="M15" i="17"/>
  <c r="T15" i="17"/>
  <c r="L16" i="17"/>
  <c r="S16" i="17"/>
  <c r="R17" i="17"/>
  <c r="N18" i="17"/>
  <c r="M19" i="17"/>
  <c r="T19" i="17"/>
  <c r="T20" i="17"/>
  <c r="L21" i="17"/>
  <c r="S21" i="17"/>
  <c r="R22" i="17"/>
  <c r="N23" i="17"/>
  <c r="M24" i="17"/>
  <c r="T24" i="17"/>
  <c r="L25" i="17"/>
  <c r="S25" i="17"/>
  <c r="R26" i="17"/>
  <c r="N27" i="17"/>
  <c r="M28" i="17"/>
  <c r="T28" i="17"/>
  <c r="L29" i="17"/>
  <c r="S29" i="17"/>
  <c r="R30" i="17"/>
  <c r="N31" i="17"/>
  <c r="M32" i="17"/>
  <c r="T32" i="17"/>
  <c r="L33" i="17"/>
  <c r="S33" i="17"/>
  <c r="R34" i="17"/>
  <c r="N35" i="17"/>
  <c r="M36" i="17"/>
  <c r="T36" i="17"/>
  <c r="L37" i="17"/>
  <c r="S37" i="17"/>
  <c r="R38" i="17"/>
  <c r="N39" i="17"/>
  <c r="S39" i="17"/>
  <c r="N7" i="9"/>
  <c r="R7" i="9"/>
  <c r="T3" i="13"/>
  <c r="L4" i="13"/>
  <c r="N9" i="13"/>
  <c r="N21" i="13"/>
  <c r="T28" i="13"/>
  <c r="L29" i="13"/>
  <c r="M30" i="13"/>
  <c r="T32" i="13"/>
  <c r="L33" i="13"/>
  <c r="L37" i="13"/>
  <c r="R38" i="13"/>
  <c r="N4" i="13"/>
  <c r="T12" i="13"/>
  <c r="L13" i="13"/>
  <c r="T24" i="13"/>
  <c r="L25" i="13"/>
  <c r="M36" i="13"/>
  <c r="L7" i="11"/>
  <c r="N23" i="11"/>
  <c r="M24" i="11"/>
  <c r="M25" i="11"/>
  <c r="T28" i="11"/>
  <c r="L29" i="11"/>
  <c r="M29" i="11"/>
  <c r="N6" i="11"/>
  <c r="N11" i="11"/>
  <c r="N15" i="11"/>
  <c r="L37" i="11"/>
  <c r="T32" i="11"/>
  <c r="S20" i="13"/>
  <c r="M20" i="13"/>
  <c r="R26" i="13"/>
  <c r="R30" i="13"/>
  <c r="M3" i="13"/>
  <c r="N6" i="13"/>
  <c r="S13" i="13"/>
  <c r="N15" i="13"/>
  <c r="S17" i="13"/>
  <c r="N19" i="13"/>
  <c r="S21" i="13"/>
  <c r="N23" i="13"/>
  <c r="S25" i="13"/>
  <c r="N27" i="13"/>
  <c r="S29" i="13"/>
  <c r="N31" i="13"/>
  <c r="S33" i="13"/>
  <c r="N35" i="13"/>
  <c r="S37" i="13"/>
  <c r="R39" i="13"/>
  <c r="R5" i="13"/>
  <c r="R10" i="13"/>
  <c r="R22" i="13"/>
  <c r="R34" i="13"/>
  <c r="S4" i="13"/>
  <c r="S9" i="13"/>
  <c r="N11" i="13"/>
  <c r="M5" i="13"/>
  <c r="R6" i="13"/>
  <c r="M8" i="13"/>
  <c r="M10" i="13"/>
  <c r="R11" i="13"/>
  <c r="M12" i="13"/>
  <c r="M14" i="13"/>
  <c r="R15" i="13"/>
  <c r="M16" i="13"/>
  <c r="M18" i="13"/>
  <c r="R19" i="13"/>
  <c r="M22" i="13"/>
  <c r="R23" i="13"/>
  <c r="M24" i="13"/>
  <c r="T25" i="13"/>
  <c r="M26" i="13"/>
  <c r="R27" i="13"/>
  <c r="M28" i="13"/>
  <c r="T29" i="13"/>
  <c r="R31" i="13"/>
  <c r="T33" i="13"/>
  <c r="R35" i="13"/>
  <c r="T37" i="13"/>
  <c r="M38" i="13"/>
  <c r="R14" i="13"/>
  <c r="R18" i="13"/>
  <c r="N39" i="13"/>
  <c r="T5" i="13"/>
  <c r="S6" i="13"/>
  <c r="R8" i="13"/>
  <c r="T10" i="13"/>
  <c r="S11" i="13"/>
  <c r="R12" i="13"/>
  <c r="T14" i="13"/>
  <c r="S15" i="13"/>
  <c r="R16" i="13"/>
  <c r="T18" i="13"/>
  <c r="S19" i="13"/>
  <c r="R20" i="13"/>
  <c r="T22" i="13"/>
  <c r="S23" i="13"/>
  <c r="R24" i="13"/>
  <c r="T26" i="13"/>
  <c r="S27" i="13"/>
  <c r="R28" i="13"/>
  <c r="T30" i="13"/>
  <c r="S31" i="13"/>
  <c r="R32" i="13"/>
  <c r="T34" i="13"/>
  <c r="S35" i="13"/>
  <c r="R36" i="13"/>
  <c r="T38" i="13"/>
  <c r="S39" i="13"/>
  <c r="R3" i="13"/>
  <c r="S5" i="11"/>
  <c r="S10" i="11"/>
  <c r="S14" i="11"/>
  <c r="S18" i="11"/>
  <c r="R26" i="11"/>
  <c r="R34" i="11"/>
  <c r="R6" i="11"/>
  <c r="R11" i="11"/>
  <c r="R15" i="11"/>
  <c r="R19" i="11"/>
  <c r="R23" i="11"/>
  <c r="S26" i="11"/>
  <c r="N27" i="11"/>
  <c r="S30" i="11"/>
  <c r="N31" i="11"/>
  <c r="S34" i="11"/>
  <c r="N35" i="11"/>
  <c r="M37" i="11"/>
  <c r="T9" i="11"/>
  <c r="N12" i="11"/>
  <c r="T13" i="11"/>
  <c r="N16" i="11"/>
  <c r="T17" i="11"/>
  <c r="L18" i="11"/>
  <c r="N20" i="11"/>
  <c r="T21" i="11"/>
  <c r="L22" i="11"/>
  <c r="N24" i="11"/>
  <c r="R27" i="11"/>
  <c r="M28" i="11"/>
  <c r="R31" i="11"/>
  <c r="M32" i="11"/>
  <c r="R35" i="11"/>
  <c r="M36" i="11"/>
  <c r="L38" i="11"/>
  <c r="S22" i="11"/>
  <c r="R30" i="11"/>
  <c r="N3" i="11"/>
  <c r="T4" i="11"/>
  <c r="N8" i="11"/>
  <c r="L4" i="11"/>
  <c r="L9" i="11"/>
  <c r="L13" i="11"/>
  <c r="L17" i="11"/>
  <c r="L21" i="11"/>
  <c r="L25" i="11"/>
  <c r="T29" i="11"/>
  <c r="T33" i="11"/>
  <c r="N39" i="11"/>
  <c r="T37" i="11"/>
  <c r="S38" i="11"/>
  <c r="R39" i="11"/>
  <c r="R3" i="11"/>
  <c r="T5" i="11"/>
  <c r="S6" i="11"/>
  <c r="R8" i="11"/>
  <c r="T10" i="11"/>
  <c r="S11" i="11"/>
  <c r="R12" i="11"/>
  <c r="T14" i="11"/>
  <c r="S15" i="11"/>
  <c r="R16" i="11"/>
  <c r="T18" i="11"/>
  <c r="S19" i="11"/>
  <c r="R20" i="11"/>
  <c r="T22" i="11"/>
  <c r="S23" i="11"/>
  <c r="R24" i="11"/>
  <c r="T26" i="11"/>
  <c r="S27" i="11"/>
  <c r="R28" i="11"/>
  <c r="T30" i="11"/>
  <c r="S31" i="11"/>
  <c r="R32" i="11"/>
  <c r="T34" i="11"/>
  <c r="S35" i="11"/>
  <c r="R36" i="11"/>
  <c r="T38" i="11"/>
  <c r="S39" i="11"/>
  <c r="F6" i="9"/>
  <c r="L6" i="9" s="1"/>
  <c r="G6" i="9"/>
  <c r="M6" i="9" s="1"/>
  <c r="H6" i="9"/>
  <c r="N6" i="9" s="1"/>
  <c r="F8" i="9"/>
  <c r="L8" i="9" s="1"/>
  <c r="G8" i="9"/>
  <c r="M8" i="9" s="1"/>
  <c r="H8" i="9"/>
  <c r="N8" i="9" s="1"/>
  <c r="F9" i="9"/>
  <c r="L9" i="9" s="1"/>
  <c r="G9" i="9"/>
  <c r="M9" i="9" s="1"/>
  <c r="H9" i="9"/>
  <c r="N9" i="9" s="1"/>
  <c r="F10" i="9"/>
  <c r="L10" i="9" s="1"/>
  <c r="G10" i="9"/>
  <c r="M10" i="9" s="1"/>
  <c r="H10" i="9"/>
  <c r="N10" i="9" s="1"/>
  <c r="F11" i="9"/>
  <c r="L11" i="9" s="1"/>
  <c r="G11" i="9"/>
  <c r="M11" i="9" s="1"/>
  <c r="H11" i="9"/>
  <c r="N11" i="9" s="1"/>
  <c r="F12" i="9"/>
  <c r="L12" i="9" s="1"/>
  <c r="G12" i="9"/>
  <c r="M12" i="9" s="1"/>
  <c r="H12" i="9"/>
  <c r="N12" i="9" s="1"/>
  <c r="F13" i="9"/>
  <c r="L13" i="9" s="1"/>
  <c r="G13" i="9"/>
  <c r="M13" i="9" s="1"/>
  <c r="H13" i="9"/>
  <c r="N13" i="9" s="1"/>
  <c r="F14" i="9"/>
  <c r="L14" i="9" s="1"/>
  <c r="G14" i="9"/>
  <c r="M14" i="9" s="1"/>
  <c r="H14" i="9"/>
  <c r="N14" i="9" s="1"/>
  <c r="F15" i="9"/>
  <c r="L15" i="9" s="1"/>
  <c r="G15" i="9"/>
  <c r="M15" i="9" s="1"/>
  <c r="H15" i="9"/>
  <c r="N15" i="9" s="1"/>
  <c r="F16" i="9"/>
  <c r="L16" i="9" s="1"/>
  <c r="G16" i="9"/>
  <c r="M16" i="9" s="1"/>
  <c r="H16" i="9"/>
  <c r="N16" i="9" s="1"/>
  <c r="F17" i="9"/>
  <c r="L17" i="9" s="1"/>
  <c r="G17" i="9"/>
  <c r="M17" i="9" s="1"/>
  <c r="H17" i="9"/>
  <c r="N17" i="9" s="1"/>
  <c r="F18" i="9"/>
  <c r="L18" i="9" s="1"/>
  <c r="G18" i="9"/>
  <c r="M18" i="9" s="1"/>
  <c r="H18" i="9"/>
  <c r="N18" i="9" s="1"/>
  <c r="F19" i="9"/>
  <c r="L19" i="9" s="1"/>
  <c r="G19" i="9"/>
  <c r="M19" i="9" s="1"/>
  <c r="H19" i="9"/>
  <c r="N19" i="9" s="1"/>
  <c r="F20" i="9"/>
  <c r="L20" i="9" s="1"/>
  <c r="G20" i="9"/>
  <c r="M20" i="9" s="1"/>
  <c r="H20" i="9"/>
  <c r="N20" i="9" s="1"/>
  <c r="F21" i="9"/>
  <c r="L21" i="9" s="1"/>
  <c r="G21" i="9"/>
  <c r="M21" i="9" s="1"/>
  <c r="H21" i="9"/>
  <c r="N21" i="9" s="1"/>
  <c r="F22" i="9"/>
  <c r="L22" i="9" s="1"/>
  <c r="G22" i="9"/>
  <c r="M22" i="9" s="1"/>
  <c r="H22" i="9"/>
  <c r="N22" i="9" s="1"/>
  <c r="F23" i="9"/>
  <c r="L23" i="9" s="1"/>
  <c r="G23" i="9"/>
  <c r="M23" i="9" s="1"/>
  <c r="H23" i="9"/>
  <c r="N23" i="9" s="1"/>
  <c r="F24" i="9"/>
  <c r="L24" i="9" s="1"/>
  <c r="G24" i="9"/>
  <c r="M24" i="9" s="1"/>
  <c r="H24" i="9"/>
  <c r="N24" i="9" s="1"/>
  <c r="F25" i="9"/>
  <c r="L25" i="9" s="1"/>
  <c r="G25" i="9"/>
  <c r="M25" i="9" s="1"/>
  <c r="H25" i="9"/>
  <c r="N25" i="9" s="1"/>
  <c r="F26" i="9"/>
  <c r="L26" i="9" s="1"/>
  <c r="G26" i="9"/>
  <c r="M26" i="9" s="1"/>
  <c r="H26" i="9"/>
  <c r="N26" i="9" s="1"/>
  <c r="F27" i="9"/>
  <c r="L27" i="9" s="1"/>
  <c r="G27" i="9"/>
  <c r="M27" i="9" s="1"/>
  <c r="H27" i="9"/>
  <c r="N27" i="9" s="1"/>
  <c r="F28" i="9"/>
  <c r="L28" i="9" s="1"/>
  <c r="G28" i="9"/>
  <c r="M28" i="9" s="1"/>
  <c r="H28" i="9"/>
  <c r="N28" i="9" s="1"/>
  <c r="F29" i="9"/>
  <c r="L29" i="9" s="1"/>
  <c r="G29" i="9"/>
  <c r="M29" i="9" s="1"/>
  <c r="H29" i="9"/>
  <c r="N29" i="9" s="1"/>
  <c r="F30" i="9"/>
  <c r="L30" i="9" s="1"/>
  <c r="G30" i="9"/>
  <c r="M30" i="9" s="1"/>
  <c r="H30" i="9"/>
  <c r="N30" i="9" s="1"/>
  <c r="F31" i="9"/>
  <c r="L31" i="9" s="1"/>
  <c r="G31" i="9"/>
  <c r="M31" i="9" s="1"/>
  <c r="H31" i="9"/>
  <c r="N31" i="9" s="1"/>
  <c r="F32" i="9"/>
  <c r="L32" i="9" s="1"/>
  <c r="G32" i="9"/>
  <c r="M32" i="9" s="1"/>
  <c r="H32" i="9"/>
  <c r="N32" i="9" s="1"/>
  <c r="F33" i="9"/>
  <c r="L33" i="9" s="1"/>
  <c r="G33" i="9"/>
  <c r="M33" i="9" s="1"/>
  <c r="H33" i="9"/>
  <c r="N33" i="9" s="1"/>
  <c r="F34" i="9"/>
  <c r="L34" i="9" s="1"/>
  <c r="G34" i="9"/>
  <c r="M34" i="9" s="1"/>
  <c r="H34" i="9"/>
  <c r="N34" i="9" s="1"/>
  <c r="F35" i="9"/>
  <c r="L35" i="9" s="1"/>
  <c r="G35" i="9"/>
  <c r="M35" i="9" s="1"/>
  <c r="H35" i="9"/>
  <c r="N35" i="9" s="1"/>
  <c r="F36" i="9"/>
  <c r="L36" i="9" s="1"/>
  <c r="G36" i="9"/>
  <c r="M36" i="9" s="1"/>
  <c r="H36" i="9"/>
  <c r="N36" i="9" s="1"/>
  <c r="F37" i="9"/>
  <c r="L37" i="9" s="1"/>
  <c r="G37" i="9"/>
  <c r="M37" i="9" s="1"/>
  <c r="H37" i="9"/>
  <c r="N37" i="9" s="1"/>
  <c r="F38" i="9"/>
  <c r="L38" i="9" s="1"/>
  <c r="G38" i="9"/>
  <c r="M38" i="9" s="1"/>
  <c r="H38" i="9"/>
  <c r="N38" i="9" s="1"/>
  <c r="F39" i="9"/>
  <c r="L39" i="9" s="1"/>
  <c r="G39" i="9"/>
  <c r="M39" i="9" s="1"/>
  <c r="H39" i="9"/>
  <c r="N39" i="9" s="1"/>
  <c r="H5" i="9"/>
  <c r="N5" i="9" s="1"/>
  <c r="G5" i="9"/>
  <c r="M5" i="9" s="1"/>
  <c r="F5" i="9"/>
  <c r="L5" i="9" s="1"/>
  <c r="H4" i="9"/>
  <c r="N4" i="9" s="1"/>
  <c r="G4" i="9"/>
  <c r="M4" i="9" s="1"/>
  <c r="F4" i="9"/>
  <c r="L4" i="9" s="1"/>
  <c r="F3" i="9"/>
  <c r="L3" i="9" s="1"/>
  <c r="H3" i="9"/>
  <c r="N3" i="9" s="1"/>
  <c r="G3" i="9"/>
  <c r="M3" i="9" s="1"/>
  <c r="R3" i="9" l="1"/>
  <c r="S37" i="9"/>
  <c r="R32" i="9"/>
  <c r="T26" i="9"/>
  <c r="S21" i="9"/>
  <c r="R16" i="9"/>
  <c r="T10" i="9"/>
  <c r="S4" i="9"/>
  <c r="R36" i="9"/>
  <c r="T30" i="9"/>
  <c r="S25" i="9"/>
  <c r="R20" i="9"/>
  <c r="T14" i="9"/>
  <c r="S9" i="9"/>
  <c r="T5" i="9"/>
  <c r="T34" i="9"/>
  <c r="S29" i="9"/>
  <c r="R24" i="9"/>
  <c r="T18" i="9"/>
  <c r="S13" i="9"/>
  <c r="R8" i="9"/>
  <c r="T38" i="9"/>
  <c r="S33" i="9"/>
  <c r="R28" i="9"/>
  <c r="T22" i="9"/>
  <c r="S17" i="9"/>
  <c r="R12" i="9"/>
  <c r="T3" i="9"/>
  <c r="T4" i="9"/>
  <c r="T39" i="9"/>
  <c r="S38" i="9"/>
  <c r="R37" i="9"/>
  <c r="T35" i="9"/>
  <c r="S34" i="9"/>
  <c r="R33" i="9"/>
  <c r="T31" i="9"/>
  <c r="S30" i="9"/>
  <c r="R29" i="9"/>
  <c r="T27" i="9"/>
  <c r="S26" i="9"/>
  <c r="R25" i="9"/>
  <c r="T23" i="9"/>
  <c r="S22" i="9"/>
  <c r="R21" i="9"/>
  <c r="T19" i="9"/>
  <c r="S18" i="9"/>
  <c r="R17" i="9"/>
  <c r="T15" i="9"/>
  <c r="S14" i="9"/>
  <c r="R13" i="9"/>
  <c r="T11" i="9"/>
  <c r="S10" i="9"/>
  <c r="R9" i="9"/>
  <c r="T6" i="9"/>
  <c r="S3" i="9"/>
  <c r="R5" i="9"/>
  <c r="S39" i="9"/>
  <c r="R38" i="9"/>
  <c r="T36" i="9"/>
  <c r="S35" i="9"/>
  <c r="R34" i="9"/>
  <c r="T32" i="9"/>
  <c r="S31" i="9"/>
  <c r="R30" i="9"/>
  <c r="T28" i="9"/>
  <c r="S27" i="9"/>
  <c r="R26" i="9"/>
  <c r="T24" i="9"/>
  <c r="S23" i="9"/>
  <c r="R22" i="9"/>
  <c r="T20" i="9"/>
  <c r="S19" i="9"/>
  <c r="R18" i="9"/>
  <c r="T16" i="9"/>
  <c r="S15" i="9"/>
  <c r="R14" i="9"/>
  <c r="T12" i="9"/>
  <c r="S11" i="9"/>
  <c r="R10" i="9"/>
  <c r="T8" i="9"/>
  <c r="S6" i="9"/>
  <c r="R4" i="9"/>
  <c r="S5" i="9"/>
  <c r="R39" i="9"/>
  <c r="T37" i="9"/>
  <c r="S36" i="9"/>
  <c r="R35" i="9"/>
  <c r="T33" i="9"/>
  <c r="S32" i="9"/>
  <c r="R31" i="9"/>
  <c r="T29" i="9"/>
  <c r="S28" i="9"/>
  <c r="R27" i="9"/>
  <c r="T25" i="9"/>
  <c r="S24" i="9"/>
  <c r="R23" i="9"/>
  <c r="T21" i="9"/>
  <c r="S20" i="9"/>
  <c r="R19" i="9"/>
  <c r="T17" i="9"/>
  <c r="S16" i="9"/>
  <c r="R15" i="9"/>
  <c r="T13" i="9"/>
  <c r="S12" i="9"/>
  <c r="R11" i="9"/>
  <c r="T9" i="9"/>
  <c r="S8" i="9"/>
  <c r="R6" i="9"/>
</calcChain>
</file>

<file path=xl/sharedStrings.xml><?xml version="1.0" encoding="utf-8"?>
<sst xmlns="http://schemas.openxmlformats.org/spreadsheetml/2006/main" count="1103" uniqueCount="96">
  <si>
    <t>Rice</t>
  </si>
  <si>
    <t>Potatoes</t>
  </si>
  <si>
    <t>Cassava</t>
  </si>
  <si>
    <t>Peas</t>
  </si>
  <si>
    <t>Nuts</t>
  </si>
  <si>
    <t>Groundnuts</t>
  </si>
  <si>
    <t>Soymilk</t>
  </si>
  <si>
    <t>Tofu</t>
  </si>
  <si>
    <t>Tomatoes</t>
  </si>
  <si>
    <t>Onions &amp; Leeks</t>
  </si>
  <si>
    <t>Brassicas</t>
  </si>
  <si>
    <t>Bananas</t>
  </si>
  <si>
    <t>Apples</t>
  </si>
  <si>
    <t>Berries &amp; Grapes</t>
  </si>
  <si>
    <t>Cheese</t>
  </si>
  <si>
    <t>Eggs</t>
  </si>
  <si>
    <t>Cow milk</t>
  </si>
  <si>
    <t>Poultry</t>
  </si>
  <si>
    <t>Oats (oatmeal)</t>
  </si>
  <si>
    <t>Other Fruits</t>
  </si>
  <si>
    <t>Dark Chocolate</t>
  </si>
  <si>
    <t>Olive Oil</t>
  </si>
  <si>
    <t>Farmed Fish</t>
  </si>
  <si>
    <t>Nutrient density adjusted portion size (g)</t>
  </si>
  <si>
    <t>Pork</t>
  </si>
  <si>
    <t>Wheat &amp; Rye (Bread)</t>
  </si>
  <si>
    <t>Maize (Meal)</t>
  </si>
  <si>
    <t>Other Pulses</t>
  </si>
  <si>
    <t>Palm Oil</t>
  </si>
  <si>
    <t>Root Vegetables</t>
  </si>
  <si>
    <t>Other Vegetables</t>
  </si>
  <si>
    <t>Citrus Fruit</t>
  </si>
  <si>
    <t>Lamb &amp; Mutton</t>
  </si>
  <si>
    <t>Crustaceans (farmed)</t>
  </si>
  <si>
    <r>
      <rPr>
        <b/>
        <sz val="11"/>
        <color indexed="8"/>
        <rFont val="Calibri"/>
        <family val="2"/>
      </rPr>
      <t>Land Use</t>
    </r>
    <r>
      <rPr>
        <sz val="12"/>
        <color theme="1"/>
        <rFont val="Calibri"/>
        <family val="2"/>
        <scheme val="minor"/>
      </rPr>
      <t xml:space="preserve"> (m</t>
    </r>
    <r>
      <rPr>
        <vertAlign val="superscript"/>
        <sz val="11"/>
        <color indexed="8"/>
        <rFont val="Calibri"/>
        <family val="2"/>
      </rPr>
      <t>2</t>
    </r>
    <r>
      <rPr>
        <sz val="12"/>
        <color theme="1"/>
        <rFont val="Calibri"/>
        <family val="2"/>
        <scheme val="minor"/>
      </rPr>
      <t>/FU)</t>
    </r>
  </si>
  <si>
    <r>
      <rPr>
        <b/>
        <sz val="11"/>
        <color indexed="8"/>
        <rFont val="Calibri"/>
        <family val="2"/>
      </rPr>
      <t>GHG Emissions</t>
    </r>
    <r>
      <rPr>
        <sz val="12"/>
        <color theme="1"/>
        <rFont val="Calibri"/>
        <family val="2"/>
        <scheme val="minor"/>
      </rPr>
      <t xml:space="preserve"> (kg CO</t>
    </r>
    <r>
      <rPr>
        <vertAlign val="subscript"/>
        <sz val="11"/>
        <color indexed="8"/>
        <rFont val="Calibri"/>
        <family val="2"/>
      </rPr>
      <t>2</t>
    </r>
    <r>
      <rPr>
        <sz val="12"/>
        <color theme="1"/>
        <rFont val="Calibri"/>
        <family val="2"/>
        <scheme val="minor"/>
      </rPr>
      <t>eq/FU, IPCC 2013 incl. CC feedbacks)</t>
    </r>
  </si>
  <si>
    <r>
      <rPr>
        <b/>
        <sz val="11"/>
        <color indexed="8"/>
        <rFont val="Calibri"/>
        <family val="2"/>
      </rPr>
      <t>Acidifying Emissions</t>
    </r>
    <r>
      <rPr>
        <sz val="12"/>
        <color theme="1"/>
        <rFont val="Calibri"/>
        <family val="2"/>
        <scheme val="minor"/>
      </rPr>
      <t xml:space="preserve"> (g SO</t>
    </r>
    <r>
      <rPr>
        <vertAlign val="subscript"/>
        <sz val="11"/>
        <color indexed="8"/>
        <rFont val="Calibri"/>
        <family val="2"/>
      </rPr>
      <t>2</t>
    </r>
    <r>
      <rPr>
        <sz val="12"/>
        <color theme="1"/>
        <rFont val="Calibri"/>
        <family val="2"/>
        <scheme val="minor"/>
      </rPr>
      <t>eq/FU, CML2 Baseline)</t>
    </r>
  </si>
  <si>
    <r>
      <rPr>
        <b/>
        <sz val="11"/>
        <color indexed="8"/>
        <rFont val="Calibri"/>
        <family val="2"/>
      </rPr>
      <t>Eutrophying Emissions</t>
    </r>
    <r>
      <rPr>
        <sz val="12"/>
        <color theme="1"/>
        <rFont val="Calibri"/>
        <family val="2"/>
        <scheme val="minor"/>
      </rPr>
      <t xml:space="preserve"> (g PO</t>
    </r>
    <r>
      <rPr>
        <vertAlign val="subscript"/>
        <sz val="11"/>
        <color indexed="8"/>
        <rFont val="Calibri"/>
        <family val="2"/>
      </rPr>
      <t>4</t>
    </r>
    <r>
      <rPr>
        <vertAlign val="superscript"/>
        <sz val="11"/>
        <color indexed="8"/>
        <rFont val="Calibri"/>
        <family val="2"/>
      </rPr>
      <t>3-</t>
    </r>
    <r>
      <rPr>
        <sz val="12"/>
        <color theme="1"/>
        <rFont val="Calibri"/>
        <family val="2"/>
        <scheme val="minor"/>
      </rPr>
      <t>eq/FU, CML2 Baseline)</t>
    </r>
  </si>
  <si>
    <r>
      <rPr>
        <b/>
        <sz val="11"/>
        <color indexed="8"/>
        <rFont val="Calibri"/>
        <family val="2"/>
      </rPr>
      <t xml:space="preserve">Freshwater Withdrawals </t>
    </r>
    <r>
      <rPr>
        <sz val="12"/>
        <color theme="1"/>
        <rFont val="Calibri"/>
        <family val="2"/>
        <scheme val="minor"/>
      </rPr>
      <t>(L/FU)</t>
    </r>
  </si>
  <si>
    <r>
      <rPr>
        <b/>
        <sz val="11"/>
        <color indexed="8"/>
        <rFont val="Calibri"/>
        <family val="2"/>
      </rPr>
      <t xml:space="preserve">Stress-Weighted Water Use </t>
    </r>
    <r>
      <rPr>
        <sz val="12"/>
        <color theme="1"/>
        <rFont val="Calibri"/>
        <family val="2"/>
        <scheme val="minor"/>
      </rPr>
      <t>(L/FU)</t>
    </r>
  </si>
  <si>
    <t>5th pctl</t>
  </si>
  <si>
    <t>Mean</t>
  </si>
  <si>
    <t>95th pctl</t>
  </si>
  <si>
    <t>Beef (from beef herds)</t>
  </si>
  <si>
    <t>Beef (from dairy herds)</t>
  </si>
  <si>
    <t>Liver</t>
  </si>
  <si>
    <t>Grams of food required to obtain 1000 kcal</t>
  </si>
  <si>
    <t>Energy adjusted portion size (g)</t>
  </si>
  <si>
    <t>Liver*</t>
  </si>
  <si>
    <r>
      <rPr>
        <b/>
        <sz val="11"/>
        <color indexed="8"/>
        <rFont val="Calibri"/>
        <family val="2"/>
      </rPr>
      <t>Land Use</t>
    </r>
    <r>
      <rPr>
        <sz val="12"/>
        <color theme="1"/>
        <rFont val="Calibri"/>
        <family val="2"/>
        <scheme val="minor"/>
      </rPr>
      <t xml:space="preserve"> (m</t>
    </r>
    <r>
      <rPr>
        <vertAlign val="superscript"/>
        <sz val="11"/>
        <color indexed="8"/>
        <rFont val="Calibri"/>
        <family val="2"/>
      </rPr>
      <t xml:space="preserve">2 </t>
    </r>
    <r>
      <rPr>
        <sz val="12"/>
        <color theme="1"/>
        <rFont val="Calibri"/>
        <family val="2"/>
        <scheme val="minor"/>
      </rPr>
      <t>per kg or L of food product at retail weight)</t>
    </r>
  </si>
  <si>
    <r>
      <rPr>
        <b/>
        <sz val="11"/>
        <color indexed="8"/>
        <rFont val="Calibri"/>
        <family val="2"/>
      </rPr>
      <t>Land Use</t>
    </r>
    <r>
      <rPr>
        <sz val="12"/>
        <color theme="1"/>
        <rFont val="Calibri"/>
        <family val="2"/>
        <scheme val="minor"/>
      </rPr>
      <t xml:space="preserve"> (m</t>
    </r>
    <r>
      <rPr>
        <vertAlign val="superscript"/>
        <sz val="11"/>
        <color indexed="8"/>
        <rFont val="Calibri"/>
        <family val="2"/>
      </rPr>
      <t xml:space="preserve">2 </t>
    </r>
    <r>
      <rPr>
        <sz val="12"/>
        <color theme="1"/>
        <rFont val="Calibri"/>
        <family val="2"/>
        <scheme val="minor"/>
      </rPr>
      <t>per g or ml of food product at retail weight)</t>
    </r>
  </si>
  <si>
    <r>
      <t>Land Use footprint (m</t>
    </r>
    <r>
      <rPr>
        <b/>
        <vertAlign val="superscript"/>
        <sz val="11"/>
        <color theme="1"/>
        <rFont val="Calibri (Body)"/>
      </rPr>
      <t>2</t>
    </r>
    <r>
      <rPr>
        <b/>
        <sz val="11"/>
        <color theme="1"/>
        <rFont val="Calibri"/>
        <family val="2"/>
        <scheme val="minor"/>
      </rPr>
      <t>) to obtain 1000 kcal based on retail weight values</t>
    </r>
  </si>
  <si>
    <t>GHG Emissions (kg CO2eq, IPCC 2013 incl. CC feedbacks; per kg or L of food product, based on retail weight)</t>
  </si>
  <si>
    <t>GHG Emissions (kg CO2eq, IPCC 2013 incl. CC feedbacks; per gram or ml of food product, based on retail weight)</t>
  </si>
  <si>
    <t>GHG Emissions (kg CO2eq, IPCC 2013 incl. CC feedbacks) to obtain 1000 kcal, using retail weight values</t>
  </si>
  <si>
    <r>
      <t>Land Use footprint (m</t>
    </r>
    <r>
      <rPr>
        <b/>
        <vertAlign val="superscript"/>
        <sz val="11"/>
        <color theme="1"/>
        <rFont val="Calibri (Body)"/>
      </rPr>
      <t>2</t>
    </r>
    <r>
      <rPr>
        <b/>
        <sz val="11"/>
        <color theme="1"/>
        <rFont val="Calibri"/>
        <family val="2"/>
        <scheme val="minor"/>
      </rPr>
      <t>) to obtain 1000 kcal, based on retail weight values</t>
    </r>
  </si>
  <si>
    <t>GHG Emissions (kg CO2eq, IPCC 2013 incl. CC feedbacks; per kg or L of food, retail weight values)</t>
  </si>
  <si>
    <t>GHG Emissions (kg CO2eq, IPCC 2013 incl. CC feedbacks) to obtain 1000 kcal, based on retail weight values</t>
  </si>
  <si>
    <t>Freshwater Withdrawals (L per kg of L of food, retail weight)</t>
  </si>
  <si>
    <t>Freshwater Withdrawals (L per g or ml of food, based on retail weight values)</t>
  </si>
  <si>
    <t>Freshwater Withdrawals (L to obtain 1000 kcal, based on retail weight values)</t>
  </si>
  <si>
    <t>Freshwater Withdrawals (L to obtain 1000 kcal), based on retail weight values</t>
  </si>
  <si>
    <t>Beef (average)</t>
  </si>
  <si>
    <t>Rank</t>
  </si>
  <si>
    <r>
      <rPr>
        <b/>
        <sz val="11"/>
        <color indexed="8"/>
        <rFont val="Calibri"/>
        <family val="2"/>
      </rPr>
      <t>Land Use</t>
    </r>
    <r>
      <rPr>
        <b/>
        <sz val="12"/>
        <color theme="1"/>
        <rFont val="Calibri"/>
        <family val="2"/>
        <scheme val="minor"/>
      </rPr>
      <t xml:space="preserve"> (m</t>
    </r>
    <r>
      <rPr>
        <b/>
        <vertAlign val="superscript"/>
        <sz val="11"/>
        <color indexed="8"/>
        <rFont val="Calibri"/>
        <family val="2"/>
      </rPr>
      <t xml:space="preserve">2 </t>
    </r>
    <r>
      <rPr>
        <b/>
        <sz val="12"/>
        <color theme="1"/>
        <rFont val="Calibri"/>
        <family val="2"/>
        <scheme val="minor"/>
      </rPr>
      <t>per kg or L of food product, retail weight)</t>
    </r>
  </si>
  <si>
    <r>
      <rPr>
        <b/>
        <sz val="11"/>
        <color indexed="8"/>
        <rFont val="Calibri"/>
        <family val="2"/>
      </rPr>
      <t>Acidifying Emissions</t>
    </r>
    <r>
      <rPr>
        <sz val="12"/>
        <color theme="1"/>
        <rFont val="Calibri"/>
        <family val="2"/>
        <scheme val="minor"/>
      </rPr>
      <t xml:space="preserve"> (g SO</t>
    </r>
    <r>
      <rPr>
        <vertAlign val="subscript"/>
        <sz val="11"/>
        <color indexed="8"/>
        <rFont val="Calibri"/>
        <family val="2"/>
      </rPr>
      <t>2</t>
    </r>
    <r>
      <rPr>
        <sz val="12"/>
        <color theme="1"/>
        <rFont val="Calibri"/>
        <family val="2"/>
        <scheme val="minor"/>
      </rPr>
      <t>eq per kg or L of retail weight food, CML2 Baseline)</t>
    </r>
  </si>
  <si>
    <r>
      <rPr>
        <b/>
        <sz val="11"/>
        <color indexed="8"/>
        <rFont val="Calibri"/>
        <family val="2"/>
      </rPr>
      <t>Acidifying Emissions</t>
    </r>
    <r>
      <rPr>
        <sz val="12"/>
        <color theme="1"/>
        <rFont val="Calibri"/>
        <family val="2"/>
        <scheme val="minor"/>
      </rPr>
      <t xml:space="preserve"> (g SO</t>
    </r>
    <r>
      <rPr>
        <vertAlign val="subscript"/>
        <sz val="11"/>
        <color indexed="8"/>
        <rFont val="Calibri"/>
        <family val="2"/>
      </rPr>
      <t>2</t>
    </r>
    <r>
      <rPr>
        <sz val="12"/>
        <color theme="1"/>
        <rFont val="Calibri"/>
        <family val="2"/>
        <scheme val="minor"/>
      </rPr>
      <t>eq per gram or mL of retail weight food, CML2 Baseline)</t>
    </r>
  </si>
  <si>
    <r>
      <rPr>
        <b/>
        <sz val="11"/>
        <color indexed="8"/>
        <rFont val="Calibri"/>
        <family val="2"/>
      </rPr>
      <t>Acidifying Emissions</t>
    </r>
    <r>
      <rPr>
        <sz val="12"/>
        <color theme="1"/>
        <rFont val="Calibri"/>
        <family val="2"/>
        <scheme val="minor"/>
      </rPr>
      <t xml:space="preserve"> (g SO</t>
    </r>
    <r>
      <rPr>
        <vertAlign val="subscript"/>
        <sz val="11"/>
        <color indexed="8"/>
        <rFont val="Calibri"/>
        <family val="2"/>
      </rPr>
      <t>2</t>
    </r>
    <r>
      <rPr>
        <sz val="12"/>
        <color theme="1"/>
        <rFont val="Calibri"/>
        <family val="2"/>
        <scheme val="minor"/>
      </rPr>
      <t>eq to obtain 1000 kcals based on retail weight food, CML2 Baseline)</t>
    </r>
  </si>
  <si>
    <t>Eutrophying Emissions (g PO43-eq per kg or L of retail weight food, CML2 Baseline)</t>
  </si>
  <si>
    <t>Eutrophying Emissions (g PO43-eq per gram or mL of retail weight food, CML2 Baseline)</t>
  </si>
  <si>
    <t>Eutrophying Emissions (g PO43-eq to obtain 1000 kcal, based on retail weight values)</t>
  </si>
  <si>
    <t>Highest Footprint</t>
  </si>
  <si>
    <t>Lowest Footprint</t>
  </si>
  <si>
    <t>Beef</t>
  </si>
  <si>
    <t>*We use an average of Poore &amp; Nemecek's values for lamb &amp; mutton, poultry meat, pig meat, and the average of bovine meat (from dairy and beef herds)</t>
  </si>
  <si>
    <t xml:space="preserve">For source data on the GHG footprints of foods, we use Poore &amp; Nemecek (2018) Data Table 2 (available at https://www.science.org/doi/suppl/10.1126/science.aaq0216/suppl_file/aaq0216_datas2.xls).								</t>
  </si>
  <si>
    <t>TPMV = Target Priority Micronutrient Value</t>
  </si>
  <si>
    <r>
      <rPr>
        <b/>
        <sz val="12"/>
        <color theme="1"/>
        <rFont val="Calibri"/>
        <family val="2"/>
        <scheme val="minor"/>
      </rPr>
      <t>Environmental Footprints per kg (of L) of food product, retail weight</t>
    </r>
    <r>
      <rPr>
        <sz val="12"/>
        <color theme="1"/>
        <rFont val="Calibri"/>
        <family val="2"/>
        <scheme val="minor"/>
      </rPr>
      <t xml:space="preserve"> (Source: Poore &amp; Nemecek, 2018. Supplementary Data Table 2) </t>
    </r>
  </si>
  <si>
    <t>Grams of food required to obtain target PMV</t>
  </si>
  <si>
    <r>
      <t>GHG footprint</t>
    </r>
    <r>
      <rPr>
        <sz val="11"/>
        <color theme="1"/>
        <rFont val="Avenir Book"/>
        <family val="2"/>
      </rPr>
      <t xml:space="preserve">  (kg CO2eq to obtain PMV)</t>
    </r>
  </si>
  <si>
    <r>
      <t>Land Use footprint (m</t>
    </r>
    <r>
      <rPr>
        <b/>
        <vertAlign val="superscript"/>
        <sz val="11"/>
        <color theme="1"/>
        <rFont val="Calibri (Body)"/>
      </rPr>
      <t>2</t>
    </r>
    <r>
      <rPr>
        <b/>
        <sz val="11"/>
        <color theme="1"/>
        <rFont val="Calibri"/>
        <family val="2"/>
        <scheme val="minor"/>
      </rPr>
      <t>) to obtain target PMV based on retail weight values</t>
    </r>
  </si>
  <si>
    <r>
      <t>Land Use footprint (m</t>
    </r>
    <r>
      <rPr>
        <b/>
        <vertAlign val="superscript"/>
        <sz val="11"/>
        <color theme="1"/>
        <rFont val="Calibri (Body)"/>
      </rPr>
      <t>2</t>
    </r>
    <r>
      <rPr>
        <b/>
        <sz val="11"/>
        <color theme="1"/>
        <rFont val="Calibri"/>
        <family val="2"/>
        <scheme val="minor"/>
      </rPr>
      <t>) to obtain target PMV, based on retail weight values</t>
    </r>
  </si>
  <si>
    <t>GHG Emissions (kg CO2eq, IPCC 2013 incl. CC feedbacks) to obtain target PMV, using retail weight values</t>
  </si>
  <si>
    <t>GHG Emissions (kg CO2eq, IPCC 2013 incl. CC feedbacks) to obtain target PMV, based on retail weight values</t>
  </si>
  <si>
    <t>Freshwater Withdrawals (L to obtain target PMV), based on retail weight values</t>
  </si>
  <si>
    <r>
      <rPr>
        <b/>
        <sz val="11"/>
        <color indexed="8"/>
        <rFont val="Calibri"/>
        <family val="2"/>
      </rPr>
      <t>Acidifying Emissions</t>
    </r>
    <r>
      <rPr>
        <sz val="12"/>
        <color theme="1"/>
        <rFont val="Calibri"/>
        <family val="2"/>
        <scheme val="minor"/>
      </rPr>
      <t xml:space="preserve"> (g SO</t>
    </r>
    <r>
      <rPr>
        <vertAlign val="subscript"/>
        <sz val="11"/>
        <color indexed="8"/>
        <rFont val="Calibri"/>
        <family val="2"/>
      </rPr>
      <t>2</t>
    </r>
    <r>
      <rPr>
        <sz val="12"/>
        <color theme="1"/>
        <rFont val="Calibri"/>
        <family val="2"/>
        <scheme val="minor"/>
      </rPr>
      <t>eq to obtain target PMV based on retail weight food, CML2 Baseline)</t>
    </r>
  </si>
  <si>
    <t>Eutrophying Emissions (g PO43-eq to obtain target PMV, based on retail weight values)</t>
  </si>
  <si>
    <r>
      <t>Land Use footprint (m</t>
    </r>
    <r>
      <rPr>
        <b/>
        <vertAlign val="superscript"/>
        <sz val="11"/>
        <color theme="1"/>
        <rFont val="Calibri (Body)"/>
      </rPr>
      <t>2 * yr</t>
    </r>
    <r>
      <rPr>
        <b/>
        <sz val="11"/>
        <color theme="1"/>
        <rFont val="Calibri"/>
        <family val="2"/>
        <scheme val="minor"/>
      </rPr>
      <t>) to obtain target PMV, based on retail weight values</t>
    </r>
  </si>
  <si>
    <r>
      <rPr>
        <b/>
        <sz val="11"/>
        <color indexed="8"/>
        <rFont val="Calibri"/>
        <family val="2"/>
      </rPr>
      <t>Acidifying Emissions</t>
    </r>
    <r>
      <rPr>
        <b/>
        <sz val="12"/>
        <color theme="1"/>
        <rFont val="Calibri"/>
        <family val="2"/>
        <scheme val="minor"/>
      </rPr>
      <t xml:space="preserve"> (g SO</t>
    </r>
    <r>
      <rPr>
        <b/>
        <vertAlign val="subscript"/>
        <sz val="11"/>
        <color indexed="8"/>
        <rFont val="Calibri"/>
        <family val="2"/>
      </rPr>
      <t>2</t>
    </r>
    <r>
      <rPr>
        <b/>
        <sz val="12"/>
        <color theme="1"/>
        <rFont val="Calibri"/>
        <family val="2"/>
        <scheme val="minor"/>
      </rPr>
      <t>eq to obtain target PMV based on retail weight food, CML2 Baseline)</t>
    </r>
  </si>
  <si>
    <r>
      <rPr>
        <b/>
        <sz val="11"/>
        <color indexed="8"/>
        <rFont val="Avenir Book"/>
        <family val="2"/>
      </rPr>
      <t>Acidification footprint</t>
    </r>
    <r>
      <rPr>
        <sz val="12"/>
        <color theme="1"/>
        <rFont val="Avenir Book"/>
        <family val="2"/>
      </rPr>
      <t xml:space="preserve">  (g SO</t>
    </r>
    <r>
      <rPr>
        <vertAlign val="subscript"/>
        <sz val="11"/>
        <color indexed="8"/>
        <rFont val="Avenir Book"/>
        <family val="2"/>
      </rPr>
      <t>2</t>
    </r>
    <r>
      <rPr>
        <sz val="12"/>
        <color theme="1"/>
        <rFont val="Avenir Book"/>
        <family val="2"/>
      </rPr>
      <t>eq to obtain PMV)</t>
    </r>
  </si>
  <si>
    <r>
      <t xml:space="preserve">Freshwater footprint   </t>
    </r>
    <r>
      <rPr>
        <sz val="12"/>
        <color theme="1"/>
        <rFont val="Avenir Book"/>
        <family val="2"/>
      </rPr>
      <t>(L to obtain PMV)</t>
    </r>
  </si>
  <si>
    <r>
      <t>Land Use</t>
    </r>
    <r>
      <rPr>
        <sz val="11"/>
        <color theme="1"/>
        <rFont val="Avenir Book"/>
        <family val="2"/>
      </rPr>
      <t xml:space="preserve"> </t>
    </r>
    <r>
      <rPr>
        <b/>
        <sz val="11"/>
        <color theme="1"/>
        <rFont val="Avenir Book"/>
        <family val="2"/>
      </rPr>
      <t xml:space="preserve">footprint </t>
    </r>
    <r>
      <rPr>
        <sz val="11"/>
        <color theme="1"/>
        <rFont val="Avenir Book"/>
        <family val="2"/>
      </rPr>
      <t xml:space="preserve"> (m</t>
    </r>
    <r>
      <rPr>
        <vertAlign val="superscript"/>
        <sz val="11"/>
        <color theme="1"/>
        <rFont val="Avenir Book"/>
        <family val="2"/>
      </rPr>
      <t>2</t>
    </r>
    <r>
      <rPr>
        <sz val="11"/>
        <color theme="1"/>
        <rFont val="Avenir Book"/>
        <family val="2"/>
      </rPr>
      <t>*yr to obtain PMV)</t>
    </r>
  </si>
  <si>
    <r>
      <t>Eutrophication footprint</t>
    </r>
    <r>
      <rPr>
        <sz val="12"/>
        <color theme="1"/>
        <rFont val="Calibri"/>
        <family val="2"/>
        <scheme val="minor"/>
      </rPr>
      <t xml:space="preserve"> (g PO</t>
    </r>
    <r>
      <rPr>
        <vertAlign val="subscript"/>
        <sz val="12"/>
        <color theme="1"/>
        <rFont val="Calibri"/>
        <family val="2"/>
        <scheme val="minor"/>
      </rPr>
      <t>4</t>
    </r>
    <r>
      <rPr>
        <vertAlign val="superscript"/>
        <sz val="12"/>
        <color theme="1"/>
        <rFont val="Calibri"/>
        <family val="2"/>
        <scheme val="minor"/>
      </rPr>
      <t>3-</t>
    </r>
    <r>
      <rPr>
        <sz val="12"/>
        <color theme="1"/>
        <rFont val="Calibri"/>
        <family val="2"/>
        <scheme val="minor"/>
      </rPr>
      <t>eq to obtain PMV)</t>
    </r>
  </si>
  <si>
    <t>NOTE: Tofu values corrected to account for FCT transcription error -October 2023</t>
  </si>
  <si>
    <t>NOTE: Tofu values corrected to account for FCT transcription error - October 2023</t>
  </si>
  <si>
    <t>*** CORRECTION NOTICE: This document was corrected October 2023 to account for an error found after publication in the food composition data for tofu (see main Correction notice text). Corrections are highlighted in dark yellow in this document along with a corresponding 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</si>
</sst>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0"/>
  </numFmts>
  <fonts count="23" x14ac:knownFonts="1">
    <font>
      <sz val="12"/>
      <color theme="1"/>
      <name val="Calibri"/>
      <family val="2"/>
      <scheme val="minor"/>
    </font>
    <font>
      <b/>
      <sz val="11"/>
      <color theme="1"/>
      <name val="Calibri"/>
      <family val="2"/>
      <scheme val="minor"/>
    </font>
    <font>
      <b/>
      <sz val="11"/>
      <color indexed="8"/>
      <name val="Calibri"/>
      <family val="2"/>
    </font>
    <font>
      <vertAlign val="superscript"/>
      <sz val="11"/>
      <color indexed="8"/>
      <name val="Calibri"/>
      <family val="2"/>
    </font>
    <font>
      <vertAlign val="subscript"/>
      <sz val="11"/>
      <color indexed="8"/>
      <name val="Calibri"/>
      <family val="2"/>
    </font>
    <font>
      <b/>
      <sz val="12"/>
      <color theme="1"/>
      <name val="Calibri"/>
      <family val="2"/>
      <scheme val="minor"/>
    </font>
    <font>
      <b/>
      <vertAlign val="superscript"/>
      <sz val="11"/>
      <color theme="1"/>
      <name val="Calibri (Body)"/>
    </font>
    <font>
      <b/>
      <vertAlign val="superscript"/>
      <sz val="11"/>
      <color indexed="8"/>
      <name val="Calibri"/>
      <family val="2"/>
    </font>
    <font>
      <b/>
      <vertAlign val="subscript"/>
      <sz val="11"/>
      <color indexed="8"/>
      <name val="Calibri"/>
      <family val="2"/>
    </font>
    <font>
      <b/>
      <sz val="12"/>
      <color theme="1"/>
      <name val="Avenir Book"/>
      <family val="2"/>
    </font>
    <font>
      <b/>
      <sz val="11"/>
      <color theme="1"/>
      <name val="Avenir Book"/>
      <family val="2"/>
    </font>
    <font>
      <sz val="11"/>
      <color theme="1"/>
      <name val="Avenir Book"/>
      <family val="2"/>
    </font>
    <font>
      <vertAlign val="superscript"/>
      <sz val="11"/>
      <color theme="1"/>
      <name val="Avenir Book"/>
      <family val="2"/>
    </font>
    <font>
      <sz val="12"/>
      <color theme="1"/>
      <name val="Avenir Book"/>
      <family val="2"/>
    </font>
    <font>
      <b/>
      <sz val="11"/>
      <color indexed="8"/>
      <name val="Avenir Book"/>
      <family val="2"/>
    </font>
    <font>
      <vertAlign val="subscript"/>
      <sz val="11"/>
      <color indexed="8"/>
      <name val="Avenir Book"/>
      <family val="2"/>
    </font>
    <font>
      <b/>
      <sz val="12"/>
      <color theme="0"/>
      <name val="Avenir Book"/>
      <family val="2"/>
    </font>
    <font>
      <sz val="12"/>
      <color theme="2"/>
      <name val="Calibri"/>
      <family val="2"/>
      <scheme val="minor"/>
    </font>
    <font>
      <b/>
      <sz val="12"/>
      <color theme="2"/>
      <name val="Avenir Book"/>
      <family val="2"/>
    </font>
    <font>
      <sz val="11"/>
      <color theme="1"/>
      <name val="Calibri (Body)"/>
    </font>
    <font>
      <sz val="11"/>
      <color theme="1"/>
      <name val="Calibri"/>
      <family val="2"/>
      <scheme val="minor"/>
    </font>
    <font>
      <vertAlign val="subscript"/>
      <sz val="12"/>
      <color theme="1"/>
      <name val="Calibri"/>
      <family val="2"/>
      <scheme val="minor"/>
    </font>
    <font>
      <vertAlign val="superscript"/>
      <sz val="12"/>
      <color theme="1"/>
      <name val="Calibri"/>
      <family val="2"/>
      <scheme val="minor"/>
    </font>
  </fonts>
  <fills count="40">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7" tint="0.79998168889431442"/>
        <bgColor indexed="64"/>
      </patternFill>
    </fill>
    <fill>
      <patternFill patternType="solid">
        <fgColor rgb="FFFF7E79"/>
        <bgColor indexed="64"/>
      </patternFill>
    </fill>
    <fill>
      <patternFill patternType="solid">
        <fgColor theme="9" tint="0.39997558519241921"/>
        <bgColor indexed="64"/>
      </patternFill>
    </fill>
    <fill>
      <patternFill patternType="solid">
        <fgColor rgb="FFB5A1F4"/>
        <bgColor indexed="64"/>
      </patternFill>
    </fill>
    <fill>
      <patternFill patternType="solid">
        <fgColor theme="9" tint="-0.249977111117893"/>
        <bgColor indexed="64"/>
      </patternFill>
    </fill>
    <fill>
      <patternFill patternType="solid">
        <fgColor theme="2" tint="-9.9978637043366805E-2"/>
        <bgColor indexed="64"/>
      </patternFill>
    </fill>
    <fill>
      <patternFill patternType="solid">
        <fgColor theme="8" tint="0.39997558519241921"/>
        <bgColor indexed="64"/>
      </patternFill>
    </fill>
    <fill>
      <patternFill patternType="solid">
        <fgColor rgb="FF00B0F0"/>
        <bgColor indexed="64"/>
      </patternFill>
    </fill>
    <fill>
      <patternFill patternType="solid">
        <fgColor theme="8" tint="-0.249977111117893"/>
        <bgColor indexed="64"/>
      </patternFill>
    </fill>
    <fill>
      <patternFill patternType="solid">
        <fgColor theme="4"/>
        <bgColor indexed="64"/>
      </patternFill>
    </fill>
    <fill>
      <patternFill patternType="solid">
        <fgColor theme="5" tint="0.79998168889431442"/>
        <bgColor indexed="64"/>
      </patternFill>
    </fill>
    <fill>
      <patternFill patternType="solid">
        <fgColor theme="5" tint="-0.249977111117893"/>
        <bgColor indexed="64"/>
      </patternFill>
    </fill>
    <fill>
      <patternFill patternType="solid">
        <fgColor theme="6" tint="0.39997558519241921"/>
        <bgColor indexed="64"/>
      </patternFill>
    </fill>
    <fill>
      <patternFill patternType="solid">
        <fgColor rgb="FFBDD8EF"/>
        <bgColor indexed="64"/>
      </patternFill>
    </fill>
    <fill>
      <patternFill patternType="solid">
        <fgColor theme="7" tint="-0.499984740745262"/>
        <bgColor indexed="64"/>
      </patternFill>
    </fill>
    <fill>
      <patternFill patternType="solid">
        <fgColor theme="7" tint="0.39997558519241921"/>
        <bgColor indexed="64"/>
      </patternFill>
    </fill>
    <fill>
      <patternFill patternType="solid">
        <fgColor theme="7" tint="-0.249977111117893"/>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0" tint="-0.34998626667073579"/>
        <bgColor indexed="64"/>
      </patternFill>
    </fill>
    <fill>
      <patternFill patternType="solid">
        <fgColor rgb="FFB65325"/>
        <bgColor indexed="64"/>
      </patternFill>
    </fill>
    <fill>
      <patternFill patternType="solid">
        <fgColor rgb="FFEDA63C"/>
        <bgColor indexed="64"/>
      </patternFill>
    </fill>
    <fill>
      <patternFill patternType="solid">
        <fgColor rgb="FF4E7A3E"/>
        <bgColor indexed="64"/>
      </patternFill>
    </fill>
    <fill>
      <patternFill patternType="solid">
        <fgColor rgb="FF3E7089"/>
        <bgColor indexed="64"/>
      </patternFill>
    </fill>
    <fill>
      <patternFill patternType="solid">
        <fgColor rgb="FF6CB15A"/>
        <bgColor indexed="64"/>
      </patternFill>
    </fill>
    <fill>
      <patternFill patternType="solid">
        <fgColor rgb="FF000A3C"/>
        <bgColor indexed="64"/>
      </patternFill>
    </fill>
    <fill>
      <patternFill patternType="solid">
        <fgColor rgb="FFACAA85"/>
        <bgColor indexed="64"/>
      </patternFill>
    </fill>
    <fill>
      <patternFill patternType="solid">
        <fgColor theme="4" tint="-0.499984740745262"/>
        <bgColor indexed="64"/>
      </patternFill>
    </fill>
    <fill>
      <patternFill patternType="solid">
        <fgColor rgb="FF59214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bgColor indexed="64"/>
      </patternFill>
    </fill>
  </fills>
  <borders count="5">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06">
    <xf numFmtId="0" fontId="0" fillId="0" borderId="0" xfId="0"/>
    <xf numFmtId="0" fontId="0" fillId="2" borderId="2" xfId="0" applyFill="1" applyBorder="1"/>
    <xf numFmtId="2" fontId="0" fillId="3" borderId="2" xfId="0" applyNumberFormat="1" applyFill="1" applyBorder="1"/>
    <xf numFmtId="0" fontId="0" fillId="4" borderId="2" xfId="0" applyFill="1" applyBorder="1"/>
    <xf numFmtId="0" fontId="0" fillId="7" borderId="2" xfId="0" applyFill="1" applyBorder="1"/>
    <xf numFmtId="0" fontId="0" fillId="2" borderId="2" xfId="0" applyFill="1" applyBorder="1" applyAlignment="1">
      <alignment vertical="center"/>
    </xf>
    <xf numFmtId="0" fontId="0" fillId="2" borderId="2" xfId="0" applyFill="1" applyBorder="1" applyAlignment="1">
      <alignment horizontal="left" vertical="center"/>
    </xf>
    <xf numFmtId="0" fontId="0" fillId="2" borderId="3" xfId="0" applyFill="1" applyBorder="1" applyAlignment="1">
      <alignment vertical="center"/>
    </xf>
    <xf numFmtId="0" fontId="0" fillId="2" borderId="3" xfId="0" applyFill="1" applyBorder="1" applyAlignment="1">
      <alignment horizontal="left" vertical="center"/>
    </xf>
    <xf numFmtId="0" fontId="0" fillId="2" borderId="3" xfId="0" applyFill="1" applyBorder="1"/>
    <xf numFmtId="0" fontId="0" fillId="6" borderId="2" xfId="0" applyFill="1" applyBorder="1" applyAlignment="1">
      <alignment vertical="center"/>
    </xf>
    <xf numFmtId="0" fontId="0" fillId="6" borderId="2" xfId="0" applyFill="1" applyBorder="1" applyAlignment="1">
      <alignment horizontal="left" vertical="center"/>
    </xf>
    <xf numFmtId="0" fontId="0" fillId="6" borderId="2" xfId="0" applyFill="1" applyBorder="1"/>
    <xf numFmtId="0" fontId="0" fillId="4" borderId="2" xfId="0" applyFill="1" applyBorder="1" applyAlignment="1">
      <alignment vertical="center"/>
    </xf>
    <xf numFmtId="0" fontId="0" fillId="4" borderId="2" xfId="0" applyFill="1" applyBorder="1" applyAlignment="1">
      <alignment horizontal="left" vertical="center"/>
    </xf>
    <xf numFmtId="0" fontId="0" fillId="9" borderId="2" xfId="0" applyFill="1" applyBorder="1" applyAlignment="1">
      <alignment vertical="center"/>
    </xf>
    <xf numFmtId="0" fontId="0" fillId="9" borderId="2" xfId="0" applyFill="1" applyBorder="1" applyAlignment="1">
      <alignment horizontal="left" vertical="center"/>
    </xf>
    <xf numFmtId="0" fontId="0" fillId="9" borderId="2" xfId="0" applyFill="1" applyBorder="1"/>
    <xf numFmtId="0" fontId="0" fillId="7" borderId="2" xfId="0" applyFill="1" applyBorder="1" applyAlignment="1">
      <alignment vertical="center"/>
    </xf>
    <xf numFmtId="0" fontId="0" fillId="7" borderId="2" xfId="0" applyFill="1" applyBorder="1" applyAlignment="1">
      <alignment horizontal="left" vertical="center"/>
    </xf>
    <xf numFmtId="0" fontId="0" fillId="0" borderId="2" xfId="0" applyBorder="1"/>
    <xf numFmtId="0" fontId="0" fillId="0" borderId="1" xfId="0" applyBorder="1" applyAlignment="1">
      <alignment vertical="center"/>
    </xf>
    <xf numFmtId="0" fontId="0" fillId="0" borderId="3" xfId="0" applyBorder="1" applyAlignment="1">
      <alignment horizontal="left" vertical="center"/>
    </xf>
    <xf numFmtId="0" fontId="0" fillId="0" borderId="3" xfId="0" applyBorder="1"/>
    <xf numFmtId="0" fontId="0" fillId="3" borderId="2" xfId="0" applyFill="1" applyBorder="1" applyAlignment="1">
      <alignment horizontal="left" vertical="center"/>
    </xf>
    <xf numFmtId="0" fontId="0" fillId="3" borderId="3" xfId="0" applyFill="1" applyBorder="1" applyAlignment="1">
      <alignment horizontal="left" vertical="center"/>
    </xf>
    <xf numFmtId="2" fontId="0" fillId="3" borderId="3" xfId="0" applyNumberFormat="1" applyFill="1" applyBorder="1"/>
    <xf numFmtId="0" fontId="0" fillId="10" borderId="2" xfId="0" applyFill="1" applyBorder="1" applyAlignment="1">
      <alignment horizontal="left" vertical="center"/>
    </xf>
    <xf numFmtId="0" fontId="0" fillId="10" borderId="3" xfId="0" applyFill="1" applyBorder="1" applyAlignment="1">
      <alignment horizontal="left" vertical="center"/>
    </xf>
    <xf numFmtId="2" fontId="0" fillId="7" borderId="2" xfId="0" applyNumberFormat="1" applyFill="1" applyBorder="1"/>
    <xf numFmtId="0" fontId="1" fillId="11" borderId="2" xfId="0" applyFont="1" applyFill="1" applyBorder="1" applyAlignment="1">
      <alignment wrapText="1"/>
    </xf>
    <xf numFmtId="0" fontId="0" fillId="0" borderId="1" xfId="0" applyBorder="1" applyAlignment="1">
      <alignment horizontal="left" wrapText="1"/>
    </xf>
    <xf numFmtId="0" fontId="1" fillId="0" borderId="2" xfId="0" applyFont="1" applyBorder="1" applyAlignment="1">
      <alignment wrapText="1"/>
    </xf>
    <xf numFmtId="2" fontId="0" fillId="0" borderId="0" xfId="0" applyNumberFormat="1"/>
    <xf numFmtId="0" fontId="0" fillId="12" borderId="2" xfId="0" applyFill="1" applyBorder="1" applyAlignment="1">
      <alignment horizontal="left" vertical="center"/>
    </xf>
    <xf numFmtId="0" fontId="0" fillId="0" borderId="3" xfId="0" applyBorder="1" applyAlignment="1">
      <alignment wrapText="1"/>
    </xf>
    <xf numFmtId="0" fontId="0" fillId="11" borderId="2" xfId="0" applyFill="1" applyBorder="1" applyAlignment="1">
      <alignment wrapText="1"/>
    </xf>
    <xf numFmtId="0" fontId="0" fillId="8" borderId="2" xfId="0" applyFill="1" applyBorder="1" applyAlignment="1">
      <alignment wrapText="1"/>
    </xf>
    <xf numFmtId="2" fontId="0" fillId="12" borderId="2" xfId="0" applyNumberFormat="1" applyFill="1" applyBorder="1"/>
    <xf numFmtId="2" fontId="0" fillId="10" borderId="2" xfId="0" applyNumberFormat="1" applyFill="1" applyBorder="1"/>
    <xf numFmtId="0" fontId="0" fillId="5" borderId="2" xfId="0" applyFill="1" applyBorder="1"/>
    <xf numFmtId="0" fontId="0" fillId="13" borderId="2" xfId="0" applyFill="1" applyBorder="1"/>
    <xf numFmtId="2" fontId="0" fillId="2" borderId="2" xfId="0" applyNumberFormat="1" applyFill="1" applyBorder="1"/>
    <xf numFmtId="164" fontId="0" fillId="2" borderId="3" xfId="0" applyNumberFormat="1" applyFill="1" applyBorder="1"/>
    <xf numFmtId="0" fontId="0" fillId="6" borderId="3" xfId="0" applyFill="1" applyBorder="1" applyAlignment="1">
      <alignment horizontal="left" vertical="center"/>
    </xf>
    <xf numFmtId="2" fontId="0" fillId="6" borderId="2" xfId="0" applyNumberFormat="1" applyFill="1" applyBorder="1"/>
    <xf numFmtId="2" fontId="0" fillId="6" borderId="3" xfId="0" applyNumberFormat="1" applyFill="1" applyBorder="1"/>
    <xf numFmtId="0" fontId="0" fillId="14" borderId="3" xfId="0" applyFill="1" applyBorder="1" applyAlignment="1">
      <alignment horizontal="left" vertical="center"/>
    </xf>
    <xf numFmtId="0" fontId="0" fillId="14" borderId="3" xfId="0" applyFill="1" applyBorder="1"/>
    <xf numFmtId="164" fontId="0" fillId="14" borderId="3" xfId="0" applyNumberFormat="1" applyFill="1" applyBorder="1"/>
    <xf numFmtId="0" fontId="0" fillId="15" borderId="2" xfId="0" applyFill="1" applyBorder="1" applyAlignment="1">
      <alignment horizontal="left" vertical="center"/>
    </xf>
    <xf numFmtId="0" fontId="0" fillId="15" borderId="3" xfId="0" applyFill="1" applyBorder="1" applyAlignment="1">
      <alignment horizontal="left" vertical="center"/>
    </xf>
    <xf numFmtId="2" fontId="0" fillId="15" borderId="2" xfId="0" applyNumberFormat="1" applyFill="1" applyBorder="1"/>
    <xf numFmtId="0" fontId="0" fillId="16" borderId="2" xfId="0" applyFill="1" applyBorder="1" applyAlignment="1">
      <alignment horizontal="left" vertical="center"/>
    </xf>
    <xf numFmtId="2" fontId="0" fillId="16" borderId="2" xfId="0" applyNumberFormat="1" applyFill="1" applyBorder="1"/>
    <xf numFmtId="0" fontId="0" fillId="18" borderId="2" xfId="0" applyFill="1" applyBorder="1" applyAlignment="1">
      <alignment horizontal="left" vertical="center"/>
    </xf>
    <xf numFmtId="0" fontId="0" fillId="18" borderId="2" xfId="0" applyFill="1" applyBorder="1"/>
    <xf numFmtId="0" fontId="0" fillId="19" borderId="2" xfId="0" applyFill="1" applyBorder="1" applyAlignment="1">
      <alignment horizontal="left" vertical="center"/>
    </xf>
    <xf numFmtId="2" fontId="0" fillId="19" borderId="2" xfId="0" applyNumberFormat="1" applyFill="1" applyBorder="1"/>
    <xf numFmtId="0" fontId="0" fillId="0" borderId="0" xfId="0" applyAlignment="1">
      <alignment wrapText="1"/>
    </xf>
    <xf numFmtId="0" fontId="0" fillId="0" borderId="0" xfId="0" applyAlignment="1">
      <alignment horizontal="left" wrapText="1"/>
    </xf>
    <xf numFmtId="0" fontId="1" fillId="0" borderId="0" xfId="0" applyFont="1" applyAlignment="1">
      <alignment wrapText="1"/>
    </xf>
    <xf numFmtId="0" fontId="0" fillId="0" borderId="0" xfId="0" applyAlignment="1">
      <alignment vertical="center"/>
    </xf>
    <xf numFmtId="0" fontId="0" fillId="0" borderId="0" xfId="0" applyAlignment="1">
      <alignment horizontal="left" vertical="center"/>
    </xf>
    <xf numFmtId="0" fontId="0" fillId="5" borderId="2" xfId="0" applyFill="1" applyBorder="1" applyAlignment="1">
      <alignment horizontal="left" vertical="center"/>
    </xf>
    <xf numFmtId="164" fontId="0" fillId="5" borderId="2" xfId="0" applyNumberFormat="1" applyFill="1" applyBorder="1"/>
    <xf numFmtId="0" fontId="0" fillId="13" borderId="2" xfId="0" applyFill="1" applyBorder="1" applyAlignment="1">
      <alignment vertical="center"/>
    </xf>
    <xf numFmtId="0" fontId="0" fillId="13" borderId="2" xfId="0" applyFill="1" applyBorder="1" applyAlignment="1">
      <alignment horizontal="left" vertical="center"/>
    </xf>
    <xf numFmtId="2" fontId="0" fillId="17" borderId="2" xfId="0" applyNumberFormat="1" applyFill="1" applyBorder="1"/>
    <xf numFmtId="0" fontId="0" fillId="0" borderId="2" xfId="0" applyBorder="1" applyAlignment="1">
      <alignment horizontal="left" vertical="center"/>
    </xf>
    <xf numFmtId="2" fontId="0" fillId="18" borderId="2" xfId="0" applyNumberFormat="1" applyFill="1" applyBorder="1"/>
    <xf numFmtId="165" fontId="0" fillId="11" borderId="2" xfId="0" applyNumberFormat="1" applyFill="1" applyBorder="1"/>
    <xf numFmtId="0" fontId="0" fillId="9" borderId="3" xfId="0" applyFill="1" applyBorder="1"/>
    <xf numFmtId="0" fontId="0" fillId="7" borderId="3" xfId="0" applyFill="1" applyBorder="1"/>
    <xf numFmtId="0" fontId="0" fillId="20" borderId="3" xfId="0" applyFill="1" applyBorder="1"/>
    <xf numFmtId="0" fontId="0" fillId="4" borderId="3" xfId="0" applyFill="1" applyBorder="1"/>
    <xf numFmtId="0" fontId="0" fillId="6" borderId="3" xfId="0" applyFill="1" applyBorder="1"/>
    <xf numFmtId="0" fontId="0" fillId="3" borderId="2" xfId="0" applyFill="1" applyBorder="1"/>
    <xf numFmtId="0" fontId="5" fillId="0" borderId="0" xfId="0" applyFont="1"/>
    <xf numFmtId="0" fontId="5" fillId="0" borderId="1" xfId="0" applyFont="1" applyBorder="1"/>
    <xf numFmtId="0" fontId="5" fillId="6" borderId="2" xfId="0" applyFont="1" applyFill="1" applyBorder="1" applyAlignment="1">
      <alignment horizontal="left"/>
    </xf>
    <xf numFmtId="0" fontId="5" fillId="0" borderId="0" xfId="0" applyFont="1" applyAlignment="1">
      <alignment horizontal="left"/>
    </xf>
    <xf numFmtId="0" fontId="5" fillId="15" borderId="2" xfId="0" applyFont="1" applyFill="1" applyBorder="1" applyAlignment="1">
      <alignment wrapText="1"/>
    </xf>
    <xf numFmtId="0" fontId="5" fillId="0" borderId="0" xfId="0" applyFont="1" applyAlignment="1">
      <alignment wrapText="1"/>
    </xf>
    <xf numFmtId="0" fontId="5" fillId="17" borderId="2" xfId="0" applyFont="1" applyFill="1" applyBorder="1" applyAlignment="1">
      <alignment wrapText="1"/>
    </xf>
    <xf numFmtId="0" fontId="5" fillId="18" borderId="2" xfId="0" applyFont="1" applyFill="1" applyBorder="1" applyAlignment="1">
      <alignment horizontal="left"/>
    </xf>
    <xf numFmtId="0" fontId="5" fillId="7" borderId="2" xfId="0" applyFont="1" applyFill="1" applyBorder="1" applyAlignment="1">
      <alignment wrapText="1"/>
    </xf>
    <xf numFmtId="0" fontId="5" fillId="19" borderId="2" xfId="0" applyFont="1" applyFill="1" applyBorder="1" applyAlignment="1">
      <alignment wrapText="1"/>
    </xf>
    <xf numFmtId="2" fontId="0" fillId="8" borderId="2" xfId="0" applyNumberFormat="1" applyFill="1" applyBorder="1"/>
    <xf numFmtId="2" fontId="0" fillId="11" borderId="2" xfId="0" applyNumberFormat="1" applyFill="1" applyBorder="1"/>
    <xf numFmtId="0" fontId="0" fillId="21" borderId="2" xfId="0" applyFill="1" applyBorder="1"/>
    <xf numFmtId="0" fontId="0" fillId="22" borderId="2" xfId="0" applyFill="1" applyBorder="1"/>
    <xf numFmtId="0" fontId="0" fillId="23" borderId="2" xfId="0" applyFill="1" applyBorder="1" applyAlignment="1">
      <alignment horizontal="left" vertical="center"/>
    </xf>
    <xf numFmtId="0" fontId="0" fillId="23" borderId="2" xfId="0" applyFill="1" applyBorder="1"/>
    <xf numFmtId="0" fontId="0" fillId="24" borderId="2" xfId="0" applyFill="1" applyBorder="1" applyAlignment="1">
      <alignment horizontal="left" vertical="center"/>
    </xf>
    <xf numFmtId="0" fontId="0" fillId="24" borderId="2" xfId="0" applyFill="1" applyBorder="1"/>
    <xf numFmtId="0" fontId="0" fillId="22" borderId="2" xfId="0" applyFill="1" applyBorder="1" applyAlignment="1">
      <alignment horizontal="left" vertical="center"/>
    </xf>
    <xf numFmtId="0" fontId="0" fillId="25" borderId="2" xfId="0" applyFill="1" applyBorder="1" applyAlignment="1">
      <alignment horizontal="left" vertical="center"/>
    </xf>
    <xf numFmtId="0" fontId="0" fillId="25" borderId="2" xfId="0" applyFill="1" applyBorder="1"/>
    <xf numFmtId="0" fontId="0" fillId="25" borderId="3" xfId="0" applyFill="1" applyBorder="1"/>
    <xf numFmtId="0" fontId="0" fillId="20" borderId="2" xfId="0" applyFill="1" applyBorder="1" applyAlignment="1">
      <alignment horizontal="left" vertical="center"/>
    </xf>
    <xf numFmtId="0" fontId="0" fillId="20" borderId="2" xfId="0" applyFill="1" applyBorder="1"/>
    <xf numFmtId="164" fontId="0" fillId="20" borderId="2" xfId="0" applyNumberFormat="1" applyFill="1" applyBorder="1"/>
    <xf numFmtId="0" fontId="0" fillId="26" borderId="2" xfId="0" applyFill="1" applyBorder="1" applyAlignment="1">
      <alignment horizontal="left" vertical="center"/>
    </xf>
    <xf numFmtId="2" fontId="0" fillId="26" borderId="2" xfId="0" applyNumberFormat="1" applyFill="1" applyBorder="1"/>
    <xf numFmtId="0" fontId="0" fillId="27" borderId="2" xfId="0" applyFill="1" applyBorder="1" applyAlignment="1">
      <alignment horizontal="left" vertical="center"/>
    </xf>
    <xf numFmtId="2" fontId="0" fillId="27" borderId="2" xfId="0" applyNumberFormat="1" applyFill="1" applyBorder="1"/>
    <xf numFmtId="0" fontId="5" fillId="22" borderId="2" xfId="0" applyFont="1" applyFill="1" applyBorder="1" applyAlignment="1">
      <alignment horizontal="left" vertical="center"/>
    </xf>
    <xf numFmtId="0" fontId="5" fillId="26" borderId="2" xfId="0" applyFont="1" applyFill="1" applyBorder="1" applyAlignment="1">
      <alignment horizontal="left" vertical="center"/>
    </xf>
    <xf numFmtId="0" fontId="0" fillId="26" borderId="2" xfId="0" applyFill="1" applyBorder="1"/>
    <xf numFmtId="0" fontId="5" fillId="0" borderId="0" xfId="0" applyFont="1" applyAlignment="1">
      <alignment vertical="center" wrapText="1"/>
    </xf>
    <xf numFmtId="0" fontId="9" fillId="0" borderId="0" xfId="0" applyFont="1" applyAlignment="1">
      <alignment horizontal="center" wrapText="1"/>
    </xf>
    <xf numFmtId="0" fontId="13" fillId="0" borderId="0" xfId="0" applyFont="1"/>
    <xf numFmtId="0" fontId="13" fillId="0" borderId="2" xfId="0" applyFont="1" applyBorder="1"/>
    <xf numFmtId="1" fontId="0" fillId="0" borderId="0" xfId="0" applyNumberFormat="1"/>
    <xf numFmtId="0" fontId="5" fillId="28" borderId="2" xfId="0" applyFont="1" applyFill="1" applyBorder="1"/>
    <xf numFmtId="0" fontId="9" fillId="28" borderId="2" xfId="0" applyFont="1" applyFill="1" applyBorder="1"/>
    <xf numFmtId="0" fontId="9" fillId="29" borderId="2" xfId="0" applyFont="1" applyFill="1" applyBorder="1"/>
    <xf numFmtId="0" fontId="5" fillId="29" borderId="2" xfId="0" applyFont="1" applyFill="1" applyBorder="1"/>
    <xf numFmtId="0" fontId="9" fillId="0" borderId="0" xfId="0" applyFont="1" applyAlignment="1">
      <alignment horizontal="right"/>
    </xf>
    <xf numFmtId="0" fontId="5" fillId="30" borderId="2" xfId="0" applyFont="1" applyFill="1" applyBorder="1"/>
    <xf numFmtId="0" fontId="5" fillId="31" borderId="2" xfId="0" applyFont="1" applyFill="1" applyBorder="1"/>
    <xf numFmtId="0" fontId="9" fillId="32" borderId="2" xfId="0" applyFont="1" applyFill="1" applyBorder="1"/>
    <xf numFmtId="0" fontId="5" fillId="32" borderId="2" xfId="0" applyFont="1" applyFill="1" applyBorder="1"/>
    <xf numFmtId="0" fontId="16" fillId="33" borderId="2" xfId="0" applyFont="1" applyFill="1" applyBorder="1"/>
    <xf numFmtId="0" fontId="17" fillId="0" borderId="0" xfId="0" applyFont="1"/>
    <xf numFmtId="0" fontId="18" fillId="31" borderId="2" xfId="0" applyFont="1" applyFill="1" applyBorder="1"/>
    <xf numFmtId="0" fontId="18" fillId="30" borderId="2" xfId="0" applyFont="1" applyFill="1" applyBorder="1"/>
    <xf numFmtId="0" fontId="9" fillId="34" borderId="2" xfId="0" applyFont="1" applyFill="1" applyBorder="1"/>
    <xf numFmtId="0" fontId="5" fillId="35" borderId="2" xfId="0" applyFont="1" applyFill="1" applyBorder="1"/>
    <xf numFmtId="0" fontId="5" fillId="34" borderId="2" xfId="0" applyFont="1" applyFill="1" applyBorder="1"/>
    <xf numFmtId="0" fontId="18" fillId="36" borderId="2" xfId="0" applyFont="1" applyFill="1" applyBorder="1"/>
    <xf numFmtId="0" fontId="5" fillId="36" borderId="2" xfId="0" applyFont="1" applyFill="1" applyBorder="1"/>
    <xf numFmtId="0" fontId="19" fillId="0" borderId="0" xfId="0" applyFont="1"/>
    <xf numFmtId="0" fontId="20" fillId="11" borderId="2" xfId="0" applyFont="1" applyFill="1" applyBorder="1" applyAlignment="1">
      <alignment wrapText="1"/>
    </xf>
    <xf numFmtId="0" fontId="10" fillId="37" borderId="2" xfId="0" applyFont="1" applyFill="1" applyBorder="1" applyAlignment="1">
      <alignment horizontal="center" vertical="center" wrapText="1"/>
    </xf>
    <xf numFmtId="0" fontId="9" fillId="37" borderId="2" xfId="0" applyFont="1" applyFill="1" applyBorder="1" applyAlignment="1">
      <alignment horizontal="left" vertical="center" wrapText="1"/>
    </xf>
    <xf numFmtId="0" fontId="9" fillId="37" borderId="2" xfId="0" applyFont="1" applyFill="1" applyBorder="1" applyAlignment="1">
      <alignment vertical="center" wrapText="1"/>
    </xf>
    <xf numFmtId="0" fontId="5" fillId="37" borderId="2" xfId="0" applyFont="1" applyFill="1" applyBorder="1" applyAlignment="1">
      <alignment horizontal="center" vertical="center" wrapText="1"/>
    </xf>
    <xf numFmtId="2" fontId="0" fillId="38" borderId="2" xfId="0" applyNumberFormat="1" applyFill="1" applyBorder="1"/>
    <xf numFmtId="0" fontId="0" fillId="38" borderId="0" xfId="0" applyFill="1"/>
    <xf numFmtId="0" fontId="0" fillId="38" borderId="2" xfId="0" applyFill="1" applyBorder="1"/>
    <xf numFmtId="0" fontId="9" fillId="36" borderId="2" xfId="0" applyFont="1" applyFill="1" applyBorder="1"/>
    <xf numFmtId="0" fontId="9" fillId="31" borderId="2" xfId="0" applyFont="1" applyFill="1" applyBorder="1"/>
    <xf numFmtId="0" fontId="9" fillId="30" borderId="2" xfId="0" applyFont="1" applyFill="1" applyBorder="1"/>
    <xf numFmtId="0" fontId="9" fillId="35" borderId="2" xfId="0" applyFont="1" applyFill="1" applyBorder="1"/>
    <xf numFmtId="0" fontId="0" fillId="39" borderId="0" xfId="0" applyFill="1"/>
    <xf numFmtId="165" fontId="0" fillId="38" borderId="2" xfId="0" applyNumberFormat="1" applyFill="1" applyBorder="1"/>
    <xf numFmtId="2" fontId="0" fillId="39" borderId="2" xfId="0" applyNumberFormat="1" applyFill="1" applyBorder="1"/>
    <xf numFmtId="0" fontId="0" fillId="39" borderId="2" xfId="0" applyFill="1" applyBorder="1"/>
    <xf numFmtId="0" fontId="0" fillId="3" borderId="3" xfId="0" applyFill="1" applyBorder="1" applyAlignment="1">
      <alignment horizontal="center" vertical="center" wrapText="1"/>
    </xf>
    <xf numFmtId="0" fontId="0" fillId="3" borderId="1" xfId="0" applyFill="1" applyBorder="1" applyAlignment="1">
      <alignment horizontal="center" vertical="center" wrapText="1"/>
    </xf>
    <xf numFmtId="0" fontId="0" fillId="2" borderId="3" xfId="0" applyFill="1" applyBorder="1" applyAlignment="1">
      <alignment horizontal="center" vertical="center" wrapText="1"/>
    </xf>
    <xf numFmtId="0" fontId="0" fillId="2" borderId="1" xfId="0" applyFill="1" applyBorder="1" applyAlignment="1">
      <alignment horizontal="center" vertical="center" wrapText="1"/>
    </xf>
    <xf numFmtId="0" fontId="1" fillId="10" borderId="3"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1" fillId="12" borderId="3" xfId="0" applyFont="1" applyFill="1" applyBorder="1" applyAlignment="1">
      <alignment horizontal="center" vertical="center" wrapText="1"/>
    </xf>
    <xf numFmtId="0" fontId="1" fillId="12" borderId="1" xfId="0" applyFont="1" applyFill="1" applyBorder="1" applyAlignment="1">
      <alignment horizontal="center" vertical="center" wrapText="1"/>
    </xf>
    <xf numFmtId="0" fontId="1" fillId="12" borderId="4" xfId="0" applyFont="1" applyFill="1" applyBorder="1" applyAlignment="1">
      <alignment horizontal="center" vertical="center" wrapText="1"/>
    </xf>
    <xf numFmtId="0" fontId="5" fillId="3" borderId="2" xfId="0" applyFont="1" applyFill="1" applyBorder="1" applyAlignment="1">
      <alignment horizontal="center" wrapText="1"/>
    </xf>
    <xf numFmtId="0" fontId="1" fillId="10" borderId="3" xfId="0" applyFont="1" applyFill="1" applyBorder="1" applyAlignment="1">
      <alignment horizontal="center" wrapText="1"/>
    </xf>
    <xf numFmtId="0" fontId="1" fillId="10" borderId="1" xfId="0" applyFont="1" applyFill="1" applyBorder="1" applyAlignment="1">
      <alignment horizontal="center" wrapText="1"/>
    </xf>
    <xf numFmtId="0" fontId="1" fillId="10" borderId="4" xfId="0" applyFont="1" applyFill="1" applyBorder="1" applyAlignment="1">
      <alignment horizontal="center" wrapText="1"/>
    </xf>
    <xf numFmtId="0" fontId="1" fillId="12" borderId="3" xfId="0" applyFont="1" applyFill="1" applyBorder="1" applyAlignment="1">
      <alignment horizontal="center" wrapText="1"/>
    </xf>
    <xf numFmtId="0" fontId="1" fillId="12" borderId="1" xfId="0" applyFont="1" applyFill="1" applyBorder="1" applyAlignment="1">
      <alignment horizontal="center" wrapText="1"/>
    </xf>
    <xf numFmtId="0" fontId="1" fillId="12" borderId="4" xfId="0" applyFont="1" applyFill="1" applyBorder="1" applyAlignment="1">
      <alignment horizontal="center" wrapText="1"/>
    </xf>
    <xf numFmtId="0" fontId="5" fillId="6" borderId="3"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14" borderId="3" xfId="0" applyFont="1" applyFill="1" applyBorder="1" applyAlignment="1">
      <alignment horizontal="center" vertical="center" wrapText="1"/>
    </xf>
    <xf numFmtId="0" fontId="5" fillId="14" borderId="1" xfId="0" applyFont="1" applyFill="1" applyBorder="1" applyAlignment="1">
      <alignment horizontal="center" vertical="center" wrapText="1"/>
    </xf>
    <xf numFmtId="0" fontId="1" fillId="15" borderId="3"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1" fillId="15" borderId="4" xfId="0" applyFont="1" applyFill="1" applyBorder="1" applyAlignment="1">
      <alignment horizontal="center" vertical="center" wrapText="1"/>
    </xf>
    <xf numFmtId="0" fontId="1" fillId="16" borderId="3" xfId="0" applyFont="1" applyFill="1" applyBorder="1" applyAlignment="1">
      <alignment horizontal="center" vertical="center" wrapText="1"/>
    </xf>
    <xf numFmtId="0" fontId="1" fillId="16" borderId="1" xfId="0" applyFont="1" applyFill="1" applyBorder="1" applyAlignment="1">
      <alignment horizontal="center" vertical="center" wrapText="1"/>
    </xf>
    <xf numFmtId="0" fontId="1" fillId="16" borderId="4" xfId="0" applyFont="1" applyFill="1" applyBorder="1" applyAlignment="1">
      <alignment horizontal="center" vertical="center" wrapText="1"/>
    </xf>
    <xf numFmtId="0" fontId="5" fillId="6" borderId="3" xfId="0" applyFont="1" applyFill="1" applyBorder="1" applyAlignment="1">
      <alignment horizontal="center" wrapText="1"/>
    </xf>
    <xf numFmtId="0" fontId="5" fillId="6" borderId="1" xfId="0" applyFont="1" applyFill="1" applyBorder="1" applyAlignment="1">
      <alignment horizontal="center" wrapText="1"/>
    </xf>
    <xf numFmtId="0" fontId="1" fillId="15" borderId="3" xfId="0" applyFont="1" applyFill="1" applyBorder="1" applyAlignment="1">
      <alignment horizontal="center" wrapText="1"/>
    </xf>
    <xf numFmtId="0" fontId="1" fillId="15" borderId="1" xfId="0" applyFont="1" applyFill="1" applyBorder="1" applyAlignment="1">
      <alignment horizontal="center" wrapText="1"/>
    </xf>
    <xf numFmtId="0" fontId="1" fillId="15" borderId="4" xfId="0" applyFont="1" applyFill="1" applyBorder="1" applyAlignment="1">
      <alignment horizontal="center" wrapText="1"/>
    </xf>
    <xf numFmtId="0" fontId="1" fillId="17" borderId="3" xfId="0" applyFont="1" applyFill="1" applyBorder="1" applyAlignment="1">
      <alignment horizontal="center" wrapText="1"/>
    </xf>
    <xf numFmtId="0" fontId="1" fillId="17" borderId="1" xfId="0" applyFont="1" applyFill="1" applyBorder="1" applyAlignment="1">
      <alignment horizontal="center" wrapText="1"/>
    </xf>
    <xf numFmtId="0" fontId="1" fillId="17" borderId="4" xfId="0" applyFont="1" applyFill="1" applyBorder="1" applyAlignment="1">
      <alignment horizontal="center" wrapText="1"/>
    </xf>
    <xf numFmtId="0" fontId="5" fillId="18"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19" borderId="2" xfId="0" applyFont="1" applyFill="1" applyBorder="1" applyAlignment="1">
      <alignment horizontal="center" vertical="center" wrapText="1"/>
    </xf>
    <xf numFmtId="0" fontId="5" fillId="18" borderId="2" xfId="0" applyFont="1" applyFill="1" applyBorder="1" applyAlignment="1">
      <alignment horizontal="center" wrapText="1"/>
    </xf>
    <xf numFmtId="0" fontId="5" fillId="7" borderId="2" xfId="0" applyFont="1" applyFill="1" applyBorder="1" applyAlignment="1">
      <alignment horizontal="center" wrapText="1"/>
    </xf>
    <xf numFmtId="0" fontId="5" fillId="19" borderId="2" xfId="0" applyFont="1" applyFill="1" applyBorder="1" applyAlignment="1">
      <alignment horizontal="center" wrapText="1"/>
    </xf>
    <xf numFmtId="0" fontId="0" fillId="4" borderId="3" xfId="0" applyFill="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23" borderId="3" xfId="0" applyFill="1" applyBorder="1" applyAlignment="1">
      <alignment horizontal="center" vertical="center" wrapText="1"/>
    </xf>
    <xf numFmtId="0" fontId="0" fillId="23" borderId="1" xfId="0" applyFill="1" applyBorder="1" applyAlignment="1">
      <alignment horizontal="center" vertical="center" wrapText="1"/>
    </xf>
    <xf numFmtId="0" fontId="0" fillId="23" borderId="4" xfId="0" applyFill="1" applyBorder="1" applyAlignment="1">
      <alignment horizontal="center" vertical="center" wrapText="1"/>
    </xf>
    <xf numFmtId="0" fontId="0" fillId="24" borderId="2" xfId="0" applyFill="1" applyBorder="1" applyAlignment="1">
      <alignment horizontal="center" vertical="center" wrapText="1"/>
    </xf>
    <xf numFmtId="0" fontId="0" fillId="22" borderId="2" xfId="0" applyFill="1" applyBorder="1" applyAlignment="1">
      <alignment horizontal="center" vertical="center" wrapText="1"/>
    </xf>
    <xf numFmtId="0" fontId="5" fillId="25" borderId="2" xfId="0" applyFont="1" applyFill="1" applyBorder="1" applyAlignment="1">
      <alignment horizontal="center" vertical="center" wrapText="1"/>
    </xf>
    <xf numFmtId="0" fontId="5" fillId="20" borderId="2" xfId="0" applyFont="1" applyFill="1" applyBorder="1" applyAlignment="1">
      <alignment horizontal="center" vertical="center" wrapText="1"/>
    </xf>
    <xf numFmtId="0" fontId="5" fillId="27" borderId="2" xfId="0" applyFont="1" applyFill="1" applyBorder="1" applyAlignment="1">
      <alignment horizontal="center" vertical="center" wrapText="1"/>
    </xf>
    <xf numFmtId="0" fontId="5" fillId="26" borderId="2" xfId="0" applyFont="1" applyFill="1" applyBorder="1" applyAlignment="1">
      <alignment horizontal="center" vertical="center" wrapText="1"/>
    </xf>
    <xf numFmtId="0" fontId="0" fillId="38" borderId="0" xfId="0" applyFill="1" applyAlignment="1">
      <alignment horizontal="left"/>
    </xf>
    <xf numFmtId="0" fontId="5" fillId="22"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DA63C"/>
      <color rgb="FF592143"/>
      <color rgb="FF110A52"/>
      <color rgb="FF000A3C"/>
      <color rgb="FFACAA85"/>
      <color rgb="FF551B3F"/>
      <color rgb="FF6CB15A"/>
      <color rgb="FF3E7089"/>
      <color rgb="FF4E7A3E"/>
      <color rgb="FFB6532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31</xdr:col>
      <xdr:colOff>1095376</xdr:colOff>
      <xdr:row>0</xdr:row>
      <xdr:rowOff>63500</xdr:rowOff>
    </xdr:from>
    <xdr:to>
      <xdr:col>38</xdr:col>
      <xdr:colOff>15876</xdr:colOff>
      <xdr:row>4</xdr:row>
      <xdr:rowOff>0</xdr:rowOff>
    </xdr:to>
    <xdr:sp macro="" textlink="">
      <xdr:nvSpPr>
        <xdr:cNvPr id="2" name="TextBox 1">
          <a:extLst>
            <a:ext uri="{FF2B5EF4-FFF2-40B4-BE49-F238E27FC236}">
              <a16:creationId xmlns:a16="http://schemas.microsoft.com/office/drawing/2014/main" id="{8FDD4A72-CAD5-60F5-6E6D-84DEFC739555}"/>
            </a:ext>
          </a:extLst>
        </xdr:cNvPr>
        <xdr:cNvSpPr txBox="1"/>
      </xdr:nvSpPr>
      <xdr:spPr>
        <a:xfrm>
          <a:off x="31400751" y="63500"/>
          <a:ext cx="9144000" cy="1158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latin typeface="Avenir Book" panose="02000503020000020003" pitchFamily="2" charset="0"/>
            </a:rPr>
            <a:t>Corrections Notice: </a:t>
          </a:r>
          <a:r>
            <a:rPr lang="en-US" sz="1200">
              <a:latin typeface="Avenir Book" panose="02000503020000020003" pitchFamily="2" charset="0"/>
            </a:rPr>
            <a:t>This</a:t>
          </a:r>
          <a:r>
            <a:rPr lang="en-US" sz="1200" baseline="0">
              <a:latin typeface="Avenir Book" panose="02000503020000020003" pitchFamily="2" charset="0"/>
            </a:rPr>
            <a:t> figure was corrected after publication to account for a data transcription error relating to the nutrient profile for tofu made in the original analysis. In this corrected figure the following changes have been made: </a:t>
          </a:r>
        </a:p>
        <a:p>
          <a:r>
            <a:rPr lang="en-CA" sz="1200" b="0" i="0">
              <a:solidFill>
                <a:schemeClr val="dk1"/>
              </a:solidFill>
              <a:effectLst/>
              <a:latin typeface="Avenir Book" panose="02000503020000020003" pitchFamily="2" charset="0"/>
              <a:ea typeface="+mn-ea"/>
              <a:cs typeface="+mn-cs"/>
            </a:rPr>
            <a:t>Tofu's ranking for the Freshwater footprint changes two spots from 24</a:t>
          </a:r>
          <a:r>
            <a:rPr lang="en-CA" sz="1200" b="0" i="0" baseline="30000">
              <a:solidFill>
                <a:schemeClr val="dk1"/>
              </a:solidFill>
              <a:effectLst/>
              <a:latin typeface="Avenir Book" panose="02000503020000020003" pitchFamily="2" charset="0"/>
              <a:ea typeface="+mn-ea"/>
              <a:cs typeface="+mn-cs"/>
            </a:rPr>
            <a:t>th</a:t>
          </a:r>
          <a:r>
            <a:rPr lang="en-CA" sz="1200" b="0" i="0">
              <a:solidFill>
                <a:schemeClr val="dk1"/>
              </a:solidFill>
              <a:effectLst/>
              <a:latin typeface="Avenir Book" panose="02000503020000020003" pitchFamily="2" charset="0"/>
              <a:ea typeface="+mn-ea"/>
              <a:cs typeface="+mn-cs"/>
            </a:rPr>
            <a:t> to 26</a:t>
          </a:r>
          <a:r>
            <a:rPr lang="en-CA" sz="1200" b="0" i="0" baseline="30000">
              <a:solidFill>
                <a:schemeClr val="dk1"/>
              </a:solidFill>
              <a:effectLst/>
              <a:latin typeface="Avenir Book" panose="02000503020000020003" pitchFamily="2" charset="0"/>
              <a:ea typeface="+mn-ea"/>
              <a:cs typeface="+mn-cs"/>
            </a:rPr>
            <a:t>th</a:t>
          </a:r>
          <a:r>
            <a:rPr lang="en-CA" sz="1200" b="0" i="0">
              <a:solidFill>
                <a:schemeClr val="dk1"/>
              </a:solidFill>
              <a:effectLst/>
              <a:latin typeface="Avenir Book" panose="02000503020000020003" pitchFamily="2" charset="0"/>
              <a:ea typeface="+mn-ea"/>
              <a:cs typeface="+mn-cs"/>
            </a:rPr>
            <a:t> </a:t>
          </a:r>
        </a:p>
        <a:p>
          <a:r>
            <a:rPr lang="en-CA" sz="1200" b="0" i="0">
              <a:solidFill>
                <a:schemeClr val="dk1"/>
              </a:solidFill>
              <a:effectLst/>
              <a:latin typeface="Avenir Book" panose="02000503020000020003" pitchFamily="2" charset="0"/>
              <a:ea typeface="+mn-ea"/>
              <a:cs typeface="+mn-cs"/>
            </a:rPr>
            <a:t>Tofu's ranking for the Acidification footprint changes two spots from 31</a:t>
          </a:r>
          <a:r>
            <a:rPr lang="en-CA" sz="1200" b="0" i="0" baseline="30000">
              <a:solidFill>
                <a:schemeClr val="dk1"/>
              </a:solidFill>
              <a:effectLst/>
              <a:latin typeface="Avenir Book" panose="02000503020000020003" pitchFamily="2" charset="0"/>
              <a:ea typeface="+mn-ea"/>
              <a:cs typeface="+mn-cs"/>
            </a:rPr>
            <a:t>st</a:t>
          </a:r>
          <a:r>
            <a:rPr lang="en-CA" sz="1200" b="0" i="0">
              <a:solidFill>
                <a:schemeClr val="dk1"/>
              </a:solidFill>
              <a:effectLst/>
              <a:latin typeface="Avenir Book" panose="02000503020000020003" pitchFamily="2" charset="0"/>
              <a:ea typeface="+mn-ea"/>
              <a:cs typeface="+mn-cs"/>
            </a:rPr>
            <a:t> to 33</a:t>
          </a:r>
          <a:r>
            <a:rPr lang="en-CA" sz="1200" b="0" i="0" baseline="30000">
              <a:solidFill>
                <a:schemeClr val="dk1"/>
              </a:solidFill>
              <a:effectLst/>
              <a:latin typeface="Avenir Book" panose="02000503020000020003" pitchFamily="2" charset="0"/>
              <a:ea typeface="+mn-ea"/>
              <a:cs typeface="+mn-cs"/>
            </a:rPr>
            <a:t>rd</a:t>
          </a:r>
          <a:r>
            <a:rPr lang="en-CA" sz="1200" b="0" i="0">
              <a:solidFill>
                <a:schemeClr val="dk1"/>
              </a:solidFill>
              <a:effectLst/>
              <a:latin typeface="Avenir Book" panose="02000503020000020003" pitchFamily="2" charset="0"/>
              <a:ea typeface="+mn-ea"/>
              <a:cs typeface="+mn-cs"/>
            </a:rPr>
            <a:t> </a:t>
          </a:r>
        </a:p>
        <a:p>
          <a:r>
            <a:rPr lang="en-CA" sz="1200" b="0" i="0">
              <a:solidFill>
                <a:schemeClr val="dk1"/>
              </a:solidFill>
              <a:effectLst/>
              <a:latin typeface="Avenir Book" panose="02000503020000020003" pitchFamily="2" charset="0"/>
              <a:ea typeface="+mn-ea"/>
              <a:cs typeface="+mn-cs"/>
            </a:rPr>
            <a:t>Tofu's ranking for the Eutrophication footprint changes three spots from 24</a:t>
          </a:r>
          <a:r>
            <a:rPr lang="en-CA" sz="1200" b="0" i="0" baseline="30000">
              <a:solidFill>
                <a:schemeClr val="dk1"/>
              </a:solidFill>
              <a:effectLst/>
              <a:latin typeface="Avenir Book" panose="02000503020000020003" pitchFamily="2" charset="0"/>
              <a:ea typeface="+mn-ea"/>
              <a:cs typeface="+mn-cs"/>
            </a:rPr>
            <a:t>th</a:t>
          </a:r>
          <a:r>
            <a:rPr lang="en-CA" sz="1200" b="0" i="0">
              <a:solidFill>
                <a:schemeClr val="dk1"/>
              </a:solidFill>
              <a:effectLst/>
              <a:latin typeface="Avenir Book" panose="02000503020000020003" pitchFamily="2" charset="0"/>
              <a:ea typeface="+mn-ea"/>
              <a:cs typeface="+mn-cs"/>
            </a:rPr>
            <a:t> to 27</a:t>
          </a:r>
          <a:r>
            <a:rPr lang="en-CA" sz="1200" b="0" i="0" baseline="30000">
              <a:solidFill>
                <a:schemeClr val="dk1"/>
              </a:solidFill>
              <a:effectLst/>
              <a:latin typeface="Avenir Book" panose="02000503020000020003" pitchFamily="2" charset="0"/>
              <a:ea typeface="+mn-ea"/>
              <a:cs typeface="+mn-cs"/>
            </a:rPr>
            <a:t>th</a:t>
          </a:r>
          <a:r>
            <a:rPr lang="en-CA" sz="1200" b="0" i="0">
              <a:solidFill>
                <a:schemeClr val="dk1"/>
              </a:solidFill>
              <a:effectLst/>
              <a:latin typeface="Avenir Book" panose="02000503020000020003" pitchFamily="2" charset="0"/>
              <a:ea typeface="+mn-ea"/>
              <a:cs typeface="+mn-cs"/>
            </a:rPr>
            <a:t> </a:t>
          </a:r>
        </a:p>
        <a:p>
          <a:endParaRPr lang="en-US" sz="1200">
            <a:latin typeface="Avenir Book" panose="02000503020000020003" pitchFamily="2"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DFFD3-08AA-CF42-97CD-0919212EA648}">
  <dimension ref="A1:T49"/>
  <sheetViews>
    <sheetView tabSelected="1" workbookViewId="0">
      <selection activeCell="A2" sqref="A2"/>
    </sheetView>
  </sheetViews>
  <sheetFormatPr baseColWidth="10" defaultRowHeight="16" x14ac:dyDescent="0.2"/>
  <cols>
    <col min="1" max="1" width="23.1640625" customWidth="1"/>
    <col min="7" max="7" width="10.83203125" customWidth="1"/>
  </cols>
  <sheetData>
    <row r="1" spans="1:20" x14ac:dyDescent="0.2">
      <c r="A1" s="146" t="s">
        <v>95</v>
      </c>
      <c r="B1" s="146"/>
      <c r="C1" s="146"/>
      <c r="D1" s="146"/>
      <c r="E1" s="146"/>
      <c r="F1" s="146"/>
      <c r="G1" s="146"/>
      <c r="H1" s="146"/>
      <c r="I1" s="146"/>
      <c r="J1" s="146"/>
      <c r="K1" s="146"/>
      <c r="L1" s="146"/>
      <c r="M1" s="146"/>
      <c r="N1" s="146"/>
      <c r="O1" s="146"/>
      <c r="P1" s="146"/>
      <c r="Q1" s="146"/>
      <c r="R1" s="146"/>
      <c r="S1" s="146"/>
      <c r="T1" s="146"/>
    </row>
    <row r="3" spans="1:20" x14ac:dyDescent="0.2">
      <c r="A3" t="s">
        <v>77</v>
      </c>
    </row>
    <row r="5" spans="1:20" ht="17" x14ac:dyDescent="0.2">
      <c r="B5" s="5" t="s">
        <v>34</v>
      </c>
      <c r="C5" s="5"/>
      <c r="D5" s="7"/>
      <c r="E5" s="10" t="s">
        <v>35</v>
      </c>
      <c r="F5" s="10"/>
      <c r="G5" s="10"/>
      <c r="H5" s="13" t="s">
        <v>36</v>
      </c>
      <c r="I5" s="13"/>
      <c r="J5" s="13"/>
      <c r="K5" s="66" t="s">
        <v>37</v>
      </c>
      <c r="L5" s="66"/>
      <c r="M5" s="66"/>
      <c r="N5" s="18" t="s">
        <v>38</v>
      </c>
      <c r="O5" s="18"/>
      <c r="P5" s="18"/>
      <c r="Q5" s="15" t="s">
        <v>39</v>
      </c>
      <c r="R5" s="15"/>
      <c r="S5" s="15"/>
    </row>
    <row r="6" spans="1:20" x14ac:dyDescent="0.2">
      <c r="B6" s="6" t="s">
        <v>40</v>
      </c>
      <c r="C6" s="6" t="s">
        <v>41</v>
      </c>
      <c r="D6" s="8" t="s">
        <v>42</v>
      </c>
      <c r="E6" s="11" t="s">
        <v>40</v>
      </c>
      <c r="F6" s="11" t="s">
        <v>41</v>
      </c>
      <c r="G6" s="11" t="s">
        <v>42</v>
      </c>
      <c r="H6" s="14" t="s">
        <v>40</v>
      </c>
      <c r="I6" s="14" t="s">
        <v>41</v>
      </c>
      <c r="J6" s="14" t="s">
        <v>42</v>
      </c>
      <c r="K6" s="67" t="s">
        <v>40</v>
      </c>
      <c r="L6" s="67" t="s">
        <v>41</v>
      </c>
      <c r="M6" s="67" t="s">
        <v>42</v>
      </c>
      <c r="N6" s="19" t="s">
        <v>40</v>
      </c>
      <c r="O6" s="19" t="s">
        <v>41</v>
      </c>
      <c r="P6" s="19" t="s">
        <v>42</v>
      </c>
      <c r="Q6" s="16" t="s">
        <v>40</v>
      </c>
      <c r="R6" s="16" t="s">
        <v>41</v>
      </c>
      <c r="S6" s="16" t="s">
        <v>42</v>
      </c>
    </row>
    <row r="7" spans="1:20" x14ac:dyDescent="0.2">
      <c r="A7" s="20" t="s">
        <v>12</v>
      </c>
      <c r="B7" s="1">
        <v>0.3</v>
      </c>
      <c r="C7" s="1">
        <v>0.63</v>
      </c>
      <c r="D7" s="9">
        <v>1.02</v>
      </c>
      <c r="E7" s="12">
        <v>0.26</v>
      </c>
      <c r="F7" s="12">
        <v>0.43</v>
      </c>
      <c r="G7" s="12">
        <v>0.6</v>
      </c>
      <c r="H7" s="3">
        <v>1.81</v>
      </c>
      <c r="I7" s="3">
        <v>3.52</v>
      </c>
      <c r="J7" s="3">
        <v>4.59</v>
      </c>
      <c r="K7" s="41">
        <v>0.38</v>
      </c>
      <c r="L7" s="41">
        <v>1.45</v>
      </c>
      <c r="M7" s="41">
        <v>2.0499999999999998</v>
      </c>
      <c r="N7" s="4">
        <v>0</v>
      </c>
      <c r="O7" s="4">
        <v>180.1</v>
      </c>
      <c r="P7" s="4">
        <v>584.79999999999995</v>
      </c>
      <c r="Q7" s="17">
        <v>0</v>
      </c>
      <c r="R7" s="17">
        <v>12948.6</v>
      </c>
      <c r="S7" s="17">
        <v>52971.7</v>
      </c>
    </row>
    <row r="8" spans="1:20" x14ac:dyDescent="0.2">
      <c r="A8" s="20" t="s">
        <v>11</v>
      </c>
      <c r="B8" s="1">
        <v>0.22</v>
      </c>
      <c r="C8" s="1">
        <v>1.93</v>
      </c>
      <c r="D8" s="9">
        <v>9.44</v>
      </c>
      <c r="E8" s="12">
        <v>0.56000000000000005</v>
      </c>
      <c r="F8" s="12">
        <v>0.86</v>
      </c>
      <c r="G8" s="12">
        <v>1.3</v>
      </c>
      <c r="H8" s="3">
        <v>4.0999999999999996</v>
      </c>
      <c r="I8" s="3">
        <v>6.35</v>
      </c>
      <c r="J8" s="3">
        <v>9.9600000000000009</v>
      </c>
      <c r="K8" s="41">
        <v>1.54</v>
      </c>
      <c r="L8" s="41">
        <v>3.29</v>
      </c>
      <c r="M8" s="41">
        <v>6.43</v>
      </c>
      <c r="N8" s="4">
        <v>0</v>
      </c>
      <c r="O8" s="4">
        <v>114.5</v>
      </c>
      <c r="P8" s="4">
        <v>376.2</v>
      </c>
      <c r="Q8" s="17">
        <v>0</v>
      </c>
      <c r="R8" s="17">
        <v>661.9</v>
      </c>
      <c r="S8" s="17">
        <v>4675.5</v>
      </c>
    </row>
    <row r="9" spans="1:20" x14ac:dyDescent="0.2">
      <c r="A9" s="20" t="s">
        <v>43</v>
      </c>
      <c r="B9" s="1">
        <v>70.41</v>
      </c>
      <c r="C9" s="1">
        <v>326.20999999999998</v>
      </c>
      <c r="D9" s="9">
        <v>910.1</v>
      </c>
      <c r="E9" s="12">
        <v>37.57</v>
      </c>
      <c r="F9" s="12">
        <v>99.48</v>
      </c>
      <c r="G9" s="12">
        <v>269.19</v>
      </c>
      <c r="H9" s="3">
        <v>59.78</v>
      </c>
      <c r="I9" s="3">
        <v>318.83</v>
      </c>
      <c r="J9" s="3">
        <v>683.48</v>
      </c>
      <c r="K9" s="41">
        <v>101.81</v>
      </c>
      <c r="L9" s="41">
        <v>301.41000000000003</v>
      </c>
      <c r="M9" s="41">
        <v>657.89</v>
      </c>
      <c r="N9" s="4">
        <v>215.6</v>
      </c>
      <c r="O9" s="4">
        <v>1451.2</v>
      </c>
      <c r="P9" s="4">
        <v>5241.3</v>
      </c>
      <c r="Q9" s="17">
        <v>204.6</v>
      </c>
      <c r="R9" s="17">
        <v>34732.5</v>
      </c>
      <c r="S9" s="17">
        <v>190796.3</v>
      </c>
    </row>
    <row r="10" spans="1:20" x14ac:dyDescent="0.2">
      <c r="A10" s="20" t="s">
        <v>44</v>
      </c>
      <c r="B10" s="1">
        <v>12.27</v>
      </c>
      <c r="C10" s="1">
        <v>43.24</v>
      </c>
      <c r="D10" s="9">
        <v>106.37</v>
      </c>
      <c r="E10" s="12">
        <v>14.93</v>
      </c>
      <c r="F10" s="12">
        <v>33.299999999999997</v>
      </c>
      <c r="G10" s="12">
        <v>56.68</v>
      </c>
      <c r="H10" s="3">
        <v>165.22</v>
      </c>
      <c r="I10" s="3">
        <v>343.64</v>
      </c>
      <c r="J10" s="3">
        <v>1099.17</v>
      </c>
      <c r="K10" s="41">
        <v>79.78</v>
      </c>
      <c r="L10" s="41">
        <v>365.29</v>
      </c>
      <c r="M10" s="41">
        <v>2509.42</v>
      </c>
      <c r="N10" s="4">
        <v>187.7</v>
      </c>
      <c r="O10" s="4">
        <v>2714.3</v>
      </c>
      <c r="P10" s="4">
        <v>8744</v>
      </c>
      <c r="Q10" s="17">
        <v>42174.7</v>
      </c>
      <c r="R10" s="17">
        <v>119805.2</v>
      </c>
      <c r="S10" s="17">
        <v>214220.5</v>
      </c>
    </row>
    <row r="11" spans="1:20" x14ac:dyDescent="0.2">
      <c r="A11" s="20" t="s">
        <v>62</v>
      </c>
      <c r="B11" s="1">
        <f t="shared" ref="B11:S11" si="0">AVERAGE(B9:B10)</f>
        <v>41.339999999999996</v>
      </c>
      <c r="C11" s="1">
        <f t="shared" si="0"/>
        <v>184.72499999999999</v>
      </c>
      <c r="D11" s="9">
        <f t="shared" si="0"/>
        <v>508.23500000000001</v>
      </c>
      <c r="E11" s="76">
        <f t="shared" si="0"/>
        <v>26.25</v>
      </c>
      <c r="F11" s="76">
        <f t="shared" si="0"/>
        <v>66.39</v>
      </c>
      <c r="G11" s="76">
        <f t="shared" si="0"/>
        <v>162.935</v>
      </c>
      <c r="H11" s="75">
        <f t="shared" si="0"/>
        <v>112.5</v>
      </c>
      <c r="I11" s="75">
        <f t="shared" si="0"/>
        <v>331.23500000000001</v>
      </c>
      <c r="J11" s="75">
        <f t="shared" si="0"/>
        <v>891.32500000000005</v>
      </c>
      <c r="K11" s="74">
        <f t="shared" si="0"/>
        <v>90.795000000000002</v>
      </c>
      <c r="L11" s="74">
        <f t="shared" si="0"/>
        <v>333.35</v>
      </c>
      <c r="M11" s="74">
        <f t="shared" si="0"/>
        <v>1583.655</v>
      </c>
      <c r="N11" s="73">
        <f t="shared" si="0"/>
        <v>201.64999999999998</v>
      </c>
      <c r="O11" s="73">
        <f t="shared" si="0"/>
        <v>2082.75</v>
      </c>
      <c r="P11" s="73">
        <f t="shared" si="0"/>
        <v>6992.65</v>
      </c>
      <c r="Q11" s="72">
        <f t="shared" si="0"/>
        <v>21189.649999999998</v>
      </c>
      <c r="R11" s="72">
        <f t="shared" si="0"/>
        <v>77268.850000000006</v>
      </c>
      <c r="S11" s="72">
        <f t="shared" si="0"/>
        <v>202508.4</v>
      </c>
    </row>
    <row r="12" spans="1:20" x14ac:dyDescent="0.2">
      <c r="A12" s="20" t="s">
        <v>13</v>
      </c>
      <c r="B12" s="1">
        <v>0.23</v>
      </c>
      <c r="C12" s="1">
        <v>2.41</v>
      </c>
      <c r="D12" s="9">
        <v>6.86</v>
      </c>
      <c r="E12" s="12">
        <v>0.64</v>
      </c>
      <c r="F12" s="12">
        <v>1.53</v>
      </c>
      <c r="G12" s="12">
        <v>2.91</v>
      </c>
      <c r="H12" s="3">
        <v>4.13</v>
      </c>
      <c r="I12" s="3">
        <v>12.29</v>
      </c>
      <c r="J12" s="3">
        <v>39.380000000000003</v>
      </c>
      <c r="K12" s="41">
        <v>0.62</v>
      </c>
      <c r="L12" s="41">
        <v>6.12</v>
      </c>
      <c r="M12" s="41">
        <v>17.420000000000002</v>
      </c>
      <c r="N12" s="4">
        <v>133.80000000000001</v>
      </c>
      <c r="O12" s="4">
        <v>419.6</v>
      </c>
      <c r="P12" s="4">
        <v>1026.7</v>
      </c>
      <c r="Q12" s="17">
        <v>325.2</v>
      </c>
      <c r="R12" s="17">
        <v>21162.1</v>
      </c>
      <c r="S12" s="17">
        <v>43006.5</v>
      </c>
    </row>
    <row r="13" spans="1:20" x14ac:dyDescent="0.2">
      <c r="A13" s="20" t="s">
        <v>10</v>
      </c>
      <c r="B13" s="1">
        <v>0.19</v>
      </c>
      <c r="C13" s="1">
        <v>0.55000000000000004</v>
      </c>
      <c r="D13" s="9">
        <v>2.2999999999999998</v>
      </c>
      <c r="E13" s="12">
        <v>0.21</v>
      </c>
      <c r="F13" s="12">
        <v>0.51</v>
      </c>
      <c r="G13" s="12">
        <v>1.24</v>
      </c>
      <c r="H13" s="3">
        <v>3.91</v>
      </c>
      <c r="I13" s="3">
        <v>8.2100000000000009</v>
      </c>
      <c r="J13" s="3">
        <v>11.33</v>
      </c>
      <c r="K13" s="41">
        <v>1.22</v>
      </c>
      <c r="L13" s="41">
        <v>5.01</v>
      </c>
      <c r="M13" s="41">
        <v>8.11</v>
      </c>
      <c r="N13" s="4">
        <v>0</v>
      </c>
      <c r="O13" s="4">
        <v>119.4</v>
      </c>
      <c r="P13" s="4">
        <v>641.6</v>
      </c>
      <c r="Q13" s="17">
        <v>0</v>
      </c>
      <c r="R13" s="17">
        <v>8455.1</v>
      </c>
      <c r="S13" s="17">
        <v>60920.7</v>
      </c>
    </row>
    <row r="14" spans="1:20" x14ac:dyDescent="0.2">
      <c r="A14" s="20" t="s">
        <v>2</v>
      </c>
      <c r="B14" s="1">
        <v>0.73</v>
      </c>
      <c r="C14" s="1">
        <v>1.81</v>
      </c>
      <c r="D14" s="9">
        <v>3.28</v>
      </c>
      <c r="E14" s="12">
        <v>0.26</v>
      </c>
      <c r="F14" s="12">
        <v>1.32</v>
      </c>
      <c r="G14" s="12">
        <v>2.2400000000000002</v>
      </c>
      <c r="H14" s="3">
        <v>2.57</v>
      </c>
      <c r="I14" s="3">
        <v>3.42</v>
      </c>
      <c r="J14" s="3">
        <v>5.05</v>
      </c>
      <c r="K14" s="41">
        <v>0.45</v>
      </c>
      <c r="L14" s="41">
        <v>0.69</v>
      </c>
      <c r="M14" s="41">
        <v>0.99</v>
      </c>
      <c r="N14" s="4">
        <v>0</v>
      </c>
      <c r="O14" s="4">
        <v>0</v>
      </c>
      <c r="P14" s="4">
        <v>0</v>
      </c>
      <c r="Q14" s="17">
        <v>0</v>
      </c>
      <c r="R14" s="17">
        <v>0</v>
      </c>
      <c r="S14" s="17">
        <v>0</v>
      </c>
    </row>
    <row r="15" spans="1:20" x14ac:dyDescent="0.2">
      <c r="A15" s="20" t="s">
        <v>14</v>
      </c>
      <c r="B15" s="1">
        <v>7.86</v>
      </c>
      <c r="C15" s="1">
        <v>87.79</v>
      </c>
      <c r="D15" s="9">
        <v>323.45</v>
      </c>
      <c r="E15" s="12">
        <v>10.210000000000001</v>
      </c>
      <c r="F15" s="12">
        <v>23.88</v>
      </c>
      <c r="G15" s="12">
        <v>58.79</v>
      </c>
      <c r="H15" s="3">
        <v>45.57</v>
      </c>
      <c r="I15" s="3">
        <v>165.54</v>
      </c>
      <c r="J15" s="3">
        <v>304.81</v>
      </c>
      <c r="K15" s="41">
        <v>26.31</v>
      </c>
      <c r="L15" s="41">
        <v>98.37</v>
      </c>
      <c r="M15" s="41">
        <v>192.25</v>
      </c>
      <c r="N15" s="4">
        <v>158.4</v>
      </c>
      <c r="O15" s="4">
        <v>5605.2</v>
      </c>
      <c r="P15" s="4">
        <v>25756.3</v>
      </c>
      <c r="Q15" s="17">
        <v>1738</v>
      </c>
      <c r="R15" s="17">
        <v>180850.6</v>
      </c>
      <c r="S15" s="17">
        <v>790842</v>
      </c>
    </row>
    <row r="16" spans="1:20" x14ac:dyDescent="0.2">
      <c r="A16" s="20" t="s">
        <v>31</v>
      </c>
      <c r="B16" s="1">
        <v>0.28999999999999998</v>
      </c>
      <c r="C16" s="1">
        <v>0.86</v>
      </c>
      <c r="D16" s="9">
        <v>1.75</v>
      </c>
      <c r="E16" s="12">
        <v>0.01</v>
      </c>
      <c r="F16" s="12">
        <v>0.39</v>
      </c>
      <c r="G16" s="12">
        <v>0.66</v>
      </c>
      <c r="H16" s="3">
        <v>2.19</v>
      </c>
      <c r="I16" s="3">
        <v>4.04</v>
      </c>
      <c r="J16" s="3">
        <v>6.19</v>
      </c>
      <c r="K16" s="41">
        <v>0.31</v>
      </c>
      <c r="L16" s="41">
        <v>2.2400000000000002</v>
      </c>
      <c r="M16" s="41">
        <v>6.48</v>
      </c>
      <c r="N16" s="4">
        <v>0</v>
      </c>
      <c r="O16" s="4">
        <v>82.7</v>
      </c>
      <c r="P16" s="4">
        <v>244.7</v>
      </c>
      <c r="Q16" s="17">
        <v>0</v>
      </c>
      <c r="R16" s="17">
        <v>4662.7</v>
      </c>
      <c r="S16" s="17">
        <v>21646.7</v>
      </c>
    </row>
    <row r="17" spans="1:19" x14ac:dyDescent="0.2">
      <c r="A17" s="20" t="s">
        <v>16</v>
      </c>
      <c r="B17" s="1">
        <v>0.8</v>
      </c>
      <c r="C17" s="1">
        <v>8.9499999999999993</v>
      </c>
      <c r="D17" s="9">
        <v>32.19</v>
      </c>
      <c r="E17" s="12">
        <v>1.51</v>
      </c>
      <c r="F17" s="12">
        <v>3.15</v>
      </c>
      <c r="G17" s="12">
        <v>7</v>
      </c>
      <c r="H17" s="3">
        <v>6.58</v>
      </c>
      <c r="I17" s="3">
        <v>20.010000000000002</v>
      </c>
      <c r="J17" s="3">
        <v>35.15</v>
      </c>
      <c r="K17" s="41">
        <v>2.9</v>
      </c>
      <c r="L17" s="41">
        <v>10.65</v>
      </c>
      <c r="M17" s="41">
        <v>21.21</v>
      </c>
      <c r="N17" s="4">
        <v>18.600000000000001</v>
      </c>
      <c r="O17" s="4">
        <v>628.20000000000005</v>
      </c>
      <c r="P17" s="4">
        <v>2663.7</v>
      </c>
      <c r="Q17" s="17">
        <v>200.5</v>
      </c>
      <c r="R17" s="17">
        <v>19786.3</v>
      </c>
      <c r="S17" s="17">
        <v>81420.899999999994</v>
      </c>
    </row>
    <row r="18" spans="1:19" x14ac:dyDescent="0.2">
      <c r="A18" s="20" t="s">
        <v>33</v>
      </c>
      <c r="B18" s="1">
        <v>0.6</v>
      </c>
      <c r="C18" s="1">
        <v>2.97</v>
      </c>
      <c r="D18" s="9">
        <v>5.2</v>
      </c>
      <c r="E18" s="12">
        <v>7.41</v>
      </c>
      <c r="F18" s="12">
        <v>26.87</v>
      </c>
      <c r="G18" s="12">
        <v>115.09</v>
      </c>
      <c r="H18" s="3">
        <v>48.96</v>
      </c>
      <c r="I18" s="3">
        <v>133.07</v>
      </c>
      <c r="J18" s="3">
        <v>393.49</v>
      </c>
      <c r="K18" s="41">
        <v>61.9</v>
      </c>
      <c r="L18" s="41">
        <v>227.22</v>
      </c>
      <c r="M18" s="41">
        <v>900.4</v>
      </c>
      <c r="N18" s="4">
        <v>653.70000000000005</v>
      </c>
      <c r="O18" s="4">
        <v>3515.4</v>
      </c>
      <c r="P18" s="4">
        <v>28905.1</v>
      </c>
      <c r="Q18" s="17">
        <v>22997.599999999999</v>
      </c>
      <c r="R18" s="17">
        <v>127259</v>
      </c>
      <c r="S18" s="17">
        <v>984747.3</v>
      </c>
    </row>
    <row r="19" spans="1:19" x14ac:dyDescent="0.2">
      <c r="A19" s="20" t="s">
        <v>20</v>
      </c>
      <c r="B19" s="1">
        <v>21.57</v>
      </c>
      <c r="C19" s="1">
        <v>68.959999999999994</v>
      </c>
      <c r="D19" s="9">
        <v>144.66</v>
      </c>
      <c r="E19" s="12">
        <v>-3.95</v>
      </c>
      <c r="F19" s="12">
        <v>46.65</v>
      </c>
      <c r="G19" s="12">
        <v>257.48</v>
      </c>
      <c r="H19" s="3">
        <v>6.03</v>
      </c>
      <c r="I19" s="3">
        <v>46.3</v>
      </c>
      <c r="J19" s="3">
        <v>167.14</v>
      </c>
      <c r="K19" s="41">
        <v>3.47</v>
      </c>
      <c r="L19" s="41">
        <v>87.08</v>
      </c>
      <c r="M19" s="41">
        <v>238.11</v>
      </c>
      <c r="N19" s="4">
        <v>6.7</v>
      </c>
      <c r="O19" s="4">
        <v>540.6</v>
      </c>
      <c r="P19" s="4">
        <v>264.89999999999998</v>
      </c>
      <c r="Q19" s="17">
        <v>9.3000000000000007</v>
      </c>
      <c r="R19" s="17">
        <v>2879.2</v>
      </c>
      <c r="S19" s="17">
        <v>5913.7</v>
      </c>
    </row>
    <row r="20" spans="1:19" x14ac:dyDescent="0.2">
      <c r="A20" s="20" t="s">
        <v>15</v>
      </c>
      <c r="B20" s="1">
        <v>4.25</v>
      </c>
      <c r="C20" s="1">
        <v>6.27</v>
      </c>
      <c r="D20" s="9">
        <v>8.81</v>
      </c>
      <c r="E20" s="12">
        <v>2.85</v>
      </c>
      <c r="F20" s="12">
        <v>4.67</v>
      </c>
      <c r="G20" s="12">
        <v>8.49</v>
      </c>
      <c r="H20" s="3">
        <v>20.260000000000002</v>
      </c>
      <c r="I20" s="3">
        <v>53.67</v>
      </c>
      <c r="J20" s="3">
        <v>78.290000000000006</v>
      </c>
      <c r="K20" s="41">
        <v>11.97</v>
      </c>
      <c r="L20" s="41">
        <v>21.76</v>
      </c>
      <c r="M20" s="41">
        <v>33.58</v>
      </c>
      <c r="N20" s="4">
        <v>139.4</v>
      </c>
      <c r="O20" s="4">
        <v>577.70000000000005</v>
      </c>
      <c r="P20" s="4">
        <v>1033.2</v>
      </c>
      <c r="Q20" s="17">
        <v>409.6</v>
      </c>
      <c r="R20" s="17">
        <v>17982.7</v>
      </c>
      <c r="S20" s="17">
        <v>38758.9</v>
      </c>
    </row>
    <row r="21" spans="1:19" x14ac:dyDescent="0.2">
      <c r="A21" s="20" t="s">
        <v>22</v>
      </c>
      <c r="B21" s="1">
        <v>0.3</v>
      </c>
      <c r="C21" s="1">
        <v>8.41</v>
      </c>
      <c r="D21" s="9">
        <v>26.26</v>
      </c>
      <c r="E21" s="12">
        <v>5.41</v>
      </c>
      <c r="F21" s="12">
        <v>13.63</v>
      </c>
      <c r="G21" s="12">
        <v>32.64</v>
      </c>
      <c r="H21" s="3">
        <v>34.71</v>
      </c>
      <c r="I21" s="3">
        <v>65.91</v>
      </c>
      <c r="J21" s="3">
        <v>193.21</v>
      </c>
      <c r="K21" s="41">
        <v>58.34</v>
      </c>
      <c r="L21" s="41">
        <v>235.12</v>
      </c>
      <c r="M21" s="41">
        <v>420.92</v>
      </c>
      <c r="N21" s="4">
        <v>604.4</v>
      </c>
      <c r="O21" s="4">
        <v>3691.3</v>
      </c>
      <c r="P21" s="4">
        <v>12189.7</v>
      </c>
      <c r="Q21" s="17">
        <v>5510.9</v>
      </c>
      <c r="R21" s="17">
        <v>41572.199999999997</v>
      </c>
      <c r="S21" s="17">
        <v>133853.1</v>
      </c>
    </row>
    <row r="22" spans="1:19" x14ac:dyDescent="0.2">
      <c r="A22" s="20" t="s">
        <v>5</v>
      </c>
      <c r="B22" s="1">
        <v>4.22</v>
      </c>
      <c r="C22" s="1">
        <v>9.11</v>
      </c>
      <c r="D22" s="9">
        <v>15.38</v>
      </c>
      <c r="E22" s="12">
        <v>1.42</v>
      </c>
      <c r="F22" s="12">
        <v>3.23</v>
      </c>
      <c r="G22" s="12">
        <v>6.15</v>
      </c>
      <c r="H22" s="3">
        <v>10.08</v>
      </c>
      <c r="I22" s="3">
        <v>22.62</v>
      </c>
      <c r="J22" s="3">
        <v>56.84</v>
      </c>
      <c r="K22" s="41">
        <v>5.73</v>
      </c>
      <c r="L22" s="41">
        <v>14.14</v>
      </c>
      <c r="M22" s="41">
        <v>20.96</v>
      </c>
      <c r="N22" s="4">
        <v>54.3</v>
      </c>
      <c r="O22" s="4">
        <v>1852.3</v>
      </c>
      <c r="P22" s="4">
        <v>6524.7</v>
      </c>
      <c r="Q22" s="17">
        <v>2377.3000000000002</v>
      </c>
      <c r="R22" s="17">
        <v>61797.9</v>
      </c>
      <c r="S22" s="17">
        <v>195134.9</v>
      </c>
    </row>
    <row r="23" spans="1:19" x14ac:dyDescent="0.2">
      <c r="A23" s="20" t="s">
        <v>32</v>
      </c>
      <c r="B23" s="1">
        <v>47.85</v>
      </c>
      <c r="C23" s="1">
        <v>369.81</v>
      </c>
      <c r="D23" s="9">
        <v>724.65</v>
      </c>
      <c r="E23" s="12">
        <v>23.7</v>
      </c>
      <c r="F23" s="12">
        <v>39.72</v>
      </c>
      <c r="G23" s="12">
        <v>60.16</v>
      </c>
      <c r="H23" s="3">
        <v>79.19</v>
      </c>
      <c r="I23" s="3">
        <v>138.97</v>
      </c>
      <c r="J23" s="3">
        <v>273.61</v>
      </c>
      <c r="K23" s="41">
        <v>21.95</v>
      </c>
      <c r="L23" s="41">
        <v>97.13</v>
      </c>
      <c r="M23" s="41">
        <v>133.36000000000001</v>
      </c>
      <c r="N23" s="4">
        <v>88</v>
      </c>
      <c r="O23" s="4">
        <v>1802.8</v>
      </c>
      <c r="P23" s="4">
        <v>7825.8</v>
      </c>
      <c r="Q23" s="17">
        <v>258.89999999999998</v>
      </c>
      <c r="R23" s="17">
        <v>141925</v>
      </c>
      <c r="S23" s="17">
        <v>595278</v>
      </c>
    </row>
    <row r="24" spans="1:19" x14ac:dyDescent="0.2">
      <c r="A24" s="20" t="s">
        <v>48</v>
      </c>
      <c r="B24" s="42">
        <f>AVERAGE(B9,B10,B23,B35,B37)</f>
        <v>28.875999999999998</v>
      </c>
      <c r="C24" s="42">
        <f>AVERAGE(C9,C10,C23,C35,C37)</f>
        <v>153.768</v>
      </c>
      <c r="D24" s="42">
        <f>AVERAGE(D9,D10,D23,D35,D37)</f>
        <v>359.12199999999996</v>
      </c>
      <c r="E24" s="12">
        <f t="shared" ref="E24:S24" si="1">AVERAGE(E9,E10,E23,E35,E37)</f>
        <v>17.411999999999999</v>
      </c>
      <c r="F24" s="12">
        <f t="shared" si="1"/>
        <v>38.936</v>
      </c>
      <c r="G24" s="12">
        <f t="shared" si="1"/>
        <v>86.128</v>
      </c>
      <c r="H24" s="3">
        <f t="shared" si="1"/>
        <v>81.460000000000008</v>
      </c>
      <c r="I24" s="3">
        <f t="shared" si="1"/>
        <v>209.304</v>
      </c>
      <c r="J24" s="3">
        <f t="shared" si="1"/>
        <v>544.47</v>
      </c>
      <c r="K24" s="41">
        <f t="shared" si="1"/>
        <v>51.14</v>
      </c>
      <c r="L24" s="41">
        <f t="shared" si="1"/>
        <v>177.78200000000001</v>
      </c>
      <c r="M24" s="41">
        <f t="shared" si="1"/>
        <v>727.93600000000004</v>
      </c>
      <c r="N24" s="4">
        <f t="shared" si="1"/>
        <v>118.61999999999998</v>
      </c>
      <c r="O24" s="4">
        <f t="shared" si="1"/>
        <v>1684.8200000000002</v>
      </c>
      <c r="P24" s="4">
        <f t="shared" si="1"/>
        <v>5412.1599999999989</v>
      </c>
      <c r="Q24" s="17">
        <f t="shared" si="1"/>
        <v>8542.0399999999991</v>
      </c>
      <c r="R24" s="17">
        <f t="shared" si="1"/>
        <v>75501.600000000006</v>
      </c>
      <c r="S24" s="17">
        <f t="shared" si="1"/>
        <v>243733.84000000003</v>
      </c>
    </row>
    <row r="25" spans="1:19" x14ac:dyDescent="0.2">
      <c r="A25" s="20" t="s">
        <v>26</v>
      </c>
      <c r="B25" s="1">
        <v>0.99</v>
      </c>
      <c r="C25" s="1">
        <v>2.94</v>
      </c>
      <c r="D25" s="9">
        <v>9.01</v>
      </c>
      <c r="E25" s="12">
        <v>0.66</v>
      </c>
      <c r="F25" s="12">
        <v>1.7</v>
      </c>
      <c r="G25" s="12">
        <v>3.52</v>
      </c>
      <c r="H25" s="3">
        <v>5.63</v>
      </c>
      <c r="I25" s="3">
        <v>11.68</v>
      </c>
      <c r="J25" s="3">
        <v>22.83</v>
      </c>
      <c r="K25" s="41">
        <v>1.2</v>
      </c>
      <c r="L25" s="41">
        <v>4.03</v>
      </c>
      <c r="M25" s="41">
        <v>12.58</v>
      </c>
      <c r="N25" s="4">
        <v>0</v>
      </c>
      <c r="O25" s="4">
        <v>215.7</v>
      </c>
      <c r="P25" s="4">
        <v>598.29999999999995</v>
      </c>
      <c r="Q25" s="17">
        <v>0</v>
      </c>
      <c r="R25" s="17">
        <v>10863.3</v>
      </c>
      <c r="S25" s="17">
        <v>28214.7</v>
      </c>
    </row>
    <row r="26" spans="1:19" x14ac:dyDescent="0.2">
      <c r="A26" s="20" t="s">
        <v>4</v>
      </c>
      <c r="B26" s="1">
        <v>4.1500000000000004</v>
      </c>
      <c r="C26" s="1">
        <v>12.96</v>
      </c>
      <c r="D26" s="9">
        <v>26.59</v>
      </c>
      <c r="E26" s="12">
        <v>-4.0199999999999996</v>
      </c>
      <c r="F26" s="12">
        <v>0.43</v>
      </c>
      <c r="G26" s="12">
        <v>10.79</v>
      </c>
      <c r="H26" s="3">
        <v>19.05</v>
      </c>
      <c r="I26" s="3">
        <v>45.15</v>
      </c>
      <c r="J26" s="3">
        <v>95.9</v>
      </c>
      <c r="K26" s="41">
        <v>6.64</v>
      </c>
      <c r="L26" s="41">
        <v>19.149999999999999</v>
      </c>
      <c r="M26" s="41">
        <v>47.15</v>
      </c>
      <c r="N26" s="4">
        <v>0</v>
      </c>
      <c r="O26" s="4">
        <v>4133.8</v>
      </c>
      <c r="P26" s="4">
        <v>11383.5</v>
      </c>
      <c r="Q26" s="17">
        <v>0</v>
      </c>
      <c r="R26" s="17">
        <v>229889.8</v>
      </c>
      <c r="S26" s="17">
        <v>807659.3</v>
      </c>
    </row>
    <row r="27" spans="1:19" x14ac:dyDescent="0.2">
      <c r="A27" s="20" t="s">
        <v>18</v>
      </c>
      <c r="B27" s="1">
        <v>2.64</v>
      </c>
      <c r="C27" s="1">
        <v>7.6</v>
      </c>
      <c r="D27" s="9">
        <v>13.98</v>
      </c>
      <c r="E27" s="12">
        <v>0.8</v>
      </c>
      <c r="F27" s="12">
        <v>2.48</v>
      </c>
      <c r="G27" s="12">
        <v>4.3</v>
      </c>
      <c r="H27" s="3">
        <v>6.16</v>
      </c>
      <c r="I27" s="3">
        <v>10.68</v>
      </c>
      <c r="J27" s="3">
        <v>17.36</v>
      </c>
      <c r="K27" s="41">
        <v>5.78</v>
      </c>
      <c r="L27" s="41">
        <v>11.23</v>
      </c>
      <c r="M27" s="41">
        <v>24.25</v>
      </c>
      <c r="N27" s="4">
        <v>0</v>
      </c>
      <c r="O27" s="4">
        <v>482.4</v>
      </c>
      <c r="P27" s="4">
        <v>850</v>
      </c>
      <c r="Q27" s="17">
        <v>0</v>
      </c>
      <c r="R27" s="17">
        <v>18786.2</v>
      </c>
      <c r="S27" s="17">
        <v>31014.5</v>
      </c>
    </row>
    <row r="28" spans="1:19" x14ac:dyDescent="0.2">
      <c r="A28" s="20" t="s">
        <v>21</v>
      </c>
      <c r="B28" s="1">
        <v>7.85</v>
      </c>
      <c r="C28" s="1">
        <v>26.31</v>
      </c>
      <c r="D28" s="9">
        <v>36.32</v>
      </c>
      <c r="E28" s="12">
        <v>2.13</v>
      </c>
      <c r="F28" s="12">
        <v>5.42</v>
      </c>
      <c r="G28" s="12">
        <v>10.79</v>
      </c>
      <c r="H28" s="3">
        <v>18.78</v>
      </c>
      <c r="I28" s="3">
        <v>37.58</v>
      </c>
      <c r="J28" s="3">
        <v>61.96</v>
      </c>
      <c r="K28" s="41">
        <v>5.78</v>
      </c>
      <c r="L28" s="41">
        <v>37.26</v>
      </c>
      <c r="M28" s="41">
        <v>61.19</v>
      </c>
      <c r="N28" s="4">
        <v>8.5</v>
      </c>
      <c r="O28" s="4">
        <v>2141.8000000000002</v>
      </c>
      <c r="P28" s="4">
        <v>6907.5</v>
      </c>
      <c r="Q28" s="17">
        <v>130.4</v>
      </c>
      <c r="R28" s="17">
        <v>177480.2</v>
      </c>
      <c r="S28" s="17">
        <v>621151.5</v>
      </c>
    </row>
    <row r="29" spans="1:19" x14ac:dyDescent="0.2">
      <c r="A29" s="20" t="s">
        <v>9</v>
      </c>
      <c r="B29" s="1">
        <v>0.1</v>
      </c>
      <c r="C29" s="1">
        <v>0.39</v>
      </c>
      <c r="D29" s="9">
        <v>0.62</v>
      </c>
      <c r="E29" s="12">
        <v>0.28000000000000003</v>
      </c>
      <c r="F29" s="12">
        <v>0.5</v>
      </c>
      <c r="G29" s="12">
        <v>0.82</v>
      </c>
      <c r="H29" s="3">
        <v>2.65</v>
      </c>
      <c r="I29" s="3">
        <v>3.63</v>
      </c>
      <c r="J29" s="3">
        <v>5</v>
      </c>
      <c r="K29" s="41">
        <v>0.95</v>
      </c>
      <c r="L29" s="41">
        <v>3.24</v>
      </c>
      <c r="M29" s="41">
        <v>7.47</v>
      </c>
      <c r="N29" s="4">
        <v>1.1000000000000001</v>
      </c>
      <c r="O29" s="4">
        <v>14.3</v>
      </c>
      <c r="P29" s="4">
        <v>75.5</v>
      </c>
      <c r="Q29" s="17">
        <v>48.2</v>
      </c>
      <c r="R29" s="17">
        <v>932</v>
      </c>
      <c r="S29" s="17">
        <v>5221.7</v>
      </c>
    </row>
    <row r="30" spans="1:19" x14ac:dyDescent="0.2">
      <c r="A30" s="20" t="s">
        <v>19</v>
      </c>
      <c r="B30" s="1">
        <v>0.21</v>
      </c>
      <c r="C30" s="1">
        <v>0.89</v>
      </c>
      <c r="D30" s="9">
        <v>1.85</v>
      </c>
      <c r="E30" s="12">
        <v>0.27</v>
      </c>
      <c r="F30" s="12">
        <v>1.05</v>
      </c>
      <c r="G30" s="12">
        <v>2.96</v>
      </c>
      <c r="H30" s="3">
        <v>3.22</v>
      </c>
      <c r="I30" s="3">
        <v>5.78</v>
      </c>
      <c r="J30" s="3">
        <v>9.02</v>
      </c>
      <c r="K30" s="41">
        <v>0.83</v>
      </c>
      <c r="L30" s="41">
        <v>2.4300000000000002</v>
      </c>
      <c r="M30" s="41">
        <v>5.17</v>
      </c>
      <c r="N30" s="4">
        <v>0</v>
      </c>
      <c r="O30" s="4">
        <v>153.5</v>
      </c>
      <c r="P30" s="4">
        <v>797.6</v>
      </c>
      <c r="Q30" s="17">
        <v>0</v>
      </c>
      <c r="R30" s="17">
        <v>9533.1</v>
      </c>
      <c r="S30" s="17">
        <v>76052.399999999994</v>
      </c>
    </row>
    <row r="31" spans="1:19" x14ac:dyDescent="0.2">
      <c r="A31" s="20" t="s">
        <v>27</v>
      </c>
      <c r="B31" s="1">
        <v>4.08</v>
      </c>
      <c r="C31" s="1">
        <v>15.57</v>
      </c>
      <c r="D31" s="9">
        <v>41.87</v>
      </c>
      <c r="E31" s="12">
        <v>0.89</v>
      </c>
      <c r="F31" s="12">
        <v>1.79</v>
      </c>
      <c r="G31" s="12">
        <v>4</v>
      </c>
      <c r="H31" s="3">
        <v>5.67</v>
      </c>
      <c r="I31" s="3">
        <v>22.07</v>
      </c>
      <c r="J31" s="3">
        <v>36.68</v>
      </c>
      <c r="K31" s="41">
        <v>1.57</v>
      </c>
      <c r="L31" s="41">
        <v>17.079999999999998</v>
      </c>
      <c r="M31" s="41">
        <v>50.24</v>
      </c>
      <c r="N31" s="4">
        <v>0</v>
      </c>
      <c r="O31" s="4">
        <v>435.7</v>
      </c>
      <c r="P31" s="4">
        <v>2201.1</v>
      </c>
      <c r="Q31" s="17">
        <v>0</v>
      </c>
      <c r="R31" s="17">
        <v>22477.4</v>
      </c>
      <c r="S31" s="17">
        <v>106154.3</v>
      </c>
    </row>
    <row r="32" spans="1:19" x14ac:dyDescent="0.2">
      <c r="A32" s="20" t="s">
        <v>30</v>
      </c>
      <c r="B32" s="1">
        <v>0.17</v>
      </c>
      <c r="C32" s="1">
        <v>0.38</v>
      </c>
      <c r="D32" s="9">
        <v>1.07</v>
      </c>
      <c r="E32" s="12">
        <v>0.21</v>
      </c>
      <c r="F32" s="12">
        <v>0.53</v>
      </c>
      <c r="G32" s="12">
        <v>1.1299999999999999</v>
      </c>
      <c r="H32" s="3">
        <v>2.64</v>
      </c>
      <c r="I32" s="3">
        <v>6.41</v>
      </c>
      <c r="J32" s="3">
        <v>9.69</v>
      </c>
      <c r="K32" s="41">
        <v>0.86</v>
      </c>
      <c r="L32" s="41">
        <v>2.27</v>
      </c>
      <c r="M32" s="41">
        <v>4.93</v>
      </c>
      <c r="N32" s="4">
        <v>56.4</v>
      </c>
      <c r="O32" s="4">
        <v>102.5</v>
      </c>
      <c r="P32" s="4">
        <v>359.6</v>
      </c>
      <c r="Q32" s="17">
        <v>899.6</v>
      </c>
      <c r="R32" s="17">
        <v>4911.3999999999996</v>
      </c>
      <c r="S32" s="17">
        <v>14549.2</v>
      </c>
    </row>
    <row r="33" spans="1:19" x14ac:dyDescent="0.2">
      <c r="A33" s="20" t="s">
        <v>28</v>
      </c>
      <c r="B33" s="1">
        <v>1.37</v>
      </c>
      <c r="C33" s="1">
        <v>2.42</v>
      </c>
      <c r="D33" s="9">
        <v>3.29</v>
      </c>
      <c r="E33" s="12">
        <v>2.78</v>
      </c>
      <c r="F33" s="12">
        <v>7.32</v>
      </c>
      <c r="G33" s="12">
        <v>13.07</v>
      </c>
      <c r="H33" s="3">
        <v>7.48</v>
      </c>
      <c r="I33" s="3">
        <v>17.52</v>
      </c>
      <c r="J33" s="3">
        <v>22.86</v>
      </c>
      <c r="K33" s="41">
        <v>1.97</v>
      </c>
      <c r="L33" s="41">
        <v>10.67</v>
      </c>
      <c r="M33" s="41">
        <v>17.100000000000001</v>
      </c>
      <c r="N33" s="4">
        <v>5.9</v>
      </c>
      <c r="O33" s="4">
        <v>6.4</v>
      </c>
      <c r="P33" s="4">
        <v>7.4</v>
      </c>
      <c r="Q33" s="17">
        <v>3.7</v>
      </c>
      <c r="R33" s="17">
        <v>36.200000000000003</v>
      </c>
      <c r="S33" s="17">
        <v>67.2</v>
      </c>
    </row>
    <row r="34" spans="1:19" x14ac:dyDescent="0.2">
      <c r="A34" s="20" t="s">
        <v>3</v>
      </c>
      <c r="B34" s="1">
        <v>2.2799999999999998</v>
      </c>
      <c r="C34" s="1">
        <v>7.46</v>
      </c>
      <c r="D34" s="9">
        <v>20.47</v>
      </c>
      <c r="E34" s="12">
        <v>0.51</v>
      </c>
      <c r="F34" s="12">
        <v>0.98</v>
      </c>
      <c r="G34" s="12">
        <v>1.87</v>
      </c>
      <c r="H34" s="3">
        <v>3.21</v>
      </c>
      <c r="I34" s="3">
        <v>8.49</v>
      </c>
      <c r="J34" s="3">
        <v>11.06</v>
      </c>
      <c r="K34" s="41">
        <v>0.74</v>
      </c>
      <c r="L34" s="41">
        <v>7.52</v>
      </c>
      <c r="M34" s="41">
        <v>33.659999999999997</v>
      </c>
      <c r="N34" s="4">
        <v>0</v>
      </c>
      <c r="O34" s="4">
        <v>396.6</v>
      </c>
      <c r="P34" s="4">
        <v>3584</v>
      </c>
      <c r="Q34" s="17">
        <v>0</v>
      </c>
      <c r="R34" s="17">
        <v>27948.2</v>
      </c>
      <c r="S34" s="17">
        <v>263996.7</v>
      </c>
    </row>
    <row r="35" spans="1:19" x14ac:dyDescent="0.2">
      <c r="A35" s="20" t="s">
        <v>24</v>
      </c>
      <c r="B35" s="1">
        <v>7.39</v>
      </c>
      <c r="C35" s="1">
        <v>17.36</v>
      </c>
      <c r="D35" s="9">
        <v>34.090000000000003</v>
      </c>
      <c r="E35" s="12">
        <v>6.91</v>
      </c>
      <c r="F35" s="12">
        <v>12.31</v>
      </c>
      <c r="G35" s="12">
        <v>23.79</v>
      </c>
      <c r="H35" s="3">
        <v>63.23</v>
      </c>
      <c r="I35" s="3">
        <v>142.66</v>
      </c>
      <c r="J35" s="3">
        <v>469.04</v>
      </c>
      <c r="K35" s="41">
        <v>29.47</v>
      </c>
      <c r="L35" s="41">
        <v>76.38</v>
      </c>
      <c r="M35" s="41">
        <v>237.55</v>
      </c>
      <c r="N35" s="4">
        <v>82.9</v>
      </c>
      <c r="O35" s="4">
        <v>1795.8</v>
      </c>
      <c r="P35" s="4">
        <v>3555.6</v>
      </c>
      <c r="Q35" s="17">
        <v>51</v>
      </c>
      <c r="R35" s="17">
        <v>66867.399999999994</v>
      </c>
      <c r="S35" s="17">
        <v>152329.60000000001</v>
      </c>
    </row>
    <row r="36" spans="1:19" x14ac:dyDescent="0.2">
      <c r="A36" s="20" t="s">
        <v>1</v>
      </c>
      <c r="B36" s="1">
        <v>0.37</v>
      </c>
      <c r="C36" s="1">
        <v>0.88</v>
      </c>
      <c r="D36" s="9">
        <v>1.66</v>
      </c>
      <c r="E36" s="12">
        <v>0.09</v>
      </c>
      <c r="F36" s="12">
        <v>0.46</v>
      </c>
      <c r="G36" s="12">
        <v>0.7</v>
      </c>
      <c r="H36" s="3">
        <v>2.33</v>
      </c>
      <c r="I36" s="3">
        <v>3.87</v>
      </c>
      <c r="J36" s="3">
        <v>6.89</v>
      </c>
      <c r="K36" s="41">
        <v>0.62</v>
      </c>
      <c r="L36" s="41">
        <v>3.48</v>
      </c>
      <c r="M36" s="41">
        <v>6.17</v>
      </c>
      <c r="N36" s="4">
        <v>0</v>
      </c>
      <c r="O36" s="4">
        <v>59.1</v>
      </c>
      <c r="P36" s="4">
        <v>235.8</v>
      </c>
      <c r="Q36" s="17">
        <v>0</v>
      </c>
      <c r="R36" s="17">
        <v>2754.2</v>
      </c>
      <c r="S36" s="17">
        <v>8977.9</v>
      </c>
    </row>
    <row r="37" spans="1:19" x14ac:dyDescent="0.2">
      <c r="A37" s="20" t="s">
        <v>17</v>
      </c>
      <c r="B37" s="1">
        <v>6.46</v>
      </c>
      <c r="C37" s="1">
        <v>12.22</v>
      </c>
      <c r="D37" s="9">
        <v>20.399999999999999</v>
      </c>
      <c r="E37" s="12">
        <v>3.95</v>
      </c>
      <c r="F37" s="12">
        <v>9.8699999999999992</v>
      </c>
      <c r="G37" s="12">
        <v>20.82</v>
      </c>
      <c r="H37" s="3">
        <v>39.880000000000003</v>
      </c>
      <c r="I37" s="3">
        <v>102.42</v>
      </c>
      <c r="J37" s="3">
        <v>197.05</v>
      </c>
      <c r="K37" s="41">
        <v>22.69</v>
      </c>
      <c r="L37" s="41">
        <v>48.7</v>
      </c>
      <c r="M37" s="41">
        <v>101.46</v>
      </c>
      <c r="N37" s="4">
        <v>18.899999999999999</v>
      </c>
      <c r="O37" s="4">
        <v>660</v>
      </c>
      <c r="P37" s="4">
        <v>1694.1</v>
      </c>
      <c r="Q37" s="17">
        <v>21</v>
      </c>
      <c r="R37" s="17">
        <v>14177.9</v>
      </c>
      <c r="S37" s="17">
        <v>66044.800000000003</v>
      </c>
    </row>
    <row r="38" spans="1:19" x14ac:dyDescent="0.2">
      <c r="A38" s="20" t="s">
        <v>0</v>
      </c>
      <c r="B38" s="1">
        <v>0.99</v>
      </c>
      <c r="C38" s="1">
        <v>2.8</v>
      </c>
      <c r="D38" s="9">
        <v>7.21</v>
      </c>
      <c r="E38" s="12">
        <v>1.1499999999999999</v>
      </c>
      <c r="F38" s="12">
        <v>4.45</v>
      </c>
      <c r="G38" s="12">
        <v>10.26</v>
      </c>
      <c r="H38" s="3">
        <v>8.83</v>
      </c>
      <c r="I38" s="3">
        <v>27.19</v>
      </c>
      <c r="J38" s="3">
        <v>75.03</v>
      </c>
      <c r="K38" s="41">
        <v>2.86</v>
      </c>
      <c r="L38" s="41">
        <v>35.07</v>
      </c>
      <c r="M38" s="41">
        <v>156.01</v>
      </c>
      <c r="N38" s="4">
        <v>0</v>
      </c>
      <c r="O38" s="4">
        <v>2248.4</v>
      </c>
      <c r="P38" s="4">
        <v>10573.8</v>
      </c>
      <c r="Q38" s="17">
        <v>0</v>
      </c>
      <c r="R38" s="17">
        <v>49576.3</v>
      </c>
      <c r="S38" s="17">
        <v>191274.2</v>
      </c>
    </row>
    <row r="39" spans="1:19" x14ac:dyDescent="0.2">
      <c r="A39" s="20" t="s">
        <v>29</v>
      </c>
      <c r="B39" s="1">
        <v>0.16</v>
      </c>
      <c r="C39" s="1">
        <v>0.33</v>
      </c>
      <c r="D39" s="9">
        <v>0.45</v>
      </c>
      <c r="E39" s="12">
        <v>0.21</v>
      </c>
      <c r="F39" s="12">
        <v>0.43</v>
      </c>
      <c r="G39" s="12">
        <v>0.61</v>
      </c>
      <c r="H39" s="3">
        <v>2.17</v>
      </c>
      <c r="I39" s="3">
        <v>2.9</v>
      </c>
      <c r="J39" s="3">
        <v>3.43</v>
      </c>
      <c r="K39" s="41">
        <v>0.45</v>
      </c>
      <c r="L39" s="41">
        <v>1.61</v>
      </c>
      <c r="M39" s="41">
        <v>9.31</v>
      </c>
      <c r="N39" s="4">
        <v>0</v>
      </c>
      <c r="O39" s="4">
        <v>28.4</v>
      </c>
      <c r="P39" s="4">
        <v>92.7</v>
      </c>
      <c r="Q39" s="17">
        <v>0</v>
      </c>
      <c r="R39" s="17">
        <v>929.2</v>
      </c>
      <c r="S39" s="17">
        <v>6825.5</v>
      </c>
    </row>
    <row r="40" spans="1:19" x14ac:dyDescent="0.2">
      <c r="A40" s="20" t="s">
        <v>6</v>
      </c>
      <c r="B40" s="1">
        <v>0.3</v>
      </c>
      <c r="C40" s="1">
        <v>0.66</v>
      </c>
      <c r="D40" s="9">
        <v>1.07</v>
      </c>
      <c r="E40" s="12">
        <v>0.51</v>
      </c>
      <c r="F40" s="12">
        <v>0.98</v>
      </c>
      <c r="G40" s="12">
        <v>1.74</v>
      </c>
      <c r="H40" s="3">
        <v>2.0699999999999998</v>
      </c>
      <c r="I40" s="3">
        <v>2.6</v>
      </c>
      <c r="J40" s="3">
        <v>3.3</v>
      </c>
      <c r="K40" s="41">
        <v>0.47</v>
      </c>
      <c r="L40" s="41">
        <v>1.06</v>
      </c>
      <c r="M40" s="41">
        <v>1.64</v>
      </c>
      <c r="N40" s="4">
        <v>1.2</v>
      </c>
      <c r="O40" s="4">
        <v>27.8</v>
      </c>
      <c r="P40" s="4">
        <v>158.9</v>
      </c>
      <c r="Q40" s="17">
        <v>2.4</v>
      </c>
      <c r="R40" s="17">
        <v>955.6</v>
      </c>
      <c r="S40" s="17">
        <v>5768.6</v>
      </c>
    </row>
    <row r="41" spans="1:19" x14ac:dyDescent="0.2">
      <c r="A41" s="20" t="s">
        <v>7</v>
      </c>
      <c r="B41" s="1">
        <v>1.57</v>
      </c>
      <c r="C41" s="1">
        <v>3.52</v>
      </c>
      <c r="D41" s="9">
        <v>5.87</v>
      </c>
      <c r="E41" s="12">
        <v>1.41</v>
      </c>
      <c r="F41" s="12">
        <v>3.16</v>
      </c>
      <c r="G41" s="12">
        <v>7.27</v>
      </c>
      <c r="H41" s="3">
        <v>4.99</v>
      </c>
      <c r="I41" s="3">
        <v>6.7</v>
      </c>
      <c r="J41" s="3">
        <v>9.85</v>
      </c>
      <c r="K41" s="41">
        <v>2.9</v>
      </c>
      <c r="L41" s="41">
        <v>6.16</v>
      </c>
      <c r="M41" s="41">
        <v>10.32</v>
      </c>
      <c r="N41" s="4">
        <v>6.1</v>
      </c>
      <c r="O41" s="4">
        <v>148.6</v>
      </c>
      <c r="P41" s="4">
        <v>864.4</v>
      </c>
      <c r="Q41" s="17">
        <v>12.4</v>
      </c>
      <c r="R41" s="17">
        <v>5113.2</v>
      </c>
      <c r="S41" s="17">
        <v>31483.9</v>
      </c>
    </row>
    <row r="42" spans="1:19" x14ac:dyDescent="0.2">
      <c r="A42" s="20" t="s">
        <v>8</v>
      </c>
      <c r="B42" s="1">
        <v>7.0000000000000007E-2</v>
      </c>
      <c r="C42" s="1">
        <v>0.8</v>
      </c>
      <c r="D42" s="9">
        <v>5.62</v>
      </c>
      <c r="E42" s="12">
        <v>0.37</v>
      </c>
      <c r="F42" s="12">
        <v>2.09</v>
      </c>
      <c r="G42" s="12">
        <v>12.62</v>
      </c>
      <c r="H42" s="3">
        <v>2.89</v>
      </c>
      <c r="I42" s="3">
        <v>17.21</v>
      </c>
      <c r="J42" s="3">
        <v>83.38</v>
      </c>
      <c r="K42" s="41">
        <v>0.62</v>
      </c>
      <c r="L42" s="41">
        <v>7.51</v>
      </c>
      <c r="M42" s="41">
        <v>39.51</v>
      </c>
      <c r="N42" s="4">
        <v>32.6</v>
      </c>
      <c r="O42" s="4">
        <v>369.8</v>
      </c>
      <c r="P42" s="4">
        <v>1993.9</v>
      </c>
      <c r="Q42" s="17">
        <v>270.39999999999998</v>
      </c>
      <c r="R42" s="17">
        <v>5335.7</v>
      </c>
      <c r="S42" s="17">
        <v>11842</v>
      </c>
    </row>
    <row r="43" spans="1:19" x14ac:dyDescent="0.2">
      <c r="A43" s="20" t="s">
        <v>25</v>
      </c>
      <c r="B43" s="1">
        <v>0.98</v>
      </c>
      <c r="C43" s="1">
        <v>3.85</v>
      </c>
      <c r="D43" s="9">
        <v>9.9600000000000009</v>
      </c>
      <c r="E43" s="12">
        <v>0.71</v>
      </c>
      <c r="F43" s="12">
        <v>1.57</v>
      </c>
      <c r="G43" s="12">
        <v>3.07</v>
      </c>
      <c r="H43" s="3">
        <v>5.85</v>
      </c>
      <c r="I43" s="3">
        <v>13.35</v>
      </c>
      <c r="J43" s="3">
        <v>25.03</v>
      </c>
      <c r="K43" s="41">
        <v>1.02</v>
      </c>
      <c r="L43" s="41">
        <v>7.16</v>
      </c>
      <c r="M43" s="41">
        <v>18.149999999999999</v>
      </c>
      <c r="N43" s="4">
        <v>2.2000000000000002</v>
      </c>
      <c r="O43" s="4">
        <v>647.5</v>
      </c>
      <c r="P43" s="4">
        <v>3368.5</v>
      </c>
      <c r="Q43" s="17">
        <v>2.7</v>
      </c>
      <c r="R43" s="17">
        <v>33385.599999999999</v>
      </c>
      <c r="S43" s="17">
        <v>225767.7</v>
      </c>
    </row>
    <row r="45" spans="1:19" x14ac:dyDescent="0.2">
      <c r="A45" s="133" t="s">
        <v>74</v>
      </c>
    </row>
    <row r="47" spans="1:19" x14ac:dyDescent="0.2">
      <c r="A47" t="s">
        <v>75</v>
      </c>
    </row>
    <row r="49" spans="1:1" x14ac:dyDescent="0.2">
      <c r="A49" t="s">
        <v>76</v>
      </c>
    </row>
  </sheetData>
  <sortState xmlns:xlrd2="http://schemas.microsoft.com/office/spreadsheetml/2017/richdata2" ref="A7:S43">
    <sortCondition ref="A7:A43"/>
  </sortState>
  <pageMargins left="0.7" right="0.7" top="0.75" bottom="0.75" header="0.3" footer="0.3"/>
  <pageSetup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20547-8074-8243-8655-7F7FD62DAEF3}">
  <dimension ref="A1:AN40"/>
  <sheetViews>
    <sheetView zoomScale="80" zoomScaleNormal="80" zoomScaleSheetLayoutView="100" workbookViewId="0">
      <selection activeCell="AM8" sqref="AM8"/>
    </sheetView>
  </sheetViews>
  <sheetFormatPr baseColWidth="10" defaultRowHeight="16" x14ac:dyDescent="0.2"/>
  <cols>
    <col min="1" max="1" width="5.1640625" customWidth="1"/>
    <col min="2" max="2" width="21.1640625" customWidth="1"/>
    <col min="3" max="3" width="12" customWidth="1"/>
    <col min="4" max="4" width="13" customWidth="1"/>
    <col min="5" max="5" width="12.83203125" customWidth="1"/>
    <col min="6" max="6" width="11.83203125" customWidth="1"/>
    <col min="7" max="7" width="5.33203125" customWidth="1"/>
    <col min="8" max="8" width="21.83203125" customWidth="1"/>
    <col min="9" max="11" width="12.5" customWidth="1"/>
    <col min="12" max="12" width="11.1640625" customWidth="1"/>
    <col min="13" max="13" width="6.6640625" customWidth="1"/>
    <col min="14" max="14" width="20.33203125" customWidth="1"/>
    <col min="15" max="17" width="13.5" customWidth="1"/>
    <col min="18" max="18" width="11.5" customWidth="1"/>
    <col min="19" max="19" width="5.83203125" customWidth="1"/>
    <col min="20" max="20" width="20.5" customWidth="1"/>
    <col min="21" max="21" width="12.6640625" customWidth="1"/>
    <col min="22" max="22" width="13.1640625" customWidth="1"/>
    <col min="23" max="23" width="12.5" customWidth="1"/>
    <col min="24" max="24" width="12.83203125" customWidth="1"/>
    <col min="25" max="25" width="6.6640625" customWidth="1"/>
    <col min="26" max="26" width="22.33203125" customWidth="1"/>
    <col min="27" max="27" width="12.83203125" customWidth="1"/>
    <col min="28" max="28" width="12.6640625" customWidth="1"/>
    <col min="29" max="29" width="12.5" customWidth="1"/>
    <col min="32" max="32" width="19.1640625" customWidth="1"/>
    <col min="33" max="33" width="6.1640625" customWidth="1"/>
    <col min="34" max="34" width="21.83203125" customWidth="1"/>
    <col min="35" max="35" width="22.1640625" customWidth="1"/>
    <col min="36" max="36" width="21.6640625" customWidth="1"/>
    <col min="37" max="37" width="21.83203125" customWidth="1"/>
    <col min="38" max="38" width="21.33203125" customWidth="1"/>
  </cols>
  <sheetData>
    <row r="1" spans="1:40" x14ac:dyDescent="0.2">
      <c r="A1" s="204" t="s">
        <v>93</v>
      </c>
      <c r="B1" s="204"/>
      <c r="C1" s="204"/>
      <c r="D1" s="204"/>
      <c r="E1" s="204"/>
      <c r="F1" s="204"/>
    </row>
    <row r="4" spans="1:40" ht="56" customHeight="1" x14ac:dyDescent="0.2">
      <c r="B4" s="79"/>
      <c r="C4" s="164" t="s">
        <v>87</v>
      </c>
      <c r="D4" s="165"/>
      <c r="E4" s="166"/>
      <c r="F4" s="78"/>
      <c r="G4" s="78"/>
      <c r="H4" s="78"/>
      <c r="I4" s="182" t="s">
        <v>83</v>
      </c>
      <c r="J4" s="183"/>
      <c r="K4" s="184"/>
      <c r="L4" s="78"/>
      <c r="M4" s="78"/>
      <c r="N4" s="78"/>
      <c r="O4" s="191" t="s">
        <v>84</v>
      </c>
      <c r="P4" s="191"/>
      <c r="Q4" s="191"/>
      <c r="U4" s="205" t="s">
        <v>88</v>
      </c>
      <c r="V4" s="205"/>
      <c r="W4" s="205"/>
      <c r="AA4" s="203" t="s">
        <v>86</v>
      </c>
      <c r="AB4" s="203"/>
      <c r="AC4" s="203"/>
    </row>
    <row r="5" spans="1:40" ht="64" customHeight="1" x14ac:dyDescent="0.25">
      <c r="A5" s="78" t="s">
        <v>63</v>
      </c>
      <c r="B5" s="69"/>
      <c r="C5" s="34" t="s">
        <v>40</v>
      </c>
      <c r="D5" s="34" t="s">
        <v>41</v>
      </c>
      <c r="E5" s="34" t="s">
        <v>42</v>
      </c>
      <c r="F5" s="78"/>
      <c r="G5" s="83" t="s">
        <v>63</v>
      </c>
      <c r="H5" s="78"/>
      <c r="I5" s="84" t="s">
        <v>40</v>
      </c>
      <c r="J5" s="84" t="s">
        <v>41</v>
      </c>
      <c r="K5" s="84" t="s">
        <v>42</v>
      </c>
      <c r="L5" s="78"/>
      <c r="M5" s="83" t="s">
        <v>63</v>
      </c>
      <c r="N5" s="78"/>
      <c r="O5" s="87" t="s">
        <v>40</v>
      </c>
      <c r="P5" s="87" t="s">
        <v>41</v>
      </c>
      <c r="Q5" s="87" t="s">
        <v>42</v>
      </c>
      <c r="S5" s="83" t="s">
        <v>63</v>
      </c>
      <c r="U5" s="107" t="s">
        <v>40</v>
      </c>
      <c r="V5" s="107" t="s">
        <v>41</v>
      </c>
      <c r="W5" s="107" t="s">
        <v>42</v>
      </c>
      <c r="Y5" s="83" t="s">
        <v>63</v>
      </c>
      <c r="AA5" s="108" t="s">
        <v>40</v>
      </c>
      <c r="AB5" s="108" t="s">
        <v>41</v>
      </c>
      <c r="AC5" s="108" t="s">
        <v>42</v>
      </c>
      <c r="AG5" s="111" t="s">
        <v>63</v>
      </c>
      <c r="AH5" s="135" t="s">
        <v>91</v>
      </c>
      <c r="AI5" s="135" t="s">
        <v>79</v>
      </c>
      <c r="AJ5" s="136" t="s">
        <v>90</v>
      </c>
      <c r="AK5" s="137" t="s">
        <v>89</v>
      </c>
      <c r="AL5" s="138" t="s">
        <v>92</v>
      </c>
      <c r="AM5" s="110"/>
      <c r="AN5" s="110"/>
    </row>
    <row r="6" spans="1:40" ht="17" x14ac:dyDescent="0.25">
      <c r="A6">
        <v>1</v>
      </c>
      <c r="B6" s="20" t="s">
        <v>21</v>
      </c>
      <c r="C6" s="38">
        <v>31.968325793021663</v>
      </c>
      <c r="D6" s="38">
        <v>107.144796384</v>
      </c>
      <c r="E6" s="38">
        <v>147.90950226784037</v>
      </c>
      <c r="G6">
        <v>1</v>
      </c>
      <c r="H6" s="118" t="s">
        <v>28</v>
      </c>
      <c r="I6" s="68">
        <v>11.321266963834711</v>
      </c>
      <c r="J6" s="68">
        <v>29.809954739305788</v>
      </c>
      <c r="K6" s="68">
        <v>53.226244322776864</v>
      </c>
      <c r="M6">
        <v>1</v>
      </c>
      <c r="N6" s="20" t="s">
        <v>21</v>
      </c>
      <c r="O6" s="58">
        <v>34.615384616647667</v>
      </c>
      <c r="P6" s="58">
        <v>8722.262443757174</v>
      </c>
      <c r="Q6" s="58">
        <v>28130.09049876397</v>
      </c>
      <c r="S6">
        <v>1</v>
      </c>
      <c r="T6" s="20" t="s">
        <v>21</v>
      </c>
      <c r="U6" s="91">
        <v>76.479638011840379</v>
      </c>
      <c r="V6" s="91">
        <v>153.0407239874846</v>
      </c>
      <c r="W6" s="91">
        <v>252.32579186441049</v>
      </c>
      <c r="Y6">
        <v>1</v>
      </c>
      <c r="Z6" s="20" t="s">
        <v>21</v>
      </c>
      <c r="AA6" s="109">
        <v>23.538461539320412</v>
      </c>
      <c r="AB6" s="109">
        <v>151.7375565666226</v>
      </c>
      <c r="AC6" s="109">
        <v>249.1900452579612</v>
      </c>
      <c r="AF6" s="119" t="s">
        <v>71</v>
      </c>
      <c r="AG6" s="112">
        <v>1</v>
      </c>
      <c r="AH6" s="113" t="s">
        <v>21</v>
      </c>
      <c r="AI6" s="117" t="s">
        <v>28</v>
      </c>
      <c r="AJ6" s="113" t="s">
        <v>21</v>
      </c>
      <c r="AK6" s="113" t="s">
        <v>21</v>
      </c>
      <c r="AL6" s="113" t="s">
        <v>21</v>
      </c>
    </row>
    <row r="7" spans="1:40" ht="17" x14ac:dyDescent="0.25">
      <c r="A7">
        <v>2</v>
      </c>
      <c r="B7" s="20" t="s">
        <v>32</v>
      </c>
      <c r="C7" s="38">
        <v>4.7888280002589889</v>
      </c>
      <c r="D7" s="38">
        <v>37.010584802001603</v>
      </c>
      <c r="E7" s="38">
        <v>72.522972003922177</v>
      </c>
      <c r="G7">
        <v>2</v>
      </c>
      <c r="H7" s="20" t="s">
        <v>21</v>
      </c>
      <c r="I7" s="68">
        <v>8.6742081451128854</v>
      </c>
      <c r="J7" s="68">
        <v>22.072398190850627</v>
      </c>
      <c r="K7" s="68">
        <v>43.941176472191557</v>
      </c>
      <c r="M7">
        <v>2</v>
      </c>
      <c r="N7" s="20" t="s">
        <v>0</v>
      </c>
      <c r="O7" s="58">
        <v>0</v>
      </c>
      <c r="P7" s="58">
        <v>1780.5905204675528</v>
      </c>
      <c r="Q7" s="58">
        <v>8373.7804862657013</v>
      </c>
      <c r="S7">
        <v>2</v>
      </c>
      <c r="T7" s="118" t="s">
        <v>28</v>
      </c>
      <c r="U7" s="91">
        <v>30.461538449454551</v>
      </c>
      <c r="V7" s="91">
        <v>71.348416261289259</v>
      </c>
      <c r="W7" s="91">
        <v>93.095022587504133</v>
      </c>
      <c r="Y7">
        <v>2</v>
      </c>
      <c r="Z7" s="20" t="s">
        <v>22</v>
      </c>
      <c r="AA7" s="109">
        <v>17.095738490359786</v>
      </c>
      <c r="AB7" s="109">
        <v>68.898697872015646</v>
      </c>
      <c r="AC7" s="109">
        <v>123.3448447953761</v>
      </c>
      <c r="AF7" s="112"/>
      <c r="AG7" s="112">
        <v>2</v>
      </c>
      <c r="AH7" s="113" t="s">
        <v>32</v>
      </c>
      <c r="AI7" s="113" t="s">
        <v>21</v>
      </c>
      <c r="AJ7" s="113" t="s">
        <v>0</v>
      </c>
      <c r="AK7" s="117" t="s">
        <v>28</v>
      </c>
      <c r="AL7" s="113" t="s">
        <v>22</v>
      </c>
    </row>
    <row r="8" spans="1:40" ht="17" x14ac:dyDescent="0.25">
      <c r="A8">
        <v>3</v>
      </c>
      <c r="B8" s="20" t="s">
        <v>20</v>
      </c>
      <c r="C8" s="38">
        <v>9.4834570241645402</v>
      </c>
      <c r="D8" s="38">
        <v>30.318924264552003</v>
      </c>
      <c r="E8" s="38">
        <v>63.601154061921292</v>
      </c>
      <c r="G8">
        <v>3</v>
      </c>
      <c r="H8" s="20" t="s">
        <v>20</v>
      </c>
      <c r="I8" s="68">
        <v>-1.7366553196777905</v>
      </c>
      <c r="J8" s="68">
        <v>20.510119155182004</v>
      </c>
      <c r="K8" s="68">
        <v>113.20354726851582</v>
      </c>
      <c r="M8">
        <v>3</v>
      </c>
      <c r="N8" s="115" t="s">
        <v>4</v>
      </c>
      <c r="O8" s="58">
        <v>0</v>
      </c>
      <c r="P8" s="58">
        <v>1161.5633515725581</v>
      </c>
      <c r="Q8" s="58">
        <v>3198.6686372408476</v>
      </c>
      <c r="S8">
        <v>3</v>
      </c>
      <c r="T8" s="20" t="s">
        <v>17</v>
      </c>
      <c r="U8" s="91">
        <v>18.327514282334612</v>
      </c>
      <c r="V8" s="91">
        <v>47.068806740138179</v>
      </c>
      <c r="W8" s="91">
        <v>90.557590003360957</v>
      </c>
      <c r="Y8">
        <v>3</v>
      </c>
      <c r="Z8" s="118" t="s">
        <v>28</v>
      </c>
      <c r="AA8" s="109">
        <v>8.0226244312066122</v>
      </c>
      <c r="AB8" s="109">
        <v>43.452488670545456</v>
      </c>
      <c r="AC8" s="109">
        <v>69.638009022148765</v>
      </c>
      <c r="AF8" s="112"/>
      <c r="AG8" s="112">
        <v>3</v>
      </c>
      <c r="AH8" s="113" t="s">
        <v>20</v>
      </c>
      <c r="AI8" s="113" t="s">
        <v>20</v>
      </c>
      <c r="AJ8" s="116" t="s">
        <v>4</v>
      </c>
      <c r="AK8" s="113" t="s">
        <v>17</v>
      </c>
      <c r="AL8" s="117" t="s">
        <v>28</v>
      </c>
    </row>
    <row r="9" spans="1:40" ht="17" x14ac:dyDescent="0.25">
      <c r="A9">
        <v>4</v>
      </c>
      <c r="B9" s="121" t="s">
        <v>73</v>
      </c>
      <c r="C9" s="38">
        <v>3.9606112574451688</v>
      </c>
      <c r="D9" s="38">
        <v>17.697724105746467</v>
      </c>
      <c r="E9" s="38">
        <v>48.691854437049969</v>
      </c>
      <c r="G9">
        <v>4</v>
      </c>
      <c r="H9" s="121" t="s">
        <v>73</v>
      </c>
      <c r="I9" s="68">
        <v>2.5149019232688845</v>
      </c>
      <c r="J9" s="68">
        <v>6.3605462356503342</v>
      </c>
      <c r="K9" s="68">
        <v>15.610115994964408</v>
      </c>
      <c r="M9">
        <v>4</v>
      </c>
      <c r="N9" s="20" t="s">
        <v>22</v>
      </c>
      <c r="O9" s="58">
        <v>177.11114747297657</v>
      </c>
      <c r="P9" s="58">
        <v>1081.6849415403681</v>
      </c>
      <c r="Q9" s="58">
        <v>3572.0247424740946</v>
      </c>
      <c r="S9">
        <v>4</v>
      </c>
      <c r="T9" s="20" t="s">
        <v>24</v>
      </c>
      <c r="U9" s="91">
        <v>17.321739446840638</v>
      </c>
      <c r="V9" s="91">
        <v>39.081438391369382</v>
      </c>
      <c r="W9" s="91">
        <v>128.49262486392749</v>
      </c>
      <c r="Y9">
        <v>4</v>
      </c>
      <c r="Z9" s="20" t="s">
        <v>33</v>
      </c>
      <c r="AA9" s="109">
        <v>11.075172040251978</v>
      </c>
      <c r="AB9" s="109">
        <v>40.654290645978264</v>
      </c>
      <c r="AC9" s="109">
        <v>161.09991769051504</v>
      </c>
      <c r="AF9" s="112"/>
      <c r="AG9" s="112">
        <v>4</v>
      </c>
      <c r="AH9" s="126" t="s">
        <v>73</v>
      </c>
      <c r="AI9" s="126" t="s">
        <v>73</v>
      </c>
      <c r="AJ9" s="113" t="s">
        <v>22</v>
      </c>
      <c r="AK9" s="113" t="s">
        <v>24</v>
      </c>
      <c r="AL9" s="113" t="s">
        <v>33</v>
      </c>
    </row>
    <row r="10" spans="1:40" ht="17" x14ac:dyDescent="0.25">
      <c r="A10">
        <v>5</v>
      </c>
      <c r="B10" s="118" t="s">
        <v>28</v>
      </c>
      <c r="C10" s="38">
        <v>5.5791855181487611</v>
      </c>
      <c r="D10" s="38">
        <v>9.8552036160000007</v>
      </c>
      <c r="E10" s="38">
        <v>13.398190039933885</v>
      </c>
      <c r="G10">
        <v>5</v>
      </c>
      <c r="H10" s="20" t="s">
        <v>33</v>
      </c>
      <c r="I10" s="68">
        <v>1.325800077839534</v>
      </c>
      <c r="J10" s="68">
        <v>4.80759083556657</v>
      </c>
      <c r="K10" s="68">
        <v>20.591947497780293</v>
      </c>
      <c r="M10">
        <v>5</v>
      </c>
      <c r="N10" s="20" t="s">
        <v>12</v>
      </c>
      <c r="O10" s="58">
        <v>0</v>
      </c>
      <c r="P10" s="58">
        <v>930.51666666666665</v>
      </c>
      <c r="Q10" s="58">
        <v>3021.4666666666667</v>
      </c>
      <c r="S10">
        <v>5</v>
      </c>
      <c r="T10" s="121" t="s">
        <v>73</v>
      </c>
      <c r="U10" s="91">
        <v>10.778151099723793</v>
      </c>
      <c r="V10" s="91">
        <v>31.734230040151203</v>
      </c>
      <c r="W10" s="91">
        <v>85.394093590767199</v>
      </c>
      <c r="Y10">
        <v>5</v>
      </c>
      <c r="Z10" s="20" t="s">
        <v>20</v>
      </c>
      <c r="AA10" s="109">
        <v>1.5256187238688437</v>
      </c>
      <c r="AB10" s="109">
        <v>38.285555756339747</v>
      </c>
      <c r="AC10" s="109">
        <v>104.68734130847561</v>
      </c>
      <c r="AF10" s="112"/>
      <c r="AG10" s="112">
        <v>5</v>
      </c>
      <c r="AH10" s="117" t="s">
        <v>28</v>
      </c>
      <c r="AI10" s="113" t="s">
        <v>33</v>
      </c>
      <c r="AJ10" s="113" t="s">
        <v>12</v>
      </c>
      <c r="AK10" s="143" t="s">
        <v>73</v>
      </c>
      <c r="AL10" s="113" t="s">
        <v>20</v>
      </c>
    </row>
    <row r="11" spans="1:40" ht="17" x14ac:dyDescent="0.25">
      <c r="A11">
        <v>6</v>
      </c>
      <c r="B11" s="20" t="s">
        <v>14</v>
      </c>
      <c r="C11" s="38">
        <v>0.76452209295707085</v>
      </c>
      <c r="D11" s="38">
        <v>8.539108720190999</v>
      </c>
      <c r="E11" s="38">
        <v>31.461154067043836</v>
      </c>
      <c r="G11">
        <v>6</v>
      </c>
      <c r="H11" s="20" t="s">
        <v>17</v>
      </c>
      <c r="I11" s="68">
        <v>1.8152878990777761</v>
      </c>
      <c r="J11" s="68">
        <v>4.535921914910797</v>
      </c>
      <c r="K11" s="68">
        <v>9.5681757110884309</v>
      </c>
      <c r="M11">
        <v>6</v>
      </c>
      <c r="N11" s="20" t="s">
        <v>13</v>
      </c>
      <c r="O11" s="58">
        <v>279.82597497097242</v>
      </c>
      <c r="P11" s="58">
        <v>877.54094990896886</v>
      </c>
      <c r="Q11" s="58">
        <v>2147.2147122772599</v>
      </c>
      <c r="S11">
        <v>6</v>
      </c>
      <c r="T11" s="20" t="s">
        <v>13</v>
      </c>
      <c r="U11" s="91">
        <v>8.6373787491040055</v>
      </c>
      <c r="V11" s="91">
        <v>25.702998747333712</v>
      </c>
      <c r="W11" s="91">
        <v>82.358347491456612</v>
      </c>
      <c r="Y11">
        <v>6</v>
      </c>
      <c r="Z11" s="121" t="s">
        <v>73</v>
      </c>
      <c r="AA11" s="109">
        <v>8.6986864808837492</v>
      </c>
      <c r="AB11" s="109">
        <v>31.936859280826013</v>
      </c>
      <c r="AC11" s="109">
        <v>151.72331448740516</v>
      </c>
      <c r="AF11" s="112"/>
      <c r="AG11" s="112">
        <v>6</v>
      </c>
      <c r="AH11" s="113" t="s">
        <v>14</v>
      </c>
      <c r="AI11" s="113" t="s">
        <v>17</v>
      </c>
      <c r="AJ11" s="113" t="s">
        <v>13</v>
      </c>
      <c r="AK11" s="113" t="s">
        <v>13</v>
      </c>
      <c r="AL11" s="143" t="s">
        <v>73</v>
      </c>
    </row>
    <row r="12" spans="1:40" ht="17" x14ac:dyDescent="0.25">
      <c r="A12">
        <v>7</v>
      </c>
      <c r="B12" s="20" t="s">
        <v>17</v>
      </c>
      <c r="C12" s="38">
        <v>2.9687999564664387</v>
      </c>
      <c r="D12" s="38">
        <v>5.6159033232228923</v>
      </c>
      <c r="E12" s="38">
        <v>9.3751577572624374</v>
      </c>
      <c r="G12">
        <v>7</v>
      </c>
      <c r="H12" s="20" t="s">
        <v>22</v>
      </c>
      <c r="I12" s="68">
        <v>1.5853264523970936</v>
      </c>
      <c r="J12" s="68">
        <v>3.9940849438396282</v>
      </c>
      <c r="K12" s="68">
        <v>9.5647052506915227</v>
      </c>
      <c r="M12">
        <v>7</v>
      </c>
      <c r="N12" s="20" t="s">
        <v>33</v>
      </c>
      <c r="O12" s="58">
        <v>116.96025787904232</v>
      </c>
      <c r="P12" s="58">
        <v>628.97673328435872</v>
      </c>
      <c r="Q12" s="58">
        <v>5171.7117179432544</v>
      </c>
      <c r="S12">
        <v>7</v>
      </c>
      <c r="T12" s="20" t="s">
        <v>8</v>
      </c>
      <c r="U12" s="91">
        <v>4.1456289475757035</v>
      </c>
      <c r="V12" s="91">
        <v>24.687292106497523</v>
      </c>
      <c r="W12" s="91">
        <v>119.60641579545401</v>
      </c>
      <c r="Y12">
        <v>7</v>
      </c>
      <c r="Z12" s="20" t="s">
        <v>0</v>
      </c>
      <c r="AA12" s="109">
        <v>2.2649390182072584</v>
      </c>
      <c r="AB12" s="109">
        <v>27.773220758226767</v>
      </c>
      <c r="AC12" s="109">
        <v>123.55004763304699</v>
      </c>
      <c r="AF12" s="112"/>
      <c r="AG12" s="112">
        <v>7</v>
      </c>
      <c r="AH12" s="113" t="s">
        <v>17</v>
      </c>
      <c r="AI12" s="113" t="s">
        <v>22</v>
      </c>
      <c r="AJ12" s="113" t="s">
        <v>33</v>
      </c>
      <c r="AK12" s="113" t="s">
        <v>8</v>
      </c>
      <c r="AL12" s="113" t="s">
        <v>0</v>
      </c>
    </row>
    <row r="13" spans="1:40" ht="17" x14ac:dyDescent="0.25">
      <c r="A13">
        <v>8</v>
      </c>
      <c r="B13" s="20" t="s">
        <v>11</v>
      </c>
      <c r="C13" s="38">
        <v>0.63292166673225436</v>
      </c>
      <c r="D13" s="38">
        <v>5.5524491672420488</v>
      </c>
      <c r="E13" s="38">
        <v>27.158093336147637</v>
      </c>
      <c r="G13">
        <v>8</v>
      </c>
      <c r="H13" s="20" t="s">
        <v>32</v>
      </c>
      <c r="I13" s="68">
        <v>2.3718960001282765</v>
      </c>
      <c r="J13" s="68">
        <v>3.9751776002149848</v>
      </c>
      <c r="K13" s="68">
        <v>6.0208128003256167</v>
      </c>
      <c r="M13">
        <v>8</v>
      </c>
      <c r="N13" s="20" t="s">
        <v>14</v>
      </c>
      <c r="O13" s="58">
        <v>15.40716278936387</v>
      </c>
      <c r="P13" s="58">
        <v>545.20346506908049</v>
      </c>
      <c r="Q13" s="58">
        <v>2505.2494125738172</v>
      </c>
      <c r="S13">
        <v>8</v>
      </c>
      <c r="T13" s="20" t="s">
        <v>33</v>
      </c>
      <c r="U13" s="91">
        <v>8.7599422147130355</v>
      </c>
      <c r="V13" s="91">
        <v>23.808936080716165</v>
      </c>
      <c r="W13" s="91">
        <v>70.403383620658332</v>
      </c>
      <c r="Y13">
        <v>8</v>
      </c>
      <c r="Z13" s="20" t="s">
        <v>17</v>
      </c>
      <c r="AA13" s="109">
        <v>10.427565172170821</v>
      </c>
      <c r="AB13" s="109">
        <v>22.380891312680429</v>
      </c>
      <c r="AC13" s="109">
        <v>46.627622845678772</v>
      </c>
      <c r="AF13" s="112"/>
      <c r="AG13" s="112">
        <v>8</v>
      </c>
      <c r="AH13" s="113" t="s">
        <v>11</v>
      </c>
      <c r="AI13" s="113" t="s">
        <v>32</v>
      </c>
      <c r="AJ13" s="113" t="s">
        <v>14</v>
      </c>
      <c r="AK13" s="113" t="s">
        <v>33</v>
      </c>
      <c r="AL13" s="113" t="s">
        <v>17</v>
      </c>
    </row>
    <row r="14" spans="1:40" ht="17" x14ac:dyDescent="0.25">
      <c r="A14">
        <v>9</v>
      </c>
      <c r="B14" s="20" t="s">
        <v>13</v>
      </c>
      <c r="C14" s="38">
        <v>0.48101624995010206</v>
      </c>
      <c r="D14" s="38">
        <v>5.0402137494771564</v>
      </c>
      <c r="E14" s="38">
        <v>14.346832498511739</v>
      </c>
      <c r="G14">
        <v>9</v>
      </c>
      <c r="H14" s="20" t="s">
        <v>0</v>
      </c>
      <c r="I14" s="68">
        <v>0.91072722760082081</v>
      </c>
      <c r="J14" s="68">
        <v>3.52411840245535</v>
      </c>
      <c r="K14" s="68">
        <v>8.1252707436386267</v>
      </c>
      <c r="M14">
        <v>9</v>
      </c>
      <c r="N14" s="20" t="s">
        <v>8</v>
      </c>
      <c r="O14" s="58">
        <v>46.763842107601363</v>
      </c>
      <c r="P14" s="58">
        <v>530.46836844757615</v>
      </c>
      <c r="Q14" s="58">
        <v>2860.1970790903783</v>
      </c>
      <c r="S14">
        <v>9</v>
      </c>
      <c r="T14" s="20" t="s">
        <v>0</v>
      </c>
      <c r="U14" s="91">
        <v>6.9928012345349968</v>
      </c>
      <c r="V14" s="91">
        <v>21.532759407362018</v>
      </c>
      <c r="W14" s="91">
        <v>59.419012075556161</v>
      </c>
      <c r="Y14">
        <v>9</v>
      </c>
      <c r="Z14" s="20" t="s">
        <v>24</v>
      </c>
      <c r="AA14" s="109">
        <v>8.07325101215236</v>
      </c>
      <c r="AB14" s="109">
        <v>20.924157187247953</v>
      </c>
      <c r="AC14" s="109">
        <v>65.076375226901703</v>
      </c>
      <c r="AF14" s="112"/>
      <c r="AG14" s="112">
        <v>9</v>
      </c>
      <c r="AH14" s="113" t="s">
        <v>13</v>
      </c>
      <c r="AI14" s="113" t="s">
        <v>0</v>
      </c>
      <c r="AJ14" s="113" t="s">
        <v>8</v>
      </c>
      <c r="AK14" s="113" t="s">
        <v>0</v>
      </c>
      <c r="AL14" s="113" t="s">
        <v>24</v>
      </c>
    </row>
    <row r="15" spans="1:40" ht="17" x14ac:dyDescent="0.25">
      <c r="A15">
        <v>10</v>
      </c>
      <c r="B15" s="20" t="s">
        <v>24</v>
      </c>
      <c r="C15" s="38">
        <v>2.0244765856737676</v>
      </c>
      <c r="D15" s="38">
        <v>4.7557393135719366</v>
      </c>
      <c r="E15" s="38">
        <v>9.3388913133448916</v>
      </c>
      <c r="G15">
        <v>10</v>
      </c>
      <c r="H15" s="20" t="s">
        <v>24</v>
      </c>
      <c r="I15" s="68">
        <v>1.8929814894459724</v>
      </c>
      <c r="J15" s="68">
        <v>3.3723013220086715</v>
      </c>
      <c r="K15" s="68">
        <v>6.5172257067901125</v>
      </c>
      <c r="M15">
        <v>10</v>
      </c>
      <c r="N15" s="20" t="s">
        <v>5</v>
      </c>
      <c r="O15" s="58">
        <v>14.652363489770925</v>
      </c>
      <c r="P15" s="58">
        <v>499.82638843651358</v>
      </c>
      <c r="Q15" s="58">
        <v>1760.6312350222536</v>
      </c>
      <c r="S15">
        <v>10</v>
      </c>
      <c r="T15" s="20" t="s">
        <v>20</v>
      </c>
      <c r="U15" s="91">
        <v>2.6511472348498928</v>
      </c>
      <c r="V15" s="91">
        <v>20.356238304071312</v>
      </c>
      <c r="W15" s="91">
        <v>73.484701298973633</v>
      </c>
      <c r="Y15">
        <v>10</v>
      </c>
      <c r="Z15" s="20" t="s">
        <v>13</v>
      </c>
      <c r="AA15" s="109">
        <v>1.2966524998654925</v>
      </c>
      <c r="AB15" s="109">
        <v>12.799214998672282</v>
      </c>
      <c r="AC15" s="109">
        <v>36.431752496220774</v>
      </c>
      <c r="AF15" s="112"/>
      <c r="AG15" s="112">
        <v>10</v>
      </c>
      <c r="AH15" s="113" t="s">
        <v>24</v>
      </c>
      <c r="AI15" s="113" t="s">
        <v>24</v>
      </c>
      <c r="AJ15" s="113" t="s">
        <v>5</v>
      </c>
      <c r="AK15" s="113" t="s">
        <v>20</v>
      </c>
      <c r="AL15" s="113" t="s">
        <v>13</v>
      </c>
    </row>
    <row r="16" spans="1:40" ht="17" x14ac:dyDescent="0.25">
      <c r="A16">
        <v>11</v>
      </c>
      <c r="B16" s="132" t="s">
        <v>16</v>
      </c>
      <c r="C16" s="38">
        <v>0.40289333342336536</v>
      </c>
      <c r="D16" s="38">
        <v>4.5073691676738994</v>
      </c>
      <c r="E16" s="38">
        <v>16.211420503622662</v>
      </c>
      <c r="G16">
        <v>11</v>
      </c>
      <c r="H16" s="129" t="s">
        <v>2</v>
      </c>
      <c r="I16" s="68">
        <v>0.64008358940301124</v>
      </c>
      <c r="J16" s="68">
        <v>3.249655146199903</v>
      </c>
      <c r="K16" s="68">
        <v>5.5145663087028662</v>
      </c>
      <c r="M16">
        <v>11</v>
      </c>
      <c r="N16" s="20" t="s">
        <v>24</v>
      </c>
      <c r="O16" s="58">
        <v>22.710298911008845</v>
      </c>
      <c r="P16" s="58">
        <v>491.95602876223984</v>
      </c>
      <c r="Q16" s="58">
        <v>974.04992530739503</v>
      </c>
      <c r="S16">
        <v>11</v>
      </c>
      <c r="T16" s="20" t="s">
        <v>22</v>
      </c>
      <c r="U16" s="91">
        <v>10.171290418244569</v>
      </c>
      <c r="V16" s="91">
        <v>19.314023378464405</v>
      </c>
      <c r="W16" s="91">
        <v>56.617546001412663</v>
      </c>
      <c r="Y16">
        <v>11</v>
      </c>
      <c r="Z16" s="20" t="s">
        <v>8</v>
      </c>
      <c r="AA16" s="109">
        <v>0.88937368425499508</v>
      </c>
      <c r="AB16" s="109">
        <v>10.772897368959699</v>
      </c>
      <c r="AC16" s="109">
        <v>56.6760552659917</v>
      </c>
      <c r="AF16" s="112"/>
      <c r="AG16" s="112">
        <v>11</v>
      </c>
      <c r="AH16" s="131" t="s">
        <v>16</v>
      </c>
      <c r="AI16" s="124" t="s">
        <v>2</v>
      </c>
      <c r="AJ16" s="113" t="s">
        <v>24</v>
      </c>
      <c r="AK16" s="113" t="s">
        <v>22</v>
      </c>
      <c r="AL16" s="113" t="s">
        <v>8</v>
      </c>
    </row>
    <row r="17" spans="1:40" ht="17" x14ac:dyDescent="0.25">
      <c r="A17">
        <v>12</v>
      </c>
      <c r="B17" s="129" t="s">
        <v>2</v>
      </c>
      <c r="C17" s="38">
        <v>1.7971577702469159</v>
      </c>
      <c r="D17" s="38">
        <v>4.4559665262286545</v>
      </c>
      <c r="E17" s="38">
        <v>8.0749006663149103</v>
      </c>
      <c r="G17">
        <v>12</v>
      </c>
      <c r="H17" s="20" t="s">
        <v>13</v>
      </c>
      <c r="I17" s="68">
        <v>1.3384799998611536</v>
      </c>
      <c r="J17" s="68">
        <v>3.1998037496680705</v>
      </c>
      <c r="K17" s="68">
        <v>6.0859012493686828</v>
      </c>
      <c r="M17">
        <v>12</v>
      </c>
      <c r="N17" s="20" t="s">
        <v>11</v>
      </c>
      <c r="O17" s="58">
        <v>0</v>
      </c>
      <c r="P17" s="58">
        <v>329.40695836746875</v>
      </c>
      <c r="Q17" s="58">
        <v>1082.2960501121549</v>
      </c>
      <c r="S17">
        <v>12</v>
      </c>
      <c r="T17" s="20" t="s">
        <v>11</v>
      </c>
      <c r="U17" s="91">
        <v>11.795358334555647</v>
      </c>
      <c r="V17" s="91">
        <v>18.268420835226433</v>
      </c>
      <c r="W17" s="91">
        <v>28.654090002969333</v>
      </c>
      <c r="Y17">
        <v>12</v>
      </c>
      <c r="Z17" s="20" t="s">
        <v>32</v>
      </c>
      <c r="AA17" s="109">
        <v>2.1967560001188047</v>
      </c>
      <c r="AB17" s="109">
        <v>9.7207704005257174</v>
      </c>
      <c r="AC17" s="109">
        <v>13.346668800721813</v>
      </c>
      <c r="AF17" s="112"/>
      <c r="AG17" s="112">
        <v>12</v>
      </c>
      <c r="AH17" s="124" t="s">
        <v>2</v>
      </c>
      <c r="AI17" s="113" t="s">
        <v>13</v>
      </c>
      <c r="AJ17" s="113" t="s">
        <v>11</v>
      </c>
      <c r="AK17" s="113" t="s">
        <v>11</v>
      </c>
      <c r="AL17" s="113" t="s">
        <v>32</v>
      </c>
    </row>
    <row r="18" spans="1:40" ht="17" x14ac:dyDescent="0.25">
      <c r="A18">
        <v>13</v>
      </c>
      <c r="B18" s="115" t="s">
        <v>4</v>
      </c>
      <c r="C18" s="38">
        <v>1.1661154165721894</v>
      </c>
      <c r="D18" s="38">
        <v>3.6416519997049579</v>
      </c>
      <c r="E18" s="38">
        <v>7.4715684160613289</v>
      </c>
      <c r="G18">
        <v>13</v>
      </c>
      <c r="H18" s="20" t="s">
        <v>8</v>
      </c>
      <c r="I18" s="68">
        <v>0.53075526318443256</v>
      </c>
      <c r="J18" s="68">
        <v>2.9980500001499024</v>
      </c>
      <c r="K18" s="68">
        <v>18.103057895641996</v>
      </c>
      <c r="M18">
        <v>13</v>
      </c>
      <c r="N18" s="132" t="s">
        <v>16</v>
      </c>
      <c r="O18" s="58">
        <v>9.367270002093246</v>
      </c>
      <c r="P18" s="58">
        <v>316.37199007069768</v>
      </c>
      <c r="Q18" s="58">
        <v>1341.4837152997729</v>
      </c>
      <c r="S18">
        <v>13</v>
      </c>
      <c r="T18" s="20" t="s">
        <v>12</v>
      </c>
      <c r="U18" s="91">
        <v>9.3516666666666666</v>
      </c>
      <c r="V18" s="91">
        <v>18.186666666666667</v>
      </c>
      <c r="W18" s="91">
        <v>23.715</v>
      </c>
      <c r="Y18">
        <v>13</v>
      </c>
      <c r="Z18" s="20" t="s">
        <v>14</v>
      </c>
      <c r="AA18" s="109">
        <v>2.5591063951272943</v>
      </c>
      <c r="AB18" s="109">
        <v>9.5681982549856297</v>
      </c>
      <c r="AC18" s="109">
        <v>18.699665696055579</v>
      </c>
      <c r="AF18" s="112"/>
      <c r="AG18" s="112">
        <v>13</v>
      </c>
      <c r="AH18" s="116" t="s">
        <v>4</v>
      </c>
      <c r="AI18" s="113" t="s">
        <v>8</v>
      </c>
      <c r="AJ18" s="142" t="s">
        <v>16</v>
      </c>
      <c r="AK18" s="113" t="s">
        <v>12</v>
      </c>
      <c r="AL18" s="113" t="s">
        <v>14</v>
      </c>
    </row>
    <row r="19" spans="1:40" ht="17" x14ac:dyDescent="0.25">
      <c r="A19">
        <v>14</v>
      </c>
      <c r="B19" s="20" t="s">
        <v>18</v>
      </c>
      <c r="C19" s="38">
        <v>1.1574784598213708</v>
      </c>
      <c r="D19" s="38">
        <v>3.3321349600918251</v>
      </c>
      <c r="E19" s="38">
        <v>6.1293745713268057</v>
      </c>
      <c r="G19">
        <v>14</v>
      </c>
      <c r="H19" s="20" t="s">
        <v>11</v>
      </c>
      <c r="I19" s="68">
        <v>1.611073333500284</v>
      </c>
      <c r="J19" s="68">
        <v>2.4741483335897216</v>
      </c>
      <c r="K19" s="68">
        <v>3.7399916670542299</v>
      </c>
      <c r="M19">
        <v>14</v>
      </c>
      <c r="N19" s="20" t="s">
        <v>17</v>
      </c>
      <c r="O19" s="58">
        <v>8.6858079221696123</v>
      </c>
      <c r="P19" s="58">
        <v>303.3139274408436</v>
      </c>
      <c r="Q19" s="58">
        <v>778.55170375383807</v>
      </c>
      <c r="S19">
        <v>14</v>
      </c>
      <c r="T19" s="20" t="s">
        <v>14</v>
      </c>
      <c r="U19" s="91">
        <v>4.4324773251976737</v>
      </c>
      <c r="V19" s="91">
        <v>16.101652324187466</v>
      </c>
      <c r="W19" s="91">
        <v>29.648088950921725</v>
      </c>
      <c r="Y19">
        <v>14</v>
      </c>
      <c r="Z19" s="20" t="s">
        <v>11</v>
      </c>
      <c r="AA19" s="109">
        <v>4.430451667125781</v>
      </c>
      <c r="AB19" s="109">
        <v>9.4650558343141675</v>
      </c>
      <c r="AC19" s="109">
        <v>18.498574168583616</v>
      </c>
      <c r="AF19" s="112"/>
      <c r="AG19" s="112">
        <v>14</v>
      </c>
      <c r="AH19" s="113" t="s">
        <v>18</v>
      </c>
      <c r="AI19" s="113" t="s">
        <v>11</v>
      </c>
      <c r="AJ19" s="113" t="s">
        <v>17</v>
      </c>
      <c r="AK19" s="113" t="s">
        <v>14</v>
      </c>
      <c r="AL19" s="113" t="s">
        <v>11</v>
      </c>
    </row>
    <row r="20" spans="1:40" ht="17" x14ac:dyDescent="0.25">
      <c r="A20">
        <v>15</v>
      </c>
      <c r="B20" s="20" t="s">
        <v>12</v>
      </c>
      <c r="C20" s="38">
        <v>1.55</v>
      </c>
      <c r="D20" s="38">
        <v>3.2550000000000003</v>
      </c>
      <c r="E20" s="38">
        <v>5.2700000000000005</v>
      </c>
      <c r="G20">
        <v>15</v>
      </c>
      <c r="H20" s="20" t="s">
        <v>14</v>
      </c>
      <c r="I20" s="68">
        <v>0.99310058130937562</v>
      </c>
      <c r="J20" s="68">
        <v>2.3227465114268258</v>
      </c>
      <c r="K20" s="68">
        <v>5.7183529064817034</v>
      </c>
      <c r="M20">
        <v>15</v>
      </c>
      <c r="N20" s="20" t="s">
        <v>25</v>
      </c>
      <c r="O20" s="58">
        <v>0.83678293908712298</v>
      </c>
      <c r="P20" s="58">
        <v>246.28043320859638</v>
      </c>
      <c r="Q20" s="58">
        <v>1281.228786506806</v>
      </c>
      <c r="S20">
        <v>15</v>
      </c>
      <c r="T20" s="20" t="s">
        <v>32</v>
      </c>
      <c r="U20" s="91">
        <v>7.9253352004286164</v>
      </c>
      <c r="V20" s="91">
        <v>13.908117600752178</v>
      </c>
      <c r="W20" s="91">
        <v>27.38288880148092</v>
      </c>
      <c r="Y20">
        <v>15</v>
      </c>
      <c r="Z20" s="20" t="s">
        <v>12</v>
      </c>
      <c r="AA20" s="109">
        <v>1.9633333333333336</v>
      </c>
      <c r="AB20" s="109">
        <v>7.4916666666666663</v>
      </c>
      <c r="AC20" s="109">
        <v>10.591666666666667</v>
      </c>
      <c r="AF20" s="112"/>
      <c r="AG20" s="112">
        <v>15</v>
      </c>
      <c r="AH20" s="113" t="s">
        <v>12</v>
      </c>
      <c r="AI20" s="113" t="s">
        <v>14</v>
      </c>
      <c r="AJ20" s="113" t="s">
        <v>25</v>
      </c>
      <c r="AK20" s="113" t="s">
        <v>32</v>
      </c>
      <c r="AL20" s="113" t="s">
        <v>12</v>
      </c>
    </row>
    <row r="21" spans="1:40" ht="17" x14ac:dyDescent="0.25">
      <c r="A21">
        <v>16</v>
      </c>
      <c r="B21" s="20" t="s">
        <v>22</v>
      </c>
      <c r="C21" s="38">
        <v>8.7910893848267668E-2</v>
      </c>
      <c r="D21" s="38">
        <v>2.4644353908797707</v>
      </c>
      <c r="E21" s="38">
        <v>7.6951335748516971</v>
      </c>
      <c r="G21">
        <v>16</v>
      </c>
      <c r="H21" s="20" t="s">
        <v>12</v>
      </c>
      <c r="I21" s="68">
        <v>1.3433333333333335</v>
      </c>
      <c r="J21" s="68">
        <v>2.2216666666666667</v>
      </c>
      <c r="K21" s="68">
        <v>3.1</v>
      </c>
      <c r="M21">
        <v>16</v>
      </c>
      <c r="N21" s="20" t="s">
        <v>20</v>
      </c>
      <c r="O21" s="58">
        <v>2.9457191498332138</v>
      </c>
      <c r="P21" s="58">
        <v>237.67996602982618</v>
      </c>
      <c r="Q21" s="58">
        <v>116.46582131206243</v>
      </c>
      <c r="S21">
        <v>16</v>
      </c>
      <c r="T21" s="115" t="s">
        <v>4</v>
      </c>
      <c r="U21" s="91">
        <v>5.3528912495663157</v>
      </c>
      <c r="V21" s="91">
        <v>12.686773748972131</v>
      </c>
      <c r="W21" s="91">
        <v>26.947100831150109</v>
      </c>
      <c r="Y21">
        <v>16</v>
      </c>
      <c r="Z21" s="20" t="s">
        <v>10</v>
      </c>
      <c r="AA21" s="109">
        <v>1.8113232354917164</v>
      </c>
      <c r="AB21" s="109">
        <v>7.4383027949290978</v>
      </c>
      <c r="AC21" s="109">
        <v>12.040845442490015</v>
      </c>
      <c r="AF21" s="112"/>
      <c r="AG21" s="112">
        <v>16</v>
      </c>
      <c r="AH21" s="113" t="s">
        <v>22</v>
      </c>
      <c r="AI21" s="113" t="s">
        <v>12</v>
      </c>
      <c r="AJ21" s="113" t="s">
        <v>20</v>
      </c>
      <c r="AK21" s="116" t="s">
        <v>4</v>
      </c>
      <c r="AL21" s="113" t="s">
        <v>10</v>
      </c>
    </row>
    <row r="22" spans="1:40" ht="17" x14ac:dyDescent="0.25">
      <c r="A22">
        <v>17</v>
      </c>
      <c r="B22" s="20" t="s">
        <v>5</v>
      </c>
      <c r="C22" s="38">
        <v>1.1387288015991401</v>
      </c>
      <c r="D22" s="38">
        <v>2.4582510385232621</v>
      </c>
      <c r="E22" s="38">
        <v>4.1501537840271983</v>
      </c>
      <c r="G22">
        <v>17</v>
      </c>
      <c r="H22" s="130" t="s">
        <v>6</v>
      </c>
      <c r="I22" s="68">
        <v>0.91443000000000008</v>
      </c>
      <c r="J22" s="68">
        <v>1.7571399999999999</v>
      </c>
      <c r="K22" s="68">
        <v>3.1198199999999998</v>
      </c>
      <c r="M22">
        <v>17</v>
      </c>
      <c r="N22" s="20" t="s">
        <v>18</v>
      </c>
      <c r="O22" s="58">
        <v>0</v>
      </c>
      <c r="P22" s="58">
        <v>211.50288220372323</v>
      </c>
      <c r="Q22" s="58">
        <v>372.67298895763832</v>
      </c>
      <c r="S22">
        <v>17</v>
      </c>
      <c r="T22" s="20" t="s">
        <v>10</v>
      </c>
      <c r="U22" s="91">
        <v>5.8051425006332886</v>
      </c>
      <c r="V22" s="91">
        <v>12.189314560153273</v>
      </c>
      <c r="W22" s="91">
        <v>16.821551031246841</v>
      </c>
      <c r="Y22">
        <v>17</v>
      </c>
      <c r="Z22" s="115" t="s">
        <v>4</v>
      </c>
      <c r="AA22" s="109">
        <v>1.8657846665155031</v>
      </c>
      <c r="AB22" s="109">
        <v>5.3809904162307047</v>
      </c>
      <c r="AC22" s="109">
        <v>13.248757082259933</v>
      </c>
      <c r="AF22" s="112"/>
      <c r="AG22" s="112">
        <v>17</v>
      </c>
      <c r="AH22" s="113" t="s">
        <v>5</v>
      </c>
      <c r="AI22" s="128" t="s">
        <v>6</v>
      </c>
      <c r="AJ22" s="113" t="s">
        <v>18</v>
      </c>
      <c r="AK22" s="113" t="s">
        <v>10</v>
      </c>
      <c r="AL22" s="116" t="s">
        <v>4</v>
      </c>
    </row>
    <row r="23" spans="1:40" ht="17" x14ac:dyDescent="0.25">
      <c r="A23">
        <v>18</v>
      </c>
      <c r="B23" s="20" t="s">
        <v>27</v>
      </c>
      <c r="C23" s="38">
        <v>0.6427166569348387</v>
      </c>
      <c r="D23" s="38">
        <v>2.4527201834498622</v>
      </c>
      <c r="E23" s="38">
        <v>6.5957221632013949</v>
      </c>
      <c r="G23">
        <v>18</v>
      </c>
      <c r="H23" s="132" t="s">
        <v>16</v>
      </c>
      <c r="I23" s="68">
        <v>0.76046116683660214</v>
      </c>
      <c r="J23" s="68">
        <v>1.5863925003545012</v>
      </c>
      <c r="K23" s="68">
        <v>3.5253166674544469</v>
      </c>
      <c r="M23">
        <v>18</v>
      </c>
      <c r="N23" s="121" t="s">
        <v>73</v>
      </c>
      <c r="O23" s="58">
        <v>19.319237060082688</v>
      </c>
      <c r="P23" s="58">
        <v>199.53950402621979</v>
      </c>
      <c r="Q23" s="58">
        <v>669.93634033318722</v>
      </c>
      <c r="S23">
        <v>18</v>
      </c>
      <c r="T23" s="120" t="s">
        <v>15</v>
      </c>
      <c r="U23" s="91">
        <v>3.9346608336345521</v>
      </c>
      <c r="V23" s="91">
        <v>10.423161250797948</v>
      </c>
      <c r="W23" s="91">
        <v>15.204570417830658</v>
      </c>
      <c r="Y23">
        <v>18</v>
      </c>
      <c r="Z23" s="132" t="s">
        <v>16</v>
      </c>
      <c r="AA23" s="109">
        <v>1.4604883336596992</v>
      </c>
      <c r="AB23" s="109">
        <v>5.363517501198551</v>
      </c>
      <c r="AC23" s="109">
        <v>10.681709502386974</v>
      </c>
      <c r="AF23" s="112"/>
      <c r="AG23" s="112">
        <v>18</v>
      </c>
      <c r="AH23" s="113" t="s">
        <v>27</v>
      </c>
      <c r="AI23" s="131" t="s">
        <v>16</v>
      </c>
      <c r="AJ23" s="143" t="s">
        <v>73</v>
      </c>
      <c r="AK23" s="144" t="s">
        <v>15</v>
      </c>
      <c r="AL23" s="142" t="s">
        <v>16</v>
      </c>
    </row>
    <row r="24" spans="1:40" ht="17" x14ac:dyDescent="0.25">
      <c r="A24">
        <v>19</v>
      </c>
      <c r="B24" s="20" t="s">
        <v>0</v>
      </c>
      <c r="C24" s="38">
        <v>0.78401735245635873</v>
      </c>
      <c r="D24" s="38">
        <v>2.2174228150280855</v>
      </c>
      <c r="E24" s="38">
        <v>5.7098637486973196</v>
      </c>
      <c r="G24">
        <v>19</v>
      </c>
      <c r="H24" s="20" t="s">
        <v>7</v>
      </c>
      <c r="I24" s="139">
        <v>0.58374000000000004</v>
      </c>
      <c r="J24" s="139">
        <v>1.3082400000000001</v>
      </c>
      <c r="K24" s="139">
        <v>3.0097799999999997</v>
      </c>
      <c r="M24">
        <v>19</v>
      </c>
      <c r="N24" s="20" t="s">
        <v>32</v>
      </c>
      <c r="O24" s="58">
        <v>8.8070400004763005</v>
      </c>
      <c r="P24" s="58">
        <v>180.42422400975767</v>
      </c>
      <c r="Q24" s="58">
        <v>783.2060640423573</v>
      </c>
      <c r="S24">
        <v>19</v>
      </c>
      <c r="T24" s="132" t="s">
        <v>16</v>
      </c>
      <c r="U24" s="91">
        <v>3.3137976674071798</v>
      </c>
      <c r="V24" s="91">
        <v>10.077369502251926</v>
      </c>
      <c r="W24" s="91">
        <v>17.702125837289117</v>
      </c>
      <c r="Y24">
        <v>19</v>
      </c>
      <c r="Z24" s="20" t="s">
        <v>18</v>
      </c>
      <c r="AA24" s="109">
        <v>2.5341763249119409</v>
      </c>
      <c r="AB24" s="109">
        <v>4.9236678423462106</v>
      </c>
      <c r="AC24" s="109">
        <v>10.632141155556154</v>
      </c>
      <c r="AF24" s="112"/>
      <c r="AG24" s="112">
        <v>19</v>
      </c>
      <c r="AH24" s="113" t="s">
        <v>0</v>
      </c>
      <c r="AI24" s="113" t="s">
        <v>7</v>
      </c>
      <c r="AJ24" s="113" t="s">
        <v>32</v>
      </c>
      <c r="AK24" s="142" t="s">
        <v>16</v>
      </c>
      <c r="AL24" s="113" t="s">
        <v>18</v>
      </c>
    </row>
    <row r="25" spans="1:40" ht="17" x14ac:dyDescent="0.25">
      <c r="A25">
        <v>20</v>
      </c>
      <c r="B25" s="20" t="s">
        <v>31</v>
      </c>
      <c r="C25" s="38">
        <v>0.62248499999999996</v>
      </c>
      <c r="D25" s="38">
        <v>1.84599</v>
      </c>
      <c r="E25" s="38">
        <v>3.7563750000000002</v>
      </c>
      <c r="G25">
        <v>20</v>
      </c>
      <c r="H25" s="20" t="s">
        <v>18</v>
      </c>
      <c r="I25" s="68">
        <v>0.35075104843071847</v>
      </c>
      <c r="J25" s="68">
        <v>1.0873282501352273</v>
      </c>
      <c r="K25" s="68">
        <v>1.8852868853151117</v>
      </c>
      <c r="M25">
        <v>20</v>
      </c>
      <c r="N25" s="20" t="s">
        <v>31</v>
      </c>
      <c r="O25" s="58">
        <v>0</v>
      </c>
      <c r="P25" s="58">
        <v>177.51555000000002</v>
      </c>
      <c r="Q25" s="58">
        <v>525.24855000000002</v>
      </c>
      <c r="S25">
        <v>20</v>
      </c>
      <c r="T25" s="20" t="s">
        <v>31</v>
      </c>
      <c r="U25" s="91">
        <v>4.7008350000000005</v>
      </c>
      <c r="V25" s="91">
        <v>8.6718600000000006</v>
      </c>
      <c r="W25" s="91">
        <v>13.286835</v>
      </c>
      <c r="Y25">
        <v>20</v>
      </c>
      <c r="Z25" s="20" t="s">
        <v>31</v>
      </c>
      <c r="AA25" s="109">
        <v>0.66541499999999998</v>
      </c>
      <c r="AB25" s="109">
        <v>4.8081600000000009</v>
      </c>
      <c r="AC25" s="109">
        <v>13.909320000000001</v>
      </c>
      <c r="AF25" s="112"/>
      <c r="AG25" s="112">
        <v>20</v>
      </c>
      <c r="AH25" s="113" t="s">
        <v>31</v>
      </c>
      <c r="AI25" s="113" t="s">
        <v>18</v>
      </c>
      <c r="AJ25" s="113" t="s">
        <v>31</v>
      </c>
      <c r="AK25" s="113" t="s">
        <v>31</v>
      </c>
      <c r="AL25" s="113" t="s">
        <v>31</v>
      </c>
    </row>
    <row r="26" spans="1:40" ht="17" x14ac:dyDescent="0.25">
      <c r="A26">
        <v>21</v>
      </c>
      <c r="B26" s="20" t="s">
        <v>7</v>
      </c>
      <c r="C26" s="139">
        <v>0.64998</v>
      </c>
      <c r="D26" s="139">
        <v>1.4572800000000001</v>
      </c>
      <c r="E26" s="139">
        <v>2.43018</v>
      </c>
      <c r="G26">
        <v>21</v>
      </c>
      <c r="H26" s="20" t="s">
        <v>19</v>
      </c>
      <c r="I26" s="68">
        <v>0.25380000000000003</v>
      </c>
      <c r="J26" s="68">
        <v>0.9870000000000001</v>
      </c>
      <c r="K26" s="68">
        <v>2.7824</v>
      </c>
      <c r="M26">
        <v>21</v>
      </c>
      <c r="N26" s="20" t="s">
        <v>10</v>
      </c>
      <c r="O26" s="58">
        <v>0</v>
      </c>
      <c r="P26" s="58">
        <v>177.27212648992702</v>
      </c>
      <c r="Q26" s="58">
        <v>952.5778589274471</v>
      </c>
      <c r="S26">
        <v>21</v>
      </c>
      <c r="T26" s="129" t="s">
        <v>2</v>
      </c>
      <c r="U26" s="91">
        <v>6.326980095252841</v>
      </c>
      <c r="V26" s="91">
        <v>8.4195610606088387</v>
      </c>
      <c r="W26" s="91">
        <v>12.43239279417387</v>
      </c>
      <c r="Y26">
        <v>21</v>
      </c>
      <c r="Z26" s="120" t="s">
        <v>15</v>
      </c>
      <c r="AA26" s="109">
        <v>2.3246737501779662</v>
      </c>
      <c r="AB26" s="109">
        <v>4.2259733336568539</v>
      </c>
      <c r="AC26" s="109">
        <v>6.5215158338325896</v>
      </c>
      <c r="AF26" s="112"/>
      <c r="AG26" s="112">
        <v>21</v>
      </c>
      <c r="AH26" s="113" t="s">
        <v>7</v>
      </c>
      <c r="AI26" s="113" t="s">
        <v>19</v>
      </c>
      <c r="AJ26" s="113" t="s">
        <v>10</v>
      </c>
      <c r="AK26" s="145" t="s">
        <v>2</v>
      </c>
      <c r="AL26" s="144" t="s">
        <v>15</v>
      </c>
    </row>
    <row r="27" spans="1:40" ht="17" x14ac:dyDescent="0.25">
      <c r="A27">
        <v>22</v>
      </c>
      <c r="B27" s="20" t="s">
        <v>25</v>
      </c>
      <c r="C27" s="38">
        <v>0.37274876377517291</v>
      </c>
      <c r="D27" s="38">
        <v>1.4643701434024652</v>
      </c>
      <c r="E27" s="38">
        <v>3.7883445787762473</v>
      </c>
      <c r="G27">
        <v>22</v>
      </c>
      <c r="H27" s="120" t="s">
        <v>15</v>
      </c>
      <c r="I27" s="68">
        <v>0.55349375004237289</v>
      </c>
      <c r="J27" s="68">
        <v>0.90695291673609857</v>
      </c>
      <c r="K27" s="68">
        <v>1.6488287501262266</v>
      </c>
      <c r="M27">
        <v>22</v>
      </c>
      <c r="N27" s="20" t="s">
        <v>19</v>
      </c>
      <c r="O27" s="58">
        <v>0</v>
      </c>
      <c r="P27" s="58">
        <v>144.29</v>
      </c>
      <c r="Q27" s="58">
        <v>749.74400000000003</v>
      </c>
      <c r="S27">
        <v>22</v>
      </c>
      <c r="T27" s="20" t="s">
        <v>5</v>
      </c>
      <c r="U27" s="91">
        <v>2.7199967583221167</v>
      </c>
      <c r="V27" s="91">
        <v>6.1038022493299886</v>
      </c>
      <c r="W27" s="91">
        <v>15.33775949831638</v>
      </c>
      <c r="Y27">
        <v>22</v>
      </c>
      <c r="Z27" s="20" t="s">
        <v>5</v>
      </c>
      <c r="AA27" s="109">
        <v>1.5461886334509654</v>
      </c>
      <c r="AB27" s="109">
        <v>3.815551008201858</v>
      </c>
      <c r="AC27" s="109">
        <v>5.6558662752412268</v>
      </c>
      <c r="AF27" s="112"/>
      <c r="AG27" s="112">
        <v>22</v>
      </c>
      <c r="AH27" s="113" t="s">
        <v>25</v>
      </c>
      <c r="AI27" s="127" t="s">
        <v>15</v>
      </c>
      <c r="AJ27" s="113" t="s">
        <v>19</v>
      </c>
      <c r="AK27" s="113" t="s">
        <v>5</v>
      </c>
      <c r="AL27" s="113" t="s">
        <v>5</v>
      </c>
    </row>
    <row r="28" spans="1:40" ht="17" x14ac:dyDescent="0.25">
      <c r="A28">
        <v>23</v>
      </c>
      <c r="B28" s="120" t="s">
        <v>15</v>
      </c>
      <c r="C28" s="38">
        <v>0.82538541672985433</v>
      </c>
      <c r="D28" s="38">
        <v>1.2176862500932202</v>
      </c>
      <c r="E28" s="38">
        <v>1.7109754167976507</v>
      </c>
      <c r="G28">
        <v>23</v>
      </c>
      <c r="H28" s="20" t="s">
        <v>5</v>
      </c>
      <c r="I28" s="68">
        <v>0.38317414650966319</v>
      </c>
      <c r="J28" s="68">
        <v>0.87158626283536078</v>
      </c>
      <c r="K28" s="68">
        <v>1.6595218317143867</v>
      </c>
      <c r="M28">
        <v>23</v>
      </c>
      <c r="N28" s="120" t="s">
        <v>15</v>
      </c>
      <c r="O28" s="58">
        <v>27.07264166873922</v>
      </c>
      <c r="P28" s="58">
        <v>112.19415417525572</v>
      </c>
      <c r="Q28" s="58">
        <v>200.6560500153613</v>
      </c>
      <c r="S28">
        <v>23</v>
      </c>
      <c r="T28" s="20" t="s">
        <v>19</v>
      </c>
      <c r="U28" s="91">
        <v>3.0268000000000002</v>
      </c>
      <c r="V28" s="91">
        <v>5.4332000000000003</v>
      </c>
      <c r="W28" s="91">
        <v>8.4787999999999997</v>
      </c>
      <c r="Y28">
        <v>23</v>
      </c>
      <c r="Z28" s="20" t="s">
        <v>1</v>
      </c>
      <c r="AA28" s="109">
        <v>0.62612377030965816</v>
      </c>
      <c r="AB28" s="109">
        <v>3.5143721301251785</v>
      </c>
      <c r="AC28" s="109">
        <v>6.2309413916299858</v>
      </c>
      <c r="AF28" s="112"/>
      <c r="AG28" s="112">
        <v>23</v>
      </c>
      <c r="AH28" s="127" t="s">
        <v>15</v>
      </c>
      <c r="AI28" s="113" t="s">
        <v>5</v>
      </c>
      <c r="AJ28" s="144" t="s">
        <v>15</v>
      </c>
      <c r="AK28" s="113" t="s">
        <v>19</v>
      </c>
      <c r="AL28" s="113" t="s">
        <v>1</v>
      </c>
    </row>
    <row r="29" spans="1:40" ht="17" x14ac:dyDescent="0.25">
      <c r="A29">
        <v>24</v>
      </c>
      <c r="B29" s="130" t="s">
        <v>6</v>
      </c>
      <c r="C29" s="38">
        <v>0.53789999999999993</v>
      </c>
      <c r="D29" s="38">
        <v>1.1833800000000001</v>
      </c>
      <c r="E29" s="38">
        <v>1.9185099999999999</v>
      </c>
      <c r="G29">
        <v>24</v>
      </c>
      <c r="H29" s="20" t="s">
        <v>31</v>
      </c>
      <c r="I29" s="68">
        <v>2.1465000000000001E-2</v>
      </c>
      <c r="J29" s="68">
        <v>0.83713499999999996</v>
      </c>
      <c r="K29" s="68">
        <v>1.41669</v>
      </c>
      <c r="M29">
        <v>24</v>
      </c>
      <c r="N29" s="20" t="s">
        <v>27</v>
      </c>
      <c r="O29" s="58">
        <v>0</v>
      </c>
      <c r="P29" s="58">
        <v>68.635207702575784</v>
      </c>
      <c r="Q29" s="58">
        <v>346.73618470080226</v>
      </c>
      <c r="S29">
        <v>24</v>
      </c>
      <c r="T29" s="20" t="s">
        <v>25</v>
      </c>
      <c r="U29" s="91">
        <v>2.2250819062089402</v>
      </c>
      <c r="V29" s="91">
        <v>5.0777510167332229</v>
      </c>
      <c r="W29" s="91">
        <v>9.5203077115230386</v>
      </c>
      <c r="Y29">
        <v>24</v>
      </c>
      <c r="Z29" s="20" t="s">
        <v>9</v>
      </c>
      <c r="AA29" s="109">
        <v>0.8776652026576941</v>
      </c>
      <c r="AB29" s="109">
        <v>2.9933002701167672</v>
      </c>
      <c r="AC29" s="109">
        <v>6.9012200672136581</v>
      </c>
      <c r="AF29" s="112"/>
      <c r="AG29" s="112">
        <v>24</v>
      </c>
      <c r="AH29" s="128" t="s">
        <v>6</v>
      </c>
      <c r="AI29" s="113" t="s">
        <v>31</v>
      </c>
      <c r="AJ29" s="113" t="s">
        <v>27</v>
      </c>
      <c r="AK29" s="113" t="s">
        <v>25</v>
      </c>
      <c r="AL29" s="113" t="s">
        <v>9</v>
      </c>
    </row>
    <row r="30" spans="1:40" ht="17" x14ac:dyDescent="0.25">
      <c r="A30">
        <v>25</v>
      </c>
      <c r="B30" s="20" t="s">
        <v>8</v>
      </c>
      <c r="C30" s="38">
        <v>0.10041315789975752</v>
      </c>
      <c r="D30" s="38">
        <v>1.1475789474258002</v>
      </c>
      <c r="E30" s="38">
        <v>8.0617421056662462</v>
      </c>
      <c r="G30">
        <v>25</v>
      </c>
      <c r="H30" s="20" t="s">
        <v>10</v>
      </c>
      <c r="I30" s="68">
        <v>0.31178514709283645</v>
      </c>
      <c r="J30" s="68">
        <v>0.75719250008260286</v>
      </c>
      <c r="K30" s="68">
        <v>1.8410170590243675</v>
      </c>
      <c r="M30">
        <v>25</v>
      </c>
      <c r="N30" s="20" t="s">
        <v>30</v>
      </c>
      <c r="O30" s="58">
        <v>35.0244</v>
      </c>
      <c r="P30" s="58">
        <v>63.652499999999996</v>
      </c>
      <c r="Q30" s="58">
        <v>223.31160000000003</v>
      </c>
      <c r="S30">
        <v>25</v>
      </c>
      <c r="T30" s="20" t="s">
        <v>18</v>
      </c>
      <c r="U30" s="91">
        <v>2.7007830729165323</v>
      </c>
      <c r="V30" s="91">
        <v>4.682526496550091</v>
      </c>
      <c r="W30" s="91">
        <v>7.6112977509465907</v>
      </c>
      <c r="Y30">
        <v>25</v>
      </c>
      <c r="Z30" s="20" t="s">
        <v>25</v>
      </c>
      <c r="AA30" s="109">
        <v>0.38796299903130244</v>
      </c>
      <c r="AB30" s="109">
        <v>2.7233481108471818</v>
      </c>
      <c r="AC30" s="109">
        <v>6.9034592474687635</v>
      </c>
      <c r="AF30" s="112"/>
      <c r="AG30" s="112">
        <v>25</v>
      </c>
      <c r="AH30" s="113" t="s">
        <v>8</v>
      </c>
      <c r="AI30" s="113" t="s">
        <v>10</v>
      </c>
      <c r="AJ30" s="113" t="s">
        <v>30</v>
      </c>
      <c r="AK30" s="113" t="s">
        <v>18</v>
      </c>
      <c r="AL30" s="113" t="s">
        <v>25</v>
      </c>
      <c r="AN30" s="125"/>
    </row>
    <row r="31" spans="1:40" ht="17" x14ac:dyDescent="0.25">
      <c r="A31">
        <v>26</v>
      </c>
      <c r="B31" s="123" t="s">
        <v>45</v>
      </c>
      <c r="C31" s="38">
        <v>0.20213199999999998</v>
      </c>
      <c r="D31" s="38">
        <v>1.076376</v>
      </c>
      <c r="E31" s="38">
        <v>2.5138539999999994</v>
      </c>
      <c r="G31">
        <v>26</v>
      </c>
      <c r="H31" s="20" t="s">
        <v>25</v>
      </c>
      <c r="I31" s="68">
        <v>0.27005267579629871</v>
      </c>
      <c r="J31" s="68">
        <v>0.59715873380308315</v>
      </c>
      <c r="K31" s="68">
        <v>1.1676925559079396</v>
      </c>
      <c r="M31">
        <v>26</v>
      </c>
      <c r="N31" s="20" t="s">
        <v>7</v>
      </c>
      <c r="O31" s="139">
        <v>2.5253999999999999</v>
      </c>
      <c r="P31" s="139">
        <v>61.520399999999995</v>
      </c>
      <c r="Q31" s="139">
        <v>357.86159999999995</v>
      </c>
      <c r="S31">
        <v>26</v>
      </c>
      <c r="T31" s="130" t="s">
        <v>6</v>
      </c>
      <c r="U31" s="91">
        <v>3.7115099999999996</v>
      </c>
      <c r="V31" s="91">
        <v>4.6617999999999995</v>
      </c>
      <c r="W31" s="91">
        <v>5.9169</v>
      </c>
      <c r="Y31">
        <v>26</v>
      </c>
      <c r="Z31" s="20" t="s">
        <v>27</v>
      </c>
      <c r="AA31" s="109">
        <v>0.2473198900460041</v>
      </c>
      <c r="AB31" s="109">
        <v>2.6905883579527066</v>
      </c>
      <c r="AC31" s="109">
        <v>7.9142364814721313</v>
      </c>
      <c r="AF31" s="112"/>
      <c r="AG31" s="112">
        <v>26</v>
      </c>
      <c r="AH31" s="122" t="s">
        <v>45</v>
      </c>
      <c r="AI31" s="113" t="s">
        <v>25</v>
      </c>
      <c r="AJ31" s="113" t="s">
        <v>7</v>
      </c>
      <c r="AK31" s="128" t="s">
        <v>6</v>
      </c>
      <c r="AL31" s="113" t="s">
        <v>27</v>
      </c>
    </row>
    <row r="32" spans="1:40" ht="17" x14ac:dyDescent="0.25">
      <c r="A32">
        <v>27</v>
      </c>
      <c r="B32" s="20" t="s">
        <v>3</v>
      </c>
      <c r="C32" s="38">
        <v>0.28043011558588532</v>
      </c>
      <c r="D32" s="38">
        <v>0.91754765889065992</v>
      </c>
      <c r="E32" s="38">
        <v>2.5177212570364356</v>
      </c>
      <c r="G32">
        <v>27</v>
      </c>
      <c r="H32" s="20" t="s">
        <v>1</v>
      </c>
      <c r="I32" s="68">
        <v>9.0888934399789081E-2</v>
      </c>
      <c r="J32" s="68">
        <v>0.46454344248781093</v>
      </c>
      <c r="K32" s="68">
        <v>0.7069139342205818</v>
      </c>
      <c r="M32">
        <v>27</v>
      </c>
      <c r="N32" s="20" t="s">
        <v>1</v>
      </c>
      <c r="O32" s="58">
        <v>0</v>
      </c>
      <c r="P32" s="58">
        <v>59.683733589194837</v>
      </c>
      <c r="Q32" s="58">
        <v>238.12900812744743</v>
      </c>
      <c r="S32">
        <v>27</v>
      </c>
      <c r="T32" s="20" t="s">
        <v>30</v>
      </c>
      <c r="U32" s="91">
        <v>1.63944</v>
      </c>
      <c r="V32" s="91">
        <v>3.98061</v>
      </c>
      <c r="W32" s="91">
        <v>6.0174899999999996</v>
      </c>
      <c r="Y32">
        <v>27</v>
      </c>
      <c r="Z32" s="20" t="s">
        <v>7</v>
      </c>
      <c r="AA32" s="141">
        <v>1.2005999999999999</v>
      </c>
      <c r="AB32" s="141">
        <v>2.5502400000000001</v>
      </c>
      <c r="AC32" s="141">
        <v>4.2724800000000007</v>
      </c>
      <c r="AF32" s="112"/>
      <c r="AG32" s="112">
        <v>27</v>
      </c>
      <c r="AH32" s="113" t="s">
        <v>3</v>
      </c>
      <c r="AI32" s="113" t="s">
        <v>1</v>
      </c>
      <c r="AJ32" s="113" t="s">
        <v>1</v>
      </c>
      <c r="AK32" s="113" t="s">
        <v>30</v>
      </c>
      <c r="AL32" s="113" t="s">
        <v>7</v>
      </c>
    </row>
    <row r="33" spans="1:38" ht="17" x14ac:dyDescent="0.25">
      <c r="A33">
        <v>28</v>
      </c>
      <c r="B33" s="20" t="s">
        <v>1</v>
      </c>
      <c r="C33" s="38">
        <v>0.37365450808802181</v>
      </c>
      <c r="D33" s="38">
        <v>0.88869180302016004</v>
      </c>
      <c r="E33" s="38">
        <v>1.6763959011516656</v>
      </c>
      <c r="G33">
        <v>28</v>
      </c>
      <c r="H33" s="20" t="s">
        <v>29</v>
      </c>
      <c r="I33" s="68">
        <v>0.22604797300037266</v>
      </c>
      <c r="J33" s="68">
        <v>0.46286013519123931</v>
      </c>
      <c r="K33" s="68">
        <v>0.65661554062013017</v>
      </c>
      <c r="M33">
        <v>28</v>
      </c>
      <c r="N33" s="20" t="s">
        <v>26</v>
      </c>
      <c r="O33" s="58">
        <v>0</v>
      </c>
      <c r="P33" s="58">
        <v>57.0430514324649</v>
      </c>
      <c r="Q33" s="58">
        <v>158.22372587873781</v>
      </c>
      <c r="S33">
        <v>28</v>
      </c>
      <c r="T33" s="20" t="s">
        <v>1</v>
      </c>
      <c r="U33" s="91">
        <v>2.3530135239056511</v>
      </c>
      <c r="V33" s="91">
        <v>3.9082241791909311</v>
      </c>
      <c r="W33" s="91">
        <v>6.9580528668282975</v>
      </c>
      <c r="Y33">
        <v>28</v>
      </c>
      <c r="Z33" s="20" t="s">
        <v>19</v>
      </c>
      <c r="AA33" s="109">
        <v>0.7802</v>
      </c>
      <c r="AB33" s="109">
        <v>2.2842000000000002</v>
      </c>
      <c r="AC33" s="109">
        <v>4.8597999999999999</v>
      </c>
      <c r="AF33" s="112"/>
      <c r="AG33" s="112">
        <v>28</v>
      </c>
      <c r="AH33" s="113" t="s">
        <v>1</v>
      </c>
      <c r="AI33" s="113" t="s">
        <v>29</v>
      </c>
      <c r="AJ33" s="113" t="s">
        <v>26</v>
      </c>
      <c r="AK33" s="113" t="s">
        <v>1</v>
      </c>
      <c r="AL33" s="113" t="s">
        <v>19</v>
      </c>
    </row>
    <row r="34" spans="1:38" ht="17" x14ac:dyDescent="0.25">
      <c r="A34">
        <v>29</v>
      </c>
      <c r="B34" s="20" t="s">
        <v>19</v>
      </c>
      <c r="C34" s="38">
        <v>0.19739999999999999</v>
      </c>
      <c r="D34" s="38">
        <v>0.83660000000000001</v>
      </c>
      <c r="E34" s="38">
        <v>1.7390000000000001</v>
      </c>
      <c r="G34">
        <v>29</v>
      </c>
      <c r="H34" s="20" t="s">
        <v>9</v>
      </c>
      <c r="I34" s="68">
        <v>0.25868027025700457</v>
      </c>
      <c r="J34" s="68">
        <v>0.46192905403036533</v>
      </c>
      <c r="K34" s="68">
        <v>0.75756364860979908</v>
      </c>
      <c r="M34">
        <v>29</v>
      </c>
      <c r="N34" s="130" t="s">
        <v>6</v>
      </c>
      <c r="O34" s="58">
        <v>2.1515999999999997</v>
      </c>
      <c r="P34" s="58">
        <v>49.845400000000005</v>
      </c>
      <c r="Q34" s="58">
        <v>284.90770000000003</v>
      </c>
      <c r="S34">
        <v>29</v>
      </c>
      <c r="T34" s="20" t="s">
        <v>27</v>
      </c>
      <c r="U34" s="91">
        <v>0.8931871188285625</v>
      </c>
      <c r="V34" s="91">
        <v>3.4766560339587964</v>
      </c>
      <c r="W34" s="91">
        <v>5.7781487687181077</v>
      </c>
      <c r="Y34">
        <v>29</v>
      </c>
      <c r="Z34" s="130" t="s">
        <v>6</v>
      </c>
      <c r="AA34" s="109">
        <v>0.84270999999999996</v>
      </c>
      <c r="AB34" s="109">
        <v>1.9005799999999999</v>
      </c>
      <c r="AC34" s="109">
        <v>2.9405199999999998</v>
      </c>
      <c r="AF34" s="112"/>
      <c r="AG34" s="112">
        <v>29</v>
      </c>
      <c r="AH34" s="113" t="s">
        <v>19</v>
      </c>
      <c r="AI34" s="113" t="s">
        <v>9</v>
      </c>
      <c r="AJ34" s="128" t="s">
        <v>6</v>
      </c>
      <c r="AK34" s="113" t="s">
        <v>27</v>
      </c>
      <c r="AL34" s="128" t="s">
        <v>6</v>
      </c>
    </row>
    <row r="35" spans="1:38" ht="17" x14ac:dyDescent="0.25">
      <c r="A35">
        <v>30</v>
      </c>
      <c r="B35" s="20" t="s">
        <v>10</v>
      </c>
      <c r="C35" s="38">
        <v>0.28209132356018535</v>
      </c>
      <c r="D35" s="38">
        <v>0.81658014714790506</v>
      </c>
      <c r="E35" s="38">
        <v>3.4147897062548753</v>
      </c>
      <c r="G35">
        <v>30</v>
      </c>
      <c r="H35" s="20" t="s">
        <v>26</v>
      </c>
      <c r="I35" s="68">
        <v>0.17454063025232655</v>
      </c>
      <c r="J35" s="68">
        <v>0.44957435064993201</v>
      </c>
      <c r="K35" s="68">
        <v>0.93088336134574157</v>
      </c>
      <c r="M35">
        <v>30</v>
      </c>
      <c r="N35" s="20" t="s">
        <v>3</v>
      </c>
      <c r="O35" s="58">
        <v>0</v>
      </c>
      <c r="P35" s="58">
        <v>48.780080632176372</v>
      </c>
      <c r="Q35" s="58">
        <v>440.81646239465488</v>
      </c>
      <c r="S35">
        <v>30</v>
      </c>
      <c r="T35" s="20" t="s">
        <v>9</v>
      </c>
      <c r="U35" s="91">
        <v>2.4482239863609361</v>
      </c>
      <c r="V35" s="91">
        <v>3.3536049322604522</v>
      </c>
      <c r="W35" s="91">
        <v>4.6192905403036528</v>
      </c>
      <c r="Y35">
        <v>30</v>
      </c>
      <c r="Z35" s="20" t="s">
        <v>29</v>
      </c>
      <c r="AA35" s="109">
        <v>0.48438851357222718</v>
      </c>
      <c r="AB35" s="109">
        <v>1.733034459669524</v>
      </c>
      <c r="AC35" s="109">
        <v>10.021460136349855</v>
      </c>
      <c r="AF35" s="112"/>
      <c r="AG35" s="112">
        <v>30</v>
      </c>
      <c r="AH35" s="113" t="s">
        <v>10</v>
      </c>
      <c r="AI35" s="113" t="s">
        <v>26</v>
      </c>
      <c r="AJ35" s="113" t="s">
        <v>3</v>
      </c>
      <c r="AK35" s="113" t="s">
        <v>9</v>
      </c>
      <c r="AL35" s="113" t="s">
        <v>29</v>
      </c>
    </row>
    <row r="36" spans="1:38" ht="17" x14ac:dyDescent="0.25">
      <c r="A36">
        <v>31</v>
      </c>
      <c r="B36" s="20" t="s">
        <v>26</v>
      </c>
      <c r="C36" s="38">
        <v>0.26181094537848981</v>
      </c>
      <c r="D36" s="38">
        <v>0.77749917112400002</v>
      </c>
      <c r="E36" s="38">
        <v>2.38274405844464</v>
      </c>
      <c r="G36">
        <v>31</v>
      </c>
      <c r="H36" s="20" t="s">
        <v>30</v>
      </c>
      <c r="I36" s="68">
        <v>0.13041</v>
      </c>
      <c r="J36" s="68">
        <v>0.32912999999999998</v>
      </c>
      <c r="K36" s="68">
        <v>0.70172999999999996</v>
      </c>
      <c r="M36">
        <v>31</v>
      </c>
      <c r="N36" s="20" t="s">
        <v>29</v>
      </c>
      <c r="O36" s="58">
        <v>0</v>
      </c>
      <c r="P36" s="58">
        <v>30.570297301002778</v>
      </c>
      <c r="Q36" s="58">
        <v>99.784033795878798</v>
      </c>
      <c r="S36">
        <v>31</v>
      </c>
      <c r="T36" s="20" t="s">
        <v>29</v>
      </c>
      <c r="U36" s="91">
        <v>2.3358290543371845</v>
      </c>
      <c r="V36" s="91">
        <v>3.1216148652432416</v>
      </c>
      <c r="W36" s="91">
        <v>3.692116892339421</v>
      </c>
      <c r="Y36">
        <v>31</v>
      </c>
      <c r="Z36" s="129" t="s">
        <v>2</v>
      </c>
      <c r="AA36" s="109">
        <v>1.1078369816590579</v>
      </c>
      <c r="AB36" s="109">
        <v>1.6986833718772218</v>
      </c>
      <c r="AC36" s="109">
        <v>2.4372413596499269</v>
      </c>
      <c r="AF36" s="112"/>
      <c r="AG36" s="112">
        <v>31</v>
      </c>
      <c r="AH36" s="113" t="s">
        <v>26</v>
      </c>
      <c r="AI36" s="113" t="s">
        <v>30</v>
      </c>
      <c r="AJ36" s="113" t="s">
        <v>29</v>
      </c>
      <c r="AK36" s="113" t="s">
        <v>29</v>
      </c>
      <c r="AL36" s="145" t="s">
        <v>2</v>
      </c>
    </row>
    <row r="37" spans="1:38" ht="17" x14ac:dyDescent="0.25">
      <c r="A37">
        <v>32</v>
      </c>
      <c r="B37" s="20" t="s">
        <v>33</v>
      </c>
      <c r="C37" s="38">
        <v>0.10735223302344404</v>
      </c>
      <c r="D37" s="38">
        <v>0.53139355346604811</v>
      </c>
      <c r="E37" s="38">
        <v>0.93038601953651512</v>
      </c>
      <c r="G37">
        <v>32</v>
      </c>
      <c r="H37" s="20" t="s">
        <v>27</v>
      </c>
      <c r="I37" s="68">
        <v>0.14020044722353098</v>
      </c>
      <c r="J37" s="68">
        <v>0.28197618037092187</v>
      </c>
      <c r="K37" s="68">
        <v>0.6301143695439595</v>
      </c>
      <c r="M37">
        <v>32</v>
      </c>
      <c r="N37" s="118" t="s">
        <v>28</v>
      </c>
      <c r="O37" s="58">
        <v>24.027149311735542</v>
      </c>
      <c r="P37" s="58">
        <v>26.063348405950414</v>
      </c>
      <c r="Q37" s="58">
        <v>30.135746594380169</v>
      </c>
      <c r="S37">
        <v>32</v>
      </c>
      <c r="T37" s="20" t="s">
        <v>26</v>
      </c>
      <c r="U37" s="91">
        <v>1.4888844671524217</v>
      </c>
      <c r="V37" s="91">
        <v>3.0888402444654153</v>
      </c>
      <c r="W37" s="91">
        <v>6.0375190737282045</v>
      </c>
      <c r="Y37">
        <v>32</v>
      </c>
      <c r="Z37" s="20" t="s">
        <v>30</v>
      </c>
      <c r="AA37" s="109">
        <v>0.53405999999999998</v>
      </c>
      <c r="AB37" s="109">
        <v>1.40967</v>
      </c>
      <c r="AC37" s="109">
        <v>3.0615299999999999</v>
      </c>
      <c r="AF37" s="112"/>
      <c r="AG37" s="112">
        <v>32</v>
      </c>
      <c r="AH37" s="113" t="s">
        <v>33</v>
      </c>
      <c r="AI37" s="113" t="s">
        <v>27</v>
      </c>
      <c r="AJ37" s="117" t="s">
        <v>28</v>
      </c>
      <c r="AK37" s="113" t="s">
        <v>26</v>
      </c>
      <c r="AL37" s="113" t="s">
        <v>30</v>
      </c>
    </row>
    <row r="38" spans="1:38" ht="17" x14ac:dyDescent="0.25">
      <c r="A38">
        <v>33</v>
      </c>
      <c r="B38" s="20" t="s">
        <v>9</v>
      </c>
      <c r="C38" s="38">
        <v>9.2385810806073068E-2</v>
      </c>
      <c r="D38" s="38">
        <v>0.36030466214368495</v>
      </c>
      <c r="E38" s="38">
        <v>0.57279202699765297</v>
      </c>
      <c r="G38">
        <v>33</v>
      </c>
      <c r="H38" s="123" t="s">
        <v>45</v>
      </c>
      <c r="I38" s="68">
        <v>0.12188400000000001</v>
      </c>
      <c r="J38" s="68">
        <v>0.27255200000000002</v>
      </c>
      <c r="K38" s="68">
        <v>0.60289599999999999</v>
      </c>
      <c r="M38">
        <v>33</v>
      </c>
      <c r="N38" s="20" t="s">
        <v>9</v>
      </c>
      <c r="O38" s="58">
        <v>1.0162439188668038</v>
      </c>
      <c r="P38" s="58">
        <v>13.211170945268448</v>
      </c>
      <c r="Q38" s="58">
        <v>69.751287158585157</v>
      </c>
      <c r="S38">
        <v>33</v>
      </c>
      <c r="T38" s="20" t="s">
        <v>7</v>
      </c>
      <c r="U38" s="141">
        <v>2.0658600000000003</v>
      </c>
      <c r="V38" s="141">
        <v>2.7738</v>
      </c>
      <c r="W38" s="141">
        <v>4.0778999999999996</v>
      </c>
      <c r="Y38">
        <v>33</v>
      </c>
      <c r="Z38" s="123" t="s">
        <v>45</v>
      </c>
      <c r="AA38" s="109">
        <v>0.35797999999999996</v>
      </c>
      <c r="AB38" s="109">
        <v>1.2444740000000001</v>
      </c>
      <c r="AC38" s="109">
        <v>5.0955520000000005</v>
      </c>
      <c r="AF38" s="112"/>
      <c r="AG38" s="112">
        <v>33</v>
      </c>
      <c r="AH38" s="113" t="s">
        <v>9</v>
      </c>
      <c r="AI38" s="122" t="s">
        <v>45</v>
      </c>
      <c r="AJ38" s="113" t="s">
        <v>9</v>
      </c>
      <c r="AK38" s="113" t="s">
        <v>7</v>
      </c>
      <c r="AL38" s="122" t="s">
        <v>45</v>
      </c>
    </row>
    <row r="39" spans="1:38" ht="17" x14ac:dyDescent="0.25">
      <c r="A39">
        <v>34</v>
      </c>
      <c r="B39" s="20" t="s">
        <v>29</v>
      </c>
      <c r="C39" s="38">
        <v>0.17222702704790302</v>
      </c>
      <c r="D39" s="38">
        <v>0.35521824328629992</v>
      </c>
      <c r="E39" s="38">
        <v>0.48438851357222718</v>
      </c>
      <c r="G39">
        <v>34</v>
      </c>
      <c r="H39" s="115" t="s">
        <v>4</v>
      </c>
      <c r="I39" s="68">
        <v>-1.1295864999084821</v>
      </c>
      <c r="J39" s="68">
        <v>0.12082641665687745</v>
      </c>
      <c r="K39" s="68">
        <v>3.0319000830876921</v>
      </c>
      <c r="M39">
        <v>34</v>
      </c>
      <c r="N39" s="123" t="s">
        <v>45</v>
      </c>
      <c r="O39" s="58">
        <v>0.83033999999999986</v>
      </c>
      <c r="P39" s="58">
        <v>11.793740000000001</v>
      </c>
      <c r="Q39" s="58">
        <v>37.885119999999993</v>
      </c>
      <c r="S39">
        <v>34</v>
      </c>
      <c r="T39" s="123" t="s">
        <v>45</v>
      </c>
      <c r="U39" s="91">
        <v>0.57022000000000006</v>
      </c>
      <c r="V39" s="91">
        <v>1.465128</v>
      </c>
      <c r="W39" s="91">
        <v>3.8112900000000001</v>
      </c>
      <c r="Y39">
        <v>34</v>
      </c>
      <c r="Z39" s="20" t="s">
        <v>26</v>
      </c>
      <c r="AA39" s="109">
        <v>0.3173466004587755</v>
      </c>
      <c r="AB39" s="109">
        <v>1.0657556665407213</v>
      </c>
      <c r="AC39" s="109">
        <v>3.3268501948094973</v>
      </c>
      <c r="AF39" s="112"/>
      <c r="AG39" s="112">
        <v>34</v>
      </c>
      <c r="AH39" s="113" t="s">
        <v>29</v>
      </c>
      <c r="AI39" s="116" t="s">
        <v>4</v>
      </c>
      <c r="AJ39" s="122" t="s">
        <v>45</v>
      </c>
      <c r="AK39" s="122" t="s">
        <v>45</v>
      </c>
      <c r="AL39" s="113" t="s">
        <v>26</v>
      </c>
    </row>
    <row r="40" spans="1:38" ht="17" x14ac:dyDescent="0.25">
      <c r="A40">
        <v>35</v>
      </c>
      <c r="B40" s="20" t="s">
        <v>30</v>
      </c>
      <c r="C40" s="38">
        <v>0.10557000000000001</v>
      </c>
      <c r="D40" s="38">
        <v>0.23598000000000002</v>
      </c>
      <c r="E40" s="38">
        <v>0.66447000000000001</v>
      </c>
      <c r="G40">
        <v>35</v>
      </c>
      <c r="H40" s="20" t="s">
        <v>3</v>
      </c>
      <c r="I40" s="68">
        <v>6.2727789012632248E-2</v>
      </c>
      <c r="J40" s="68">
        <v>0.12053575143603844</v>
      </c>
      <c r="K40" s="68">
        <v>0.23000189304631827</v>
      </c>
      <c r="M40">
        <v>35</v>
      </c>
      <c r="N40" s="129" t="s">
        <v>2</v>
      </c>
      <c r="O40" s="58">
        <v>0</v>
      </c>
      <c r="P40" s="58">
        <v>0</v>
      </c>
      <c r="Q40" s="58">
        <v>0</v>
      </c>
      <c r="S40">
        <v>35</v>
      </c>
      <c r="T40" s="20" t="s">
        <v>3</v>
      </c>
      <c r="U40" s="91">
        <v>0.39481608378539124</v>
      </c>
      <c r="V40" s="91">
        <v>1.0442331935632312</v>
      </c>
      <c r="W40" s="91">
        <v>1.3603320519210054</v>
      </c>
      <c r="Y40">
        <v>35</v>
      </c>
      <c r="Z40" s="20" t="s">
        <v>3</v>
      </c>
      <c r="AA40" s="109">
        <v>9.1016791900682084E-2</v>
      </c>
      <c r="AB40" s="109">
        <v>0.92492739877449903</v>
      </c>
      <c r="AC40" s="109">
        <v>4.1400340748337277</v>
      </c>
      <c r="AF40" s="119" t="s">
        <v>72</v>
      </c>
      <c r="AG40" s="112">
        <v>35</v>
      </c>
      <c r="AH40" s="113" t="s">
        <v>30</v>
      </c>
      <c r="AI40" s="113" t="s">
        <v>3</v>
      </c>
      <c r="AJ40" s="145" t="s">
        <v>2</v>
      </c>
      <c r="AK40" s="113" t="s">
        <v>3</v>
      </c>
      <c r="AL40" s="113" t="s">
        <v>3</v>
      </c>
    </row>
  </sheetData>
  <sortState xmlns:xlrd2="http://schemas.microsoft.com/office/spreadsheetml/2017/richdata2" ref="Z6:AC40">
    <sortCondition descending="1" ref="AB6:AB40"/>
  </sortState>
  <mergeCells count="6">
    <mergeCell ref="AA4:AC4"/>
    <mergeCell ref="A1:F1"/>
    <mergeCell ref="C4:E4"/>
    <mergeCell ref="I4:K4"/>
    <mergeCell ref="O4:Q4"/>
    <mergeCell ref="U4:W4"/>
  </mergeCells>
  <pageMargins left="0.7" right="0.7" top="0.75" bottom="0.75" header="0.3" footer="0.3"/>
  <pageSetup scale="63" orientation="portrait" horizontalDpi="0" verticalDpi="0"/>
  <colBreaks count="1" manualBreakCount="1">
    <brk id="31" min="3" max="39" man="1"/>
  </col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FBB95-1C2B-1842-87BC-A2FAD1BE3641}">
  <dimension ref="A1:AA39"/>
  <sheetViews>
    <sheetView workbookViewId="0">
      <selection activeCell="U31" sqref="U31"/>
    </sheetView>
  </sheetViews>
  <sheetFormatPr baseColWidth="10" defaultRowHeight="16" x14ac:dyDescent="0.2"/>
  <cols>
    <col min="1" max="1" width="21.83203125" customWidth="1"/>
    <col min="2" max="2" width="11.6640625" customWidth="1"/>
    <col min="3" max="3" width="11.83203125" customWidth="1"/>
    <col min="4" max="4" width="12.33203125" customWidth="1"/>
    <col min="5" max="5" width="2.5" customWidth="1"/>
    <col min="6" max="6" width="11.1640625" customWidth="1"/>
    <col min="7" max="7" width="13.6640625" customWidth="1"/>
    <col min="8" max="8" width="11.5" customWidth="1"/>
    <col min="9" max="9" width="2.5" customWidth="1"/>
    <col min="10" max="10" width="10" customWidth="1"/>
    <col min="11" max="11" width="2.83203125" customWidth="1"/>
    <col min="12" max="12" width="12.6640625" customWidth="1"/>
    <col min="13" max="13" width="12.1640625" customWidth="1"/>
    <col min="14" max="14" width="11.83203125" customWidth="1"/>
    <col min="15" max="15" width="2.1640625" customWidth="1"/>
    <col min="17" max="17" width="2.5" customWidth="1"/>
    <col min="18" max="18" width="11.83203125" customWidth="1"/>
    <col min="19" max="19" width="11.6640625" customWidth="1"/>
    <col min="20" max="20" width="12" customWidth="1"/>
  </cols>
  <sheetData>
    <row r="1" spans="1:20" ht="85" customHeight="1" x14ac:dyDescent="0.2">
      <c r="B1" s="150" t="s">
        <v>49</v>
      </c>
      <c r="C1" s="151"/>
      <c r="D1" s="151"/>
      <c r="E1" s="21"/>
      <c r="F1" s="152" t="s">
        <v>50</v>
      </c>
      <c r="G1" s="153"/>
      <c r="H1" s="153"/>
      <c r="I1" s="21"/>
      <c r="J1" s="36" t="s">
        <v>47</v>
      </c>
      <c r="K1" s="31"/>
      <c r="L1" s="154" t="s">
        <v>51</v>
      </c>
      <c r="M1" s="155"/>
      <c r="N1" s="156"/>
      <c r="P1" s="37" t="s">
        <v>23</v>
      </c>
      <c r="Q1" s="35"/>
      <c r="R1" s="157" t="s">
        <v>80</v>
      </c>
      <c r="S1" s="158"/>
      <c r="T1" s="159"/>
    </row>
    <row r="2" spans="1:20" ht="85" x14ac:dyDescent="0.2">
      <c r="B2" s="24" t="s">
        <v>40</v>
      </c>
      <c r="C2" s="24" t="s">
        <v>41</v>
      </c>
      <c r="D2" s="25" t="s">
        <v>42</v>
      </c>
      <c r="E2" s="22"/>
      <c r="F2" s="8" t="s">
        <v>40</v>
      </c>
      <c r="G2" s="8" t="s">
        <v>41</v>
      </c>
      <c r="H2" s="8" t="s">
        <v>42</v>
      </c>
      <c r="I2" s="22"/>
      <c r="J2" s="134" t="s">
        <v>46</v>
      </c>
      <c r="K2" s="32"/>
      <c r="L2" s="27" t="s">
        <v>40</v>
      </c>
      <c r="M2" s="27" t="s">
        <v>41</v>
      </c>
      <c r="N2" s="28" t="s">
        <v>42</v>
      </c>
      <c r="P2" s="37" t="s">
        <v>78</v>
      </c>
      <c r="Q2" s="23"/>
      <c r="R2" s="34" t="s">
        <v>40</v>
      </c>
      <c r="S2" s="34" t="s">
        <v>41</v>
      </c>
      <c r="T2" s="34" t="s">
        <v>42</v>
      </c>
    </row>
    <row r="3" spans="1:20" x14ac:dyDescent="0.2">
      <c r="A3" t="s">
        <v>12</v>
      </c>
      <c r="B3" s="2">
        <v>0.3</v>
      </c>
      <c r="C3" s="2">
        <v>0.63</v>
      </c>
      <c r="D3" s="26">
        <v>1.02</v>
      </c>
      <c r="E3" s="23"/>
      <c r="F3" s="9">
        <f t="shared" ref="F3:H5" si="0">B3/1000</f>
        <v>2.9999999999999997E-4</v>
      </c>
      <c r="G3" s="9">
        <f t="shared" si="0"/>
        <v>6.3000000000000003E-4</v>
      </c>
      <c r="H3" s="9">
        <f t="shared" si="0"/>
        <v>1.0200000000000001E-3</v>
      </c>
      <c r="I3" s="23"/>
      <c r="J3" s="89">
        <v>2083.3333333333335</v>
      </c>
      <c r="K3" s="33"/>
      <c r="L3" s="39">
        <f t="shared" ref="L3:L39" si="1">F3*J3</f>
        <v>0.625</v>
      </c>
      <c r="M3" s="39">
        <f t="shared" ref="M3:M39" si="2">G3*J3</f>
        <v>1.3125000000000002</v>
      </c>
      <c r="N3" s="39">
        <f t="shared" ref="N3:N39" si="3">H3*J3</f>
        <v>2.1250000000000004</v>
      </c>
      <c r="P3" s="88">
        <v>5166.666666666667</v>
      </c>
      <c r="R3" s="38">
        <f t="shared" ref="R3:R39" si="4">F3*P3</f>
        <v>1.55</v>
      </c>
      <c r="S3" s="38">
        <f t="shared" ref="S3:S39" si="5">G3*P3</f>
        <v>3.2550000000000003</v>
      </c>
      <c r="T3" s="38">
        <f t="shared" ref="T3:T39" si="6">H3*P3</f>
        <v>5.2700000000000005</v>
      </c>
    </row>
    <row r="4" spans="1:20" x14ac:dyDescent="0.2">
      <c r="A4" t="s">
        <v>11</v>
      </c>
      <c r="B4" s="2">
        <v>0.22</v>
      </c>
      <c r="C4" s="2">
        <v>1.93</v>
      </c>
      <c r="D4" s="26">
        <v>9.44</v>
      </c>
      <c r="E4" s="23"/>
      <c r="F4" s="9">
        <f t="shared" si="0"/>
        <v>2.2000000000000001E-4</v>
      </c>
      <c r="G4" s="9">
        <f t="shared" si="0"/>
        <v>1.9299999999999999E-3</v>
      </c>
      <c r="H4" s="9">
        <f t="shared" si="0"/>
        <v>9.4399999999999987E-3</v>
      </c>
      <c r="I4" s="23"/>
      <c r="J4" s="89">
        <v>1666.666666839378</v>
      </c>
      <c r="K4" s="33"/>
      <c r="L4" s="39">
        <f t="shared" si="1"/>
        <v>0.36666666670466319</v>
      </c>
      <c r="M4" s="39">
        <f t="shared" si="2"/>
        <v>3.2166666669999993</v>
      </c>
      <c r="N4" s="39">
        <f t="shared" si="3"/>
        <v>15.733333334963726</v>
      </c>
      <c r="P4" s="88">
        <v>2876.9166669647925</v>
      </c>
      <c r="R4" s="38">
        <f t="shared" si="4"/>
        <v>0.63292166673225436</v>
      </c>
      <c r="S4" s="38">
        <f t="shared" si="5"/>
        <v>5.5524491672420488</v>
      </c>
      <c r="T4" s="38">
        <f t="shared" si="6"/>
        <v>27.158093336147637</v>
      </c>
    </row>
    <row r="5" spans="1:20" x14ac:dyDescent="0.2">
      <c r="A5" t="s">
        <v>43</v>
      </c>
      <c r="B5" s="2">
        <v>70.41</v>
      </c>
      <c r="C5" s="2">
        <v>326.20999999999998</v>
      </c>
      <c r="D5" s="26">
        <v>910.1</v>
      </c>
      <c r="E5" s="23"/>
      <c r="F5" s="9">
        <f t="shared" si="0"/>
        <v>7.041E-2</v>
      </c>
      <c r="G5" s="9">
        <f t="shared" si="0"/>
        <v>0.32621</v>
      </c>
      <c r="H5" s="9">
        <f t="shared" si="0"/>
        <v>0.91010000000000002</v>
      </c>
      <c r="I5" s="23"/>
      <c r="J5" s="89">
        <v>366.30036632843871</v>
      </c>
      <c r="K5" s="33"/>
      <c r="L5" s="39">
        <f t="shared" si="1"/>
        <v>25.791208793185369</v>
      </c>
      <c r="M5" s="39">
        <f t="shared" si="2"/>
        <v>119.4908425</v>
      </c>
      <c r="N5" s="39">
        <f t="shared" si="3"/>
        <v>333.36996339551206</v>
      </c>
      <c r="P5" s="88">
        <v>95.805787553129889</v>
      </c>
      <c r="R5" s="38">
        <f t="shared" si="4"/>
        <v>6.7456855016158759</v>
      </c>
      <c r="S5" s="38">
        <f t="shared" si="5"/>
        <v>31.252805957706499</v>
      </c>
      <c r="T5" s="38">
        <f t="shared" si="6"/>
        <v>87.192847252103519</v>
      </c>
    </row>
    <row r="6" spans="1:20" x14ac:dyDescent="0.2">
      <c r="A6" t="s">
        <v>44</v>
      </c>
      <c r="B6" s="2">
        <v>12.27</v>
      </c>
      <c r="C6" s="2">
        <v>43.24</v>
      </c>
      <c r="D6" s="26">
        <v>106.37</v>
      </c>
      <c r="E6" s="23"/>
      <c r="F6" s="9">
        <f t="shared" ref="F6:F39" si="7">B6/1000</f>
        <v>1.227E-2</v>
      </c>
      <c r="G6" s="9">
        <f t="shared" ref="G6:G39" si="8">C6/1000</f>
        <v>4.3240000000000001E-2</v>
      </c>
      <c r="H6" s="9">
        <f t="shared" ref="H6:H39" si="9">D6/1000</f>
        <v>0.10637000000000001</v>
      </c>
      <c r="I6" s="23"/>
      <c r="J6" s="89">
        <v>366.30036632747453</v>
      </c>
      <c r="K6" s="33"/>
      <c r="L6" s="39">
        <f t="shared" si="1"/>
        <v>4.494505494838112</v>
      </c>
      <c r="M6" s="39">
        <f t="shared" si="2"/>
        <v>15.838827839999999</v>
      </c>
      <c r="N6" s="39">
        <f t="shared" si="3"/>
        <v>38.963369966253467</v>
      </c>
      <c r="P6" s="88">
        <v>95.805787552877703</v>
      </c>
      <c r="R6" s="38">
        <f t="shared" si="4"/>
        <v>1.1755370132738094</v>
      </c>
      <c r="S6" s="38">
        <f t="shared" si="5"/>
        <v>4.1426422537864322</v>
      </c>
      <c r="T6" s="38">
        <f t="shared" si="6"/>
        <v>10.190861621999602</v>
      </c>
    </row>
    <row r="7" spans="1:20" x14ac:dyDescent="0.2">
      <c r="A7" t="s">
        <v>62</v>
      </c>
      <c r="B7" s="2">
        <v>41.339999999999996</v>
      </c>
      <c r="C7" s="2">
        <v>184.72499999999999</v>
      </c>
      <c r="D7" s="26">
        <v>508.23500000000001</v>
      </c>
      <c r="E7" s="23"/>
      <c r="F7" s="9">
        <f t="shared" si="7"/>
        <v>4.1339999999999995E-2</v>
      </c>
      <c r="G7" s="9">
        <f t="shared" si="8"/>
        <v>0.184725</v>
      </c>
      <c r="H7" s="9">
        <f t="shared" si="9"/>
        <v>0.50823499999999999</v>
      </c>
      <c r="I7" s="23"/>
      <c r="J7" s="89">
        <v>366.30036632832594</v>
      </c>
      <c r="K7" s="33"/>
      <c r="L7" s="39">
        <f t="shared" si="1"/>
        <v>15.142857144012993</v>
      </c>
      <c r="M7" s="39">
        <f t="shared" si="2"/>
        <v>67.664835170000003</v>
      </c>
      <c r="N7" s="39">
        <f t="shared" si="3"/>
        <v>186.16666668087672</v>
      </c>
      <c r="P7" s="88">
        <v>95.805787553100373</v>
      </c>
      <c r="R7" s="38">
        <f t="shared" si="4"/>
        <v>3.9606112574451688</v>
      </c>
      <c r="S7" s="38">
        <f t="shared" si="5"/>
        <v>17.697724105746467</v>
      </c>
      <c r="T7" s="38">
        <f t="shared" si="6"/>
        <v>48.691854437049969</v>
      </c>
    </row>
    <row r="8" spans="1:20" x14ac:dyDescent="0.2">
      <c r="A8" t="s">
        <v>13</v>
      </c>
      <c r="B8" s="2">
        <v>0.23</v>
      </c>
      <c r="C8" s="2">
        <v>2.41</v>
      </c>
      <c r="D8" s="26">
        <v>6.86</v>
      </c>
      <c r="E8" s="23"/>
      <c r="F8" s="9">
        <f t="shared" si="7"/>
        <v>2.3000000000000001E-4</v>
      </c>
      <c r="G8" s="9">
        <f t="shared" si="8"/>
        <v>2.4100000000000002E-3</v>
      </c>
      <c r="H8" s="9">
        <f t="shared" si="9"/>
        <v>6.8600000000000006E-3</v>
      </c>
      <c r="I8" s="23"/>
      <c r="J8" s="89">
        <v>1754.3859647302904</v>
      </c>
      <c r="K8" s="33"/>
      <c r="L8" s="39">
        <f t="shared" si="1"/>
        <v>0.4035087718879668</v>
      </c>
      <c r="M8" s="39">
        <f t="shared" si="2"/>
        <v>4.228070175</v>
      </c>
      <c r="N8" s="39">
        <f t="shared" si="3"/>
        <v>12.035087718049793</v>
      </c>
      <c r="P8" s="88">
        <v>2091.3749997830523</v>
      </c>
      <c r="R8" s="38">
        <f t="shared" si="4"/>
        <v>0.48101624995010206</v>
      </c>
      <c r="S8" s="38">
        <f t="shared" si="5"/>
        <v>5.0402137494771564</v>
      </c>
      <c r="T8" s="38">
        <f t="shared" si="6"/>
        <v>14.346832498511739</v>
      </c>
    </row>
    <row r="9" spans="1:20" x14ac:dyDescent="0.2">
      <c r="A9" t="s">
        <v>10</v>
      </c>
      <c r="B9" s="2">
        <v>0.19</v>
      </c>
      <c r="C9" s="2">
        <v>0.55000000000000004</v>
      </c>
      <c r="D9" s="26">
        <v>2.2999999999999998</v>
      </c>
      <c r="E9" s="23"/>
      <c r="F9" s="9">
        <f t="shared" si="7"/>
        <v>1.9000000000000001E-4</v>
      </c>
      <c r="G9" s="9">
        <f t="shared" si="8"/>
        <v>5.5000000000000003E-4</v>
      </c>
      <c r="H9" s="9">
        <f t="shared" si="9"/>
        <v>2.3E-3</v>
      </c>
      <c r="I9" s="23"/>
      <c r="J9" s="89">
        <v>5882.3529418181815</v>
      </c>
      <c r="K9" s="33"/>
      <c r="L9" s="39">
        <f t="shared" si="1"/>
        <v>1.1176470589454546</v>
      </c>
      <c r="M9" s="39">
        <f t="shared" si="2"/>
        <v>3.2352941180000001</v>
      </c>
      <c r="N9" s="39">
        <f t="shared" si="3"/>
        <v>13.529411766181818</v>
      </c>
      <c r="P9" s="88">
        <v>1484.6911766325545</v>
      </c>
      <c r="R9" s="38">
        <f t="shared" si="4"/>
        <v>0.28209132356018535</v>
      </c>
      <c r="S9" s="38">
        <f t="shared" si="5"/>
        <v>0.81658014714790506</v>
      </c>
      <c r="T9" s="38">
        <f t="shared" si="6"/>
        <v>3.4147897062548753</v>
      </c>
    </row>
    <row r="10" spans="1:20" x14ac:dyDescent="0.2">
      <c r="A10" t="s">
        <v>2</v>
      </c>
      <c r="B10" s="2">
        <v>0.73</v>
      </c>
      <c r="C10" s="2">
        <v>1.81</v>
      </c>
      <c r="D10" s="26">
        <v>3.28</v>
      </c>
      <c r="E10" s="23"/>
      <c r="F10" s="9">
        <f t="shared" si="7"/>
        <v>7.2999999999999996E-4</v>
      </c>
      <c r="G10" s="9">
        <f t="shared" si="8"/>
        <v>1.81E-3</v>
      </c>
      <c r="H10" s="9">
        <f t="shared" si="9"/>
        <v>3.2799999999999999E-3</v>
      </c>
      <c r="I10" s="23"/>
      <c r="J10" s="89">
        <v>1026.6961576257381</v>
      </c>
      <c r="K10" s="33"/>
      <c r="L10" s="39">
        <f t="shared" si="1"/>
        <v>0.74948819506678876</v>
      </c>
      <c r="M10" s="39">
        <f t="shared" si="2"/>
        <v>1.8583200453025859</v>
      </c>
      <c r="N10" s="39">
        <f t="shared" si="3"/>
        <v>3.3675633970124208</v>
      </c>
      <c r="P10" s="88">
        <v>2461.8599592423507</v>
      </c>
      <c r="R10" s="38">
        <f t="shared" si="4"/>
        <v>1.7971577702469159</v>
      </c>
      <c r="S10" s="38">
        <f t="shared" si="5"/>
        <v>4.4559665262286545</v>
      </c>
      <c r="T10" s="38">
        <f t="shared" si="6"/>
        <v>8.0749006663149103</v>
      </c>
    </row>
    <row r="11" spans="1:20" x14ac:dyDescent="0.2">
      <c r="A11" t="s">
        <v>14</v>
      </c>
      <c r="B11" s="2">
        <v>7.86</v>
      </c>
      <c r="C11" s="2">
        <v>87.79</v>
      </c>
      <c r="D11" s="26">
        <v>323.45</v>
      </c>
      <c r="E11" s="23"/>
      <c r="F11" s="9">
        <f t="shared" si="7"/>
        <v>7.8600000000000007E-3</v>
      </c>
      <c r="G11" s="9">
        <f t="shared" si="8"/>
        <v>8.7790000000000007E-2</v>
      </c>
      <c r="H11" s="9">
        <f t="shared" si="9"/>
        <v>0.32345000000000002</v>
      </c>
      <c r="I11" s="23"/>
      <c r="J11" s="89">
        <v>258.39793279416784</v>
      </c>
      <c r="K11" s="33"/>
      <c r="L11" s="39">
        <f t="shared" si="1"/>
        <v>2.0310077517621594</v>
      </c>
      <c r="M11" s="39">
        <f t="shared" si="2"/>
        <v>22.684754519999998</v>
      </c>
      <c r="N11" s="39">
        <f t="shared" si="3"/>
        <v>83.578811362273598</v>
      </c>
      <c r="P11" s="88">
        <v>97.267441852044627</v>
      </c>
      <c r="R11" s="38">
        <f t="shared" si="4"/>
        <v>0.76452209295707085</v>
      </c>
      <c r="S11" s="38">
        <f t="shared" si="5"/>
        <v>8.539108720190999</v>
      </c>
      <c r="T11" s="38">
        <f t="shared" si="6"/>
        <v>31.461154067043836</v>
      </c>
    </row>
    <row r="12" spans="1:20" x14ac:dyDescent="0.2">
      <c r="A12" t="s">
        <v>31</v>
      </c>
      <c r="B12" s="2">
        <v>0.28999999999999998</v>
      </c>
      <c r="C12" s="2">
        <v>0.86</v>
      </c>
      <c r="D12" s="26">
        <v>1.75</v>
      </c>
      <c r="E12" s="23"/>
      <c r="F12" s="9">
        <f t="shared" si="7"/>
        <v>2.9E-4</v>
      </c>
      <c r="G12" s="9">
        <f t="shared" si="8"/>
        <v>8.5999999999999998E-4</v>
      </c>
      <c r="H12" s="9">
        <f t="shared" si="9"/>
        <v>1.75E-3</v>
      </c>
      <c r="I12" s="23"/>
      <c r="J12" s="89">
        <v>3125</v>
      </c>
      <c r="K12" s="33"/>
      <c r="L12" s="39">
        <f t="shared" si="1"/>
        <v>0.90625</v>
      </c>
      <c r="M12" s="39">
        <f t="shared" si="2"/>
        <v>2.6875</v>
      </c>
      <c r="N12" s="39">
        <f t="shared" si="3"/>
        <v>5.46875</v>
      </c>
      <c r="P12" s="88">
        <v>2146.5</v>
      </c>
      <c r="R12" s="38">
        <f t="shared" si="4"/>
        <v>0.62248499999999996</v>
      </c>
      <c r="S12" s="38">
        <f t="shared" si="5"/>
        <v>1.84599</v>
      </c>
      <c r="T12" s="38">
        <f t="shared" si="6"/>
        <v>3.7563750000000002</v>
      </c>
    </row>
    <row r="13" spans="1:20" x14ac:dyDescent="0.2">
      <c r="A13" t="s">
        <v>16</v>
      </c>
      <c r="B13" s="2">
        <v>0.8</v>
      </c>
      <c r="C13" s="2">
        <v>8.9499999999999993</v>
      </c>
      <c r="D13" s="26">
        <v>32.19</v>
      </c>
      <c r="E13" s="23"/>
      <c r="F13" s="9">
        <f t="shared" si="7"/>
        <v>8.0000000000000004E-4</v>
      </c>
      <c r="G13" s="9">
        <f t="shared" si="8"/>
        <v>8.9499999999999996E-3</v>
      </c>
      <c r="H13" s="9">
        <f t="shared" si="9"/>
        <v>3.2189999999999996E-2</v>
      </c>
      <c r="I13" s="23"/>
      <c r="J13" s="89">
        <v>1666.6666670391062</v>
      </c>
      <c r="K13" s="33"/>
      <c r="L13" s="39">
        <f t="shared" si="1"/>
        <v>1.3333333336312849</v>
      </c>
      <c r="M13" s="39">
        <f t="shared" si="2"/>
        <v>14.91666667</v>
      </c>
      <c r="N13" s="39">
        <f t="shared" si="3"/>
        <v>53.650000011988823</v>
      </c>
      <c r="P13" s="88">
        <v>503.6166667792067</v>
      </c>
      <c r="R13" s="38">
        <f t="shared" si="4"/>
        <v>0.40289333342336536</v>
      </c>
      <c r="S13" s="38">
        <f t="shared" si="5"/>
        <v>4.5073691676738994</v>
      </c>
      <c r="T13" s="38">
        <f t="shared" si="6"/>
        <v>16.211420503622662</v>
      </c>
    </row>
    <row r="14" spans="1:20" x14ac:dyDescent="0.2">
      <c r="A14" t="s">
        <v>33</v>
      </c>
      <c r="B14" s="2">
        <v>0.6</v>
      </c>
      <c r="C14" s="2">
        <v>2.97</v>
      </c>
      <c r="D14" s="26">
        <v>5.2</v>
      </c>
      <c r="E14" s="23"/>
      <c r="F14" s="9">
        <f t="shared" si="7"/>
        <v>5.9999999999999995E-4</v>
      </c>
      <c r="G14" s="9">
        <f t="shared" si="8"/>
        <v>2.97E-3</v>
      </c>
      <c r="H14" s="9">
        <f t="shared" si="9"/>
        <v>5.1999999999999998E-3</v>
      </c>
      <c r="I14" s="23"/>
      <c r="J14" s="89">
        <v>970.87378653198664</v>
      </c>
      <c r="K14" s="33"/>
      <c r="L14" s="39">
        <f t="shared" si="1"/>
        <v>0.58252427191919198</v>
      </c>
      <c r="M14" s="39">
        <f t="shared" si="2"/>
        <v>2.8834951460000005</v>
      </c>
      <c r="N14" s="39">
        <f t="shared" si="3"/>
        <v>5.0485436899663299</v>
      </c>
      <c r="P14" s="88">
        <v>178.92038837240676</v>
      </c>
      <c r="R14" s="38">
        <f t="shared" si="4"/>
        <v>0.10735223302344404</v>
      </c>
      <c r="S14" s="38">
        <f t="shared" si="5"/>
        <v>0.53139355346604811</v>
      </c>
      <c r="T14" s="38">
        <f t="shared" si="6"/>
        <v>0.93038601953651512</v>
      </c>
    </row>
    <row r="15" spans="1:20" x14ac:dyDescent="0.2">
      <c r="A15" t="s">
        <v>20</v>
      </c>
      <c r="B15" s="2">
        <v>21.57</v>
      </c>
      <c r="C15" s="2">
        <v>68.959999999999994</v>
      </c>
      <c r="D15" s="26">
        <v>144.66</v>
      </c>
      <c r="E15" s="23"/>
      <c r="F15" s="9">
        <f t="shared" si="7"/>
        <v>2.1569999999999999E-2</v>
      </c>
      <c r="G15" s="9">
        <f t="shared" si="8"/>
        <v>6.8959999999999994E-2</v>
      </c>
      <c r="H15" s="9">
        <f t="shared" si="9"/>
        <v>0.14465999999999998</v>
      </c>
      <c r="I15" s="23"/>
      <c r="J15" s="89">
        <v>193.42359773781905</v>
      </c>
      <c r="K15" s="33"/>
      <c r="L15" s="39">
        <f t="shared" si="1"/>
        <v>4.1721470032047563</v>
      </c>
      <c r="M15" s="39">
        <f t="shared" si="2"/>
        <v>13.338491300000001</v>
      </c>
      <c r="N15" s="39">
        <f t="shared" si="3"/>
        <v>27.980657648752899</v>
      </c>
      <c r="P15" s="88">
        <v>439.65957460197222</v>
      </c>
      <c r="R15" s="38">
        <f t="shared" si="4"/>
        <v>9.4834570241645402</v>
      </c>
      <c r="S15" s="38">
        <f t="shared" si="5"/>
        <v>30.318924264552003</v>
      </c>
      <c r="T15" s="38">
        <f t="shared" si="6"/>
        <v>63.601154061921292</v>
      </c>
    </row>
    <row r="16" spans="1:20" x14ac:dyDescent="0.2">
      <c r="A16" t="s">
        <v>15</v>
      </c>
      <c r="B16" s="2">
        <v>4.25</v>
      </c>
      <c r="C16" s="2">
        <v>6.27</v>
      </c>
      <c r="D16" s="26">
        <v>8.81</v>
      </c>
      <c r="E16" s="23"/>
      <c r="F16" s="9">
        <f t="shared" si="7"/>
        <v>4.2500000000000003E-3</v>
      </c>
      <c r="G16" s="9">
        <f t="shared" si="8"/>
        <v>6.2699999999999995E-3</v>
      </c>
      <c r="H16" s="9">
        <f t="shared" si="9"/>
        <v>8.8100000000000001E-3</v>
      </c>
      <c r="I16" s="23"/>
      <c r="J16" s="89">
        <v>694.44444449760783</v>
      </c>
      <c r="K16" s="33"/>
      <c r="L16" s="39">
        <f t="shared" si="1"/>
        <v>2.9513888891148334</v>
      </c>
      <c r="M16" s="39">
        <f t="shared" si="2"/>
        <v>4.3541666670000012</v>
      </c>
      <c r="N16" s="39">
        <f t="shared" si="3"/>
        <v>6.1180555560239247</v>
      </c>
      <c r="P16" s="88">
        <v>194.20833334820099</v>
      </c>
      <c r="R16" s="38">
        <f t="shared" si="4"/>
        <v>0.82538541672985433</v>
      </c>
      <c r="S16" s="38">
        <f t="shared" si="5"/>
        <v>1.2176862500932202</v>
      </c>
      <c r="T16" s="38">
        <f t="shared" si="6"/>
        <v>1.7109754167976507</v>
      </c>
    </row>
    <row r="17" spans="1:20" x14ac:dyDescent="0.2">
      <c r="A17" t="s">
        <v>22</v>
      </c>
      <c r="B17" s="2">
        <v>0.3</v>
      </c>
      <c r="C17" s="2">
        <v>8.41</v>
      </c>
      <c r="D17" s="26">
        <v>26.26</v>
      </c>
      <c r="E17" s="23"/>
      <c r="F17" s="9">
        <f t="shared" si="7"/>
        <v>2.9999999999999997E-4</v>
      </c>
      <c r="G17" s="9">
        <f t="shared" si="8"/>
        <v>8.4100000000000008E-3</v>
      </c>
      <c r="H17" s="9">
        <f t="shared" si="9"/>
        <v>2.6260000000000002E-2</v>
      </c>
      <c r="I17" s="23"/>
      <c r="J17" s="89">
        <v>558.65921783590966</v>
      </c>
      <c r="K17" s="33"/>
      <c r="L17" s="39">
        <f t="shared" si="1"/>
        <v>0.16759776535077289</v>
      </c>
      <c r="M17" s="39">
        <f t="shared" si="2"/>
        <v>4.6983240220000004</v>
      </c>
      <c r="N17" s="39">
        <f t="shared" si="3"/>
        <v>14.670391060370989</v>
      </c>
      <c r="P17" s="88">
        <v>293.0363128275589</v>
      </c>
      <c r="R17" s="38">
        <f t="shared" si="4"/>
        <v>8.7910893848267668E-2</v>
      </c>
      <c r="S17" s="38">
        <f t="shared" si="5"/>
        <v>2.4644353908797707</v>
      </c>
      <c r="T17" s="38">
        <f t="shared" si="6"/>
        <v>7.6951335748516971</v>
      </c>
    </row>
    <row r="18" spans="1:20" x14ac:dyDescent="0.2">
      <c r="A18" t="s">
        <v>5</v>
      </c>
      <c r="B18" s="2">
        <v>4.22</v>
      </c>
      <c r="C18" s="2">
        <v>9.11</v>
      </c>
      <c r="D18" s="26">
        <v>15.38</v>
      </c>
      <c r="E18" s="23"/>
      <c r="F18" s="9">
        <f t="shared" si="7"/>
        <v>4.2199999999999998E-3</v>
      </c>
      <c r="G18" s="9">
        <f t="shared" si="8"/>
        <v>9.11E-3</v>
      </c>
      <c r="H18" s="9">
        <f t="shared" si="9"/>
        <v>1.5380000000000001E-2</v>
      </c>
      <c r="I18" s="23"/>
      <c r="J18" s="89">
        <v>172.41379308452252</v>
      </c>
      <c r="K18" s="33"/>
      <c r="L18" s="39">
        <f t="shared" si="1"/>
        <v>0.72758620681668507</v>
      </c>
      <c r="M18" s="39">
        <f t="shared" si="2"/>
        <v>1.5706896550000002</v>
      </c>
      <c r="N18" s="39">
        <f t="shared" si="3"/>
        <v>2.6517241376399565</v>
      </c>
      <c r="P18" s="88">
        <v>269.84094824624174</v>
      </c>
      <c r="R18" s="38">
        <f t="shared" si="4"/>
        <v>1.1387288015991401</v>
      </c>
      <c r="S18" s="38">
        <f t="shared" si="5"/>
        <v>2.4582510385232621</v>
      </c>
      <c r="T18" s="38">
        <f t="shared" si="6"/>
        <v>4.1501537840271983</v>
      </c>
    </row>
    <row r="19" spans="1:20" x14ac:dyDescent="0.2">
      <c r="A19" t="s">
        <v>32</v>
      </c>
      <c r="B19" s="2">
        <v>47.85</v>
      </c>
      <c r="C19" s="2">
        <v>369.81</v>
      </c>
      <c r="D19" s="26">
        <v>724.65</v>
      </c>
      <c r="E19" s="23"/>
      <c r="F19" s="9">
        <f t="shared" si="7"/>
        <v>4.7850000000000004E-2</v>
      </c>
      <c r="G19" s="9">
        <f t="shared" si="8"/>
        <v>0.36981000000000003</v>
      </c>
      <c r="H19" s="9">
        <f t="shared" si="9"/>
        <v>0.72465000000000002</v>
      </c>
      <c r="I19" s="23"/>
      <c r="J19" s="89">
        <v>315.45741326627183</v>
      </c>
      <c r="K19" s="33"/>
      <c r="L19" s="39">
        <f t="shared" si="1"/>
        <v>15.094637224791109</v>
      </c>
      <c r="M19" s="39">
        <f t="shared" si="2"/>
        <v>116.65930599999999</v>
      </c>
      <c r="N19" s="39">
        <f t="shared" si="3"/>
        <v>228.59621452340389</v>
      </c>
      <c r="P19" s="88">
        <v>100.08000000541251</v>
      </c>
      <c r="R19" s="38">
        <f t="shared" si="4"/>
        <v>4.7888280002589889</v>
      </c>
      <c r="S19" s="38">
        <f t="shared" si="5"/>
        <v>37.010584802001603</v>
      </c>
      <c r="T19" s="38">
        <f t="shared" si="6"/>
        <v>72.522972003922177</v>
      </c>
    </row>
    <row r="20" spans="1:20" x14ac:dyDescent="0.2">
      <c r="A20" t="s">
        <v>45</v>
      </c>
      <c r="B20" s="2">
        <v>28.875999999999998</v>
      </c>
      <c r="C20" s="2">
        <v>153.768</v>
      </c>
      <c r="D20" s="26">
        <v>359.12199999999996</v>
      </c>
      <c r="E20" s="23"/>
      <c r="F20" s="43">
        <f t="shared" si="7"/>
        <v>2.8875999999999999E-2</v>
      </c>
      <c r="G20" s="43">
        <f t="shared" si="8"/>
        <v>0.15376799999999999</v>
      </c>
      <c r="H20" s="43">
        <f t="shared" si="9"/>
        <v>0.35912199999999994</v>
      </c>
      <c r="I20" s="23"/>
      <c r="J20" s="89">
        <v>627.11160234853287</v>
      </c>
      <c r="K20" s="33"/>
      <c r="L20" s="39">
        <f t="shared" si="1"/>
        <v>18.108474629416236</v>
      </c>
      <c r="M20" s="39">
        <f t="shared" si="2"/>
        <v>96.429696869929188</v>
      </c>
      <c r="N20" s="39">
        <f t="shared" si="3"/>
        <v>225.20957285860979</v>
      </c>
      <c r="P20" s="88">
        <v>7</v>
      </c>
      <c r="R20" s="38">
        <f t="shared" si="4"/>
        <v>0.20213199999999998</v>
      </c>
      <c r="S20" s="38">
        <f t="shared" si="5"/>
        <v>1.076376</v>
      </c>
      <c r="T20" s="38">
        <f t="shared" si="6"/>
        <v>2.5138539999999994</v>
      </c>
    </row>
    <row r="21" spans="1:20" x14ac:dyDescent="0.2">
      <c r="A21" t="s">
        <v>26</v>
      </c>
      <c r="B21" s="2">
        <v>0.99</v>
      </c>
      <c r="C21" s="2">
        <v>2.94</v>
      </c>
      <c r="D21" s="26">
        <v>9.01</v>
      </c>
      <c r="E21" s="23"/>
      <c r="F21" s="9">
        <f t="shared" si="7"/>
        <v>9.8999999999999999E-4</v>
      </c>
      <c r="G21" s="9">
        <f t="shared" si="8"/>
        <v>2.9399999999999999E-3</v>
      </c>
      <c r="H21" s="9">
        <f t="shared" si="9"/>
        <v>9.0100000000000006E-3</v>
      </c>
      <c r="I21" s="23"/>
      <c r="J21" s="89">
        <v>221.11663911564628</v>
      </c>
      <c r="K21" s="33"/>
      <c r="L21" s="39">
        <f t="shared" si="1"/>
        <v>0.21890547272448982</v>
      </c>
      <c r="M21" s="39">
        <f t="shared" si="2"/>
        <v>0.65008291900000004</v>
      </c>
      <c r="N21" s="39">
        <f t="shared" si="3"/>
        <v>1.9922609184319731</v>
      </c>
      <c r="P21" s="88">
        <v>264.45550038231295</v>
      </c>
      <c r="R21" s="38">
        <f t="shared" si="4"/>
        <v>0.26181094537848981</v>
      </c>
      <c r="S21" s="38">
        <f t="shared" si="5"/>
        <v>0.77749917112400002</v>
      </c>
      <c r="T21" s="38">
        <f t="shared" si="6"/>
        <v>2.38274405844464</v>
      </c>
    </row>
    <row r="22" spans="1:20" x14ac:dyDescent="0.2">
      <c r="A22" t="s">
        <v>4</v>
      </c>
      <c r="B22" s="2">
        <v>4.1500000000000004</v>
      </c>
      <c r="C22" s="2">
        <v>12.96</v>
      </c>
      <c r="D22" s="26">
        <v>26.59</v>
      </c>
      <c r="E22" s="23"/>
      <c r="F22" s="9">
        <f t="shared" si="7"/>
        <v>4.15E-3</v>
      </c>
      <c r="G22" s="9">
        <f t="shared" si="8"/>
        <v>1.2960000000000001E-2</v>
      </c>
      <c r="H22" s="9">
        <f t="shared" si="9"/>
        <v>2.6589999999999999E-2</v>
      </c>
      <c r="I22" s="23"/>
      <c r="J22" s="89">
        <v>162.60162600308638</v>
      </c>
      <c r="K22" s="33"/>
      <c r="L22" s="39">
        <f t="shared" si="1"/>
        <v>0.67479674791280853</v>
      </c>
      <c r="M22" s="39">
        <f t="shared" si="2"/>
        <v>2.1073170729999995</v>
      </c>
      <c r="N22" s="39">
        <f t="shared" si="3"/>
        <v>4.323577235422067</v>
      </c>
      <c r="P22" s="88">
        <v>280.99166664390106</v>
      </c>
      <c r="R22" s="38">
        <f t="shared" si="4"/>
        <v>1.1661154165721894</v>
      </c>
      <c r="S22" s="38">
        <f t="shared" si="5"/>
        <v>3.6416519997049579</v>
      </c>
      <c r="T22" s="38">
        <f t="shared" si="6"/>
        <v>7.4715684160613289</v>
      </c>
    </row>
    <row r="23" spans="1:20" x14ac:dyDescent="0.2">
      <c r="A23" t="s">
        <v>18</v>
      </c>
      <c r="B23" s="2">
        <v>2.64</v>
      </c>
      <c r="C23" s="2">
        <v>7.6</v>
      </c>
      <c r="D23" s="26">
        <v>13.98</v>
      </c>
      <c r="E23" s="23"/>
      <c r="F23" s="9">
        <f t="shared" si="7"/>
        <v>2.64E-3</v>
      </c>
      <c r="G23" s="9">
        <f t="shared" si="8"/>
        <v>7.6E-3</v>
      </c>
      <c r="H23" s="9">
        <f t="shared" si="9"/>
        <v>1.3980000000000001E-2</v>
      </c>
      <c r="I23" s="23"/>
      <c r="J23" s="89">
        <v>381.24285171052645</v>
      </c>
      <c r="K23" s="33"/>
      <c r="L23" s="39">
        <f t="shared" si="1"/>
        <v>1.0064811285157897</v>
      </c>
      <c r="M23" s="39">
        <f t="shared" si="2"/>
        <v>2.8974456730000009</v>
      </c>
      <c r="N23" s="39">
        <f t="shared" si="3"/>
        <v>5.3297750669131601</v>
      </c>
      <c r="P23" s="88">
        <v>438.43881053839806</v>
      </c>
      <c r="R23" s="38">
        <f t="shared" si="4"/>
        <v>1.1574784598213708</v>
      </c>
      <c r="S23" s="38">
        <f t="shared" si="5"/>
        <v>3.3321349600918251</v>
      </c>
      <c r="T23" s="38">
        <f t="shared" si="6"/>
        <v>6.1293745713268057</v>
      </c>
    </row>
    <row r="24" spans="1:20" x14ac:dyDescent="0.2">
      <c r="A24" t="s">
        <v>21</v>
      </c>
      <c r="B24" s="2">
        <v>7.85</v>
      </c>
      <c r="C24" s="2">
        <v>26.31</v>
      </c>
      <c r="D24" s="26">
        <v>36.32</v>
      </c>
      <c r="E24" s="23"/>
      <c r="F24" s="9">
        <f t="shared" si="7"/>
        <v>7.8499999999999993E-3</v>
      </c>
      <c r="G24" s="9">
        <f t="shared" si="8"/>
        <v>2.631E-2</v>
      </c>
      <c r="H24" s="9">
        <f t="shared" si="9"/>
        <v>3.6319999999999998E-2</v>
      </c>
      <c r="I24" s="23"/>
      <c r="J24" s="89">
        <v>113.12217194982895</v>
      </c>
      <c r="K24" s="33"/>
      <c r="L24" s="39">
        <f t="shared" si="1"/>
        <v>0.88800904980615725</v>
      </c>
      <c r="M24" s="39">
        <f t="shared" si="2"/>
        <v>2.9762443439999999</v>
      </c>
      <c r="N24" s="39">
        <f t="shared" si="3"/>
        <v>4.1085972852177877</v>
      </c>
      <c r="P24" s="88">
        <v>4072.3981901938428</v>
      </c>
      <c r="R24" s="38">
        <f t="shared" si="4"/>
        <v>31.968325793021663</v>
      </c>
      <c r="S24" s="38">
        <f t="shared" si="5"/>
        <v>107.144796384</v>
      </c>
      <c r="T24" s="38">
        <f t="shared" si="6"/>
        <v>147.90950226784037</v>
      </c>
    </row>
    <row r="25" spans="1:20" x14ac:dyDescent="0.2">
      <c r="A25" t="s">
        <v>9</v>
      </c>
      <c r="B25" s="2">
        <v>0.1</v>
      </c>
      <c r="C25" s="2">
        <v>0.39</v>
      </c>
      <c r="D25" s="26">
        <v>0.62</v>
      </c>
      <c r="E25" s="23"/>
      <c r="F25" s="9">
        <f t="shared" si="7"/>
        <v>1E-4</v>
      </c>
      <c r="G25" s="9">
        <f t="shared" si="8"/>
        <v>3.8999999999999999E-4</v>
      </c>
      <c r="H25" s="9">
        <f t="shared" si="9"/>
        <v>6.2E-4</v>
      </c>
      <c r="I25" s="23"/>
      <c r="J25" s="89">
        <v>2702.7027025641023</v>
      </c>
      <c r="K25" s="33"/>
      <c r="L25" s="39">
        <f t="shared" si="1"/>
        <v>0.27027027025641026</v>
      </c>
      <c r="M25" s="39">
        <f t="shared" si="2"/>
        <v>1.0540540539999999</v>
      </c>
      <c r="N25" s="39">
        <f t="shared" si="3"/>
        <v>1.6756756755897435</v>
      </c>
      <c r="P25" s="88">
        <v>923.85810806073061</v>
      </c>
      <c r="R25" s="38">
        <f t="shared" si="4"/>
        <v>9.2385810806073068E-2</v>
      </c>
      <c r="S25" s="38">
        <f t="shared" si="5"/>
        <v>0.36030466214368495</v>
      </c>
      <c r="T25" s="38">
        <f t="shared" si="6"/>
        <v>0.57279202699765297</v>
      </c>
    </row>
    <row r="26" spans="1:20" x14ac:dyDescent="0.2">
      <c r="A26" t="s">
        <v>19</v>
      </c>
      <c r="B26" s="2">
        <v>0.21</v>
      </c>
      <c r="C26" s="2">
        <v>0.89</v>
      </c>
      <c r="D26" s="26">
        <v>1.85</v>
      </c>
      <c r="E26" s="23"/>
      <c r="F26" s="9">
        <f t="shared" si="7"/>
        <v>2.0999999999999998E-4</v>
      </c>
      <c r="G26" s="9">
        <f t="shared" si="8"/>
        <v>8.9000000000000006E-4</v>
      </c>
      <c r="H26" s="9">
        <f t="shared" si="9"/>
        <v>1.8500000000000001E-3</v>
      </c>
      <c r="I26" s="23"/>
      <c r="J26" s="89">
        <v>1946.4720194647202</v>
      </c>
      <c r="K26" s="33"/>
      <c r="L26" s="39">
        <f t="shared" si="1"/>
        <v>0.40875912408759119</v>
      </c>
      <c r="M26" s="39">
        <f t="shared" si="2"/>
        <v>1.7323600973236011</v>
      </c>
      <c r="N26" s="39">
        <f t="shared" si="3"/>
        <v>3.6009732360097324</v>
      </c>
      <c r="P26" s="88">
        <v>940</v>
      </c>
      <c r="R26" s="38">
        <f t="shared" si="4"/>
        <v>0.19739999999999999</v>
      </c>
      <c r="S26" s="38">
        <f t="shared" si="5"/>
        <v>0.83660000000000001</v>
      </c>
      <c r="T26" s="38">
        <f t="shared" si="6"/>
        <v>1.7390000000000001</v>
      </c>
    </row>
    <row r="27" spans="1:20" x14ac:dyDescent="0.2">
      <c r="A27" t="s">
        <v>27</v>
      </c>
      <c r="B27" s="2">
        <v>4.08</v>
      </c>
      <c r="C27" s="2">
        <v>15.57</v>
      </c>
      <c r="D27" s="26">
        <v>41.87</v>
      </c>
      <c r="E27" s="23"/>
      <c r="F27" s="9">
        <f t="shared" si="7"/>
        <v>4.0800000000000003E-3</v>
      </c>
      <c r="G27" s="9">
        <f t="shared" si="8"/>
        <v>1.5570000000000001E-2</v>
      </c>
      <c r="H27" s="9">
        <f t="shared" si="9"/>
        <v>4.1869999999999997E-2</v>
      </c>
      <c r="I27" s="23"/>
      <c r="J27" s="89">
        <v>293.25513198458566</v>
      </c>
      <c r="K27" s="33"/>
      <c r="L27" s="39">
        <f t="shared" si="1"/>
        <v>1.1964809384971096</v>
      </c>
      <c r="M27" s="39">
        <f t="shared" si="2"/>
        <v>4.5659824049999989</v>
      </c>
      <c r="N27" s="39">
        <f t="shared" si="3"/>
        <v>12.278592376194601</v>
      </c>
      <c r="P27" s="88">
        <v>157.52859238598987</v>
      </c>
      <c r="R27" s="38">
        <f t="shared" si="4"/>
        <v>0.6427166569348387</v>
      </c>
      <c r="S27" s="38">
        <f t="shared" si="5"/>
        <v>2.4527201834498622</v>
      </c>
      <c r="T27" s="38">
        <f t="shared" si="6"/>
        <v>6.5957221632013949</v>
      </c>
    </row>
    <row r="28" spans="1:20" x14ac:dyDescent="0.2">
      <c r="A28" t="s">
        <v>30</v>
      </c>
      <c r="B28" s="2">
        <v>0.17</v>
      </c>
      <c r="C28" s="2">
        <v>0.38</v>
      </c>
      <c r="D28" s="26">
        <v>1.07</v>
      </c>
      <c r="E28" s="23"/>
      <c r="F28" s="9">
        <f t="shared" si="7"/>
        <v>1.7000000000000001E-4</v>
      </c>
      <c r="G28" s="9">
        <f t="shared" si="8"/>
        <v>3.8000000000000002E-4</v>
      </c>
      <c r="H28" s="9">
        <f t="shared" si="9"/>
        <v>1.07E-3</v>
      </c>
      <c r="I28" s="23"/>
      <c r="J28" s="89">
        <v>3268.6414708886618</v>
      </c>
      <c r="K28" s="33"/>
      <c r="L28" s="39">
        <f t="shared" si="1"/>
        <v>0.55566905005107259</v>
      </c>
      <c r="M28" s="39">
        <f t="shared" si="2"/>
        <v>1.2420837589376916</v>
      </c>
      <c r="N28" s="39">
        <f t="shared" si="3"/>
        <v>3.4974463738508681</v>
      </c>
      <c r="P28" s="88">
        <v>621</v>
      </c>
      <c r="R28" s="38">
        <f t="shared" si="4"/>
        <v>0.10557000000000001</v>
      </c>
      <c r="S28" s="38">
        <f t="shared" si="5"/>
        <v>0.23598000000000002</v>
      </c>
      <c r="T28" s="38">
        <f t="shared" si="6"/>
        <v>0.66447000000000001</v>
      </c>
    </row>
    <row r="29" spans="1:20" x14ac:dyDescent="0.2">
      <c r="A29" t="s">
        <v>28</v>
      </c>
      <c r="B29" s="2">
        <v>1.37</v>
      </c>
      <c r="C29" s="2">
        <v>2.42</v>
      </c>
      <c r="D29" s="26">
        <v>3.29</v>
      </c>
      <c r="E29" s="23"/>
      <c r="F29" s="9">
        <f t="shared" si="7"/>
        <v>1.3700000000000001E-3</v>
      </c>
      <c r="G29" s="9">
        <f t="shared" si="8"/>
        <v>2.4199999999999998E-3</v>
      </c>
      <c r="H29" s="9">
        <f t="shared" si="9"/>
        <v>3.29E-3</v>
      </c>
      <c r="I29" s="23"/>
      <c r="J29" s="89">
        <v>113.12217076960474</v>
      </c>
      <c r="K29" s="33"/>
      <c r="L29" s="39">
        <f t="shared" si="1"/>
        <v>0.15497737395435851</v>
      </c>
      <c r="M29" s="39">
        <f t="shared" si="2"/>
        <v>0.27375565326244344</v>
      </c>
      <c r="N29" s="39">
        <f t="shared" si="3"/>
        <v>0.37217194183199959</v>
      </c>
      <c r="P29" s="88">
        <v>4072.3981884297523</v>
      </c>
      <c r="R29" s="38">
        <f t="shared" si="4"/>
        <v>5.5791855181487611</v>
      </c>
      <c r="S29" s="38">
        <f t="shared" si="5"/>
        <v>9.8552036160000007</v>
      </c>
      <c r="T29" s="38">
        <f t="shared" si="6"/>
        <v>13.398190039933885</v>
      </c>
    </row>
    <row r="30" spans="1:20" x14ac:dyDescent="0.2">
      <c r="A30" t="s">
        <v>3</v>
      </c>
      <c r="B30" s="2">
        <v>2.2799999999999998</v>
      </c>
      <c r="C30" s="2">
        <v>7.46</v>
      </c>
      <c r="D30" s="26">
        <v>20.47</v>
      </c>
      <c r="E30" s="23"/>
      <c r="F30" s="9">
        <f t="shared" si="7"/>
        <v>2.2799999999999999E-3</v>
      </c>
      <c r="G30" s="9">
        <f t="shared" si="8"/>
        <v>7.4599999999999996E-3</v>
      </c>
      <c r="H30" s="9">
        <f t="shared" si="9"/>
        <v>2.0469999999999999E-2</v>
      </c>
      <c r="I30" s="23"/>
      <c r="J30" s="89">
        <v>289.01734101876673</v>
      </c>
      <c r="K30" s="33"/>
      <c r="L30" s="39">
        <f t="shared" si="1"/>
        <v>0.65895953752278813</v>
      </c>
      <c r="M30" s="39">
        <f t="shared" si="2"/>
        <v>2.1560693639999995</v>
      </c>
      <c r="N30" s="39">
        <f t="shared" si="3"/>
        <v>5.9161849706541547</v>
      </c>
      <c r="P30" s="88">
        <v>122.99566473065147</v>
      </c>
      <c r="R30" s="38">
        <f t="shared" si="4"/>
        <v>0.28043011558588532</v>
      </c>
      <c r="S30" s="38">
        <f t="shared" si="5"/>
        <v>0.91754765889065992</v>
      </c>
      <c r="T30" s="38">
        <f t="shared" si="6"/>
        <v>2.5177212570364356</v>
      </c>
    </row>
    <row r="31" spans="1:20" x14ac:dyDescent="0.2">
      <c r="A31" t="s">
        <v>24</v>
      </c>
      <c r="B31" s="2">
        <v>7.39</v>
      </c>
      <c r="C31" s="2">
        <v>17.36</v>
      </c>
      <c r="D31" s="26">
        <v>34.090000000000003</v>
      </c>
      <c r="E31" s="23"/>
      <c r="F31" s="9">
        <f t="shared" si="7"/>
        <v>7.3899999999999999E-3</v>
      </c>
      <c r="G31" s="9">
        <f t="shared" si="8"/>
        <v>1.736E-2</v>
      </c>
      <c r="H31" s="9">
        <f t="shared" si="9"/>
        <v>3.4090000000000002E-2</v>
      </c>
      <c r="I31" s="23"/>
      <c r="J31" s="89">
        <v>418.41004182027649</v>
      </c>
      <c r="K31" s="33"/>
      <c r="L31" s="39">
        <f t="shared" si="1"/>
        <v>3.0920502090518434</v>
      </c>
      <c r="M31" s="39">
        <f t="shared" si="2"/>
        <v>7.2635983260000003</v>
      </c>
      <c r="N31" s="39">
        <f t="shared" si="3"/>
        <v>14.263598325653227</v>
      </c>
      <c r="P31" s="88">
        <v>273.94811714124057</v>
      </c>
      <c r="R31" s="38">
        <f t="shared" si="4"/>
        <v>2.0244765856737676</v>
      </c>
      <c r="S31" s="38">
        <f t="shared" si="5"/>
        <v>4.7557393135719366</v>
      </c>
      <c r="T31" s="38">
        <f t="shared" si="6"/>
        <v>9.3388913133448916</v>
      </c>
    </row>
    <row r="32" spans="1:20" x14ac:dyDescent="0.2">
      <c r="A32" t="s">
        <v>1</v>
      </c>
      <c r="B32" s="2">
        <v>0.37</v>
      </c>
      <c r="C32" s="2">
        <v>0.88</v>
      </c>
      <c r="D32" s="26">
        <v>1.66</v>
      </c>
      <c r="E32" s="23"/>
      <c r="F32" s="9">
        <f t="shared" si="7"/>
        <v>3.6999999999999999E-4</v>
      </c>
      <c r="G32" s="9">
        <f t="shared" si="8"/>
        <v>8.8000000000000003E-4</v>
      </c>
      <c r="H32" s="9">
        <f t="shared" si="9"/>
        <v>1.66E-3</v>
      </c>
      <c r="I32" s="23"/>
      <c r="J32" s="89">
        <v>1366.120218181818</v>
      </c>
      <c r="K32" s="33"/>
      <c r="L32" s="39">
        <f t="shared" si="1"/>
        <v>0.50546448072727268</v>
      </c>
      <c r="M32" s="39">
        <f t="shared" si="2"/>
        <v>1.2021857919999999</v>
      </c>
      <c r="N32" s="39">
        <f t="shared" si="3"/>
        <v>2.2677595621818178</v>
      </c>
      <c r="P32" s="88">
        <v>1009.8770488865455</v>
      </c>
      <c r="R32" s="38">
        <f t="shared" si="4"/>
        <v>0.37365450808802181</v>
      </c>
      <c r="S32" s="38">
        <f t="shared" si="5"/>
        <v>0.88869180302016004</v>
      </c>
      <c r="T32" s="38">
        <f t="shared" si="6"/>
        <v>1.6763959011516656</v>
      </c>
    </row>
    <row r="33" spans="1:27" x14ac:dyDescent="0.2">
      <c r="A33" t="s">
        <v>17</v>
      </c>
      <c r="B33" s="2">
        <v>6.46</v>
      </c>
      <c r="C33" s="2">
        <v>12.22</v>
      </c>
      <c r="D33" s="26">
        <v>20.399999999999999</v>
      </c>
      <c r="E33" s="23"/>
      <c r="F33" s="9">
        <f t="shared" si="7"/>
        <v>6.4599999999999996E-3</v>
      </c>
      <c r="G33" s="9">
        <f t="shared" si="8"/>
        <v>1.222E-2</v>
      </c>
      <c r="H33" s="9">
        <f t="shared" si="9"/>
        <v>2.0399999999999998E-2</v>
      </c>
      <c r="I33" s="23"/>
      <c r="J33" s="89">
        <v>540.54147086974103</v>
      </c>
      <c r="K33" s="33"/>
      <c r="L33" s="39">
        <f t="shared" si="1"/>
        <v>3.4918979018185268</v>
      </c>
      <c r="M33" s="39">
        <f t="shared" si="2"/>
        <v>6.6054167740282352</v>
      </c>
      <c r="N33" s="39">
        <f t="shared" si="3"/>
        <v>11.027046005742717</v>
      </c>
      <c r="P33" s="88">
        <v>459.56655672855089</v>
      </c>
      <c r="R33" s="38">
        <f t="shared" si="4"/>
        <v>2.9687999564664387</v>
      </c>
      <c r="S33" s="38">
        <f t="shared" si="5"/>
        <v>5.6159033232228923</v>
      </c>
      <c r="T33" s="38">
        <f t="shared" si="6"/>
        <v>9.3751577572624374</v>
      </c>
    </row>
    <row r="34" spans="1:27" x14ac:dyDescent="0.2">
      <c r="A34" t="s">
        <v>0</v>
      </c>
      <c r="B34" s="2">
        <v>0.99</v>
      </c>
      <c r="C34" s="2">
        <v>2.8</v>
      </c>
      <c r="D34" s="26">
        <v>7.21</v>
      </c>
      <c r="E34" s="23"/>
      <c r="F34" s="9">
        <f t="shared" si="7"/>
        <v>9.8999999999999999E-4</v>
      </c>
      <c r="G34" s="9">
        <f t="shared" si="8"/>
        <v>2.8E-3</v>
      </c>
      <c r="H34" s="9">
        <f t="shared" si="9"/>
        <v>7.2100000000000003E-3</v>
      </c>
      <c r="I34" s="23"/>
      <c r="J34" s="89">
        <v>271.29679857142867</v>
      </c>
      <c r="K34" s="33"/>
      <c r="L34" s="39">
        <f t="shared" si="1"/>
        <v>0.26858383058571439</v>
      </c>
      <c r="M34" s="39">
        <f t="shared" si="2"/>
        <v>0.75963103600000026</v>
      </c>
      <c r="N34" s="39">
        <f t="shared" si="3"/>
        <v>1.9560499177000008</v>
      </c>
      <c r="P34" s="88">
        <v>791.93671965288763</v>
      </c>
      <c r="R34" s="38">
        <f t="shared" si="4"/>
        <v>0.78401735245635873</v>
      </c>
      <c r="S34" s="38">
        <f t="shared" si="5"/>
        <v>2.2174228150280855</v>
      </c>
      <c r="T34" s="38">
        <f t="shared" si="6"/>
        <v>5.7098637486973196</v>
      </c>
    </row>
    <row r="35" spans="1:27" x14ac:dyDescent="0.2">
      <c r="A35" t="s">
        <v>29</v>
      </c>
      <c r="B35" s="2">
        <v>0.16</v>
      </c>
      <c r="C35" s="2">
        <v>0.33</v>
      </c>
      <c r="D35" s="26">
        <v>0.45</v>
      </c>
      <c r="E35" s="23"/>
      <c r="F35" s="9">
        <f t="shared" si="7"/>
        <v>1.6000000000000001E-4</v>
      </c>
      <c r="G35" s="9">
        <f t="shared" si="8"/>
        <v>3.3E-4</v>
      </c>
      <c r="H35" s="9">
        <f t="shared" si="9"/>
        <v>4.4999999999999999E-4</v>
      </c>
      <c r="I35" s="23"/>
      <c r="J35" s="89">
        <v>2702.7027030303025</v>
      </c>
      <c r="K35" s="33"/>
      <c r="L35" s="39">
        <f t="shared" si="1"/>
        <v>0.43243243248484842</v>
      </c>
      <c r="M35" s="39">
        <f t="shared" si="2"/>
        <v>0.89189189199999985</v>
      </c>
      <c r="N35" s="39">
        <f t="shared" si="3"/>
        <v>1.2162162163636361</v>
      </c>
      <c r="P35" s="88">
        <v>1076.4189190493937</v>
      </c>
      <c r="R35" s="38">
        <f t="shared" si="4"/>
        <v>0.17222702704790302</v>
      </c>
      <c r="S35" s="38">
        <f t="shared" si="5"/>
        <v>0.35521824328629992</v>
      </c>
      <c r="T35" s="38">
        <f t="shared" si="6"/>
        <v>0.48438851357222718</v>
      </c>
    </row>
    <row r="36" spans="1:27" x14ac:dyDescent="0.2">
      <c r="A36" t="s">
        <v>6</v>
      </c>
      <c r="B36" s="2">
        <v>0.3</v>
      </c>
      <c r="C36" s="2">
        <v>0.66</v>
      </c>
      <c r="D36" s="26">
        <v>1.07</v>
      </c>
      <c r="E36" s="23"/>
      <c r="F36" s="9">
        <f t="shared" si="7"/>
        <v>2.9999999999999997E-4</v>
      </c>
      <c r="G36" s="9">
        <f t="shared" si="8"/>
        <v>6.6E-4</v>
      </c>
      <c r="H36" s="9">
        <f t="shared" si="9"/>
        <v>1.07E-3</v>
      </c>
      <c r="I36" s="23"/>
      <c r="J36" s="89">
        <v>2222.2222222222222</v>
      </c>
      <c r="K36" s="33"/>
      <c r="L36" s="39">
        <f t="shared" si="1"/>
        <v>0.66666666666666663</v>
      </c>
      <c r="M36" s="39">
        <f t="shared" si="2"/>
        <v>1.4666666666666666</v>
      </c>
      <c r="N36" s="39">
        <f t="shared" si="3"/>
        <v>2.3777777777777778</v>
      </c>
      <c r="P36" s="88">
        <v>1793</v>
      </c>
      <c r="R36" s="38">
        <f t="shared" si="4"/>
        <v>0.53789999999999993</v>
      </c>
      <c r="S36" s="38">
        <f t="shared" si="5"/>
        <v>1.1833800000000001</v>
      </c>
      <c r="T36" s="38">
        <f t="shared" si="6"/>
        <v>1.9185099999999999</v>
      </c>
    </row>
    <row r="37" spans="1:27" x14ac:dyDescent="0.2">
      <c r="A37" t="s">
        <v>7</v>
      </c>
      <c r="B37" s="2">
        <v>1.57</v>
      </c>
      <c r="C37" s="2">
        <v>3.52</v>
      </c>
      <c r="D37" s="26">
        <v>5.87</v>
      </c>
      <c r="E37" s="23"/>
      <c r="F37" s="9">
        <f t="shared" si="7"/>
        <v>1.57E-3</v>
      </c>
      <c r="G37" s="9">
        <f t="shared" si="8"/>
        <v>3.5200000000000001E-3</v>
      </c>
      <c r="H37" s="9">
        <f t="shared" si="9"/>
        <v>5.8700000000000002E-3</v>
      </c>
      <c r="I37" s="23"/>
      <c r="J37" s="139">
        <v>864.52839975793199</v>
      </c>
      <c r="K37" s="33"/>
      <c r="L37" s="139">
        <f t="shared" si="1"/>
        <v>1.3573095876199532</v>
      </c>
      <c r="M37" s="139">
        <f t="shared" si="2"/>
        <v>3.0431399671479209</v>
      </c>
      <c r="N37" s="139">
        <f t="shared" si="3"/>
        <v>5.0747817065790608</v>
      </c>
      <c r="P37" s="139">
        <v>414</v>
      </c>
      <c r="R37" s="139">
        <f t="shared" si="4"/>
        <v>0.64998</v>
      </c>
      <c r="S37" s="139">
        <f t="shared" si="5"/>
        <v>1.4572800000000001</v>
      </c>
      <c r="T37" s="139">
        <f t="shared" si="6"/>
        <v>2.43018</v>
      </c>
      <c r="U37" s="140" t="s">
        <v>93</v>
      </c>
      <c r="V37" s="140"/>
      <c r="W37" s="140"/>
      <c r="X37" s="140"/>
      <c r="Y37" s="140"/>
      <c r="Z37" s="140"/>
      <c r="AA37" s="140"/>
    </row>
    <row r="38" spans="1:27" x14ac:dyDescent="0.2">
      <c r="A38" t="s">
        <v>8</v>
      </c>
      <c r="B38" s="2">
        <v>7.0000000000000007E-2</v>
      </c>
      <c r="C38" s="2">
        <v>0.8</v>
      </c>
      <c r="D38" s="26">
        <v>5.62</v>
      </c>
      <c r="E38" s="23"/>
      <c r="F38" s="9">
        <f t="shared" si="7"/>
        <v>7.0000000000000007E-5</v>
      </c>
      <c r="G38" s="9">
        <f t="shared" si="8"/>
        <v>8.0000000000000004E-4</v>
      </c>
      <c r="H38" s="9">
        <f t="shared" si="9"/>
        <v>5.62E-3</v>
      </c>
      <c r="I38" s="23"/>
      <c r="J38" s="89">
        <v>5263.1578949999994</v>
      </c>
      <c r="K38" s="33"/>
      <c r="L38" s="39">
        <f t="shared" si="1"/>
        <v>0.36842105264999997</v>
      </c>
      <c r="M38" s="39">
        <f t="shared" si="2"/>
        <v>4.2105263159999993</v>
      </c>
      <c r="N38" s="39">
        <f t="shared" si="3"/>
        <v>29.578947369899996</v>
      </c>
      <c r="P38" s="88">
        <v>1434.4736842822501</v>
      </c>
      <c r="R38" s="38">
        <f t="shared" si="4"/>
        <v>0.10041315789975752</v>
      </c>
      <c r="S38" s="38">
        <f t="shared" si="5"/>
        <v>1.1475789474258002</v>
      </c>
      <c r="T38" s="38">
        <f t="shared" si="6"/>
        <v>8.0617421056662462</v>
      </c>
    </row>
    <row r="39" spans="1:27" x14ac:dyDescent="0.2">
      <c r="A39" t="s">
        <v>25</v>
      </c>
      <c r="B39" s="2">
        <v>0.98</v>
      </c>
      <c r="C39" s="2">
        <v>3.85</v>
      </c>
      <c r="D39" s="26">
        <v>9.9600000000000009</v>
      </c>
      <c r="E39" s="23"/>
      <c r="F39" s="9">
        <f t="shared" si="7"/>
        <v>9.7999999999999997E-4</v>
      </c>
      <c r="G39" s="9">
        <f t="shared" si="8"/>
        <v>3.8500000000000001E-3</v>
      </c>
      <c r="H39" s="9">
        <f t="shared" si="9"/>
        <v>9.9600000000000001E-3</v>
      </c>
      <c r="I39" s="23"/>
      <c r="J39" s="89">
        <v>373.78566389610387</v>
      </c>
      <c r="K39" s="33"/>
      <c r="L39" s="39">
        <f t="shared" si="1"/>
        <v>0.36630995061818178</v>
      </c>
      <c r="M39" s="39">
        <f t="shared" si="2"/>
        <v>1.439074806</v>
      </c>
      <c r="N39" s="39">
        <f t="shared" si="3"/>
        <v>3.7229052124051947</v>
      </c>
      <c r="P39" s="88">
        <v>380.35588140323767</v>
      </c>
      <c r="R39" s="38">
        <f t="shared" si="4"/>
        <v>0.37274876377517291</v>
      </c>
      <c r="S39" s="38">
        <f t="shared" si="5"/>
        <v>1.4643701434024652</v>
      </c>
      <c r="T39" s="38">
        <f t="shared" si="6"/>
        <v>3.7883445787762473</v>
      </c>
    </row>
  </sheetData>
  <mergeCells count="4">
    <mergeCell ref="B1:D1"/>
    <mergeCell ref="F1:H1"/>
    <mergeCell ref="L1:N1"/>
    <mergeCell ref="R1:T1"/>
  </mergeCell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95556-9469-6949-B665-960E0CA6854C}">
  <dimension ref="A1:X37"/>
  <sheetViews>
    <sheetView topLeftCell="A7" workbookViewId="0">
      <selection activeCell="M33" sqref="M33"/>
    </sheetView>
  </sheetViews>
  <sheetFormatPr baseColWidth="10" defaultRowHeight="16" x14ac:dyDescent="0.2"/>
  <cols>
    <col min="1" max="1" width="4.5" customWidth="1"/>
    <col min="2" max="2" width="21.83203125" customWidth="1"/>
    <col min="3" max="3" width="14.1640625" customWidth="1"/>
    <col min="4" max="4" width="13.5" customWidth="1"/>
    <col min="5" max="5" width="14" customWidth="1"/>
    <col min="6" max="6" width="10.1640625" customWidth="1"/>
    <col min="7" max="7" width="5.5" customWidth="1"/>
    <col min="8" max="8" width="24" customWidth="1"/>
    <col min="9" max="11" width="13.5" customWidth="1"/>
    <col min="12" max="12" width="12" customWidth="1"/>
    <col min="13" max="13" width="5.33203125" customWidth="1"/>
    <col min="14" max="14" width="24" customWidth="1"/>
    <col min="15" max="15" width="12.83203125" customWidth="1"/>
    <col min="16" max="17" width="13.5" customWidth="1"/>
  </cols>
  <sheetData>
    <row r="1" spans="1:17" s="78" customFormat="1" ht="37" customHeight="1" x14ac:dyDescent="0.2">
      <c r="A1" s="78" t="s">
        <v>63</v>
      </c>
      <c r="C1" s="160" t="s">
        <v>64</v>
      </c>
      <c r="D1" s="160"/>
      <c r="E1" s="160"/>
      <c r="G1" s="78" t="s">
        <v>63</v>
      </c>
      <c r="H1" s="79"/>
      <c r="I1" s="161" t="s">
        <v>55</v>
      </c>
      <c r="J1" s="162"/>
      <c r="K1" s="163"/>
      <c r="M1" s="78" t="s">
        <v>63</v>
      </c>
      <c r="N1" s="79"/>
      <c r="O1" s="164" t="s">
        <v>81</v>
      </c>
      <c r="P1" s="165"/>
      <c r="Q1" s="166"/>
    </row>
    <row r="2" spans="1:17" x14ac:dyDescent="0.2">
      <c r="B2" s="20"/>
      <c r="C2" s="24" t="s">
        <v>40</v>
      </c>
      <c r="D2" s="24" t="s">
        <v>41</v>
      </c>
      <c r="E2" s="24" t="s">
        <v>42</v>
      </c>
      <c r="F2" s="63"/>
      <c r="G2" s="63"/>
      <c r="H2" s="69"/>
      <c r="I2" s="27" t="s">
        <v>40</v>
      </c>
      <c r="J2" s="27" t="s">
        <v>41</v>
      </c>
      <c r="K2" s="27" t="s">
        <v>42</v>
      </c>
      <c r="L2" s="63"/>
      <c r="M2" s="63"/>
      <c r="N2" s="69"/>
      <c r="O2" s="34" t="s">
        <v>40</v>
      </c>
      <c r="P2" s="34" t="s">
        <v>41</v>
      </c>
      <c r="Q2" s="34" t="s">
        <v>42</v>
      </c>
    </row>
    <row r="3" spans="1:17" x14ac:dyDescent="0.2">
      <c r="A3">
        <v>1</v>
      </c>
      <c r="B3" s="20" t="s">
        <v>32</v>
      </c>
      <c r="C3" s="77">
        <v>47.85</v>
      </c>
      <c r="D3" s="77">
        <v>369.81</v>
      </c>
      <c r="E3" s="77">
        <v>724.65</v>
      </c>
      <c r="G3">
        <v>1</v>
      </c>
      <c r="H3" s="20" t="s">
        <v>32</v>
      </c>
      <c r="I3" s="39">
        <v>15.094637224791109</v>
      </c>
      <c r="J3" s="39">
        <v>116.65930599999999</v>
      </c>
      <c r="K3" s="39">
        <v>228.59621452340389</v>
      </c>
      <c r="M3">
        <v>1</v>
      </c>
      <c r="N3" s="20" t="s">
        <v>21</v>
      </c>
      <c r="O3" s="38">
        <v>31.968325793021663</v>
      </c>
      <c r="P3" s="38">
        <v>107.144796384</v>
      </c>
      <c r="Q3" s="38">
        <v>147.90950226784037</v>
      </c>
    </row>
    <row r="4" spans="1:17" x14ac:dyDescent="0.2">
      <c r="A4">
        <v>2</v>
      </c>
      <c r="B4" s="121" t="s">
        <v>73</v>
      </c>
      <c r="C4" s="2">
        <v>41.339999999999996</v>
      </c>
      <c r="D4" s="2">
        <v>184.72499999999999</v>
      </c>
      <c r="E4" s="2">
        <v>508.23500000000001</v>
      </c>
      <c r="G4">
        <v>2</v>
      </c>
      <c r="H4" s="123" t="s">
        <v>45</v>
      </c>
      <c r="I4" s="39">
        <v>18.108474629416236</v>
      </c>
      <c r="J4" s="39">
        <v>96.429696869929188</v>
      </c>
      <c r="K4" s="39">
        <v>225.20957285860979</v>
      </c>
      <c r="M4">
        <v>2</v>
      </c>
      <c r="N4" s="20" t="s">
        <v>32</v>
      </c>
      <c r="O4" s="38">
        <v>4.7888280002589889</v>
      </c>
      <c r="P4" s="38">
        <v>37.010584802001603</v>
      </c>
      <c r="Q4" s="38">
        <v>72.522972003922177</v>
      </c>
    </row>
    <row r="5" spans="1:17" x14ac:dyDescent="0.2">
      <c r="A5">
        <v>3</v>
      </c>
      <c r="B5" s="123" t="s">
        <v>45</v>
      </c>
      <c r="C5" s="2">
        <v>28.875999999999998</v>
      </c>
      <c r="D5" s="2">
        <v>153.768</v>
      </c>
      <c r="E5" s="2">
        <v>359.12199999999996</v>
      </c>
      <c r="G5">
        <v>3</v>
      </c>
      <c r="H5" s="121" t="s">
        <v>73</v>
      </c>
      <c r="I5" s="39">
        <v>15.142857144012993</v>
      </c>
      <c r="J5" s="39">
        <v>67.664835170000003</v>
      </c>
      <c r="K5" s="39">
        <v>186.16666668087672</v>
      </c>
      <c r="M5">
        <v>3</v>
      </c>
      <c r="N5" s="20" t="s">
        <v>20</v>
      </c>
      <c r="O5" s="38">
        <v>9.4834570241645402</v>
      </c>
      <c r="P5" s="38">
        <v>30.318924264552003</v>
      </c>
      <c r="Q5" s="38">
        <v>63.601154061921292</v>
      </c>
    </row>
    <row r="6" spans="1:17" x14ac:dyDescent="0.2">
      <c r="A6">
        <v>4</v>
      </c>
      <c r="B6" s="20" t="s">
        <v>14</v>
      </c>
      <c r="C6" s="2">
        <v>7.86</v>
      </c>
      <c r="D6" s="2">
        <v>87.79</v>
      </c>
      <c r="E6" s="2">
        <v>323.45</v>
      </c>
      <c r="G6">
        <v>4</v>
      </c>
      <c r="H6" s="20" t="s">
        <v>14</v>
      </c>
      <c r="I6" s="39">
        <v>2.0310077517621594</v>
      </c>
      <c r="J6" s="39">
        <v>22.684754519999998</v>
      </c>
      <c r="K6" s="39">
        <v>83.578811362273598</v>
      </c>
      <c r="M6">
        <v>4</v>
      </c>
      <c r="N6" s="121" t="s">
        <v>73</v>
      </c>
      <c r="O6" s="38">
        <v>3.9606112574451688</v>
      </c>
      <c r="P6" s="38">
        <v>17.697724105746467</v>
      </c>
      <c r="Q6" s="38">
        <v>48.691854437049969</v>
      </c>
    </row>
    <row r="7" spans="1:17" x14ac:dyDescent="0.2">
      <c r="A7">
        <v>5</v>
      </c>
      <c r="B7" s="20" t="s">
        <v>20</v>
      </c>
      <c r="C7" s="2">
        <v>21.57</v>
      </c>
      <c r="D7" s="2">
        <v>68.959999999999994</v>
      </c>
      <c r="E7" s="2">
        <v>144.66</v>
      </c>
      <c r="G7">
        <v>5</v>
      </c>
      <c r="H7" s="132" t="s">
        <v>16</v>
      </c>
      <c r="I7" s="39">
        <v>1.3333333336312849</v>
      </c>
      <c r="J7" s="39">
        <v>14.91666667</v>
      </c>
      <c r="K7" s="39">
        <v>53.650000011988823</v>
      </c>
      <c r="M7">
        <v>5</v>
      </c>
      <c r="N7" s="118" t="s">
        <v>28</v>
      </c>
      <c r="O7" s="38">
        <v>5.5791855181487611</v>
      </c>
      <c r="P7" s="38">
        <v>9.8552036160000007</v>
      </c>
      <c r="Q7" s="38">
        <v>13.398190039933885</v>
      </c>
    </row>
    <row r="8" spans="1:17" x14ac:dyDescent="0.2">
      <c r="A8">
        <v>6</v>
      </c>
      <c r="B8" s="20" t="s">
        <v>21</v>
      </c>
      <c r="C8" s="2">
        <v>7.85</v>
      </c>
      <c r="D8" s="2">
        <v>26.31</v>
      </c>
      <c r="E8" s="2">
        <v>36.32</v>
      </c>
      <c r="G8">
        <v>6</v>
      </c>
      <c r="H8" s="20" t="s">
        <v>20</v>
      </c>
      <c r="I8" s="39">
        <v>4.1721470032047563</v>
      </c>
      <c r="J8" s="39">
        <v>13.338491300000001</v>
      </c>
      <c r="K8" s="39">
        <v>27.980657648752899</v>
      </c>
      <c r="M8">
        <v>6</v>
      </c>
      <c r="N8" s="20" t="s">
        <v>14</v>
      </c>
      <c r="O8" s="38">
        <v>0.76452209295707085</v>
      </c>
      <c r="P8" s="38">
        <v>8.539108720190999</v>
      </c>
      <c r="Q8" s="38">
        <v>31.461154067043836</v>
      </c>
    </row>
    <row r="9" spans="1:17" x14ac:dyDescent="0.2">
      <c r="A9">
        <v>7</v>
      </c>
      <c r="B9" s="20" t="s">
        <v>24</v>
      </c>
      <c r="C9" s="2">
        <v>7.39</v>
      </c>
      <c r="D9" s="2">
        <v>17.36</v>
      </c>
      <c r="E9" s="2">
        <v>34.090000000000003</v>
      </c>
      <c r="G9">
        <v>7</v>
      </c>
      <c r="H9" s="20" t="s">
        <v>24</v>
      </c>
      <c r="I9" s="39">
        <v>3.0920502090518434</v>
      </c>
      <c r="J9" s="39">
        <v>7.2635983260000003</v>
      </c>
      <c r="K9" s="39">
        <v>14.263598325653227</v>
      </c>
      <c r="M9">
        <v>7</v>
      </c>
      <c r="N9" s="20" t="s">
        <v>17</v>
      </c>
      <c r="O9" s="38">
        <v>2.9687999564664387</v>
      </c>
      <c r="P9" s="38">
        <v>5.6159033232228923</v>
      </c>
      <c r="Q9" s="38">
        <v>9.3751577572624374</v>
      </c>
    </row>
    <row r="10" spans="1:17" x14ac:dyDescent="0.2">
      <c r="A10">
        <v>8</v>
      </c>
      <c r="B10" s="20" t="s">
        <v>27</v>
      </c>
      <c r="C10" s="2">
        <v>4.08</v>
      </c>
      <c r="D10" s="2">
        <v>15.57</v>
      </c>
      <c r="E10" s="2">
        <v>41.87</v>
      </c>
      <c r="G10">
        <v>8</v>
      </c>
      <c r="H10" s="20" t="s">
        <v>17</v>
      </c>
      <c r="I10" s="39">
        <v>3.4918979018185268</v>
      </c>
      <c r="J10" s="39">
        <v>6.6054167740282352</v>
      </c>
      <c r="K10" s="39">
        <v>11.027046005742717</v>
      </c>
      <c r="M10">
        <v>8</v>
      </c>
      <c r="N10" s="20" t="s">
        <v>11</v>
      </c>
      <c r="O10" s="38">
        <v>0.63292166673225436</v>
      </c>
      <c r="P10" s="38">
        <v>5.5524491672420488</v>
      </c>
      <c r="Q10" s="38">
        <v>27.158093336147637</v>
      </c>
    </row>
    <row r="11" spans="1:17" x14ac:dyDescent="0.2">
      <c r="A11">
        <v>9</v>
      </c>
      <c r="B11" s="115" t="s">
        <v>4</v>
      </c>
      <c r="C11" s="2">
        <v>4.1500000000000004</v>
      </c>
      <c r="D11" s="2">
        <v>12.96</v>
      </c>
      <c r="E11" s="2">
        <v>26.59</v>
      </c>
      <c r="G11">
        <v>9</v>
      </c>
      <c r="H11" s="20" t="s">
        <v>22</v>
      </c>
      <c r="I11" s="39">
        <v>0.16759776535077289</v>
      </c>
      <c r="J11" s="39">
        <v>4.6983240220000004</v>
      </c>
      <c r="K11" s="39">
        <v>14.670391060370989</v>
      </c>
      <c r="M11">
        <v>9</v>
      </c>
      <c r="N11" s="20" t="s">
        <v>13</v>
      </c>
      <c r="O11" s="38">
        <v>0.48101624995010206</v>
      </c>
      <c r="P11" s="38">
        <v>5.0402137494771564</v>
      </c>
      <c r="Q11" s="38">
        <v>14.346832498511739</v>
      </c>
    </row>
    <row r="12" spans="1:17" x14ac:dyDescent="0.2">
      <c r="A12">
        <v>10</v>
      </c>
      <c r="B12" s="20" t="s">
        <v>17</v>
      </c>
      <c r="C12" s="2">
        <v>6.46</v>
      </c>
      <c r="D12" s="2">
        <v>12.22</v>
      </c>
      <c r="E12" s="2">
        <v>20.399999999999999</v>
      </c>
      <c r="G12">
        <v>10</v>
      </c>
      <c r="H12" s="20" t="s">
        <v>27</v>
      </c>
      <c r="I12" s="39">
        <v>1.1964809384971096</v>
      </c>
      <c r="J12" s="39">
        <v>4.5659824049999989</v>
      </c>
      <c r="K12" s="39">
        <v>12.278592376194601</v>
      </c>
      <c r="M12">
        <v>10</v>
      </c>
      <c r="N12" s="20" t="s">
        <v>24</v>
      </c>
      <c r="O12" s="38">
        <v>2.0244765856737676</v>
      </c>
      <c r="P12" s="38">
        <v>4.7557393135719366</v>
      </c>
      <c r="Q12" s="38">
        <v>9.3388913133448916</v>
      </c>
    </row>
    <row r="13" spans="1:17" x14ac:dyDescent="0.2">
      <c r="A13">
        <v>11</v>
      </c>
      <c r="B13" s="20" t="s">
        <v>5</v>
      </c>
      <c r="C13" s="2">
        <v>4.22</v>
      </c>
      <c r="D13" s="2">
        <v>9.11</v>
      </c>
      <c r="E13" s="2">
        <v>15.38</v>
      </c>
      <c r="G13">
        <v>11</v>
      </c>
      <c r="H13" s="120" t="s">
        <v>15</v>
      </c>
      <c r="I13" s="39">
        <v>2.9513888891148334</v>
      </c>
      <c r="J13" s="39">
        <v>4.3541666670000012</v>
      </c>
      <c r="K13" s="39">
        <v>6.1180555560239247</v>
      </c>
      <c r="M13">
        <v>11</v>
      </c>
      <c r="N13" s="132" t="s">
        <v>16</v>
      </c>
      <c r="O13" s="38">
        <v>0.40289333342336536</v>
      </c>
      <c r="P13" s="38">
        <v>4.5073691676738994</v>
      </c>
      <c r="Q13" s="38">
        <v>16.211420503622662</v>
      </c>
    </row>
    <row r="14" spans="1:17" x14ac:dyDescent="0.2">
      <c r="A14">
        <v>12</v>
      </c>
      <c r="B14" s="132" t="s">
        <v>16</v>
      </c>
      <c r="C14" s="2">
        <v>0.8</v>
      </c>
      <c r="D14" s="2">
        <v>8.9499999999999993</v>
      </c>
      <c r="E14" s="2">
        <v>32.19</v>
      </c>
      <c r="G14">
        <v>12</v>
      </c>
      <c r="H14" s="20" t="s">
        <v>13</v>
      </c>
      <c r="I14" s="39">
        <v>0.4035087718879668</v>
      </c>
      <c r="J14" s="39">
        <v>4.228070175</v>
      </c>
      <c r="K14" s="39">
        <v>12.035087718049793</v>
      </c>
      <c r="M14">
        <v>12</v>
      </c>
      <c r="N14" s="129" t="s">
        <v>2</v>
      </c>
      <c r="O14" s="38">
        <v>1.7971577702469159</v>
      </c>
      <c r="P14" s="38">
        <v>4.4559665262286545</v>
      </c>
      <c r="Q14" s="38">
        <v>8.0749006663149103</v>
      </c>
    </row>
    <row r="15" spans="1:17" x14ac:dyDescent="0.2">
      <c r="A15">
        <v>13</v>
      </c>
      <c r="B15" s="20" t="s">
        <v>22</v>
      </c>
      <c r="C15" s="2">
        <v>0.3</v>
      </c>
      <c r="D15" s="2">
        <v>8.41</v>
      </c>
      <c r="E15" s="2">
        <v>26.26</v>
      </c>
      <c r="G15">
        <v>13</v>
      </c>
      <c r="H15" s="20" t="s">
        <v>8</v>
      </c>
      <c r="I15" s="39">
        <v>0.36842105264999997</v>
      </c>
      <c r="J15" s="39">
        <v>4.2105263159999993</v>
      </c>
      <c r="K15" s="39">
        <v>29.578947369899996</v>
      </c>
      <c r="M15">
        <v>13</v>
      </c>
      <c r="N15" s="115" t="s">
        <v>4</v>
      </c>
      <c r="O15" s="38">
        <v>1.1661154165721894</v>
      </c>
      <c r="P15" s="38">
        <v>3.6416519997049579</v>
      </c>
      <c r="Q15" s="38">
        <v>7.4715684160613289</v>
      </c>
    </row>
    <row r="16" spans="1:17" x14ac:dyDescent="0.2">
      <c r="A16">
        <v>14</v>
      </c>
      <c r="B16" s="20" t="s">
        <v>18</v>
      </c>
      <c r="C16" s="2">
        <v>2.64</v>
      </c>
      <c r="D16" s="2">
        <v>7.6</v>
      </c>
      <c r="E16" s="2">
        <v>13.98</v>
      </c>
      <c r="G16">
        <v>14</v>
      </c>
      <c r="H16" s="20" t="s">
        <v>10</v>
      </c>
      <c r="I16" s="39">
        <v>1.1176470589454546</v>
      </c>
      <c r="J16" s="39">
        <v>3.2352941180000001</v>
      </c>
      <c r="K16" s="39">
        <v>13.529411766181818</v>
      </c>
      <c r="M16">
        <v>14</v>
      </c>
      <c r="N16" s="20" t="s">
        <v>18</v>
      </c>
      <c r="O16" s="38">
        <v>1.1574784598213708</v>
      </c>
      <c r="P16" s="38">
        <v>3.3321349600918251</v>
      </c>
      <c r="Q16" s="38">
        <v>6.1293745713268057</v>
      </c>
    </row>
    <row r="17" spans="1:24" x14ac:dyDescent="0.2">
      <c r="A17">
        <v>15</v>
      </c>
      <c r="B17" s="20" t="s">
        <v>3</v>
      </c>
      <c r="C17" s="2">
        <v>2.2799999999999998</v>
      </c>
      <c r="D17" s="2">
        <v>7.46</v>
      </c>
      <c r="E17" s="2">
        <v>20.47</v>
      </c>
      <c r="G17">
        <v>15</v>
      </c>
      <c r="H17" s="20" t="s">
        <v>11</v>
      </c>
      <c r="I17" s="39">
        <v>0.36666666670466319</v>
      </c>
      <c r="J17" s="39">
        <v>3.2166666669999993</v>
      </c>
      <c r="K17" s="39">
        <v>15.733333334963726</v>
      </c>
      <c r="M17">
        <v>15</v>
      </c>
      <c r="N17" s="20" t="s">
        <v>12</v>
      </c>
      <c r="O17" s="38">
        <v>1.55</v>
      </c>
      <c r="P17" s="38">
        <v>3.2550000000000003</v>
      </c>
      <c r="Q17" s="38">
        <v>5.2700000000000005</v>
      </c>
    </row>
    <row r="18" spans="1:24" x14ac:dyDescent="0.2">
      <c r="A18">
        <v>16</v>
      </c>
      <c r="B18" s="120" t="s">
        <v>15</v>
      </c>
      <c r="C18" s="2">
        <v>4.25</v>
      </c>
      <c r="D18" s="2">
        <v>6.27</v>
      </c>
      <c r="E18" s="2">
        <v>8.81</v>
      </c>
      <c r="G18">
        <v>16</v>
      </c>
      <c r="H18" s="20" t="s">
        <v>7</v>
      </c>
      <c r="I18" s="148">
        <v>1.3573095876199532</v>
      </c>
      <c r="J18" s="148">
        <v>3.0431399671479209</v>
      </c>
      <c r="K18" s="148">
        <v>5.0747817065790608</v>
      </c>
      <c r="M18">
        <v>16</v>
      </c>
      <c r="N18" s="20" t="s">
        <v>22</v>
      </c>
      <c r="O18" s="38">
        <v>8.7910893848267668E-2</v>
      </c>
      <c r="P18" s="38">
        <v>2.4644353908797707</v>
      </c>
      <c r="Q18" s="38">
        <v>7.6951335748516971</v>
      </c>
    </row>
    <row r="19" spans="1:24" x14ac:dyDescent="0.2">
      <c r="A19">
        <v>17</v>
      </c>
      <c r="B19" s="20" t="s">
        <v>25</v>
      </c>
      <c r="C19" s="77">
        <v>0.98</v>
      </c>
      <c r="D19" s="77">
        <v>3.85</v>
      </c>
      <c r="E19" s="77">
        <v>9.9600000000000009</v>
      </c>
      <c r="G19">
        <v>17</v>
      </c>
      <c r="H19" s="20" t="s">
        <v>21</v>
      </c>
      <c r="I19" s="39">
        <v>0.88800904980615725</v>
      </c>
      <c r="J19" s="39">
        <v>2.9762443439999999</v>
      </c>
      <c r="K19" s="39">
        <v>4.1085972852177877</v>
      </c>
      <c r="M19">
        <v>17</v>
      </c>
      <c r="N19" s="20" t="s">
        <v>5</v>
      </c>
      <c r="O19" s="38">
        <v>1.1387288015991401</v>
      </c>
      <c r="P19" s="38">
        <v>2.4582510385232621</v>
      </c>
      <c r="Q19" s="38">
        <v>4.1501537840271983</v>
      </c>
    </row>
    <row r="20" spans="1:24" x14ac:dyDescent="0.2">
      <c r="A20">
        <v>18</v>
      </c>
      <c r="B20" s="20" t="s">
        <v>7</v>
      </c>
      <c r="C20" s="2">
        <v>1.57</v>
      </c>
      <c r="D20" s="2">
        <v>3.52</v>
      </c>
      <c r="E20" s="2">
        <v>5.87</v>
      </c>
      <c r="G20">
        <v>18</v>
      </c>
      <c r="H20" s="20" t="s">
        <v>18</v>
      </c>
      <c r="I20" s="39">
        <v>1.0064811285157897</v>
      </c>
      <c r="J20" s="39">
        <v>2.8974456730000009</v>
      </c>
      <c r="K20" s="39">
        <v>5.3297750669131601</v>
      </c>
      <c r="M20">
        <v>18</v>
      </c>
      <c r="N20" s="20" t="s">
        <v>27</v>
      </c>
      <c r="O20" s="38">
        <v>0.6427166569348387</v>
      </c>
      <c r="P20" s="38">
        <v>2.4527201834498622</v>
      </c>
      <c r="Q20" s="38">
        <v>6.5957221632013949</v>
      </c>
    </row>
    <row r="21" spans="1:24" x14ac:dyDescent="0.2">
      <c r="A21">
        <v>19</v>
      </c>
      <c r="B21" s="20" t="s">
        <v>33</v>
      </c>
      <c r="C21" s="2">
        <v>0.6</v>
      </c>
      <c r="D21" s="2">
        <v>2.97</v>
      </c>
      <c r="E21" s="2">
        <v>5.2</v>
      </c>
      <c r="G21">
        <v>19</v>
      </c>
      <c r="H21" s="20" t="s">
        <v>33</v>
      </c>
      <c r="I21" s="39">
        <v>0.58252427191919198</v>
      </c>
      <c r="J21" s="39">
        <v>2.8834951460000005</v>
      </c>
      <c r="K21" s="39">
        <v>5.0485436899663299</v>
      </c>
      <c r="M21">
        <v>19</v>
      </c>
      <c r="N21" s="20" t="s">
        <v>0</v>
      </c>
      <c r="O21" s="38">
        <v>0.78401735245635873</v>
      </c>
      <c r="P21" s="38">
        <v>2.2174228150280855</v>
      </c>
      <c r="Q21" s="38">
        <v>5.7098637486973196</v>
      </c>
    </row>
    <row r="22" spans="1:24" x14ac:dyDescent="0.2">
      <c r="A22">
        <v>20</v>
      </c>
      <c r="B22" s="20" t="s">
        <v>26</v>
      </c>
      <c r="C22" s="2">
        <v>0.99</v>
      </c>
      <c r="D22" s="2">
        <v>2.94</v>
      </c>
      <c r="E22" s="2">
        <v>9.01</v>
      </c>
      <c r="G22">
        <v>20</v>
      </c>
      <c r="H22" s="20" t="s">
        <v>31</v>
      </c>
      <c r="I22" s="39">
        <v>0.90625</v>
      </c>
      <c r="J22" s="39">
        <v>2.6875</v>
      </c>
      <c r="K22" s="39">
        <v>5.46875</v>
      </c>
      <c r="M22">
        <v>20</v>
      </c>
      <c r="N22" s="20" t="s">
        <v>31</v>
      </c>
      <c r="O22" s="38">
        <v>0.62248499999999996</v>
      </c>
      <c r="P22" s="38">
        <v>1.84599</v>
      </c>
      <c r="Q22" s="38">
        <v>3.7563750000000002</v>
      </c>
    </row>
    <row r="23" spans="1:24" x14ac:dyDescent="0.2">
      <c r="A23">
        <v>21</v>
      </c>
      <c r="B23" s="20" t="s">
        <v>0</v>
      </c>
      <c r="C23" s="2">
        <v>0.99</v>
      </c>
      <c r="D23" s="2">
        <v>2.8</v>
      </c>
      <c r="E23" s="2">
        <v>7.21</v>
      </c>
      <c r="G23">
        <v>21</v>
      </c>
      <c r="H23" s="20" t="s">
        <v>3</v>
      </c>
      <c r="I23" s="39">
        <v>0.65895953752278813</v>
      </c>
      <c r="J23" s="39">
        <v>2.1560693639999995</v>
      </c>
      <c r="K23" s="39">
        <v>5.9161849706541547</v>
      </c>
      <c r="M23">
        <v>21</v>
      </c>
      <c r="N23" s="20" t="s">
        <v>7</v>
      </c>
      <c r="O23" s="139">
        <v>0.64998</v>
      </c>
      <c r="P23" s="139">
        <v>1.4572800000000001</v>
      </c>
      <c r="Q23" s="139">
        <v>2.43018</v>
      </c>
      <c r="R23" s="140" t="s">
        <v>94</v>
      </c>
      <c r="S23" s="140"/>
      <c r="T23" s="140"/>
      <c r="U23" s="140"/>
      <c r="V23" s="140"/>
      <c r="W23" s="140"/>
      <c r="X23" s="140"/>
    </row>
    <row r="24" spans="1:24" x14ac:dyDescent="0.2">
      <c r="A24">
        <v>22</v>
      </c>
      <c r="B24" s="118" t="s">
        <v>28</v>
      </c>
      <c r="C24" s="2">
        <v>1.37</v>
      </c>
      <c r="D24" s="2">
        <v>2.42</v>
      </c>
      <c r="E24" s="2">
        <v>3.29</v>
      </c>
      <c r="G24">
        <v>22</v>
      </c>
      <c r="H24" s="115" t="s">
        <v>4</v>
      </c>
      <c r="I24" s="39">
        <v>0.67479674791280853</v>
      </c>
      <c r="J24" s="39">
        <v>2.1073170729999995</v>
      </c>
      <c r="K24" s="39">
        <v>4.323577235422067</v>
      </c>
      <c r="M24">
        <v>22</v>
      </c>
      <c r="N24" s="20" t="s">
        <v>25</v>
      </c>
      <c r="O24" s="38">
        <v>0.37274876377517291</v>
      </c>
      <c r="P24" s="38">
        <v>1.4643701434024652</v>
      </c>
      <c r="Q24" s="38">
        <v>3.7883445787762473</v>
      </c>
    </row>
    <row r="25" spans="1:24" x14ac:dyDescent="0.2">
      <c r="A25">
        <v>23</v>
      </c>
      <c r="B25" s="20" t="s">
        <v>13</v>
      </c>
      <c r="C25" s="2">
        <v>0.23</v>
      </c>
      <c r="D25" s="2">
        <v>2.41</v>
      </c>
      <c r="E25" s="2">
        <v>6.86</v>
      </c>
      <c r="G25">
        <v>23</v>
      </c>
      <c r="H25" s="129" t="s">
        <v>2</v>
      </c>
      <c r="I25" s="39">
        <v>0.74948819506678876</v>
      </c>
      <c r="J25" s="39">
        <v>1.8583200453025859</v>
      </c>
      <c r="K25" s="39">
        <v>3.3675633970124208</v>
      </c>
      <c r="M25">
        <v>23</v>
      </c>
      <c r="N25" s="120" t="s">
        <v>15</v>
      </c>
      <c r="O25" s="38">
        <v>0.82538541672985433</v>
      </c>
      <c r="P25" s="38">
        <v>1.2176862500932202</v>
      </c>
      <c r="Q25" s="38">
        <v>1.7109754167976507</v>
      </c>
    </row>
    <row r="26" spans="1:24" x14ac:dyDescent="0.2">
      <c r="A26">
        <v>24</v>
      </c>
      <c r="B26" s="20" t="s">
        <v>11</v>
      </c>
      <c r="C26" s="2">
        <v>0.22</v>
      </c>
      <c r="D26" s="2">
        <v>1.93</v>
      </c>
      <c r="E26" s="2">
        <v>9.44</v>
      </c>
      <c r="G26">
        <v>24</v>
      </c>
      <c r="H26" s="20" t="s">
        <v>19</v>
      </c>
      <c r="I26" s="39">
        <v>0.40875912408759119</v>
      </c>
      <c r="J26" s="39">
        <v>1.7323600973236011</v>
      </c>
      <c r="K26" s="39">
        <v>3.6009732360097324</v>
      </c>
      <c r="M26">
        <v>24</v>
      </c>
      <c r="N26" s="130" t="s">
        <v>6</v>
      </c>
      <c r="O26" s="38">
        <v>0.53789999999999993</v>
      </c>
      <c r="P26" s="38">
        <v>1.1833800000000001</v>
      </c>
      <c r="Q26" s="38">
        <v>1.9185099999999999</v>
      </c>
    </row>
    <row r="27" spans="1:24" x14ac:dyDescent="0.2">
      <c r="A27">
        <v>25</v>
      </c>
      <c r="B27" s="129" t="s">
        <v>2</v>
      </c>
      <c r="C27" s="2">
        <v>0.73</v>
      </c>
      <c r="D27" s="2">
        <v>1.81</v>
      </c>
      <c r="E27" s="2">
        <v>3.28</v>
      </c>
      <c r="G27">
        <v>25</v>
      </c>
      <c r="H27" s="20" t="s">
        <v>5</v>
      </c>
      <c r="I27" s="39">
        <v>0.72758620681668507</v>
      </c>
      <c r="J27" s="39">
        <v>1.5706896550000002</v>
      </c>
      <c r="K27" s="39">
        <v>2.6517241376399565</v>
      </c>
      <c r="M27">
        <v>25</v>
      </c>
      <c r="N27" s="20" t="s">
        <v>8</v>
      </c>
      <c r="O27" s="38">
        <v>0.10041315789975752</v>
      </c>
      <c r="P27" s="38">
        <v>1.1475789474258002</v>
      </c>
      <c r="Q27" s="38">
        <v>8.0617421056662462</v>
      </c>
    </row>
    <row r="28" spans="1:24" x14ac:dyDescent="0.2">
      <c r="A28">
        <v>26</v>
      </c>
      <c r="B28" s="20" t="s">
        <v>19</v>
      </c>
      <c r="C28" s="2">
        <v>0.21</v>
      </c>
      <c r="D28" s="2">
        <v>0.89</v>
      </c>
      <c r="E28" s="2">
        <v>1.85</v>
      </c>
      <c r="G28">
        <v>26</v>
      </c>
      <c r="H28" s="130" t="s">
        <v>6</v>
      </c>
      <c r="I28" s="39">
        <v>0.66666666666666663</v>
      </c>
      <c r="J28" s="39">
        <v>1.4666666666666666</v>
      </c>
      <c r="K28" s="39">
        <v>2.3777777777777778</v>
      </c>
      <c r="M28">
        <v>26</v>
      </c>
      <c r="N28" s="123" t="s">
        <v>45</v>
      </c>
      <c r="O28" s="38">
        <v>0.20213199999999998</v>
      </c>
      <c r="P28" s="38">
        <v>1.076376</v>
      </c>
      <c r="Q28" s="38">
        <v>2.5138539999999994</v>
      </c>
    </row>
    <row r="29" spans="1:24" x14ac:dyDescent="0.2">
      <c r="A29">
        <v>27</v>
      </c>
      <c r="B29" s="20" t="s">
        <v>1</v>
      </c>
      <c r="C29" s="2">
        <v>0.37</v>
      </c>
      <c r="D29" s="2">
        <v>0.88</v>
      </c>
      <c r="E29" s="2">
        <v>1.66</v>
      </c>
      <c r="G29">
        <v>27</v>
      </c>
      <c r="H29" s="20" t="s">
        <v>25</v>
      </c>
      <c r="I29" s="39">
        <v>0.36630995061818178</v>
      </c>
      <c r="J29" s="39">
        <v>1.439074806</v>
      </c>
      <c r="K29" s="39">
        <v>3.7229052124051947</v>
      </c>
      <c r="M29">
        <v>27</v>
      </c>
      <c r="N29" s="20" t="s">
        <v>3</v>
      </c>
      <c r="O29" s="38">
        <v>0.28043011558588532</v>
      </c>
      <c r="P29" s="38">
        <v>0.91754765889065992</v>
      </c>
      <c r="Q29" s="38">
        <v>2.5177212570364356</v>
      </c>
    </row>
    <row r="30" spans="1:24" x14ac:dyDescent="0.2">
      <c r="A30">
        <v>28</v>
      </c>
      <c r="B30" s="20" t="s">
        <v>31</v>
      </c>
      <c r="C30" s="2">
        <v>0.28999999999999998</v>
      </c>
      <c r="D30" s="2">
        <v>0.86</v>
      </c>
      <c r="E30" s="2">
        <v>1.75</v>
      </c>
      <c r="G30">
        <v>28</v>
      </c>
      <c r="H30" s="20" t="s">
        <v>12</v>
      </c>
      <c r="I30" s="39">
        <v>0.625</v>
      </c>
      <c r="J30" s="39">
        <v>1.3125000000000002</v>
      </c>
      <c r="K30" s="39">
        <v>2.1250000000000004</v>
      </c>
      <c r="M30">
        <v>28</v>
      </c>
      <c r="N30" s="20" t="s">
        <v>1</v>
      </c>
      <c r="O30" s="38">
        <v>0.37365450808802181</v>
      </c>
      <c r="P30" s="38">
        <v>0.88869180302016004</v>
      </c>
      <c r="Q30" s="38">
        <v>1.6763959011516656</v>
      </c>
    </row>
    <row r="31" spans="1:24" x14ac:dyDescent="0.2">
      <c r="A31">
        <v>29</v>
      </c>
      <c r="B31" s="20" t="s">
        <v>8</v>
      </c>
      <c r="C31" s="77">
        <v>7.0000000000000007E-2</v>
      </c>
      <c r="D31" s="77">
        <v>0.8</v>
      </c>
      <c r="E31" s="77">
        <v>5.62</v>
      </c>
      <c r="G31">
        <v>29</v>
      </c>
      <c r="H31" s="20" t="s">
        <v>30</v>
      </c>
      <c r="I31" s="39">
        <v>0.55566905005107259</v>
      </c>
      <c r="J31" s="39">
        <v>1.2420837589376916</v>
      </c>
      <c r="K31" s="39">
        <v>3.4974463738508681</v>
      </c>
      <c r="M31">
        <v>29</v>
      </c>
      <c r="N31" s="20" t="s">
        <v>19</v>
      </c>
      <c r="O31" s="38">
        <v>0.19739999999999999</v>
      </c>
      <c r="P31" s="38">
        <v>0.83660000000000001</v>
      </c>
      <c r="Q31" s="38">
        <v>1.7390000000000001</v>
      </c>
    </row>
    <row r="32" spans="1:24" x14ac:dyDescent="0.2">
      <c r="A32">
        <v>30</v>
      </c>
      <c r="B32" s="130" t="s">
        <v>6</v>
      </c>
      <c r="C32" s="2">
        <v>0.3</v>
      </c>
      <c r="D32" s="2">
        <v>0.66</v>
      </c>
      <c r="E32" s="2">
        <v>1.07</v>
      </c>
      <c r="G32">
        <v>30</v>
      </c>
      <c r="H32" s="20" t="s">
        <v>1</v>
      </c>
      <c r="I32" s="39">
        <v>0.50546448072727268</v>
      </c>
      <c r="J32" s="39">
        <v>1.2021857919999999</v>
      </c>
      <c r="K32" s="39">
        <v>2.2677595621818178</v>
      </c>
      <c r="M32">
        <v>30</v>
      </c>
      <c r="N32" s="20" t="s">
        <v>10</v>
      </c>
      <c r="O32" s="38">
        <v>0.28209132356018535</v>
      </c>
      <c r="P32" s="38">
        <v>0.81658014714790506</v>
      </c>
      <c r="Q32" s="38">
        <v>3.4147897062548753</v>
      </c>
    </row>
    <row r="33" spans="1:17" x14ac:dyDescent="0.2">
      <c r="A33">
        <v>31</v>
      </c>
      <c r="B33" s="20" t="s">
        <v>12</v>
      </c>
      <c r="C33" s="2">
        <v>0.3</v>
      </c>
      <c r="D33" s="2">
        <v>0.63</v>
      </c>
      <c r="E33" s="2">
        <v>1.02</v>
      </c>
      <c r="G33">
        <v>31</v>
      </c>
      <c r="H33" s="20" t="s">
        <v>9</v>
      </c>
      <c r="I33" s="39">
        <v>0.27027027025641026</v>
      </c>
      <c r="J33" s="39">
        <v>1.0540540539999999</v>
      </c>
      <c r="K33" s="39">
        <v>1.6756756755897435</v>
      </c>
      <c r="M33">
        <v>31</v>
      </c>
      <c r="N33" s="20" t="s">
        <v>26</v>
      </c>
      <c r="O33" s="38">
        <v>0.26181094537848981</v>
      </c>
      <c r="P33" s="38">
        <v>0.77749917112400002</v>
      </c>
      <c r="Q33" s="38">
        <v>2.38274405844464</v>
      </c>
    </row>
    <row r="34" spans="1:17" x14ac:dyDescent="0.2">
      <c r="A34">
        <v>32</v>
      </c>
      <c r="B34" s="20" t="s">
        <v>10</v>
      </c>
      <c r="C34" s="2">
        <v>0.19</v>
      </c>
      <c r="D34" s="2">
        <v>0.55000000000000004</v>
      </c>
      <c r="E34" s="2">
        <v>2.2999999999999998</v>
      </c>
      <c r="G34">
        <v>32</v>
      </c>
      <c r="H34" s="20" t="s">
        <v>29</v>
      </c>
      <c r="I34" s="39">
        <v>0.43243243248484842</v>
      </c>
      <c r="J34" s="39">
        <v>0.89189189199999985</v>
      </c>
      <c r="K34" s="39">
        <v>1.2162162163636361</v>
      </c>
      <c r="M34">
        <v>32</v>
      </c>
      <c r="N34" s="20" t="s">
        <v>33</v>
      </c>
      <c r="O34" s="38">
        <v>0.10735223302344404</v>
      </c>
      <c r="P34" s="38">
        <v>0.53139355346604811</v>
      </c>
      <c r="Q34" s="38">
        <v>0.93038601953651512</v>
      </c>
    </row>
    <row r="35" spans="1:17" x14ac:dyDescent="0.2">
      <c r="A35">
        <v>33</v>
      </c>
      <c r="B35" s="20" t="s">
        <v>9</v>
      </c>
      <c r="C35" s="2">
        <v>0.1</v>
      </c>
      <c r="D35" s="2">
        <v>0.39</v>
      </c>
      <c r="E35" s="2">
        <v>0.62</v>
      </c>
      <c r="G35">
        <v>33</v>
      </c>
      <c r="H35" s="20" t="s">
        <v>0</v>
      </c>
      <c r="I35" s="39">
        <v>0.26858383058571439</v>
      </c>
      <c r="J35" s="39">
        <v>0.75963103600000026</v>
      </c>
      <c r="K35" s="39">
        <v>1.9560499177000008</v>
      </c>
      <c r="M35">
        <v>33</v>
      </c>
      <c r="N35" s="20" t="s">
        <v>9</v>
      </c>
      <c r="O35" s="38">
        <v>9.2385810806073068E-2</v>
      </c>
      <c r="P35" s="38">
        <v>0.36030466214368495</v>
      </c>
      <c r="Q35" s="38">
        <v>0.57279202699765297</v>
      </c>
    </row>
    <row r="36" spans="1:17" x14ac:dyDescent="0.2">
      <c r="A36">
        <v>34</v>
      </c>
      <c r="B36" s="20" t="s">
        <v>30</v>
      </c>
      <c r="C36" s="2">
        <v>0.17</v>
      </c>
      <c r="D36" s="2">
        <v>0.38</v>
      </c>
      <c r="E36" s="2">
        <v>1.07</v>
      </c>
      <c r="G36">
        <v>34</v>
      </c>
      <c r="H36" s="20" t="s">
        <v>26</v>
      </c>
      <c r="I36" s="39">
        <v>0.21890547272448982</v>
      </c>
      <c r="J36" s="39">
        <v>0.65008291900000004</v>
      </c>
      <c r="K36" s="39">
        <v>1.9922609184319731</v>
      </c>
      <c r="M36">
        <v>34</v>
      </c>
      <c r="N36" s="20" t="s">
        <v>29</v>
      </c>
      <c r="O36" s="38">
        <v>0.17222702704790302</v>
      </c>
      <c r="P36" s="38">
        <v>0.35521824328629992</v>
      </c>
      <c r="Q36" s="38">
        <v>0.48438851357222718</v>
      </c>
    </row>
    <row r="37" spans="1:17" x14ac:dyDescent="0.2">
      <c r="A37">
        <v>35</v>
      </c>
      <c r="B37" s="20" t="s">
        <v>29</v>
      </c>
      <c r="C37" s="2">
        <v>0.16</v>
      </c>
      <c r="D37" s="2">
        <v>0.33</v>
      </c>
      <c r="E37" s="2">
        <v>0.45</v>
      </c>
      <c r="G37">
        <v>35</v>
      </c>
      <c r="H37" s="118" t="s">
        <v>28</v>
      </c>
      <c r="I37" s="39">
        <v>0.15497737395435851</v>
      </c>
      <c r="J37" s="39">
        <v>0.27375565326244344</v>
      </c>
      <c r="K37" s="39">
        <v>0.37217194183199959</v>
      </c>
      <c r="M37">
        <v>35</v>
      </c>
      <c r="N37" s="20" t="s">
        <v>30</v>
      </c>
      <c r="O37" s="38">
        <v>0.10557000000000001</v>
      </c>
      <c r="P37" s="38">
        <v>0.23598000000000002</v>
      </c>
      <c r="Q37" s="38">
        <v>0.66447000000000001</v>
      </c>
    </row>
  </sheetData>
  <sortState xmlns:xlrd2="http://schemas.microsoft.com/office/spreadsheetml/2017/richdata2" ref="H3:K37">
    <sortCondition descending="1" ref="J3:J37"/>
  </sortState>
  <mergeCells count="3">
    <mergeCell ref="C1:E1"/>
    <mergeCell ref="I1:K1"/>
    <mergeCell ref="O1:Q1"/>
  </mergeCells>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50085-FD2A-2A40-9EF2-58D829DC2A10}">
  <dimension ref="A1:AA39"/>
  <sheetViews>
    <sheetView topLeftCell="A16" workbookViewId="0">
      <selection activeCell="L37" sqref="L37:N37"/>
    </sheetView>
  </sheetViews>
  <sheetFormatPr baseColWidth="10" defaultRowHeight="16" x14ac:dyDescent="0.2"/>
  <cols>
    <col min="1" max="1" width="21.83203125" customWidth="1"/>
    <col min="2" max="2" width="11.6640625" customWidth="1"/>
    <col min="3" max="3" width="11.83203125" customWidth="1"/>
    <col min="4" max="4" width="12.33203125" customWidth="1"/>
    <col min="5" max="5" width="2.5" customWidth="1"/>
    <col min="6" max="6" width="11.1640625" customWidth="1"/>
    <col min="7" max="7" width="13.6640625" customWidth="1"/>
    <col min="8" max="8" width="11.5" customWidth="1"/>
    <col min="9" max="9" width="2.5" customWidth="1"/>
    <col min="10" max="10" width="13" customWidth="1"/>
    <col min="11" max="11" width="2.83203125" customWidth="1"/>
    <col min="12" max="12" width="12.6640625" customWidth="1"/>
    <col min="13" max="13" width="12.1640625" customWidth="1"/>
    <col min="14" max="14" width="11.83203125" customWidth="1"/>
    <col min="15" max="15" width="2.1640625" customWidth="1"/>
    <col min="17" max="17" width="2.5" customWidth="1"/>
    <col min="18" max="18" width="11.83203125" customWidth="1"/>
    <col min="19" max="19" width="11.6640625" customWidth="1"/>
    <col min="20" max="20" width="12" customWidth="1"/>
  </cols>
  <sheetData>
    <row r="1" spans="1:20" ht="77" customHeight="1" x14ac:dyDescent="0.2">
      <c r="B1" s="167" t="s">
        <v>52</v>
      </c>
      <c r="C1" s="168"/>
      <c r="D1" s="168"/>
      <c r="E1" s="21"/>
      <c r="F1" s="169" t="s">
        <v>53</v>
      </c>
      <c r="G1" s="170"/>
      <c r="H1" s="170"/>
      <c r="I1" s="21"/>
      <c r="J1" s="36" t="s">
        <v>47</v>
      </c>
      <c r="K1" s="31"/>
      <c r="L1" s="171" t="s">
        <v>54</v>
      </c>
      <c r="M1" s="172"/>
      <c r="N1" s="173"/>
      <c r="P1" s="37" t="s">
        <v>23</v>
      </c>
      <c r="Q1" s="35"/>
      <c r="R1" s="174" t="s">
        <v>82</v>
      </c>
      <c r="S1" s="175"/>
      <c r="T1" s="176"/>
    </row>
    <row r="2" spans="1:20" ht="85" x14ac:dyDescent="0.2">
      <c r="B2" s="11" t="s">
        <v>40</v>
      </c>
      <c r="C2" s="11" t="s">
        <v>41</v>
      </c>
      <c r="D2" s="44" t="s">
        <v>42</v>
      </c>
      <c r="E2" s="22"/>
      <c r="F2" s="47" t="s">
        <v>40</v>
      </c>
      <c r="G2" s="47" t="s">
        <v>41</v>
      </c>
      <c r="H2" s="47" t="s">
        <v>42</v>
      </c>
      <c r="I2" s="22"/>
      <c r="J2" s="134" t="s">
        <v>46</v>
      </c>
      <c r="K2" s="32"/>
      <c r="L2" s="50" t="s">
        <v>40</v>
      </c>
      <c r="M2" s="50" t="s">
        <v>41</v>
      </c>
      <c r="N2" s="51" t="s">
        <v>42</v>
      </c>
      <c r="P2" s="37" t="s">
        <v>78</v>
      </c>
      <c r="Q2" s="23"/>
      <c r="R2" s="53" t="s">
        <v>40</v>
      </c>
      <c r="S2" s="53" t="s">
        <v>41</v>
      </c>
      <c r="T2" s="53" t="s">
        <v>42</v>
      </c>
    </row>
    <row r="3" spans="1:20" x14ac:dyDescent="0.2">
      <c r="A3" s="20" t="s">
        <v>12</v>
      </c>
      <c r="B3" s="45">
        <v>0.26</v>
      </c>
      <c r="C3" s="45">
        <v>0.43</v>
      </c>
      <c r="D3" s="46">
        <v>0.6</v>
      </c>
      <c r="E3" s="23"/>
      <c r="F3" s="48">
        <f t="shared" ref="F3:H5" si="0">B3/1000</f>
        <v>2.6000000000000003E-4</v>
      </c>
      <c r="G3" s="48">
        <f t="shared" si="0"/>
        <v>4.2999999999999999E-4</v>
      </c>
      <c r="H3" s="48">
        <f t="shared" si="0"/>
        <v>5.9999999999999995E-4</v>
      </c>
      <c r="I3" s="23"/>
      <c r="J3" s="71">
        <v>2083.3333333333335</v>
      </c>
      <c r="K3" s="33"/>
      <c r="L3" s="52">
        <f>F3*J3</f>
        <v>0.54166666666666674</v>
      </c>
      <c r="M3" s="52">
        <f>G3*J3</f>
        <v>0.89583333333333337</v>
      </c>
      <c r="N3" s="52">
        <f>H3*J3</f>
        <v>1.25</v>
      </c>
      <c r="P3" s="88">
        <v>5166.666666666667</v>
      </c>
      <c r="R3" s="54">
        <f>F3*P3</f>
        <v>1.3433333333333335</v>
      </c>
      <c r="S3" s="54">
        <f>G3*P3</f>
        <v>2.2216666666666667</v>
      </c>
      <c r="T3" s="54">
        <f>H3*P3</f>
        <v>3.1</v>
      </c>
    </row>
    <row r="4" spans="1:20" x14ac:dyDescent="0.2">
      <c r="A4" s="20" t="s">
        <v>11</v>
      </c>
      <c r="B4" s="45">
        <v>0.56000000000000005</v>
      </c>
      <c r="C4" s="45">
        <v>0.86</v>
      </c>
      <c r="D4" s="46">
        <v>1.3</v>
      </c>
      <c r="E4" s="23"/>
      <c r="F4" s="48">
        <f t="shared" si="0"/>
        <v>5.6000000000000006E-4</v>
      </c>
      <c r="G4" s="48">
        <f t="shared" si="0"/>
        <v>8.5999999999999998E-4</v>
      </c>
      <c r="H4" s="48">
        <f t="shared" si="0"/>
        <v>1.2999999999999999E-3</v>
      </c>
      <c r="I4" s="23"/>
      <c r="J4" s="71">
        <v>1666.666666839378</v>
      </c>
      <c r="K4" s="33"/>
      <c r="L4" s="52">
        <f>F4*J4</f>
        <v>0.93333333343005176</v>
      </c>
      <c r="M4" s="52">
        <f>G4*J4</f>
        <v>1.433333333481865</v>
      </c>
      <c r="N4" s="52">
        <f>H4*J4</f>
        <v>2.1666666668911914</v>
      </c>
      <c r="P4" s="88">
        <v>2876.9166669647925</v>
      </c>
      <c r="R4" s="54">
        <f>F4*P4</f>
        <v>1.611073333500284</v>
      </c>
      <c r="S4" s="54">
        <f>G4*P4</f>
        <v>2.4741483335897216</v>
      </c>
      <c r="T4" s="54">
        <f>H4*P4</f>
        <v>3.7399916670542299</v>
      </c>
    </row>
    <row r="5" spans="1:20" x14ac:dyDescent="0.2">
      <c r="A5" s="20" t="s">
        <v>43</v>
      </c>
      <c r="B5" s="45">
        <v>37.57</v>
      </c>
      <c r="C5" s="45">
        <v>99.48</v>
      </c>
      <c r="D5" s="46">
        <v>269.19</v>
      </c>
      <c r="E5" s="23"/>
      <c r="F5" s="48">
        <f t="shared" si="0"/>
        <v>3.7569999999999999E-2</v>
      </c>
      <c r="G5" s="48">
        <f t="shared" si="0"/>
        <v>9.9479999999999999E-2</v>
      </c>
      <c r="H5" s="48">
        <f t="shared" si="0"/>
        <v>0.26918999999999998</v>
      </c>
      <c r="I5" s="23"/>
      <c r="J5" s="71">
        <v>366.30036632843871</v>
      </c>
      <c r="K5" s="33"/>
      <c r="L5" s="52">
        <f>F5*J5</f>
        <v>13.761904762959443</v>
      </c>
      <c r="M5" s="52">
        <f>G5*J5</f>
        <v>36.439560442353084</v>
      </c>
      <c r="N5" s="52">
        <f>H5*J5</f>
        <v>98.604395611952413</v>
      </c>
      <c r="P5" s="88">
        <v>95.805787553129889</v>
      </c>
      <c r="R5" s="54">
        <f>F5*P5</f>
        <v>3.5994234383710899</v>
      </c>
      <c r="S5" s="54">
        <f>G5*P5</f>
        <v>9.5307597457853621</v>
      </c>
      <c r="T5" s="54">
        <f>H5*P5</f>
        <v>25.789959951427033</v>
      </c>
    </row>
    <row r="6" spans="1:20" x14ac:dyDescent="0.2">
      <c r="A6" s="20" t="s">
        <v>44</v>
      </c>
      <c r="B6" s="45">
        <v>14.93</v>
      </c>
      <c r="C6" s="45">
        <v>33.299999999999997</v>
      </c>
      <c r="D6" s="46">
        <v>56.68</v>
      </c>
      <c r="E6" s="23"/>
      <c r="F6" s="48">
        <f t="shared" ref="F6:H39" si="1">B6/1000</f>
        <v>1.4930000000000001E-2</v>
      </c>
      <c r="G6" s="48">
        <f t="shared" si="1"/>
        <v>3.3299999999999996E-2</v>
      </c>
      <c r="H6" s="48">
        <f t="shared" si="1"/>
        <v>5.6680000000000001E-2</v>
      </c>
      <c r="I6" s="23"/>
      <c r="J6" s="71">
        <v>366.30036632747453</v>
      </c>
      <c r="K6" s="33"/>
      <c r="L6" s="52">
        <f t="shared" ref="L6:L39" si="2">F6*J6</f>
        <v>5.468864469269195</v>
      </c>
      <c r="M6" s="52">
        <f t="shared" ref="M6:M39" si="3">G6*J6</f>
        <v>12.197802198704901</v>
      </c>
      <c r="N6" s="52">
        <f t="shared" ref="N6:N39" si="4">H6*J6</f>
        <v>20.761904763441258</v>
      </c>
      <c r="P6" s="88">
        <v>95.805787552877703</v>
      </c>
      <c r="R6" s="54">
        <f t="shared" ref="R6:R39" si="5">F6*P6</f>
        <v>1.4303804081644642</v>
      </c>
      <c r="S6" s="54">
        <f t="shared" ref="S6:S39" si="6">G6*P6</f>
        <v>3.1903327255108271</v>
      </c>
      <c r="T6" s="54">
        <f t="shared" ref="T6:T39" si="7">H6*P6</f>
        <v>5.4302720384971082</v>
      </c>
    </row>
    <row r="7" spans="1:20" x14ac:dyDescent="0.2">
      <c r="A7" s="20" t="s">
        <v>62</v>
      </c>
      <c r="B7" s="45">
        <f>AVERAGE(B5:B6)</f>
        <v>26.25</v>
      </c>
      <c r="C7" s="45">
        <f>AVERAGE(C5:C6)</f>
        <v>66.39</v>
      </c>
      <c r="D7" s="45">
        <f>AVERAGE(D5:D6)</f>
        <v>162.935</v>
      </c>
      <c r="E7" s="23"/>
      <c r="F7" s="48">
        <f t="shared" si="1"/>
        <v>2.6249999999999999E-2</v>
      </c>
      <c r="G7" s="48">
        <f t="shared" si="1"/>
        <v>6.6390000000000005E-2</v>
      </c>
      <c r="H7" s="48">
        <f t="shared" si="1"/>
        <v>0.162935</v>
      </c>
      <c r="I7" s="23"/>
      <c r="J7" s="71">
        <v>366.30036632832594</v>
      </c>
      <c r="K7" s="33"/>
      <c r="L7" s="52">
        <f t="shared" si="2"/>
        <v>9.6153846161185559</v>
      </c>
      <c r="M7" s="52">
        <f t="shared" si="3"/>
        <v>24.318681320537561</v>
      </c>
      <c r="N7" s="52">
        <f t="shared" si="4"/>
        <v>59.683150187705785</v>
      </c>
      <c r="P7" s="88">
        <v>95.805787553100373</v>
      </c>
      <c r="R7" s="54">
        <f t="shared" si="5"/>
        <v>2.5149019232688845</v>
      </c>
      <c r="S7" s="54">
        <f t="shared" si="6"/>
        <v>6.3605462356503342</v>
      </c>
      <c r="T7" s="54">
        <f t="shared" si="7"/>
        <v>15.610115994964408</v>
      </c>
    </row>
    <row r="8" spans="1:20" x14ac:dyDescent="0.2">
      <c r="A8" s="20" t="s">
        <v>13</v>
      </c>
      <c r="B8" s="45">
        <v>0.64</v>
      </c>
      <c r="C8" s="45">
        <v>1.53</v>
      </c>
      <c r="D8" s="46">
        <v>2.91</v>
      </c>
      <c r="E8" s="23"/>
      <c r="F8" s="48">
        <f t="shared" si="1"/>
        <v>6.4000000000000005E-4</v>
      </c>
      <c r="G8" s="48">
        <f t="shared" si="1"/>
        <v>1.5300000000000001E-3</v>
      </c>
      <c r="H8" s="48">
        <f t="shared" si="1"/>
        <v>2.9100000000000003E-3</v>
      </c>
      <c r="I8" s="23"/>
      <c r="J8" s="71">
        <v>1754.3859647302904</v>
      </c>
      <c r="K8" s="33"/>
      <c r="L8" s="52">
        <f t="shared" si="2"/>
        <v>1.1228070174273859</v>
      </c>
      <c r="M8" s="52">
        <f t="shared" si="3"/>
        <v>2.6842105260373446</v>
      </c>
      <c r="N8" s="52">
        <f t="shared" si="4"/>
        <v>5.1052631573651457</v>
      </c>
      <c r="P8" s="88">
        <v>2091.3749997830523</v>
      </c>
      <c r="R8" s="54">
        <f t="shared" si="5"/>
        <v>1.3384799998611536</v>
      </c>
      <c r="S8" s="54">
        <f t="shared" si="6"/>
        <v>3.1998037496680705</v>
      </c>
      <c r="T8" s="54">
        <f t="shared" si="7"/>
        <v>6.0859012493686828</v>
      </c>
    </row>
    <row r="9" spans="1:20" x14ac:dyDescent="0.2">
      <c r="A9" s="20" t="s">
        <v>10</v>
      </c>
      <c r="B9" s="45">
        <v>0.21</v>
      </c>
      <c r="C9" s="45">
        <v>0.51</v>
      </c>
      <c r="D9" s="46">
        <v>1.24</v>
      </c>
      <c r="E9" s="23"/>
      <c r="F9" s="48">
        <f t="shared" si="1"/>
        <v>2.0999999999999998E-4</v>
      </c>
      <c r="G9" s="48">
        <f t="shared" si="1"/>
        <v>5.1000000000000004E-4</v>
      </c>
      <c r="H9" s="48">
        <f t="shared" si="1"/>
        <v>1.24E-3</v>
      </c>
      <c r="I9" s="23"/>
      <c r="J9" s="71">
        <v>5882.3529418181815</v>
      </c>
      <c r="K9" s="33"/>
      <c r="L9" s="52">
        <f t="shared" si="2"/>
        <v>1.235294117781818</v>
      </c>
      <c r="M9" s="52">
        <f t="shared" si="3"/>
        <v>3.0000000003272729</v>
      </c>
      <c r="N9" s="52">
        <f t="shared" si="4"/>
        <v>7.2941176478545451</v>
      </c>
      <c r="P9" s="88">
        <v>1484.6911766325545</v>
      </c>
      <c r="R9" s="54">
        <f t="shared" si="5"/>
        <v>0.31178514709283645</v>
      </c>
      <c r="S9" s="54">
        <f t="shared" si="6"/>
        <v>0.75719250008260286</v>
      </c>
      <c r="T9" s="54">
        <f t="shared" si="7"/>
        <v>1.8410170590243675</v>
      </c>
    </row>
    <row r="10" spans="1:20" x14ac:dyDescent="0.2">
      <c r="A10" s="20" t="s">
        <v>2</v>
      </c>
      <c r="B10" s="45">
        <v>0.26</v>
      </c>
      <c r="C10" s="45">
        <v>1.32</v>
      </c>
      <c r="D10" s="46">
        <v>2.2400000000000002</v>
      </c>
      <c r="E10" s="23"/>
      <c r="F10" s="48">
        <f t="shared" si="1"/>
        <v>2.6000000000000003E-4</v>
      </c>
      <c r="G10" s="48">
        <f t="shared" si="1"/>
        <v>1.32E-3</v>
      </c>
      <c r="H10" s="48">
        <f t="shared" si="1"/>
        <v>2.2400000000000002E-3</v>
      </c>
      <c r="I10" s="23"/>
      <c r="J10" s="71">
        <v>1026.6961576257381</v>
      </c>
      <c r="K10" s="33"/>
      <c r="L10" s="52">
        <f t="shared" si="2"/>
        <v>0.26694100098269197</v>
      </c>
      <c r="M10" s="52">
        <f t="shared" si="3"/>
        <v>1.3552389280659742</v>
      </c>
      <c r="N10" s="52">
        <f t="shared" si="4"/>
        <v>2.2997993930816536</v>
      </c>
      <c r="P10" s="88">
        <v>2461.8599592423507</v>
      </c>
      <c r="R10" s="54">
        <f t="shared" si="5"/>
        <v>0.64008358940301124</v>
      </c>
      <c r="S10" s="54">
        <f t="shared" si="6"/>
        <v>3.249655146199903</v>
      </c>
      <c r="T10" s="54">
        <f t="shared" si="7"/>
        <v>5.5145663087028662</v>
      </c>
    </row>
    <row r="11" spans="1:20" x14ac:dyDescent="0.2">
      <c r="A11" s="20" t="s">
        <v>14</v>
      </c>
      <c r="B11" s="45">
        <v>10.210000000000001</v>
      </c>
      <c r="C11" s="45">
        <v>23.88</v>
      </c>
      <c r="D11" s="46">
        <v>58.79</v>
      </c>
      <c r="E11" s="23"/>
      <c r="F11" s="48">
        <f t="shared" si="1"/>
        <v>1.021E-2</v>
      </c>
      <c r="G11" s="48">
        <f t="shared" si="1"/>
        <v>2.3879999999999998E-2</v>
      </c>
      <c r="H11" s="48">
        <f t="shared" si="1"/>
        <v>5.8790000000000002E-2</v>
      </c>
      <c r="I11" s="23"/>
      <c r="J11" s="71">
        <v>258.39793279416784</v>
      </c>
      <c r="K11" s="33"/>
      <c r="L11" s="52">
        <f t="shared" si="2"/>
        <v>2.6382428938284539</v>
      </c>
      <c r="M11" s="52">
        <f t="shared" si="3"/>
        <v>6.1705426351247281</v>
      </c>
      <c r="N11" s="52">
        <f t="shared" si="4"/>
        <v>15.191214468969129</v>
      </c>
      <c r="P11" s="88">
        <v>97.267441852044627</v>
      </c>
      <c r="R11" s="54">
        <f t="shared" si="5"/>
        <v>0.99310058130937562</v>
      </c>
      <c r="S11" s="54">
        <f t="shared" si="6"/>
        <v>2.3227465114268258</v>
      </c>
      <c r="T11" s="54">
        <f t="shared" si="7"/>
        <v>5.7183529064817034</v>
      </c>
    </row>
    <row r="12" spans="1:20" x14ac:dyDescent="0.2">
      <c r="A12" s="20" t="s">
        <v>31</v>
      </c>
      <c r="B12" s="45">
        <v>0.01</v>
      </c>
      <c r="C12" s="45">
        <v>0.39</v>
      </c>
      <c r="D12" s="46">
        <v>0.66</v>
      </c>
      <c r="E12" s="23"/>
      <c r="F12" s="48">
        <f t="shared" si="1"/>
        <v>1.0000000000000001E-5</v>
      </c>
      <c r="G12" s="48">
        <f t="shared" si="1"/>
        <v>3.8999999999999999E-4</v>
      </c>
      <c r="H12" s="48">
        <f t="shared" si="1"/>
        <v>6.6E-4</v>
      </c>
      <c r="I12" s="23"/>
      <c r="J12" s="71">
        <v>3125</v>
      </c>
      <c r="K12" s="33"/>
      <c r="L12" s="52">
        <f t="shared" si="2"/>
        <v>3.125E-2</v>
      </c>
      <c r="M12" s="52">
        <f t="shared" si="3"/>
        <v>1.21875</v>
      </c>
      <c r="N12" s="52">
        <f t="shared" si="4"/>
        <v>2.0625</v>
      </c>
      <c r="P12" s="88">
        <v>2146.5</v>
      </c>
      <c r="R12" s="54">
        <f t="shared" si="5"/>
        <v>2.1465000000000001E-2</v>
      </c>
      <c r="S12" s="54">
        <f t="shared" si="6"/>
        <v>0.83713499999999996</v>
      </c>
      <c r="T12" s="54">
        <f t="shared" si="7"/>
        <v>1.41669</v>
      </c>
    </row>
    <row r="13" spans="1:20" x14ac:dyDescent="0.2">
      <c r="A13" s="20" t="s">
        <v>16</v>
      </c>
      <c r="B13" s="45">
        <v>1.51</v>
      </c>
      <c r="C13" s="45">
        <v>3.15</v>
      </c>
      <c r="D13" s="46">
        <v>7</v>
      </c>
      <c r="E13" s="23"/>
      <c r="F13" s="48">
        <f t="shared" si="1"/>
        <v>1.5100000000000001E-3</v>
      </c>
      <c r="G13" s="48">
        <f t="shared" si="1"/>
        <v>3.15E-3</v>
      </c>
      <c r="H13" s="48">
        <f t="shared" si="1"/>
        <v>7.0000000000000001E-3</v>
      </c>
      <c r="I13" s="23"/>
      <c r="J13" s="71">
        <v>1666.6666670391062</v>
      </c>
      <c r="K13" s="33"/>
      <c r="L13" s="52">
        <f t="shared" si="2"/>
        <v>2.5166666672290505</v>
      </c>
      <c r="M13" s="52">
        <f t="shared" si="3"/>
        <v>5.2500000011731842</v>
      </c>
      <c r="N13" s="52">
        <f t="shared" si="4"/>
        <v>11.666666669273743</v>
      </c>
      <c r="P13" s="88">
        <v>503.6166667792067</v>
      </c>
      <c r="R13" s="54">
        <f t="shared" si="5"/>
        <v>0.76046116683660214</v>
      </c>
      <c r="S13" s="54">
        <f t="shared" si="6"/>
        <v>1.5863925003545012</v>
      </c>
      <c r="T13" s="54">
        <f t="shared" si="7"/>
        <v>3.5253166674544469</v>
      </c>
    </row>
    <row r="14" spans="1:20" x14ac:dyDescent="0.2">
      <c r="A14" s="20" t="s">
        <v>33</v>
      </c>
      <c r="B14" s="45">
        <v>7.41</v>
      </c>
      <c r="C14" s="45">
        <v>26.87</v>
      </c>
      <c r="D14" s="46">
        <v>115.09</v>
      </c>
      <c r="E14" s="23"/>
      <c r="F14" s="48">
        <f t="shared" si="1"/>
        <v>7.4099999999999999E-3</v>
      </c>
      <c r="G14" s="48">
        <f t="shared" si="1"/>
        <v>2.6870000000000002E-2</v>
      </c>
      <c r="H14" s="48">
        <f t="shared" si="1"/>
        <v>0.11509</v>
      </c>
      <c r="I14" s="23"/>
      <c r="J14" s="71">
        <v>970.87378653198664</v>
      </c>
      <c r="K14" s="33"/>
      <c r="L14" s="52">
        <f t="shared" si="2"/>
        <v>7.1941747582020206</v>
      </c>
      <c r="M14" s="52">
        <f t="shared" si="3"/>
        <v>26.087378644114484</v>
      </c>
      <c r="N14" s="52">
        <f t="shared" si="4"/>
        <v>111.73786409196634</v>
      </c>
      <c r="P14" s="88">
        <v>178.92038837240676</v>
      </c>
      <c r="R14" s="54">
        <f t="shared" si="5"/>
        <v>1.325800077839534</v>
      </c>
      <c r="S14" s="54">
        <f t="shared" si="6"/>
        <v>4.80759083556657</v>
      </c>
      <c r="T14" s="54">
        <f t="shared" si="7"/>
        <v>20.591947497780293</v>
      </c>
    </row>
    <row r="15" spans="1:20" x14ac:dyDescent="0.2">
      <c r="A15" s="20" t="s">
        <v>20</v>
      </c>
      <c r="B15" s="45">
        <v>-3.95</v>
      </c>
      <c r="C15" s="45">
        <v>46.65</v>
      </c>
      <c r="D15" s="46">
        <v>257.48</v>
      </c>
      <c r="E15" s="23"/>
      <c r="F15" s="48">
        <f t="shared" si="1"/>
        <v>-3.9500000000000004E-3</v>
      </c>
      <c r="G15" s="48">
        <f t="shared" si="1"/>
        <v>4.6649999999999997E-2</v>
      </c>
      <c r="H15" s="48">
        <f t="shared" si="1"/>
        <v>0.25748000000000004</v>
      </c>
      <c r="I15" s="23"/>
      <c r="J15" s="71">
        <v>193.42359773781905</v>
      </c>
      <c r="K15" s="33"/>
      <c r="L15" s="52">
        <f t="shared" si="2"/>
        <v>-0.76402321106438531</v>
      </c>
      <c r="M15" s="52">
        <f t="shared" si="3"/>
        <v>9.0232108344692588</v>
      </c>
      <c r="N15" s="52">
        <f t="shared" si="4"/>
        <v>49.802707945533655</v>
      </c>
      <c r="P15" s="88">
        <v>439.65957460197222</v>
      </c>
      <c r="R15" s="54">
        <f t="shared" si="5"/>
        <v>-1.7366553196777905</v>
      </c>
      <c r="S15" s="54">
        <f t="shared" si="6"/>
        <v>20.510119155182004</v>
      </c>
      <c r="T15" s="54">
        <f t="shared" si="7"/>
        <v>113.20354726851582</v>
      </c>
    </row>
    <row r="16" spans="1:20" x14ac:dyDescent="0.2">
      <c r="A16" s="20" t="s">
        <v>15</v>
      </c>
      <c r="B16" s="45">
        <v>2.85</v>
      </c>
      <c r="C16" s="45">
        <v>4.67</v>
      </c>
      <c r="D16" s="46">
        <v>8.49</v>
      </c>
      <c r="E16" s="23"/>
      <c r="F16" s="48">
        <f t="shared" si="1"/>
        <v>2.8500000000000001E-3</v>
      </c>
      <c r="G16" s="48">
        <f t="shared" si="1"/>
        <v>4.6699999999999997E-3</v>
      </c>
      <c r="H16" s="48">
        <f t="shared" si="1"/>
        <v>8.490000000000001E-3</v>
      </c>
      <c r="I16" s="23"/>
      <c r="J16" s="71">
        <v>694.44444449760783</v>
      </c>
      <c r="K16" s="33"/>
      <c r="L16" s="52">
        <f t="shared" si="2"/>
        <v>1.9791666668181824</v>
      </c>
      <c r="M16" s="52">
        <f t="shared" si="3"/>
        <v>3.2430555558038283</v>
      </c>
      <c r="N16" s="52">
        <f t="shared" si="4"/>
        <v>5.8958333337846911</v>
      </c>
      <c r="P16" s="88">
        <v>194.20833334820099</v>
      </c>
      <c r="R16" s="54">
        <f t="shared" si="5"/>
        <v>0.55349375004237289</v>
      </c>
      <c r="S16" s="54">
        <f t="shared" si="6"/>
        <v>0.90695291673609857</v>
      </c>
      <c r="T16" s="54">
        <f t="shared" si="7"/>
        <v>1.6488287501262266</v>
      </c>
    </row>
    <row r="17" spans="1:20" x14ac:dyDescent="0.2">
      <c r="A17" s="20" t="s">
        <v>22</v>
      </c>
      <c r="B17" s="45">
        <v>5.41</v>
      </c>
      <c r="C17" s="45">
        <v>13.63</v>
      </c>
      <c r="D17" s="46">
        <v>32.64</v>
      </c>
      <c r="E17" s="23"/>
      <c r="F17" s="48">
        <f t="shared" si="1"/>
        <v>5.4099999999999999E-3</v>
      </c>
      <c r="G17" s="48">
        <f t="shared" si="1"/>
        <v>1.3630000000000001E-2</v>
      </c>
      <c r="H17" s="48">
        <f t="shared" si="1"/>
        <v>3.2640000000000002E-2</v>
      </c>
      <c r="I17" s="23"/>
      <c r="J17" s="71">
        <v>558.65921783590966</v>
      </c>
      <c r="K17" s="33"/>
      <c r="L17" s="52">
        <f t="shared" si="2"/>
        <v>3.0223463684922711</v>
      </c>
      <c r="M17" s="52">
        <f t="shared" si="3"/>
        <v>7.6145251391034492</v>
      </c>
      <c r="N17" s="52">
        <f t="shared" si="4"/>
        <v>18.234636870164092</v>
      </c>
      <c r="P17" s="88">
        <v>293.0363128275589</v>
      </c>
      <c r="R17" s="54">
        <f t="shared" si="5"/>
        <v>1.5853264523970936</v>
      </c>
      <c r="S17" s="54">
        <f t="shared" si="6"/>
        <v>3.9940849438396282</v>
      </c>
      <c r="T17" s="54">
        <f t="shared" si="7"/>
        <v>9.5647052506915227</v>
      </c>
    </row>
    <row r="18" spans="1:20" x14ac:dyDescent="0.2">
      <c r="A18" s="20" t="s">
        <v>5</v>
      </c>
      <c r="B18" s="45">
        <v>1.42</v>
      </c>
      <c r="C18" s="45">
        <v>3.23</v>
      </c>
      <c r="D18" s="46">
        <v>6.15</v>
      </c>
      <c r="E18" s="23"/>
      <c r="F18" s="48">
        <f t="shared" si="1"/>
        <v>1.4199999999999998E-3</v>
      </c>
      <c r="G18" s="48">
        <f t="shared" si="1"/>
        <v>3.2299999999999998E-3</v>
      </c>
      <c r="H18" s="48">
        <f t="shared" si="1"/>
        <v>6.1500000000000001E-3</v>
      </c>
      <c r="I18" s="23"/>
      <c r="J18" s="71">
        <v>172.41379308452252</v>
      </c>
      <c r="K18" s="33"/>
      <c r="L18" s="52">
        <f t="shared" si="2"/>
        <v>0.24482758618002196</v>
      </c>
      <c r="M18" s="52">
        <f t="shared" si="3"/>
        <v>0.55689655166300767</v>
      </c>
      <c r="N18" s="52">
        <f t="shared" si="4"/>
        <v>1.0603448274698135</v>
      </c>
      <c r="P18" s="88">
        <v>269.84094824624174</v>
      </c>
      <c r="R18" s="54">
        <f t="shared" si="5"/>
        <v>0.38317414650966319</v>
      </c>
      <c r="S18" s="54">
        <f t="shared" si="6"/>
        <v>0.87158626283536078</v>
      </c>
      <c r="T18" s="54">
        <f t="shared" si="7"/>
        <v>1.6595218317143867</v>
      </c>
    </row>
    <row r="19" spans="1:20" x14ac:dyDescent="0.2">
      <c r="A19" s="20" t="s">
        <v>32</v>
      </c>
      <c r="B19" s="45">
        <v>23.7</v>
      </c>
      <c r="C19" s="45">
        <v>39.72</v>
      </c>
      <c r="D19" s="46">
        <v>60.16</v>
      </c>
      <c r="E19" s="23"/>
      <c r="F19" s="48">
        <f t="shared" si="1"/>
        <v>2.3699999999999999E-2</v>
      </c>
      <c r="G19" s="48">
        <f t="shared" si="1"/>
        <v>3.9719999999999998E-2</v>
      </c>
      <c r="H19" s="48">
        <f t="shared" si="1"/>
        <v>6.0159999999999998E-2</v>
      </c>
      <c r="I19" s="23"/>
      <c r="J19" s="71">
        <v>315.45741326627183</v>
      </c>
      <c r="K19" s="33"/>
      <c r="L19" s="52">
        <f t="shared" si="2"/>
        <v>7.4763406944106423</v>
      </c>
      <c r="M19" s="52">
        <f t="shared" si="3"/>
        <v>12.529968454936316</v>
      </c>
      <c r="N19" s="52">
        <f t="shared" si="4"/>
        <v>18.977917982098912</v>
      </c>
      <c r="P19" s="88">
        <v>100.08000000541251</v>
      </c>
      <c r="R19" s="54">
        <f t="shared" si="5"/>
        <v>2.3718960001282765</v>
      </c>
      <c r="S19" s="54">
        <f t="shared" si="6"/>
        <v>3.9751776002149848</v>
      </c>
      <c r="T19" s="54">
        <f t="shared" si="7"/>
        <v>6.0208128003256167</v>
      </c>
    </row>
    <row r="20" spans="1:20" x14ac:dyDescent="0.2">
      <c r="A20" s="20" t="s">
        <v>45</v>
      </c>
      <c r="B20" s="45">
        <v>17.411999999999999</v>
      </c>
      <c r="C20" s="45">
        <v>38.936</v>
      </c>
      <c r="D20" s="46">
        <v>86.128</v>
      </c>
      <c r="E20" s="23"/>
      <c r="F20" s="49">
        <f t="shared" si="1"/>
        <v>1.7412E-2</v>
      </c>
      <c r="G20" s="49">
        <f t="shared" si="1"/>
        <v>3.8935999999999998E-2</v>
      </c>
      <c r="H20" s="49">
        <f t="shared" si="1"/>
        <v>8.6127999999999996E-2</v>
      </c>
      <c r="I20" s="23"/>
      <c r="J20" s="71">
        <v>627.11160234853287</v>
      </c>
      <c r="K20" s="33"/>
      <c r="L20" s="52">
        <f t="shared" si="2"/>
        <v>10.919267220092655</v>
      </c>
      <c r="M20" s="52">
        <f t="shared" si="3"/>
        <v>24.417217349042474</v>
      </c>
      <c r="N20" s="52">
        <f t="shared" si="4"/>
        <v>54.01186808707444</v>
      </c>
      <c r="P20" s="88">
        <v>7</v>
      </c>
      <c r="R20" s="54">
        <f t="shared" si="5"/>
        <v>0.12188400000000001</v>
      </c>
      <c r="S20" s="54">
        <f t="shared" si="6"/>
        <v>0.27255200000000002</v>
      </c>
      <c r="T20" s="54">
        <f t="shared" si="7"/>
        <v>0.60289599999999999</v>
      </c>
    </row>
    <row r="21" spans="1:20" x14ac:dyDescent="0.2">
      <c r="A21" s="20" t="s">
        <v>26</v>
      </c>
      <c r="B21" s="45">
        <v>0.66</v>
      </c>
      <c r="C21" s="45">
        <v>1.7</v>
      </c>
      <c r="D21" s="46">
        <v>3.52</v>
      </c>
      <c r="E21" s="23"/>
      <c r="F21" s="48">
        <f t="shared" si="1"/>
        <v>6.6E-4</v>
      </c>
      <c r="G21" s="48">
        <f t="shared" si="1"/>
        <v>1.6999999999999999E-3</v>
      </c>
      <c r="H21" s="48">
        <f t="shared" si="1"/>
        <v>3.5200000000000001E-3</v>
      </c>
      <c r="I21" s="23"/>
      <c r="J21" s="71">
        <v>221.11663911564628</v>
      </c>
      <c r="K21" s="33"/>
      <c r="L21" s="52">
        <f t="shared" si="2"/>
        <v>0.14593698181632656</v>
      </c>
      <c r="M21" s="52">
        <f t="shared" si="3"/>
        <v>0.37589828649659868</v>
      </c>
      <c r="N21" s="52">
        <f t="shared" si="4"/>
        <v>0.77833056968707492</v>
      </c>
      <c r="P21" s="88">
        <v>264.45550038231295</v>
      </c>
      <c r="R21" s="54">
        <f t="shared" si="5"/>
        <v>0.17454063025232655</v>
      </c>
      <c r="S21" s="54">
        <f t="shared" si="6"/>
        <v>0.44957435064993201</v>
      </c>
      <c r="T21" s="54">
        <f t="shared" si="7"/>
        <v>0.93088336134574157</v>
      </c>
    </row>
    <row r="22" spans="1:20" x14ac:dyDescent="0.2">
      <c r="A22" s="20" t="s">
        <v>4</v>
      </c>
      <c r="B22" s="45">
        <v>-4.0199999999999996</v>
      </c>
      <c r="C22" s="45">
        <v>0.43</v>
      </c>
      <c r="D22" s="46">
        <v>10.79</v>
      </c>
      <c r="E22" s="23"/>
      <c r="F22" s="48">
        <f t="shared" si="1"/>
        <v>-4.0199999999999993E-3</v>
      </c>
      <c r="G22" s="48">
        <f t="shared" si="1"/>
        <v>4.2999999999999999E-4</v>
      </c>
      <c r="H22" s="48">
        <f t="shared" si="1"/>
        <v>1.0789999999999999E-2</v>
      </c>
      <c r="I22" s="23"/>
      <c r="J22" s="71">
        <v>162.60162600308638</v>
      </c>
      <c r="K22" s="33"/>
      <c r="L22" s="52">
        <f t="shared" si="2"/>
        <v>-0.65365853653240713</v>
      </c>
      <c r="M22" s="52">
        <f t="shared" si="3"/>
        <v>6.9918699181327149E-2</v>
      </c>
      <c r="N22" s="52">
        <f t="shared" si="4"/>
        <v>1.7544715445733019</v>
      </c>
      <c r="P22" s="88">
        <v>280.99166664390106</v>
      </c>
      <c r="R22" s="54">
        <f t="shared" si="5"/>
        <v>-1.1295864999084821</v>
      </c>
      <c r="S22" s="54">
        <f t="shared" si="6"/>
        <v>0.12082641665687745</v>
      </c>
      <c r="T22" s="54">
        <f t="shared" si="7"/>
        <v>3.0319000830876921</v>
      </c>
    </row>
    <row r="23" spans="1:20" x14ac:dyDescent="0.2">
      <c r="A23" s="20" t="s">
        <v>18</v>
      </c>
      <c r="B23" s="45">
        <v>0.8</v>
      </c>
      <c r="C23" s="45">
        <v>2.48</v>
      </c>
      <c r="D23" s="46">
        <v>4.3</v>
      </c>
      <c r="E23" s="23"/>
      <c r="F23" s="48">
        <f t="shared" si="1"/>
        <v>8.0000000000000004E-4</v>
      </c>
      <c r="G23" s="48">
        <f t="shared" si="1"/>
        <v>2.48E-3</v>
      </c>
      <c r="H23" s="48">
        <f t="shared" si="1"/>
        <v>4.3E-3</v>
      </c>
      <c r="I23" s="23"/>
      <c r="J23" s="71">
        <v>381.24285171052645</v>
      </c>
      <c r="K23" s="33"/>
      <c r="L23" s="52">
        <f t="shared" si="2"/>
        <v>0.30499428136842116</v>
      </c>
      <c r="M23" s="52">
        <f t="shared" si="3"/>
        <v>0.94548227224210557</v>
      </c>
      <c r="N23" s="52">
        <f t="shared" si="4"/>
        <v>1.6393442623552636</v>
      </c>
      <c r="P23" s="88">
        <v>438.43881053839806</v>
      </c>
      <c r="R23" s="54">
        <f t="shared" si="5"/>
        <v>0.35075104843071847</v>
      </c>
      <c r="S23" s="54">
        <f t="shared" si="6"/>
        <v>1.0873282501352273</v>
      </c>
      <c r="T23" s="54">
        <f t="shared" si="7"/>
        <v>1.8852868853151117</v>
      </c>
    </row>
    <row r="24" spans="1:20" x14ac:dyDescent="0.2">
      <c r="A24" s="20" t="s">
        <v>21</v>
      </c>
      <c r="B24" s="45">
        <v>2.13</v>
      </c>
      <c r="C24" s="45">
        <v>5.42</v>
      </c>
      <c r="D24" s="46">
        <v>10.79</v>
      </c>
      <c r="E24" s="23"/>
      <c r="F24" s="48">
        <f t="shared" si="1"/>
        <v>2.1299999999999999E-3</v>
      </c>
      <c r="G24" s="48">
        <f t="shared" si="1"/>
        <v>5.4200000000000003E-3</v>
      </c>
      <c r="H24" s="48">
        <f t="shared" si="1"/>
        <v>1.0789999999999999E-2</v>
      </c>
      <c r="I24" s="23"/>
      <c r="J24" s="71">
        <v>113.12217194982895</v>
      </c>
      <c r="K24" s="33"/>
      <c r="L24" s="52">
        <f t="shared" si="2"/>
        <v>0.24095022625313567</v>
      </c>
      <c r="M24" s="52">
        <f t="shared" si="3"/>
        <v>0.61312217196807295</v>
      </c>
      <c r="N24" s="52">
        <f t="shared" si="4"/>
        <v>1.2205882353386543</v>
      </c>
      <c r="P24" s="88">
        <v>4072.3981901938428</v>
      </c>
      <c r="R24" s="54">
        <f t="shared" si="5"/>
        <v>8.6742081451128854</v>
      </c>
      <c r="S24" s="54">
        <f t="shared" si="6"/>
        <v>22.072398190850627</v>
      </c>
      <c r="T24" s="54">
        <f t="shared" si="7"/>
        <v>43.941176472191557</v>
      </c>
    </row>
    <row r="25" spans="1:20" x14ac:dyDescent="0.2">
      <c r="A25" s="20" t="s">
        <v>9</v>
      </c>
      <c r="B25" s="45">
        <v>0.28000000000000003</v>
      </c>
      <c r="C25" s="45">
        <v>0.5</v>
      </c>
      <c r="D25" s="46">
        <v>0.82</v>
      </c>
      <c r="E25" s="23"/>
      <c r="F25" s="48">
        <f t="shared" si="1"/>
        <v>2.8000000000000003E-4</v>
      </c>
      <c r="G25" s="48">
        <f t="shared" si="1"/>
        <v>5.0000000000000001E-4</v>
      </c>
      <c r="H25" s="48">
        <f t="shared" si="1"/>
        <v>8.1999999999999998E-4</v>
      </c>
      <c r="I25" s="23"/>
      <c r="J25" s="71">
        <v>2702.7027025641023</v>
      </c>
      <c r="K25" s="33"/>
      <c r="L25" s="52">
        <f t="shared" si="2"/>
        <v>0.75675675671794873</v>
      </c>
      <c r="M25" s="52">
        <f t="shared" si="3"/>
        <v>1.3513513512820512</v>
      </c>
      <c r="N25" s="52">
        <f t="shared" si="4"/>
        <v>2.216216216102564</v>
      </c>
      <c r="P25" s="88">
        <v>923.85810806073061</v>
      </c>
      <c r="R25" s="54">
        <f t="shared" si="5"/>
        <v>0.25868027025700457</v>
      </c>
      <c r="S25" s="54">
        <f t="shared" si="6"/>
        <v>0.46192905403036533</v>
      </c>
      <c r="T25" s="54">
        <f t="shared" si="7"/>
        <v>0.75756364860979908</v>
      </c>
    </row>
    <row r="26" spans="1:20" x14ac:dyDescent="0.2">
      <c r="A26" s="20" t="s">
        <v>19</v>
      </c>
      <c r="B26" s="45">
        <v>0.27</v>
      </c>
      <c r="C26" s="45">
        <v>1.05</v>
      </c>
      <c r="D26" s="46">
        <v>2.96</v>
      </c>
      <c r="E26" s="23"/>
      <c r="F26" s="48">
        <f t="shared" si="1"/>
        <v>2.7E-4</v>
      </c>
      <c r="G26" s="48">
        <f t="shared" si="1"/>
        <v>1.0500000000000002E-3</v>
      </c>
      <c r="H26" s="48">
        <f t="shared" si="1"/>
        <v>2.96E-3</v>
      </c>
      <c r="I26" s="23"/>
      <c r="J26" s="71">
        <v>1946.4720194647202</v>
      </c>
      <c r="K26" s="33"/>
      <c r="L26" s="52">
        <f t="shared" si="2"/>
        <v>0.52554744525547448</v>
      </c>
      <c r="M26" s="52">
        <f t="shared" si="3"/>
        <v>2.0437956204379564</v>
      </c>
      <c r="N26" s="52">
        <f t="shared" si="4"/>
        <v>5.7615571776155718</v>
      </c>
      <c r="P26" s="88">
        <v>940</v>
      </c>
      <c r="R26" s="54">
        <f t="shared" si="5"/>
        <v>0.25380000000000003</v>
      </c>
      <c r="S26" s="54">
        <f t="shared" si="6"/>
        <v>0.9870000000000001</v>
      </c>
      <c r="T26" s="54">
        <f t="shared" si="7"/>
        <v>2.7824</v>
      </c>
    </row>
    <row r="27" spans="1:20" x14ac:dyDescent="0.2">
      <c r="A27" s="20" t="s">
        <v>27</v>
      </c>
      <c r="B27" s="45">
        <v>0.89</v>
      </c>
      <c r="C27" s="45">
        <v>1.79</v>
      </c>
      <c r="D27" s="46">
        <v>4</v>
      </c>
      <c r="E27" s="23"/>
      <c r="F27" s="48">
        <f t="shared" si="1"/>
        <v>8.9000000000000006E-4</v>
      </c>
      <c r="G27" s="48">
        <f t="shared" si="1"/>
        <v>1.7900000000000001E-3</v>
      </c>
      <c r="H27" s="48">
        <f t="shared" si="1"/>
        <v>4.0000000000000001E-3</v>
      </c>
      <c r="I27" s="23"/>
      <c r="J27" s="71">
        <v>293.25513198458566</v>
      </c>
      <c r="K27" s="33"/>
      <c r="L27" s="52">
        <f t="shared" si="2"/>
        <v>0.26099706746628126</v>
      </c>
      <c r="M27" s="52">
        <f t="shared" si="3"/>
        <v>0.52492668625240835</v>
      </c>
      <c r="N27" s="52">
        <f t="shared" si="4"/>
        <v>1.1730205279383428</v>
      </c>
      <c r="P27" s="88">
        <v>157.52859238598987</v>
      </c>
      <c r="R27" s="54">
        <f t="shared" si="5"/>
        <v>0.14020044722353098</v>
      </c>
      <c r="S27" s="54">
        <f t="shared" si="6"/>
        <v>0.28197618037092187</v>
      </c>
      <c r="T27" s="54">
        <f t="shared" si="7"/>
        <v>0.6301143695439595</v>
      </c>
    </row>
    <row r="28" spans="1:20" x14ac:dyDescent="0.2">
      <c r="A28" s="20" t="s">
        <v>30</v>
      </c>
      <c r="B28" s="45">
        <v>0.21</v>
      </c>
      <c r="C28" s="45">
        <v>0.53</v>
      </c>
      <c r="D28" s="46">
        <v>1.1299999999999999</v>
      </c>
      <c r="E28" s="23"/>
      <c r="F28" s="48">
        <f t="shared" si="1"/>
        <v>2.0999999999999998E-4</v>
      </c>
      <c r="G28" s="48">
        <f t="shared" si="1"/>
        <v>5.2999999999999998E-4</v>
      </c>
      <c r="H28" s="48">
        <f t="shared" si="1"/>
        <v>1.1299999999999999E-3</v>
      </c>
      <c r="I28" s="23"/>
      <c r="J28" s="71">
        <v>3268.6414708886618</v>
      </c>
      <c r="K28" s="33"/>
      <c r="L28" s="52">
        <f t="shared" si="2"/>
        <v>0.68641470888661893</v>
      </c>
      <c r="M28" s="52">
        <f t="shared" si="3"/>
        <v>1.7323799795709907</v>
      </c>
      <c r="N28" s="52">
        <f t="shared" si="4"/>
        <v>3.6935648621041874</v>
      </c>
      <c r="P28" s="88">
        <v>621</v>
      </c>
      <c r="R28" s="54">
        <f t="shared" si="5"/>
        <v>0.13041</v>
      </c>
      <c r="S28" s="54">
        <f t="shared" si="6"/>
        <v>0.32912999999999998</v>
      </c>
      <c r="T28" s="54">
        <f t="shared" si="7"/>
        <v>0.70172999999999996</v>
      </c>
    </row>
    <row r="29" spans="1:20" x14ac:dyDescent="0.2">
      <c r="A29" s="20" t="s">
        <v>28</v>
      </c>
      <c r="B29" s="45">
        <v>2.78</v>
      </c>
      <c r="C29" s="45">
        <v>7.32</v>
      </c>
      <c r="D29" s="46">
        <v>13.07</v>
      </c>
      <c r="E29" s="23"/>
      <c r="F29" s="48">
        <f t="shared" si="1"/>
        <v>2.7799999999999999E-3</v>
      </c>
      <c r="G29" s="48">
        <f t="shared" si="1"/>
        <v>7.3200000000000001E-3</v>
      </c>
      <c r="H29" s="48">
        <f t="shared" si="1"/>
        <v>1.307E-2</v>
      </c>
      <c r="I29" s="23"/>
      <c r="J29" s="71">
        <v>113.12217076960474</v>
      </c>
      <c r="K29" s="33"/>
      <c r="L29" s="52">
        <f t="shared" si="2"/>
        <v>0.31447963473950113</v>
      </c>
      <c r="M29" s="52">
        <f t="shared" si="3"/>
        <v>0.82805429003350672</v>
      </c>
      <c r="N29" s="52">
        <f t="shared" si="4"/>
        <v>1.4785067719587339</v>
      </c>
      <c r="P29" s="88">
        <v>4072.3981884297523</v>
      </c>
      <c r="R29" s="54">
        <f t="shared" si="5"/>
        <v>11.321266963834711</v>
      </c>
      <c r="S29" s="54">
        <f t="shared" si="6"/>
        <v>29.809954739305788</v>
      </c>
      <c r="T29" s="54">
        <f t="shared" si="7"/>
        <v>53.226244322776864</v>
      </c>
    </row>
    <row r="30" spans="1:20" x14ac:dyDescent="0.2">
      <c r="A30" s="20" t="s">
        <v>3</v>
      </c>
      <c r="B30" s="45">
        <v>0.51</v>
      </c>
      <c r="C30" s="45">
        <v>0.98</v>
      </c>
      <c r="D30" s="46">
        <v>1.87</v>
      </c>
      <c r="E30" s="23"/>
      <c r="F30" s="48">
        <f t="shared" si="1"/>
        <v>5.1000000000000004E-4</v>
      </c>
      <c r="G30" s="48">
        <f t="shared" si="1"/>
        <v>9.7999999999999997E-4</v>
      </c>
      <c r="H30" s="48">
        <f t="shared" si="1"/>
        <v>1.8700000000000001E-3</v>
      </c>
      <c r="I30" s="23"/>
      <c r="J30" s="71">
        <v>289.01734101876673</v>
      </c>
      <c r="K30" s="33"/>
      <c r="L30" s="52">
        <f t="shared" si="2"/>
        <v>0.14739884391957103</v>
      </c>
      <c r="M30" s="52">
        <f t="shared" si="3"/>
        <v>0.28323699419839138</v>
      </c>
      <c r="N30" s="52">
        <f t="shared" si="4"/>
        <v>0.54046242770509378</v>
      </c>
      <c r="P30" s="88">
        <v>122.99566473065147</v>
      </c>
      <c r="R30" s="54">
        <f t="shared" si="5"/>
        <v>6.2727789012632248E-2</v>
      </c>
      <c r="S30" s="54">
        <f t="shared" si="6"/>
        <v>0.12053575143603844</v>
      </c>
      <c r="T30" s="54">
        <f t="shared" si="7"/>
        <v>0.23000189304631827</v>
      </c>
    </row>
    <row r="31" spans="1:20" x14ac:dyDescent="0.2">
      <c r="A31" s="20" t="s">
        <v>24</v>
      </c>
      <c r="B31" s="45">
        <v>6.91</v>
      </c>
      <c r="C31" s="45">
        <v>12.31</v>
      </c>
      <c r="D31" s="46">
        <v>23.79</v>
      </c>
      <c r="E31" s="23"/>
      <c r="F31" s="48">
        <f t="shared" si="1"/>
        <v>6.9100000000000003E-3</v>
      </c>
      <c r="G31" s="48">
        <f t="shared" si="1"/>
        <v>1.231E-2</v>
      </c>
      <c r="H31" s="48">
        <f t="shared" si="1"/>
        <v>2.3789999999999999E-2</v>
      </c>
      <c r="I31" s="23"/>
      <c r="J31" s="71">
        <v>418.41004182027649</v>
      </c>
      <c r="K31" s="33"/>
      <c r="L31" s="52">
        <f t="shared" si="2"/>
        <v>2.8912133889781106</v>
      </c>
      <c r="M31" s="52">
        <f t="shared" si="3"/>
        <v>5.1506276148076031</v>
      </c>
      <c r="N31" s="52">
        <f t="shared" si="4"/>
        <v>9.9539748949043769</v>
      </c>
      <c r="P31" s="88">
        <v>273.94811714124057</v>
      </c>
      <c r="R31" s="54">
        <f t="shared" si="5"/>
        <v>1.8929814894459724</v>
      </c>
      <c r="S31" s="54">
        <f t="shared" si="6"/>
        <v>3.3723013220086715</v>
      </c>
      <c r="T31" s="54">
        <f t="shared" si="7"/>
        <v>6.5172257067901125</v>
      </c>
    </row>
    <row r="32" spans="1:20" x14ac:dyDescent="0.2">
      <c r="A32" s="20" t="s">
        <v>1</v>
      </c>
      <c r="B32" s="45">
        <v>0.09</v>
      </c>
      <c r="C32" s="45">
        <v>0.46</v>
      </c>
      <c r="D32" s="46">
        <v>0.7</v>
      </c>
      <c r="E32" s="23"/>
      <c r="F32" s="48">
        <f t="shared" si="1"/>
        <v>8.9999999999999992E-5</v>
      </c>
      <c r="G32" s="48">
        <f t="shared" si="1"/>
        <v>4.6000000000000001E-4</v>
      </c>
      <c r="H32" s="48">
        <f t="shared" si="1"/>
        <v>6.9999999999999999E-4</v>
      </c>
      <c r="I32" s="23"/>
      <c r="J32" s="71">
        <v>1366.120218181818</v>
      </c>
      <c r="K32" s="33"/>
      <c r="L32" s="52">
        <f t="shared" si="2"/>
        <v>0.12295081963636362</v>
      </c>
      <c r="M32" s="52">
        <f t="shared" si="3"/>
        <v>0.62841530036363635</v>
      </c>
      <c r="N32" s="52">
        <f t="shared" si="4"/>
        <v>0.95628415272727263</v>
      </c>
      <c r="P32" s="88">
        <v>1009.8770488865455</v>
      </c>
      <c r="R32" s="54">
        <f t="shared" si="5"/>
        <v>9.0888934399789081E-2</v>
      </c>
      <c r="S32" s="54">
        <f t="shared" si="6"/>
        <v>0.46454344248781093</v>
      </c>
      <c r="T32" s="54">
        <f t="shared" si="7"/>
        <v>0.7069139342205818</v>
      </c>
    </row>
    <row r="33" spans="1:27" x14ac:dyDescent="0.2">
      <c r="A33" s="20" t="s">
        <v>17</v>
      </c>
      <c r="B33" s="45">
        <v>3.95</v>
      </c>
      <c r="C33" s="45">
        <v>9.8699999999999992</v>
      </c>
      <c r="D33" s="46">
        <v>20.82</v>
      </c>
      <c r="E33" s="23"/>
      <c r="F33" s="48">
        <f t="shared" si="1"/>
        <v>3.9500000000000004E-3</v>
      </c>
      <c r="G33" s="48">
        <f t="shared" si="1"/>
        <v>9.8699999999999986E-3</v>
      </c>
      <c r="H33" s="48">
        <f t="shared" si="1"/>
        <v>2.0820000000000002E-2</v>
      </c>
      <c r="I33" s="23"/>
      <c r="J33" s="71">
        <v>540.54147086974103</v>
      </c>
      <c r="K33" s="33"/>
      <c r="L33" s="52">
        <f t="shared" si="2"/>
        <v>2.1351388099354773</v>
      </c>
      <c r="M33" s="52">
        <f t="shared" si="3"/>
        <v>5.3351443174843434</v>
      </c>
      <c r="N33" s="52">
        <f t="shared" si="4"/>
        <v>11.254073423508009</v>
      </c>
      <c r="P33" s="88">
        <v>459.56655672855089</v>
      </c>
      <c r="R33" s="54">
        <f t="shared" si="5"/>
        <v>1.8152878990777761</v>
      </c>
      <c r="S33" s="54">
        <f t="shared" si="6"/>
        <v>4.535921914910797</v>
      </c>
      <c r="T33" s="54">
        <f t="shared" si="7"/>
        <v>9.5681757110884309</v>
      </c>
    </row>
    <row r="34" spans="1:27" x14ac:dyDescent="0.2">
      <c r="A34" s="20" t="s">
        <v>0</v>
      </c>
      <c r="B34" s="45">
        <v>1.1499999999999999</v>
      </c>
      <c r="C34" s="45">
        <v>4.45</v>
      </c>
      <c r="D34" s="46">
        <v>10.26</v>
      </c>
      <c r="E34" s="23"/>
      <c r="F34" s="48">
        <f t="shared" si="1"/>
        <v>1.15E-3</v>
      </c>
      <c r="G34" s="48">
        <f t="shared" si="1"/>
        <v>4.45E-3</v>
      </c>
      <c r="H34" s="48">
        <f t="shared" si="1"/>
        <v>1.026E-2</v>
      </c>
      <c r="I34" s="23"/>
      <c r="J34" s="71">
        <v>271.29679857142867</v>
      </c>
      <c r="K34" s="33"/>
      <c r="L34" s="52">
        <f t="shared" si="2"/>
        <v>0.31199131835714294</v>
      </c>
      <c r="M34" s="52">
        <f t="shared" si="3"/>
        <v>1.2072707536428575</v>
      </c>
      <c r="N34" s="52">
        <f t="shared" si="4"/>
        <v>2.7835051533428583</v>
      </c>
      <c r="P34" s="88">
        <v>791.93671965288763</v>
      </c>
      <c r="R34" s="54">
        <f t="shared" si="5"/>
        <v>0.91072722760082081</v>
      </c>
      <c r="S34" s="54">
        <f t="shared" si="6"/>
        <v>3.52411840245535</v>
      </c>
      <c r="T34" s="54">
        <f t="shared" si="7"/>
        <v>8.1252707436386267</v>
      </c>
    </row>
    <row r="35" spans="1:27" x14ac:dyDescent="0.2">
      <c r="A35" s="20" t="s">
        <v>29</v>
      </c>
      <c r="B35" s="45">
        <v>0.21</v>
      </c>
      <c r="C35" s="45">
        <v>0.43</v>
      </c>
      <c r="D35" s="46">
        <v>0.61</v>
      </c>
      <c r="E35" s="23"/>
      <c r="F35" s="48">
        <f t="shared" si="1"/>
        <v>2.0999999999999998E-4</v>
      </c>
      <c r="G35" s="48">
        <f t="shared" si="1"/>
        <v>4.2999999999999999E-4</v>
      </c>
      <c r="H35" s="48">
        <f t="shared" si="1"/>
        <v>6.0999999999999997E-4</v>
      </c>
      <c r="I35" s="23"/>
      <c r="J35" s="71">
        <v>2702.7027030303025</v>
      </c>
      <c r="K35" s="33"/>
      <c r="L35" s="52">
        <f t="shared" si="2"/>
        <v>0.56756756763636351</v>
      </c>
      <c r="M35" s="52">
        <f t="shared" si="3"/>
        <v>1.16216216230303</v>
      </c>
      <c r="N35" s="52">
        <f t="shared" si="4"/>
        <v>1.6486486488484844</v>
      </c>
      <c r="P35" s="88">
        <v>1076.4189190493937</v>
      </c>
      <c r="R35" s="54">
        <f t="shared" si="5"/>
        <v>0.22604797300037266</v>
      </c>
      <c r="S35" s="54">
        <f t="shared" si="6"/>
        <v>0.46286013519123931</v>
      </c>
      <c r="T35" s="54">
        <f t="shared" si="7"/>
        <v>0.65661554062013017</v>
      </c>
    </row>
    <row r="36" spans="1:27" x14ac:dyDescent="0.2">
      <c r="A36" s="20" t="s">
        <v>6</v>
      </c>
      <c r="B36" s="45">
        <v>0.51</v>
      </c>
      <c r="C36" s="45">
        <v>0.98</v>
      </c>
      <c r="D36" s="46">
        <v>1.74</v>
      </c>
      <c r="E36" s="23"/>
      <c r="F36" s="48">
        <f t="shared" si="1"/>
        <v>5.1000000000000004E-4</v>
      </c>
      <c r="G36" s="48">
        <f t="shared" si="1"/>
        <v>9.7999999999999997E-4</v>
      </c>
      <c r="H36" s="48">
        <f t="shared" si="1"/>
        <v>1.74E-3</v>
      </c>
      <c r="I36" s="23"/>
      <c r="J36" s="71">
        <v>2222.2222222222222</v>
      </c>
      <c r="K36" s="33"/>
      <c r="L36" s="52">
        <f t="shared" si="2"/>
        <v>1.1333333333333333</v>
      </c>
      <c r="M36" s="52">
        <f t="shared" si="3"/>
        <v>2.1777777777777776</v>
      </c>
      <c r="N36" s="52">
        <f t="shared" si="4"/>
        <v>3.8666666666666667</v>
      </c>
      <c r="P36" s="88">
        <v>1793</v>
      </c>
      <c r="R36" s="54">
        <f t="shared" si="5"/>
        <v>0.91443000000000008</v>
      </c>
      <c r="S36" s="54">
        <f t="shared" si="6"/>
        <v>1.7571399999999999</v>
      </c>
      <c r="T36" s="54">
        <f t="shared" si="7"/>
        <v>3.1198199999999998</v>
      </c>
    </row>
    <row r="37" spans="1:27" x14ac:dyDescent="0.2">
      <c r="A37" s="20" t="s">
        <v>7</v>
      </c>
      <c r="B37" s="45">
        <v>1.41</v>
      </c>
      <c r="C37" s="45">
        <v>3.16</v>
      </c>
      <c r="D37" s="46">
        <v>7.27</v>
      </c>
      <c r="E37" s="23"/>
      <c r="F37" s="48">
        <f t="shared" si="1"/>
        <v>1.41E-3</v>
      </c>
      <c r="G37" s="48">
        <f t="shared" si="1"/>
        <v>3.16E-3</v>
      </c>
      <c r="H37" s="48">
        <f t="shared" si="1"/>
        <v>7.2699999999999996E-3</v>
      </c>
      <c r="I37" s="23"/>
      <c r="J37" s="147">
        <v>864.52839975793199</v>
      </c>
      <c r="K37" s="33"/>
      <c r="L37" s="139">
        <f t="shared" si="2"/>
        <v>1.2189850436586842</v>
      </c>
      <c r="M37" s="139">
        <f t="shared" si="3"/>
        <v>2.731909743235065</v>
      </c>
      <c r="N37" s="139">
        <f t="shared" si="4"/>
        <v>6.2851214662401649</v>
      </c>
      <c r="P37" s="139">
        <v>414</v>
      </c>
      <c r="R37" s="139">
        <f t="shared" si="5"/>
        <v>0.58374000000000004</v>
      </c>
      <c r="S37" s="139">
        <f t="shared" si="6"/>
        <v>1.3082400000000001</v>
      </c>
      <c r="T37" s="139">
        <f t="shared" si="7"/>
        <v>3.0097799999999997</v>
      </c>
      <c r="U37" s="140" t="s">
        <v>93</v>
      </c>
      <c r="V37" s="140"/>
      <c r="W37" s="140"/>
      <c r="X37" s="140"/>
      <c r="Y37" s="140"/>
      <c r="Z37" s="140"/>
      <c r="AA37" s="140"/>
    </row>
    <row r="38" spans="1:27" x14ac:dyDescent="0.2">
      <c r="A38" s="20" t="s">
        <v>8</v>
      </c>
      <c r="B38" s="45">
        <v>0.37</v>
      </c>
      <c r="C38" s="45">
        <v>2.09</v>
      </c>
      <c r="D38" s="46">
        <v>12.62</v>
      </c>
      <c r="E38" s="23"/>
      <c r="F38" s="48">
        <f t="shared" si="1"/>
        <v>3.6999999999999999E-4</v>
      </c>
      <c r="G38" s="48">
        <f t="shared" si="1"/>
        <v>2.0899999999999998E-3</v>
      </c>
      <c r="H38" s="48">
        <f t="shared" si="1"/>
        <v>1.2619999999999999E-2</v>
      </c>
      <c r="I38" s="23"/>
      <c r="J38" s="71">
        <v>5263.1578949999994</v>
      </c>
      <c r="K38" s="33"/>
      <c r="L38" s="52">
        <f t="shared" si="2"/>
        <v>1.9473684211499998</v>
      </c>
      <c r="M38" s="52">
        <f t="shared" si="3"/>
        <v>11.000000000549997</v>
      </c>
      <c r="N38" s="52">
        <f t="shared" si="4"/>
        <v>66.421052634899993</v>
      </c>
      <c r="P38" s="88">
        <v>1434.4736842822501</v>
      </c>
      <c r="R38" s="54">
        <f t="shared" si="5"/>
        <v>0.53075526318443256</v>
      </c>
      <c r="S38" s="54">
        <f t="shared" si="6"/>
        <v>2.9980500001499024</v>
      </c>
      <c r="T38" s="54">
        <f t="shared" si="7"/>
        <v>18.103057895641996</v>
      </c>
    </row>
    <row r="39" spans="1:27" x14ac:dyDescent="0.2">
      <c r="A39" s="20" t="s">
        <v>25</v>
      </c>
      <c r="B39" s="45">
        <v>0.71</v>
      </c>
      <c r="C39" s="45">
        <v>1.57</v>
      </c>
      <c r="D39" s="46">
        <v>3.07</v>
      </c>
      <c r="E39" s="23"/>
      <c r="F39" s="48">
        <f t="shared" si="1"/>
        <v>7.0999999999999991E-4</v>
      </c>
      <c r="G39" s="48">
        <f t="shared" si="1"/>
        <v>1.57E-3</v>
      </c>
      <c r="H39" s="48">
        <f t="shared" si="1"/>
        <v>3.0699999999999998E-3</v>
      </c>
      <c r="I39" s="23"/>
      <c r="J39" s="71">
        <v>373.78566389610387</v>
      </c>
      <c r="K39" s="33"/>
      <c r="L39" s="52">
        <f t="shared" si="2"/>
        <v>0.26538782136623373</v>
      </c>
      <c r="M39" s="52">
        <f t="shared" si="3"/>
        <v>0.58684349231688304</v>
      </c>
      <c r="N39" s="52">
        <f t="shared" si="4"/>
        <v>1.1475219881610388</v>
      </c>
      <c r="P39" s="88">
        <v>380.35588140323767</v>
      </c>
      <c r="R39" s="54">
        <f t="shared" si="5"/>
        <v>0.27005267579629871</v>
      </c>
      <c r="S39" s="54">
        <f t="shared" si="6"/>
        <v>0.59715873380308315</v>
      </c>
      <c r="T39" s="54">
        <f t="shared" si="7"/>
        <v>1.1676925559079396</v>
      </c>
    </row>
  </sheetData>
  <mergeCells count="4">
    <mergeCell ref="B1:D1"/>
    <mergeCell ref="F1:H1"/>
    <mergeCell ref="L1:N1"/>
    <mergeCell ref="R1:T1"/>
  </mergeCells>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2BDB6-4C60-D84E-9A73-60EC1A8ED3C3}">
  <dimension ref="A1:Y37"/>
  <sheetViews>
    <sheetView topLeftCell="F1" workbookViewId="0">
      <selection activeCell="R30" sqref="R30"/>
    </sheetView>
  </sheetViews>
  <sheetFormatPr baseColWidth="10" defaultRowHeight="16" x14ac:dyDescent="0.2"/>
  <cols>
    <col min="1" max="1" width="6.5" customWidth="1"/>
    <col min="2" max="2" width="21.83203125" customWidth="1"/>
    <col min="3" max="3" width="12.33203125" customWidth="1"/>
    <col min="4" max="5" width="11.6640625" customWidth="1"/>
    <col min="6" max="6" width="11.83203125" customWidth="1"/>
    <col min="7" max="7" width="6" customWidth="1"/>
    <col min="8" max="8" width="20.5" customWidth="1"/>
    <col min="9" max="11" width="13" customWidth="1"/>
    <col min="12" max="12" width="11.1640625" customWidth="1"/>
    <col min="13" max="13" width="7" customWidth="1"/>
    <col min="14" max="14" width="20.5" customWidth="1"/>
    <col min="15" max="15" width="13.33203125" customWidth="1"/>
    <col min="16" max="16" width="13.6640625" customWidth="1"/>
    <col min="17" max="18" width="12.1640625" customWidth="1"/>
    <col min="19" max="19" width="13" customWidth="1"/>
    <col min="20" max="20" width="2.83203125" customWidth="1"/>
    <col min="21" max="21" width="12.6640625" customWidth="1"/>
    <col min="22" max="22" width="12.1640625" customWidth="1"/>
    <col min="23" max="23" width="11.83203125" customWidth="1"/>
    <col min="24" max="24" width="2.1640625" customWidth="1"/>
    <col min="26" max="26" width="2.5" customWidth="1"/>
    <col min="27" max="27" width="11.83203125" customWidth="1"/>
    <col min="28" max="28" width="11.6640625" customWidth="1"/>
    <col min="29" max="29" width="12" customWidth="1"/>
  </cols>
  <sheetData>
    <row r="1" spans="1:17" ht="66" customHeight="1" x14ac:dyDescent="0.2">
      <c r="A1" s="78"/>
      <c r="B1" s="78"/>
      <c r="C1" s="177" t="s">
        <v>56</v>
      </c>
      <c r="D1" s="178"/>
      <c r="E1" s="178"/>
      <c r="F1" s="78"/>
      <c r="G1" s="78"/>
      <c r="H1" s="78"/>
      <c r="I1" s="179" t="s">
        <v>57</v>
      </c>
      <c r="J1" s="180"/>
      <c r="K1" s="181"/>
      <c r="L1" s="78"/>
      <c r="M1" s="78"/>
      <c r="N1" s="78"/>
      <c r="O1" s="182" t="s">
        <v>83</v>
      </c>
      <c r="P1" s="183"/>
      <c r="Q1" s="184"/>
    </row>
    <row r="2" spans="1:17" ht="86" customHeight="1" x14ac:dyDescent="0.2">
      <c r="A2" s="78" t="s">
        <v>63</v>
      </c>
      <c r="B2" s="78"/>
      <c r="C2" s="80" t="s">
        <v>40</v>
      </c>
      <c r="D2" s="80" t="s">
        <v>41</v>
      </c>
      <c r="E2" s="80" t="s">
        <v>42</v>
      </c>
      <c r="F2" s="78"/>
      <c r="G2" s="81" t="s">
        <v>63</v>
      </c>
      <c r="H2" s="78"/>
      <c r="I2" s="82" t="s">
        <v>40</v>
      </c>
      <c r="J2" s="82" t="s">
        <v>41</v>
      </c>
      <c r="K2" s="82" t="s">
        <v>42</v>
      </c>
      <c r="L2" s="78"/>
      <c r="M2" s="83" t="s">
        <v>63</v>
      </c>
      <c r="N2" s="78"/>
      <c r="O2" s="84" t="s">
        <v>40</v>
      </c>
      <c r="P2" s="84" t="s">
        <v>41</v>
      </c>
      <c r="Q2" s="84" t="s">
        <v>42</v>
      </c>
    </row>
    <row r="3" spans="1:17" x14ac:dyDescent="0.2">
      <c r="A3">
        <v>1</v>
      </c>
      <c r="B3" s="121" t="s">
        <v>73</v>
      </c>
      <c r="C3" s="45">
        <v>26.25</v>
      </c>
      <c r="D3" s="45">
        <v>66.39</v>
      </c>
      <c r="E3" s="45">
        <v>162.935</v>
      </c>
      <c r="G3" s="114">
        <v>1</v>
      </c>
      <c r="H3" s="20" t="s">
        <v>33</v>
      </c>
      <c r="I3" s="52">
        <v>7.1941747582020206</v>
      </c>
      <c r="J3" s="52">
        <v>26.087378644114484</v>
      </c>
      <c r="K3" s="52">
        <v>111.73786409196634</v>
      </c>
      <c r="M3">
        <v>1</v>
      </c>
      <c r="N3" s="118" t="s">
        <v>28</v>
      </c>
      <c r="O3" s="68">
        <v>11.321266963834711</v>
      </c>
      <c r="P3" s="68">
        <v>29.809954739305788</v>
      </c>
      <c r="Q3" s="68">
        <v>53.226244322776864</v>
      </c>
    </row>
    <row r="4" spans="1:17" x14ac:dyDescent="0.2">
      <c r="A4">
        <v>2</v>
      </c>
      <c r="B4" s="20" t="s">
        <v>20</v>
      </c>
      <c r="C4" s="45">
        <v>-3.95</v>
      </c>
      <c r="D4" s="45">
        <v>46.65</v>
      </c>
      <c r="E4" s="45">
        <v>257.48</v>
      </c>
      <c r="G4">
        <v>2</v>
      </c>
      <c r="H4" s="123" t="s">
        <v>45</v>
      </c>
      <c r="I4" s="52">
        <v>10.919267220092655</v>
      </c>
      <c r="J4" s="52">
        <v>24.417217349042474</v>
      </c>
      <c r="K4" s="52">
        <v>54.01186808707444</v>
      </c>
      <c r="M4">
        <v>2</v>
      </c>
      <c r="N4" s="20" t="s">
        <v>21</v>
      </c>
      <c r="O4" s="68">
        <v>8.6742081451128854</v>
      </c>
      <c r="P4" s="68">
        <v>22.072398190850627</v>
      </c>
      <c r="Q4" s="68">
        <v>43.941176472191557</v>
      </c>
    </row>
    <row r="5" spans="1:17" x14ac:dyDescent="0.2">
      <c r="A5">
        <v>3</v>
      </c>
      <c r="B5" s="20" t="s">
        <v>32</v>
      </c>
      <c r="C5" s="45">
        <v>23.7</v>
      </c>
      <c r="D5" s="45">
        <v>39.72</v>
      </c>
      <c r="E5" s="45">
        <v>60.16</v>
      </c>
      <c r="G5">
        <v>3</v>
      </c>
      <c r="H5" s="121" t="s">
        <v>73</v>
      </c>
      <c r="I5" s="52">
        <v>9.6153846161185559</v>
      </c>
      <c r="J5" s="52">
        <v>24.318681320537561</v>
      </c>
      <c r="K5" s="52">
        <v>59.683150187705785</v>
      </c>
      <c r="M5">
        <v>3</v>
      </c>
      <c r="N5" s="20" t="s">
        <v>20</v>
      </c>
      <c r="O5" s="68">
        <v>-1.7366553196777905</v>
      </c>
      <c r="P5" s="68">
        <v>20.510119155182004</v>
      </c>
      <c r="Q5" s="68">
        <v>113.20354726851582</v>
      </c>
    </row>
    <row r="6" spans="1:17" x14ac:dyDescent="0.2">
      <c r="A6">
        <v>4</v>
      </c>
      <c r="B6" s="123" t="s">
        <v>45</v>
      </c>
      <c r="C6" s="45">
        <v>17.411999999999999</v>
      </c>
      <c r="D6" s="45">
        <v>38.936</v>
      </c>
      <c r="E6" s="45">
        <v>86.128</v>
      </c>
      <c r="G6" s="114">
        <v>4</v>
      </c>
      <c r="H6" s="20" t="s">
        <v>32</v>
      </c>
      <c r="I6" s="52">
        <v>7.4763406944106423</v>
      </c>
      <c r="J6" s="52">
        <v>12.529968454936316</v>
      </c>
      <c r="K6" s="52">
        <v>18.977917982098912</v>
      </c>
      <c r="M6">
        <v>4</v>
      </c>
      <c r="N6" s="121" t="s">
        <v>73</v>
      </c>
      <c r="O6" s="68">
        <v>2.5149019232688845</v>
      </c>
      <c r="P6" s="68">
        <v>6.3605462356503342</v>
      </c>
      <c r="Q6" s="68">
        <v>15.610115994964408</v>
      </c>
    </row>
    <row r="7" spans="1:17" x14ac:dyDescent="0.2">
      <c r="A7">
        <v>5</v>
      </c>
      <c r="B7" s="20" t="s">
        <v>33</v>
      </c>
      <c r="C7" s="45">
        <v>7.41</v>
      </c>
      <c r="D7" s="45">
        <v>26.87</v>
      </c>
      <c r="E7" s="45">
        <v>115.09</v>
      </c>
      <c r="G7">
        <v>5</v>
      </c>
      <c r="H7" s="20" t="s">
        <v>8</v>
      </c>
      <c r="I7" s="52">
        <v>1.9473684211499998</v>
      </c>
      <c r="J7" s="52">
        <v>11.000000000549997</v>
      </c>
      <c r="K7" s="52">
        <v>66.421052634899993</v>
      </c>
      <c r="M7">
        <v>5</v>
      </c>
      <c r="N7" s="20" t="s">
        <v>33</v>
      </c>
      <c r="O7" s="68">
        <v>1.325800077839534</v>
      </c>
      <c r="P7" s="68">
        <v>4.80759083556657</v>
      </c>
      <c r="Q7" s="68">
        <v>20.591947497780293</v>
      </c>
    </row>
    <row r="8" spans="1:17" x14ac:dyDescent="0.2">
      <c r="A8">
        <v>6</v>
      </c>
      <c r="B8" s="20" t="s">
        <v>14</v>
      </c>
      <c r="C8" s="45">
        <v>10.210000000000001</v>
      </c>
      <c r="D8" s="45">
        <v>23.88</v>
      </c>
      <c r="E8" s="45">
        <v>58.79</v>
      </c>
      <c r="G8">
        <v>6</v>
      </c>
      <c r="H8" s="20" t="s">
        <v>20</v>
      </c>
      <c r="I8" s="52">
        <v>-0.76402321106438531</v>
      </c>
      <c r="J8" s="52">
        <v>9.0232108344692588</v>
      </c>
      <c r="K8" s="52">
        <v>49.802707945533655</v>
      </c>
      <c r="M8">
        <v>6</v>
      </c>
      <c r="N8" s="20" t="s">
        <v>17</v>
      </c>
      <c r="O8" s="68">
        <v>1.8152878990777761</v>
      </c>
      <c r="P8" s="68">
        <v>4.535921914910797</v>
      </c>
      <c r="Q8" s="68">
        <v>9.5681757110884309</v>
      </c>
    </row>
    <row r="9" spans="1:17" x14ac:dyDescent="0.2">
      <c r="A9">
        <v>7</v>
      </c>
      <c r="B9" s="20" t="s">
        <v>22</v>
      </c>
      <c r="C9" s="45">
        <v>5.41</v>
      </c>
      <c r="D9" s="45">
        <v>13.63</v>
      </c>
      <c r="E9" s="46">
        <v>32.64</v>
      </c>
      <c r="G9" s="114">
        <v>7</v>
      </c>
      <c r="H9" s="20" t="s">
        <v>22</v>
      </c>
      <c r="I9" s="52">
        <v>3.0223463684922711</v>
      </c>
      <c r="J9" s="52">
        <v>7.6145251391034492</v>
      </c>
      <c r="K9" s="52">
        <v>18.234636870164092</v>
      </c>
      <c r="M9">
        <v>7</v>
      </c>
      <c r="N9" s="20" t="s">
        <v>22</v>
      </c>
      <c r="O9" s="68">
        <v>1.5853264523970936</v>
      </c>
      <c r="P9" s="68">
        <v>3.9940849438396282</v>
      </c>
      <c r="Q9" s="68">
        <v>9.5647052506915227</v>
      </c>
    </row>
    <row r="10" spans="1:17" x14ac:dyDescent="0.2">
      <c r="A10">
        <v>8</v>
      </c>
      <c r="B10" s="20" t="s">
        <v>24</v>
      </c>
      <c r="C10" s="45">
        <v>6.91</v>
      </c>
      <c r="D10" s="45">
        <v>12.31</v>
      </c>
      <c r="E10" s="45">
        <v>23.79</v>
      </c>
      <c r="G10">
        <v>8</v>
      </c>
      <c r="H10" s="20" t="s">
        <v>14</v>
      </c>
      <c r="I10" s="52">
        <v>2.6382428938284539</v>
      </c>
      <c r="J10" s="52">
        <v>6.1705426351247281</v>
      </c>
      <c r="K10" s="52">
        <v>15.191214468969129</v>
      </c>
      <c r="M10">
        <v>8</v>
      </c>
      <c r="N10" s="20" t="s">
        <v>32</v>
      </c>
      <c r="O10" s="68">
        <v>2.3718960001282765</v>
      </c>
      <c r="P10" s="68">
        <v>3.9751776002149848</v>
      </c>
      <c r="Q10" s="68">
        <v>6.0208128003256167</v>
      </c>
    </row>
    <row r="11" spans="1:17" x14ac:dyDescent="0.2">
      <c r="A11">
        <v>9</v>
      </c>
      <c r="B11" s="20" t="s">
        <v>17</v>
      </c>
      <c r="C11" s="45">
        <v>3.95</v>
      </c>
      <c r="D11" s="45">
        <v>9.8699999999999992</v>
      </c>
      <c r="E11" s="45">
        <v>20.82</v>
      </c>
      <c r="G11">
        <v>9</v>
      </c>
      <c r="H11" s="20" t="s">
        <v>17</v>
      </c>
      <c r="I11" s="52">
        <v>2.1351388099354773</v>
      </c>
      <c r="J11" s="52">
        <v>5.3351443174843434</v>
      </c>
      <c r="K11" s="52">
        <v>11.254073423508009</v>
      </c>
      <c r="M11">
        <v>9</v>
      </c>
      <c r="N11" s="20" t="s">
        <v>0</v>
      </c>
      <c r="O11" s="68">
        <v>0.91072722760082081</v>
      </c>
      <c r="P11" s="68">
        <v>3.52411840245535</v>
      </c>
      <c r="Q11" s="68">
        <v>8.1252707436386267</v>
      </c>
    </row>
    <row r="12" spans="1:17" x14ac:dyDescent="0.2">
      <c r="A12">
        <v>10</v>
      </c>
      <c r="B12" s="118" t="s">
        <v>28</v>
      </c>
      <c r="C12" s="45">
        <v>2.78</v>
      </c>
      <c r="D12" s="45">
        <v>7.32</v>
      </c>
      <c r="E12" s="45">
        <v>13.07</v>
      </c>
      <c r="G12" s="114">
        <v>10</v>
      </c>
      <c r="H12" s="132" t="s">
        <v>16</v>
      </c>
      <c r="I12" s="52">
        <v>2.5166666672290505</v>
      </c>
      <c r="J12" s="52">
        <v>5.2500000011731842</v>
      </c>
      <c r="K12" s="52">
        <v>11.666666669273743</v>
      </c>
      <c r="M12">
        <v>10</v>
      </c>
      <c r="N12" s="20" t="s">
        <v>24</v>
      </c>
      <c r="O12" s="68">
        <v>1.8929814894459724</v>
      </c>
      <c r="P12" s="68">
        <v>3.3723013220086715</v>
      </c>
      <c r="Q12" s="68">
        <v>6.5172257067901125</v>
      </c>
    </row>
    <row r="13" spans="1:17" x14ac:dyDescent="0.2">
      <c r="A13">
        <v>11</v>
      </c>
      <c r="B13" s="20" t="s">
        <v>21</v>
      </c>
      <c r="C13" s="45">
        <v>2.13</v>
      </c>
      <c r="D13" s="45">
        <v>5.42</v>
      </c>
      <c r="E13" s="45">
        <v>10.79</v>
      </c>
      <c r="G13">
        <v>11</v>
      </c>
      <c r="H13" s="20" t="s">
        <v>24</v>
      </c>
      <c r="I13" s="52">
        <v>2.8912133889781106</v>
      </c>
      <c r="J13" s="52">
        <v>5.1506276148076031</v>
      </c>
      <c r="K13" s="52">
        <v>9.9539748949043769</v>
      </c>
      <c r="M13">
        <v>11</v>
      </c>
      <c r="N13" s="129" t="s">
        <v>2</v>
      </c>
      <c r="O13" s="68">
        <v>0.64008358940301124</v>
      </c>
      <c r="P13" s="68">
        <v>3.249655146199903</v>
      </c>
      <c r="Q13" s="68">
        <v>5.5145663087028662</v>
      </c>
    </row>
    <row r="14" spans="1:17" x14ac:dyDescent="0.2">
      <c r="A14">
        <v>12</v>
      </c>
      <c r="B14" s="120" t="s">
        <v>15</v>
      </c>
      <c r="C14" s="45">
        <v>2.85</v>
      </c>
      <c r="D14" s="45">
        <v>4.67</v>
      </c>
      <c r="E14" s="45">
        <v>8.49</v>
      </c>
      <c r="G14">
        <v>12</v>
      </c>
      <c r="H14" s="120" t="s">
        <v>15</v>
      </c>
      <c r="I14" s="52">
        <v>1.9791666668181824</v>
      </c>
      <c r="J14" s="52">
        <v>3.2430555558038283</v>
      </c>
      <c r="K14" s="52">
        <v>5.8958333337846911</v>
      </c>
      <c r="M14">
        <v>12</v>
      </c>
      <c r="N14" s="20" t="s">
        <v>13</v>
      </c>
      <c r="O14" s="68">
        <v>1.3384799998611536</v>
      </c>
      <c r="P14" s="68">
        <v>3.1998037496680705</v>
      </c>
      <c r="Q14" s="68">
        <v>6.0859012493686828</v>
      </c>
    </row>
    <row r="15" spans="1:17" x14ac:dyDescent="0.2">
      <c r="A15">
        <v>13</v>
      </c>
      <c r="B15" s="20" t="s">
        <v>0</v>
      </c>
      <c r="C15" s="45">
        <v>1.1499999999999999</v>
      </c>
      <c r="D15" s="45">
        <v>4.45</v>
      </c>
      <c r="E15" s="45">
        <v>10.26</v>
      </c>
      <c r="G15" s="114">
        <v>13</v>
      </c>
      <c r="H15" s="20" t="s">
        <v>10</v>
      </c>
      <c r="I15" s="52">
        <v>1.235294117781818</v>
      </c>
      <c r="J15" s="52">
        <v>3.0000000003272729</v>
      </c>
      <c r="K15" s="52">
        <v>7.2941176478545451</v>
      </c>
      <c r="M15">
        <v>13</v>
      </c>
      <c r="N15" s="20" t="s">
        <v>8</v>
      </c>
      <c r="O15" s="68">
        <v>0.53075526318443256</v>
      </c>
      <c r="P15" s="68">
        <v>2.9980500001499024</v>
      </c>
      <c r="Q15" s="68">
        <v>18.103057895641996</v>
      </c>
    </row>
    <row r="16" spans="1:17" x14ac:dyDescent="0.2">
      <c r="A16">
        <v>14</v>
      </c>
      <c r="B16" s="20" t="s">
        <v>5</v>
      </c>
      <c r="C16" s="45">
        <v>1.42</v>
      </c>
      <c r="D16" s="45">
        <v>3.23</v>
      </c>
      <c r="E16" s="45">
        <v>6.15</v>
      </c>
      <c r="G16">
        <v>14</v>
      </c>
      <c r="H16" s="20" t="s">
        <v>7</v>
      </c>
      <c r="I16" s="148">
        <v>1.2189850436586842</v>
      </c>
      <c r="J16" s="148">
        <v>2.731909743235065</v>
      </c>
      <c r="K16" s="148">
        <v>6.2851214662401649</v>
      </c>
      <c r="M16">
        <v>14</v>
      </c>
      <c r="N16" s="20" t="s">
        <v>11</v>
      </c>
      <c r="O16" s="68">
        <v>1.611073333500284</v>
      </c>
      <c r="P16" s="68">
        <v>2.4741483335897216</v>
      </c>
      <c r="Q16" s="68">
        <v>3.7399916670542299</v>
      </c>
    </row>
    <row r="17" spans="1:25" x14ac:dyDescent="0.2">
      <c r="A17">
        <v>15</v>
      </c>
      <c r="B17" s="20" t="s">
        <v>7</v>
      </c>
      <c r="C17" s="45">
        <v>1.41</v>
      </c>
      <c r="D17" s="45">
        <v>3.16</v>
      </c>
      <c r="E17" s="45">
        <v>7.27</v>
      </c>
      <c r="G17">
        <v>15</v>
      </c>
      <c r="H17" s="20" t="s">
        <v>13</v>
      </c>
      <c r="I17" s="52">
        <v>1.1228070174273859</v>
      </c>
      <c r="J17" s="52">
        <v>2.6842105260373446</v>
      </c>
      <c r="K17" s="52">
        <v>5.1052631573651457</v>
      </c>
      <c r="M17">
        <v>15</v>
      </c>
      <c r="N17" s="20" t="s">
        <v>14</v>
      </c>
      <c r="O17" s="68">
        <v>0.99310058130937562</v>
      </c>
      <c r="P17" s="68">
        <v>2.3227465114268258</v>
      </c>
      <c r="Q17" s="68">
        <v>5.7183529064817034</v>
      </c>
    </row>
    <row r="18" spans="1:25" x14ac:dyDescent="0.2">
      <c r="A18">
        <v>16</v>
      </c>
      <c r="B18" s="132" t="s">
        <v>16</v>
      </c>
      <c r="C18" s="45">
        <v>1.51</v>
      </c>
      <c r="D18" s="45">
        <v>3.15</v>
      </c>
      <c r="E18" s="45">
        <v>7</v>
      </c>
      <c r="G18" s="114">
        <v>16</v>
      </c>
      <c r="H18" s="130" t="s">
        <v>6</v>
      </c>
      <c r="I18" s="52">
        <v>1.1333333333333333</v>
      </c>
      <c r="J18" s="52">
        <v>2.1777777777777776</v>
      </c>
      <c r="K18" s="52">
        <v>3.8666666666666667</v>
      </c>
      <c r="M18">
        <v>16</v>
      </c>
      <c r="N18" s="20" t="s">
        <v>12</v>
      </c>
      <c r="O18" s="68">
        <v>1.3433333333333335</v>
      </c>
      <c r="P18" s="68">
        <v>2.2216666666666667</v>
      </c>
      <c r="Q18" s="68">
        <v>3.1</v>
      </c>
    </row>
    <row r="19" spans="1:25" x14ac:dyDescent="0.2">
      <c r="A19">
        <v>17</v>
      </c>
      <c r="B19" s="20" t="s">
        <v>18</v>
      </c>
      <c r="C19" s="45">
        <v>0.8</v>
      </c>
      <c r="D19" s="45">
        <v>2.48</v>
      </c>
      <c r="E19" s="45">
        <v>4.3</v>
      </c>
      <c r="G19">
        <v>17</v>
      </c>
      <c r="H19" s="20" t="s">
        <v>19</v>
      </c>
      <c r="I19" s="52">
        <v>0.52554744525547448</v>
      </c>
      <c r="J19" s="52">
        <v>2.0437956204379564</v>
      </c>
      <c r="K19" s="52">
        <v>5.7615571776155718</v>
      </c>
      <c r="M19">
        <v>17</v>
      </c>
      <c r="N19" s="130" t="s">
        <v>6</v>
      </c>
      <c r="O19" s="68">
        <v>0.91443000000000008</v>
      </c>
      <c r="P19" s="68">
        <v>1.7571399999999999</v>
      </c>
      <c r="Q19" s="68">
        <v>3.1198199999999998</v>
      </c>
    </row>
    <row r="20" spans="1:25" x14ac:dyDescent="0.2">
      <c r="A20">
        <v>18</v>
      </c>
      <c r="B20" s="20" t="s">
        <v>8</v>
      </c>
      <c r="C20" s="90">
        <v>0.37</v>
      </c>
      <c r="D20" s="90">
        <v>2.09</v>
      </c>
      <c r="E20" s="90">
        <v>12.62</v>
      </c>
      <c r="G20">
        <v>18</v>
      </c>
      <c r="H20" s="20" t="s">
        <v>30</v>
      </c>
      <c r="I20" s="52">
        <v>0.68641470888661893</v>
      </c>
      <c r="J20" s="52">
        <v>1.7323799795709907</v>
      </c>
      <c r="K20" s="52">
        <v>3.6935648621041874</v>
      </c>
      <c r="M20">
        <v>18</v>
      </c>
      <c r="N20" s="132" t="s">
        <v>16</v>
      </c>
      <c r="O20" s="68">
        <v>0.76046116683660214</v>
      </c>
      <c r="P20" s="68">
        <v>1.5863925003545012</v>
      </c>
      <c r="Q20" s="68">
        <v>3.5253166674544469</v>
      </c>
    </row>
    <row r="21" spans="1:25" x14ac:dyDescent="0.2">
      <c r="A21">
        <v>19</v>
      </c>
      <c r="B21" s="20" t="s">
        <v>27</v>
      </c>
      <c r="C21" s="45">
        <v>0.89</v>
      </c>
      <c r="D21" s="45">
        <v>1.79</v>
      </c>
      <c r="E21" s="45">
        <v>4</v>
      </c>
      <c r="G21" s="114">
        <v>19</v>
      </c>
      <c r="H21" s="20" t="s">
        <v>11</v>
      </c>
      <c r="I21" s="52">
        <v>0.93333333343005176</v>
      </c>
      <c r="J21" s="52">
        <v>1.433333333481865</v>
      </c>
      <c r="K21" s="52">
        <v>2.1666666668911914</v>
      </c>
      <c r="M21">
        <v>19</v>
      </c>
      <c r="N21" s="20" t="s">
        <v>7</v>
      </c>
      <c r="O21" s="139">
        <v>0.58374000000000004</v>
      </c>
      <c r="P21" s="139">
        <v>1.3082400000000001</v>
      </c>
      <c r="Q21" s="139">
        <v>3.0097799999999997</v>
      </c>
      <c r="R21" s="140" t="s">
        <v>93</v>
      </c>
      <c r="S21" s="140"/>
      <c r="T21" s="140"/>
      <c r="U21" s="140"/>
      <c r="V21" s="140"/>
      <c r="W21" s="140"/>
      <c r="X21" s="140"/>
      <c r="Y21" s="140"/>
    </row>
    <row r="22" spans="1:25" x14ac:dyDescent="0.2">
      <c r="A22">
        <v>20</v>
      </c>
      <c r="B22" s="20" t="s">
        <v>26</v>
      </c>
      <c r="C22" s="45">
        <v>0.66</v>
      </c>
      <c r="D22" s="45">
        <v>1.7</v>
      </c>
      <c r="E22" s="45">
        <v>3.52</v>
      </c>
      <c r="G22">
        <v>20</v>
      </c>
      <c r="H22" s="129" t="s">
        <v>2</v>
      </c>
      <c r="I22" s="52">
        <v>0.26694100098269197</v>
      </c>
      <c r="J22" s="52">
        <v>1.3552389280659742</v>
      </c>
      <c r="K22" s="52">
        <v>2.2997993930816536</v>
      </c>
      <c r="M22">
        <v>20</v>
      </c>
      <c r="N22" s="20" t="s">
        <v>18</v>
      </c>
      <c r="O22" s="68">
        <v>0.35075104843071847</v>
      </c>
      <c r="P22" s="68">
        <v>1.0873282501352273</v>
      </c>
      <c r="Q22" s="68">
        <v>1.8852868853151117</v>
      </c>
    </row>
    <row r="23" spans="1:25" x14ac:dyDescent="0.2">
      <c r="A23">
        <v>21</v>
      </c>
      <c r="B23" s="20" t="s">
        <v>25</v>
      </c>
      <c r="C23" s="90">
        <v>0.71</v>
      </c>
      <c r="D23" s="90">
        <v>1.57</v>
      </c>
      <c r="E23" s="90">
        <v>3.07</v>
      </c>
      <c r="G23">
        <v>21</v>
      </c>
      <c r="H23" s="20" t="s">
        <v>9</v>
      </c>
      <c r="I23" s="52">
        <v>0.75675675671794873</v>
      </c>
      <c r="J23" s="52">
        <v>1.3513513512820512</v>
      </c>
      <c r="K23" s="52">
        <v>2.216216216102564</v>
      </c>
      <c r="M23">
        <v>21</v>
      </c>
      <c r="N23" s="20" t="s">
        <v>19</v>
      </c>
      <c r="O23" s="68">
        <v>0.25380000000000003</v>
      </c>
      <c r="P23" s="68">
        <v>0.9870000000000001</v>
      </c>
      <c r="Q23" s="68">
        <v>2.7824</v>
      </c>
    </row>
    <row r="24" spans="1:25" x14ac:dyDescent="0.2">
      <c r="A24">
        <v>22</v>
      </c>
      <c r="B24" s="20" t="s">
        <v>13</v>
      </c>
      <c r="C24" s="45">
        <v>0.64</v>
      </c>
      <c r="D24" s="45">
        <v>1.53</v>
      </c>
      <c r="E24" s="45">
        <v>2.91</v>
      </c>
      <c r="G24" s="114">
        <v>22</v>
      </c>
      <c r="H24" s="20" t="s">
        <v>31</v>
      </c>
      <c r="I24" s="52">
        <v>3.125E-2</v>
      </c>
      <c r="J24" s="52">
        <v>1.21875</v>
      </c>
      <c r="K24" s="52">
        <v>2.0625</v>
      </c>
      <c r="M24">
        <v>22</v>
      </c>
      <c r="N24" s="120" t="s">
        <v>15</v>
      </c>
      <c r="O24" s="68">
        <v>0.55349375004237289</v>
      </c>
      <c r="P24" s="68">
        <v>0.90695291673609857</v>
      </c>
      <c r="Q24" s="68">
        <v>1.6488287501262266</v>
      </c>
    </row>
    <row r="25" spans="1:25" x14ac:dyDescent="0.2">
      <c r="A25">
        <v>23</v>
      </c>
      <c r="B25" s="129" t="s">
        <v>2</v>
      </c>
      <c r="C25" s="45">
        <v>0.26</v>
      </c>
      <c r="D25" s="45">
        <v>1.32</v>
      </c>
      <c r="E25" s="45">
        <v>2.2400000000000002</v>
      </c>
      <c r="G25">
        <v>23</v>
      </c>
      <c r="H25" s="20" t="s">
        <v>0</v>
      </c>
      <c r="I25" s="52">
        <v>0.31199131835714294</v>
      </c>
      <c r="J25" s="52">
        <v>1.2072707536428575</v>
      </c>
      <c r="K25" s="52">
        <v>2.7835051533428583</v>
      </c>
      <c r="M25">
        <v>23</v>
      </c>
      <c r="N25" s="20" t="s">
        <v>5</v>
      </c>
      <c r="O25" s="68">
        <v>0.38317414650966319</v>
      </c>
      <c r="P25" s="68">
        <v>0.87158626283536078</v>
      </c>
      <c r="Q25" s="68">
        <v>1.6595218317143867</v>
      </c>
    </row>
    <row r="26" spans="1:25" x14ac:dyDescent="0.2">
      <c r="A26">
        <v>24</v>
      </c>
      <c r="B26" s="20" t="s">
        <v>19</v>
      </c>
      <c r="C26" s="45">
        <v>0.27</v>
      </c>
      <c r="D26" s="45">
        <v>1.05</v>
      </c>
      <c r="E26" s="45">
        <v>2.96</v>
      </c>
      <c r="G26">
        <v>24</v>
      </c>
      <c r="H26" s="20" t="s">
        <v>29</v>
      </c>
      <c r="I26" s="52">
        <v>0.56756756763636351</v>
      </c>
      <c r="J26" s="52">
        <v>1.16216216230303</v>
      </c>
      <c r="K26" s="52">
        <v>1.6486486488484844</v>
      </c>
      <c r="M26">
        <v>24</v>
      </c>
      <c r="N26" s="20" t="s">
        <v>31</v>
      </c>
      <c r="O26" s="68">
        <v>2.1465000000000001E-2</v>
      </c>
      <c r="P26" s="68">
        <v>0.83713499999999996</v>
      </c>
      <c r="Q26" s="68">
        <v>1.41669</v>
      </c>
    </row>
    <row r="27" spans="1:25" x14ac:dyDescent="0.2">
      <c r="A27">
        <v>25</v>
      </c>
      <c r="B27" s="20" t="s">
        <v>3</v>
      </c>
      <c r="C27" s="45">
        <v>0.51</v>
      </c>
      <c r="D27" s="45">
        <v>0.98</v>
      </c>
      <c r="E27" s="45">
        <v>1.87</v>
      </c>
      <c r="G27" s="114">
        <v>25</v>
      </c>
      <c r="H27" s="20" t="s">
        <v>18</v>
      </c>
      <c r="I27" s="52">
        <v>0.30499428136842116</v>
      </c>
      <c r="J27" s="52">
        <v>0.94548227224210557</v>
      </c>
      <c r="K27" s="52">
        <v>1.6393442623552636</v>
      </c>
      <c r="M27">
        <v>25</v>
      </c>
      <c r="N27" s="20" t="s">
        <v>10</v>
      </c>
      <c r="O27" s="68">
        <v>0.31178514709283645</v>
      </c>
      <c r="P27" s="68">
        <v>0.75719250008260286</v>
      </c>
      <c r="Q27" s="68">
        <v>1.8410170590243675</v>
      </c>
    </row>
    <row r="28" spans="1:25" x14ac:dyDescent="0.2">
      <c r="A28">
        <v>26</v>
      </c>
      <c r="B28" s="130" t="s">
        <v>6</v>
      </c>
      <c r="C28" s="45">
        <v>0.51</v>
      </c>
      <c r="D28" s="45">
        <v>0.98</v>
      </c>
      <c r="E28" s="45">
        <v>1.74</v>
      </c>
      <c r="G28">
        <v>26</v>
      </c>
      <c r="H28" s="20" t="s">
        <v>12</v>
      </c>
      <c r="I28" s="52">
        <v>0.54166666666666674</v>
      </c>
      <c r="J28" s="52">
        <v>0.89583333333333337</v>
      </c>
      <c r="K28" s="52">
        <v>1.25</v>
      </c>
      <c r="M28">
        <v>26</v>
      </c>
      <c r="N28" s="20" t="s">
        <v>25</v>
      </c>
      <c r="O28" s="68">
        <v>0.27005267579629871</v>
      </c>
      <c r="P28" s="68">
        <v>0.59715873380308315</v>
      </c>
      <c r="Q28" s="68">
        <v>1.1676925559079396</v>
      </c>
    </row>
    <row r="29" spans="1:25" x14ac:dyDescent="0.2">
      <c r="A29">
        <v>27</v>
      </c>
      <c r="B29" s="20" t="s">
        <v>11</v>
      </c>
      <c r="C29" s="45">
        <v>0.56000000000000005</v>
      </c>
      <c r="D29" s="45">
        <v>0.86</v>
      </c>
      <c r="E29" s="45">
        <v>1.3</v>
      </c>
      <c r="G29">
        <v>27</v>
      </c>
      <c r="H29" s="118" t="s">
        <v>28</v>
      </c>
      <c r="I29" s="52">
        <v>0.31447963473950113</v>
      </c>
      <c r="J29" s="52">
        <v>0.82805429003350672</v>
      </c>
      <c r="K29" s="52">
        <v>1.4785067719587339</v>
      </c>
      <c r="M29">
        <v>27</v>
      </c>
      <c r="N29" s="20" t="s">
        <v>1</v>
      </c>
      <c r="O29" s="68">
        <v>9.0888934399789081E-2</v>
      </c>
      <c r="P29" s="68">
        <v>0.46454344248781093</v>
      </c>
      <c r="Q29" s="68">
        <v>0.7069139342205818</v>
      </c>
    </row>
    <row r="30" spans="1:25" x14ac:dyDescent="0.2">
      <c r="A30">
        <v>28</v>
      </c>
      <c r="B30" s="20" t="s">
        <v>30</v>
      </c>
      <c r="C30" s="45">
        <v>0.21</v>
      </c>
      <c r="D30" s="45">
        <v>0.53</v>
      </c>
      <c r="E30" s="45">
        <v>1.1299999999999999</v>
      </c>
      <c r="G30" s="114">
        <v>28</v>
      </c>
      <c r="H30" s="20" t="s">
        <v>1</v>
      </c>
      <c r="I30" s="52">
        <v>0.12295081963636362</v>
      </c>
      <c r="J30" s="52">
        <v>0.62841530036363635</v>
      </c>
      <c r="K30" s="52">
        <v>0.95628415272727263</v>
      </c>
      <c r="M30">
        <v>28</v>
      </c>
      <c r="N30" s="20" t="s">
        <v>29</v>
      </c>
      <c r="O30" s="68">
        <v>0.22604797300037266</v>
      </c>
      <c r="P30" s="68">
        <v>0.46286013519123931</v>
      </c>
      <c r="Q30" s="68">
        <v>0.65661554062013017</v>
      </c>
    </row>
    <row r="31" spans="1:25" x14ac:dyDescent="0.2">
      <c r="A31">
        <v>29</v>
      </c>
      <c r="B31" s="20" t="s">
        <v>10</v>
      </c>
      <c r="C31" s="45">
        <v>0.21</v>
      </c>
      <c r="D31" s="45">
        <v>0.51</v>
      </c>
      <c r="E31" s="45">
        <v>1.24</v>
      </c>
      <c r="G31">
        <v>29</v>
      </c>
      <c r="H31" s="20" t="s">
        <v>21</v>
      </c>
      <c r="I31" s="52">
        <v>0.24095022625313567</v>
      </c>
      <c r="J31" s="52">
        <v>0.61312217196807295</v>
      </c>
      <c r="K31" s="52">
        <v>1.2205882353386543</v>
      </c>
      <c r="M31">
        <v>29</v>
      </c>
      <c r="N31" s="20" t="s">
        <v>9</v>
      </c>
      <c r="O31" s="68">
        <v>0.25868027025700457</v>
      </c>
      <c r="P31" s="68">
        <v>0.46192905403036533</v>
      </c>
      <c r="Q31" s="68">
        <v>0.75756364860979908</v>
      </c>
    </row>
    <row r="32" spans="1:25" x14ac:dyDescent="0.2">
      <c r="A32">
        <v>30</v>
      </c>
      <c r="B32" s="20" t="s">
        <v>9</v>
      </c>
      <c r="C32" s="45">
        <v>0.28000000000000003</v>
      </c>
      <c r="D32" s="45">
        <v>0.5</v>
      </c>
      <c r="E32" s="45">
        <v>0.82</v>
      </c>
      <c r="G32">
        <v>30</v>
      </c>
      <c r="H32" s="20" t="s">
        <v>25</v>
      </c>
      <c r="I32" s="52">
        <v>0.26538782136623373</v>
      </c>
      <c r="J32" s="52">
        <v>0.58684349231688304</v>
      </c>
      <c r="K32" s="52">
        <v>1.1475219881610388</v>
      </c>
      <c r="M32">
        <v>30</v>
      </c>
      <c r="N32" s="20" t="s">
        <v>26</v>
      </c>
      <c r="O32" s="68">
        <v>0.17454063025232655</v>
      </c>
      <c r="P32" s="68">
        <v>0.44957435064993201</v>
      </c>
      <c r="Q32" s="68">
        <v>0.93088336134574157</v>
      </c>
    </row>
    <row r="33" spans="1:17" x14ac:dyDescent="0.2">
      <c r="A33">
        <v>31</v>
      </c>
      <c r="B33" s="20" t="s">
        <v>1</v>
      </c>
      <c r="C33" s="45">
        <v>0.09</v>
      </c>
      <c r="D33" s="45">
        <v>0.46</v>
      </c>
      <c r="E33" s="45">
        <v>0.7</v>
      </c>
      <c r="G33" s="114">
        <v>31</v>
      </c>
      <c r="H33" s="20" t="s">
        <v>5</v>
      </c>
      <c r="I33" s="52">
        <v>0.24482758618002196</v>
      </c>
      <c r="J33" s="52">
        <v>0.55689655166300767</v>
      </c>
      <c r="K33" s="52">
        <v>1.0603448274698135</v>
      </c>
      <c r="M33">
        <v>31</v>
      </c>
      <c r="N33" s="20" t="s">
        <v>30</v>
      </c>
      <c r="O33" s="68">
        <v>0.13041</v>
      </c>
      <c r="P33" s="68">
        <v>0.32912999999999998</v>
      </c>
      <c r="Q33" s="68">
        <v>0.70172999999999996</v>
      </c>
    </row>
    <row r="34" spans="1:17" x14ac:dyDescent="0.2">
      <c r="A34">
        <v>32</v>
      </c>
      <c r="B34" s="20" t="s">
        <v>12</v>
      </c>
      <c r="C34" s="45">
        <v>0.26</v>
      </c>
      <c r="D34" s="45">
        <v>0.43</v>
      </c>
      <c r="E34" s="45">
        <v>0.6</v>
      </c>
      <c r="G34">
        <v>32</v>
      </c>
      <c r="H34" s="20" t="s">
        <v>27</v>
      </c>
      <c r="I34" s="52">
        <v>0.26099706746628126</v>
      </c>
      <c r="J34" s="52">
        <v>0.52492668625240835</v>
      </c>
      <c r="K34" s="52">
        <v>1.1730205279383428</v>
      </c>
      <c r="M34">
        <v>32</v>
      </c>
      <c r="N34" s="20" t="s">
        <v>27</v>
      </c>
      <c r="O34" s="68">
        <v>0.14020044722353098</v>
      </c>
      <c r="P34" s="68">
        <v>0.28197618037092187</v>
      </c>
      <c r="Q34" s="68">
        <v>0.6301143695439595</v>
      </c>
    </row>
    <row r="35" spans="1:17" x14ac:dyDescent="0.2">
      <c r="A35">
        <v>33</v>
      </c>
      <c r="B35" s="115" t="s">
        <v>4</v>
      </c>
      <c r="C35" s="45">
        <v>-4.0199999999999996</v>
      </c>
      <c r="D35" s="45">
        <v>0.43</v>
      </c>
      <c r="E35" s="45">
        <v>10.79</v>
      </c>
      <c r="G35">
        <v>33</v>
      </c>
      <c r="H35" s="20" t="s">
        <v>26</v>
      </c>
      <c r="I35" s="52">
        <v>0.14593698181632656</v>
      </c>
      <c r="J35" s="52">
        <v>0.37589828649659868</v>
      </c>
      <c r="K35" s="52">
        <v>0.77833056968707492</v>
      </c>
      <c r="M35">
        <v>33</v>
      </c>
      <c r="N35" s="123" t="s">
        <v>45</v>
      </c>
      <c r="O35" s="68">
        <v>0.12188400000000001</v>
      </c>
      <c r="P35" s="68">
        <v>0.27255200000000002</v>
      </c>
      <c r="Q35" s="68">
        <v>0.60289599999999999</v>
      </c>
    </row>
    <row r="36" spans="1:17" x14ac:dyDescent="0.2">
      <c r="A36">
        <v>34</v>
      </c>
      <c r="B36" s="20" t="s">
        <v>29</v>
      </c>
      <c r="C36" s="45">
        <v>0.21</v>
      </c>
      <c r="D36" s="45">
        <v>0.43</v>
      </c>
      <c r="E36" s="45">
        <v>0.61</v>
      </c>
      <c r="G36" s="114">
        <v>34</v>
      </c>
      <c r="H36" s="20" t="s">
        <v>3</v>
      </c>
      <c r="I36" s="52">
        <v>0.14739884391957103</v>
      </c>
      <c r="J36" s="52">
        <v>0.28323699419839138</v>
      </c>
      <c r="K36" s="52">
        <v>0.54046242770509378</v>
      </c>
      <c r="M36">
        <v>34</v>
      </c>
      <c r="N36" s="115" t="s">
        <v>4</v>
      </c>
      <c r="O36" s="68">
        <v>-1.1295864999084821</v>
      </c>
      <c r="P36" s="68">
        <v>0.12082641665687745</v>
      </c>
      <c r="Q36" s="68">
        <v>3.0319000830876921</v>
      </c>
    </row>
    <row r="37" spans="1:17" x14ac:dyDescent="0.2">
      <c r="A37">
        <v>35</v>
      </c>
      <c r="B37" s="20" t="s">
        <v>31</v>
      </c>
      <c r="C37" s="45">
        <v>0.01</v>
      </c>
      <c r="D37" s="45">
        <v>0.39</v>
      </c>
      <c r="E37" s="45">
        <v>0.66</v>
      </c>
      <c r="G37">
        <v>35</v>
      </c>
      <c r="H37" s="115" t="s">
        <v>4</v>
      </c>
      <c r="I37" s="52">
        <v>-0.65365853653240713</v>
      </c>
      <c r="J37" s="52">
        <v>6.9918699181327149E-2</v>
      </c>
      <c r="K37" s="52">
        <v>1.7544715445733019</v>
      </c>
      <c r="M37">
        <v>35</v>
      </c>
      <c r="N37" s="20" t="s">
        <v>3</v>
      </c>
      <c r="O37" s="68">
        <v>6.2727789012632248E-2</v>
      </c>
      <c r="P37" s="68">
        <v>0.12053575143603844</v>
      </c>
      <c r="Q37" s="68">
        <v>0.23000189304631827</v>
      </c>
    </row>
  </sheetData>
  <sortState xmlns:xlrd2="http://schemas.microsoft.com/office/spreadsheetml/2017/richdata2" ref="N3:Q37">
    <sortCondition descending="1" ref="P3:P37"/>
  </sortState>
  <mergeCells count="3">
    <mergeCell ref="C1:E1"/>
    <mergeCell ref="I1:K1"/>
    <mergeCell ref="O1:Q1"/>
  </mergeCells>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2111F-BCE4-5A45-A4FF-7AAEDE8BA66C}">
  <dimension ref="A1:AB39"/>
  <sheetViews>
    <sheetView topLeftCell="E8" workbookViewId="0">
      <selection activeCell="L37" sqref="L37:N37"/>
    </sheetView>
  </sheetViews>
  <sheetFormatPr baseColWidth="10" defaultRowHeight="16" x14ac:dyDescent="0.2"/>
  <cols>
    <col min="1" max="1" width="21.83203125" customWidth="1"/>
    <col min="2" max="2" width="11.6640625" customWidth="1"/>
    <col min="3" max="3" width="11.83203125" customWidth="1"/>
    <col min="4" max="4" width="12.33203125" customWidth="1"/>
    <col min="5" max="5" width="2.5" customWidth="1"/>
    <col min="6" max="6" width="11.1640625" customWidth="1"/>
    <col min="7" max="7" width="13.6640625" customWidth="1"/>
    <col min="8" max="8" width="11.5" customWidth="1"/>
    <col min="9" max="9" width="2.5" customWidth="1"/>
    <col min="10" max="10" width="13" customWidth="1"/>
    <col min="11" max="11" width="2.83203125" customWidth="1"/>
    <col min="12" max="12" width="12.6640625" customWidth="1"/>
    <col min="13" max="13" width="12.1640625" customWidth="1"/>
    <col min="14" max="14" width="11.83203125" customWidth="1"/>
    <col min="15" max="15" width="2.1640625" customWidth="1"/>
    <col min="16" max="16" width="11.6640625" customWidth="1"/>
    <col min="17" max="17" width="2.5" customWidth="1"/>
    <col min="18" max="18" width="12.83203125" customWidth="1"/>
    <col min="19" max="19" width="12.6640625" customWidth="1"/>
    <col min="20" max="20" width="12.5" customWidth="1"/>
  </cols>
  <sheetData>
    <row r="1" spans="1:20" ht="74" customHeight="1" x14ac:dyDescent="0.2">
      <c r="B1" s="185" t="s">
        <v>58</v>
      </c>
      <c r="C1" s="185"/>
      <c r="D1" s="185"/>
      <c r="E1" s="62"/>
      <c r="F1" s="186" t="s">
        <v>59</v>
      </c>
      <c r="G1" s="186"/>
      <c r="H1" s="186"/>
      <c r="I1" s="62"/>
      <c r="J1" s="36" t="s">
        <v>47</v>
      </c>
      <c r="K1" s="60"/>
      <c r="L1" s="187" t="s">
        <v>60</v>
      </c>
      <c r="M1" s="187"/>
      <c r="N1" s="187"/>
      <c r="P1" s="37" t="s">
        <v>23</v>
      </c>
      <c r="Q1" s="59"/>
      <c r="R1" s="188" t="s">
        <v>84</v>
      </c>
      <c r="S1" s="188"/>
      <c r="T1" s="188"/>
    </row>
    <row r="2" spans="1:20" ht="85" x14ac:dyDescent="0.2">
      <c r="B2" s="55" t="s">
        <v>40</v>
      </c>
      <c r="C2" s="55" t="s">
        <v>41</v>
      </c>
      <c r="D2" s="55" t="s">
        <v>42</v>
      </c>
      <c r="E2" s="63"/>
      <c r="F2" s="64" t="s">
        <v>40</v>
      </c>
      <c r="G2" s="64" t="s">
        <v>41</v>
      </c>
      <c r="H2" s="64" t="s">
        <v>42</v>
      </c>
      <c r="I2" s="63"/>
      <c r="J2" s="134" t="s">
        <v>46</v>
      </c>
      <c r="K2" s="61"/>
      <c r="L2" s="19" t="s">
        <v>40</v>
      </c>
      <c r="M2" s="19" t="s">
        <v>41</v>
      </c>
      <c r="N2" s="19" t="s">
        <v>42</v>
      </c>
      <c r="P2" s="37" t="s">
        <v>78</v>
      </c>
      <c r="R2" s="57" t="s">
        <v>40</v>
      </c>
      <c r="S2" s="57" t="s">
        <v>41</v>
      </c>
      <c r="T2" s="57" t="s">
        <v>42</v>
      </c>
    </row>
    <row r="3" spans="1:20" x14ac:dyDescent="0.2">
      <c r="A3" s="20" t="s">
        <v>12</v>
      </c>
      <c r="B3" s="56">
        <v>0</v>
      </c>
      <c r="C3" s="56">
        <v>180.1</v>
      </c>
      <c r="D3" s="56">
        <v>584.79999999999995</v>
      </c>
      <c r="F3" s="40">
        <f t="shared" ref="F3:H5" si="0">B3/1000</f>
        <v>0</v>
      </c>
      <c r="G3" s="40">
        <f t="shared" si="0"/>
        <v>0.18009999999999998</v>
      </c>
      <c r="H3" s="40">
        <f t="shared" si="0"/>
        <v>0.58479999999999999</v>
      </c>
      <c r="J3" s="71">
        <v>2083.3333333333335</v>
      </c>
      <c r="K3" s="33"/>
      <c r="L3" s="29">
        <f>F3*J3</f>
        <v>0</v>
      </c>
      <c r="M3" s="29">
        <f>G3*J3</f>
        <v>375.20833333333331</v>
      </c>
      <c r="N3" s="29">
        <f>H3*J3</f>
        <v>1218.3333333333335</v>
      </c>
      <c r="P3" s="88">
        <v>5166.666666666667</v>
      </c>
      <c r="R3" s="58">
        <f>F3*P3</f>
        <v>0</v>
      </c>
      <c r="S3" s="58">
        <f>G3*P3</f>
        <v>930.51666666666665</v>
      </c>
      <c r="T3" s="58">
        <f>H3*P3</f>
        <v>3021.4666666666667</v>
      </c>
    </row>
    <row r="4" spans="1:20" x14ac:dyDescent="0.2">
      <c r="A4" s="20" t="s">
        <v>11</v>
      </c>
      <c r="B4" s="56">
        <v>0</v>
      </c>
      <c r="C4" s="56">
        <v>114.5</v>
      </c>
      <c r="D4" s="56">
        <v>376.2</v>
      </c>
      <c r="F4" s="40">
        <f t="shared" si="0"/>
        <v>0</v>
      </c>
      <c r="G4" s="40">
        <f t="shared" si="0"/>
        <v>0.1145</v>
      </c>
      <c r="H4" s="40">
        <f t="shared" si="0"/>
        <v>0.37619999999999998</v>
      </c>
      <c r="J4" s="71">
        <v>1666.666666839378</v>
      </c>
      <c r="K4" s="33"/>
      <c r="L4" s="29">
        <f>F4*J4</f>
        <v>0</v>
      </c>
      <c r="M4" s="29">
        <f>G4*J4</f>
        <v>190.8333333531088</v>
      </c>
      <c r="N4" s="29">
        <f>H4*J4</f>
        <v>627.00000006497396</v>
      </c>
      <c r="P4" s="88">
        <v>2876.9166669647925</v>
      </c>
      <c r="R4" s="58">
        <f>F4*P4</f>
        <v>0</v>
      </c>
      <c r="S4" s="58">
        <f>G4*P4</f>
        <v>329.40695836746875</v>
      </c>
      <c r="T4" s="58">
        <f>H4*P4</f>
        <v>1082.2960501121549</v>
      </c>
    </row>
    <row r="5" spans="1:20" x14ac:dyDescent="0.2">
      <c r="A5" s="20" t="s">
        <v>43</v>
      </c>
      <c r="B5" s="56">
        <v>215.6</v>
      </c>
      <c r="C5" s="56">
        <v>1451.2</v>
      </c>
      <c r="D5" s="56">
        <v>5241.3</v>
      </c>
      <c r="F5" s="40">
        <f t="shared" si="0"/>
        <v>0.21559999999999999</v>
      </c>
      <c r="G5" s="40">
        <f t="shared" si="0"/>
        <v>1.4512</v>
      </c>
      <c r="H5" s="40">
        <f t="shared" si="0"/>
        <v>5.2412999999999998</v>
      </c>
      <c r="J5" s="71">
        <v>366.30036632843871</v>
      </c>
      <c r="K5" s="33"/>
      <c r="L5" s="29">
        <f>F5*J5</f>
        <v>78.974358980411381</v>
      </c>
      <c r="M5" s="29">
        <f>G5*J5</f>
        <v>531.57509161583027</v>
      </c>
      <c r="N5" s="29">
        <f>H5*J5</f>
        <v>1919.8901100372457</v>
      </c>
      <c r="P5" s="88">
        <v>95.805787553129889</v>
      </c>
      <c r="R5" s="58">
        <f>F5*P5</f>
        <v>20.655727796454801</v>
      </c>
      <c r="S5" s="58">
        <f>G5*P5</f>
        <v>139.03335889710209</v>
      </c>
      <c r="T5" s="58">
        <f>H5*P5</f>
        <v>502.14687430221966</v>
      </c>
    </row>
    <row r="6" spans="1:20" x14ac:dyDescent="0.2">
      <c r="A6" s="20" t="s">
        <v>44</v>
      </c>
      <c r="B6" s="56">
        <v>187.7</v>
      </c>
      <c r="C6" s="56">
        <v>2714.3</v>
      </c>
      <c r="D6" s="56">
        <v>8744</v>
      </c>
      <c r="F6" s="40">
        <f t="shared" ref="F6:H39" si="1">B6/1000</f>
        <v>0.18769999999999998</v>
      </c>
      <c r="G6" s="40">
        <f t="shared" si="1"/>
        <v>2.7143000000000002</v>
      </c>
      <c r="H6" s="40">
        <f t="shared" si="1"/>
        <v>8.7439999999999998</v>
      </c>
      <c r="J6" s="71">
        <v>366.30036632747453</v>
      </c>
      <c r="K6" s="33"/>
      <c r="L6" s="29">
        <f t="shared" ref="L6:L39" si="2">F6*J6</f>
        <v>68.754578759666956</v>
      </c>
      <c r="M6" s="29">
        <f t="shared" ref="M6:M39" si="3">G6*J6</f>
        <v>994.2490843226642</v>
      </c>
      <c r="N6" s="29">
        <f t="shared" ref="N6:N39" si="4">H6*J6</f>
        <v>3202.9304031674374</v>
      </c>
      <c r="P6" s="88">
        <v>95.805787552877703</v>
      </c>
      <c r="R6" s="58">
        <f t="shared" ref="R6:R39" si="5">F6*P6</f>
        <v>17.982746323675144</v>
      </c>
      <c r="S6" s="58">
        <f t="shared" ref="S6:S39" si="6">G6*P6</f>
        <v>260.04564915477596</v>
      </c>
      <c r="T6" s="58">
        <f t="shared" ref="T6:T39" si="7">H6*P6</f>
        <v>837.72580636236262</v>
      </c>
    </row>
    <row r="7" spans="1:20" x14ac:dyDescent="0.2">
      <c r="A7" s="20" t="s">
        <v>62</v>
      </c>
      <c r="B7" s="56">
        <f>AVERAGE(B5:B6)</f>
        <v>201.64999999999998</v>
      </c>
      <c r="C7" s="56">
        <f>AVERAGE(C5:C6)</f>
        <v>2082.75</v>
      </c>
      <c r="D7" s="56">
        <f>AVERAGE(D5:D6)</f>
        <v>6992.65</v>
      </c>
      <c r="F7" s="40">
        <f t="shared" si="1"/>
        <v>0.20164999999999997</v>
      </c>
      <c r="G7" s="40">
        <f t="shared" si="1"/>
        <v>2.0827499999999999</v>
      </c>
      <c r="H7" s="40">
        <f t="shared" si="1"/>
        <v>6.9926499999999994</v>
      </c>
      <c r="J7" s="71">
        <v>366.30036632832594</v>
      </c>
      <c r="K7" s="33"/>
      <c r="L7" s="29">
        <f t="shared" si="2"/>
        <v>73.864468870106919</v>
      </c>
      <c r="M7" s="29">
        <f t="shared" si="3"/>
        <v>762.91208797032084</v>
      </c>
      <c r="N7" s="29">
        <f t="shared" si="4"/>
        <v>2561.4102566057682</v>
      </c>
      <c r="P7" s="88">
        <v>95.805787553100373</v>
      </c>
      <c r="R7" s="58">
        <f t="shared" si="5"/>
        <v>19.319237060082688</v>
      </c>
      <c r="S7" s="58">
        <f t="shared" si="6"/>
        <v>199.53950402621979</v>
      </c>
      <c r="T7" s="58">
        <f t="shared" si="7"/>
        <v>669.93634033318722</v>
      </c>
    </row>
    <row r="8" spans="1:20" x14ac:dyDescent="0.2">
      <c r="A8" s="20" t="s">
        <v>13</v>
      </c>
      <c r="B8" s="56">
        <v>133.80000000000001</v>
      </c>
      <c r="C8" s="56">
        <v>419.6</v>
      </c>
      <c r="D8" s="56">
        <v>1026.7</v>
      </c>
      <c r="F8" s="40">
        <f t="shared" si="1"/>
        <v>0.1338</v>
      </c>
      <c r="G8" s="40">
        <f t="shared" si="1"/>
        <v>0.41960000000000003</v>
      </c>
      <c r="H8" s="40">
        <f t="shared" si="1"/>
        <v>1.0266999999999999</v>
      </c>
      <c r="J8" s="71">
        <v>1754.3859647302904</v>
      </c>
      <c r="K8" s="33"/>
      <c r="L8" s="29">
        <f t="shared" si="2"/>
        <v>234.73684208091285</v>
      </c>
      <c r="M8" s="29">
        <f t="shared" si="3"/>
        <v>736.14035080082988</v>
      </c>
      <c r="N8" s="29">
        <f t="shared" si="4"/>
        <v>1801.2280699885891</v>
      </c>
      <c r="P8" s="88">
        <v>2091.3749997830523</v>
      </c>
      <c r="R8" s="58">
        <f t="shared" si="5"/>
        <v>279.82597497097242</v>
      </c>
      <c r="S8" s="58">
        <f t="shared" si="6"/>
        <v>877.54094990896886</v>
      </c>
      <c r="T8" s="58">
        <f t="shared" si="7"/>
        <v>2147.2147122772599</v>
      </c>
    </row>
    <row r="9" spans="1:20" x14ac:dyDescent="0.2">
      <c r="A9" s="20" t="s">
        <v>10</v>
      </c>
      <c r="B9" s="56">
        <v>0</v>
      </c>
      <c r="C9" s="56">
        <v>119.4</v>
      </c>
      <c r="D9" s="56">
        <v>641.6</v>
      </c>
      <c r="F9" s="40">
        <f t="shared" si="1"/>
        <v>0</v>
      </c>
      <c r="G9" s="40">
        <f t="shared" si="1"/>
        <v>0.11940000000000001</v>
      </c>
      <c r="H9" s="40">
        <f t="shared" si="1"/>
        <v>0.64160000000000006</v>
      </c>
      <c r="J9" s="71">
        <v>5882.3529418181815</v>
      </c>
      <c r="K9" s="33"/>
      <c r="L9" s="29">
        <f t="shared" si="2"/>
        <v>0</v>
      </c>
      <c r="M9" s="29">
        <f t="shared" si="3"/>
        <v>702.35294125309088</v>
      </c>
      <c r="N9" s="29">
        <f t="shared" si="4"/>
        <v>3774.1176474705458</v>
      </c>
      <c r="P9" s="88">
        <v>1484.6911766325545</v>
      </c>
      <c r="R9" s="58">
        <f t="shared" si="5"/>
        <v>0</v>
      </c>
      <c r="S9" s="58">
        <f t="shared" si="6"/>
        <v>177.27212648992702</v>
      </c>
      <c r="T9" s="58">
        <f t="shared" si="7"/>
        <v>952.5778589274471</v>
      </c>
    </row>
    <row r="10" spans="1:20" x14ac:dyDescent="0.2">
      <c r="A10" s="20" t="s">
        <v>2</v>
      </c>
      <c r="B10" s="56">
        <v>0</v>
      </c>
      <c r="C10" s="56">
        <v>0</v>
      </c>
      <c r="D10" s="56">
        <v>0</v>
      </c>
      <c r="F10" s="40">
        <f t="shared" si="1"/>
        <v>0</v>
      </c>
      <c r="G10" s="40">
        <f t="shared" si="1"/>
        <v>0</v>
      </c>
      <c r="H10" s="40">
        <f t="shared" si="1"/>
        <v>0</v>
      </c>
      <c r="J10" s="71">
        <v>1026.6961576257381</v>
      </c>
      <c r="K10" s="33"/>
      <c r="L10" s="29">
        <f t="shared" si="2"/>
        <v>0</v>
      </c>
      <c r="M10" s="29">
        <f t="shared" si="3"/>
        <v>0</v>
      </c>
      <c r="N10" s="29">
        <f t="shared" si="4"/>
        <v>0</v>
      </c>
      <c r="P10" s="88">
        <v>2461.8599592423507</v>
      </c>
      <c r="R10" s="58">
        <f t="shared" si="5"/>
        <v>0</v>
      </c>
      <c r="S10" s="58">
        <f t="shared" si="6"/>
        <v>0</v>
      </c>
      <c r="T10" s="58">
        <f t="shared" si="7"/>
        <v>0</v>
      </c>
    </row>
    <row r="11" spans="1:20" x14ac:dyDescent="0.2">
      <c r="A11" s="20" t="s">
        <v>14</v>
      </c>
      <c r="B11" s="56">
        <v>158.4</v>
      </c>
      <c r="C11" s="56">
        <v>5605.2</v>
      </c>
      <c r="D11" s="56">
        <v>25756.3</v>
      </c>
      <c r="F11" s="40">
        <f t="shared" si="1"/>
        <v>0.15840000000000001</v>
      </c>
      <c r="G11" s="40">
        <f t="shared" si="1"/>
        <v>5.6052</v>
      </c>
      <c r="H11" s="40">
        <f t="shared" si="1"/>
        <v>25.7563</v>
      </c>
      <c r="J11" s="71">
        <v>258.39793279416784</v>
      </c>
      <c r="K11" s="33"/>
      <c r="L11" s="29">
        <f t="shared" si="2"/>
        <v>40.930232554596188</v>
      </c>
      <c r="M11" s="29">
        <f t="shared" si="3"/>
        <v>1448.3720928978696</v>
      </c>
      <c r="N11" s="29">
        <f t="shared" si="4"/>
        <v>6655.3746764264251</v>
      </c>
      <c r="P11" s="88">
        <v>97.267441852044627</v>
      </c>
      <c r="R11" s="58">
        <f t="shared" si="5"/>
        <v>15.40716278936387</v>
      </c>
      <c r="S11" s="58">
        <f t="shared" si="6"/>
        <v>545.20346506908049</v>
      </c>
      <c r="T11" s="58">
        <f t="shared" si="7"/>
        <v>2505.2494125738172</v>
      </c>
    </row>
    <row r="12" spans="1:20" x14ac:dyDescent="0.2">
      <c r="A12" s="20" t="s">
        <v>31</v>
      </c>
      <c r="B12" s="56">
        <v>0</v>
      </c>
      <c r="C12" s="56">
        <v>82.7</v>
      </c>
      <c r="D12" s="56">
        <v>244.7</v>
      </c>
      <c r="F12" s="40">
        <f t="shared" si="1"/>
        <v>0</v>
      </c>
      <c r="G12" s="40">
        <f t="shared" si="1"/>
        <v>8.270000000000001E-2</v>
      </c>
      <c r="H12" s="40">
        <f t="shared" si="1"/>
        <v>0.2447</v>
      </c>
      <c r="J12" s="71">
        <v>3125</v>
      </c>
      <c r="K12" s="33"/>
      <c r="L12" s="29">
        <f t="shared" si="2"/>
        <v>0</v>
      </c>
      <c r="M12" s="29">
        <f t="shared" si="3"/>
        <v>258.43750000000006</v>
      </c>
      <c r="N12" s="29">
        <f t="shared" si="4"/>
        <v>764.6875</v>
      </c>
      <c r="P12" s="88">
        <v>2146.5</v>
      </c>
      <c r="R12" s="58">
        <f t="shared" si="5"/>
        <v>0</v>
      </c>
      <c r="S12" s="58">
        <f t="shared" si="6"/>
        <v>177.51555000000002</v>
      </c>
      <c r="T12" s="58">
        <f t="shared" si="7"/>
        <v>525.24855000000002</v>
      </c>
    </row>
    <row r="13" spans="1:20" x14ac:dyDescent="0.2">
      <c r="A13" s="20" t="s">
        <v>16</v>
      </c>
      <c r="B13" s="56">
        <v>18.600000000000001</v>
      </c>
      <c r="C13" s="56">
        <v>628.20000000000005</v>
      </c>
      <c r="D13" s="56">
        <v>2663.7</v>
      </c>
      <c r="F13" s="40">
        <f t="shared" si="1"/>
        <v>1.8600000000000002E-2</v>
      </c>
      <c r="G13" s="40">
        <f t="shared" si="1"/>
        <v>0.62820000000000009</v>
      </c>
      <c r="H13" s="40">
        <f t="shared" si="1"/>
        <v>2.6637</v>
      </c>
      <c r="J13" s="71">
        <v>1666.6666670391062</v>
      </c>
      <c r="K13" s="33"/>
      <c r="L13" s="29">
        <f t="shared" si="2"/>
        <v>31.00000000692738</v>
      </c>
      <c r="M13" s="29">
        <f t="shared" si="3"/>
        <v>1047.0000002339666</v>
      </c>
      <c r="N13" s="29">
        <f t="shared" si="4"/>
        <v>4439.5000009920668</v>
      </c>
      <c r="P13" s="88">
        <v>503.6166667792067</v>
      </c>
      <c r="R13" s="58">
        <f t="shared" si="5"/>
        <v>9.367270002093246</v>
      </c>
      <c r="S13" s="58">
        <f t="shared" si="6"/>
        <v>316.37199007069768</v>
      </c>
      <c r="T13" s="58">
        <f t="shared" si="7"/>
        <v>1341.4837152997729</v>
      </c>
    </row>
    <row r="14" spans="1:20" x14ac:dyDescent="0.2">
      <c r="A14" s="20" t="s">
        <v>33</v>
      </c>
      <c r="B14" s="56">
        <v>653.70000000000005</v>
      </c>
      <c r="C14" s="56">
        <v>3515.4</v>
      </c>
      <c r="D14" s="56">
        <v>28905.1</v>
      </c>
      <c r="F14" s="40">
        <f t="shared" si="1"/>
        <v>0.65370000000000006</v>
      </c>
      <c r="G14" s="40">
        <f t="shared" si="1"/>
        <v>3.5154000000000001</v>
      </c>
      <c r="H14" s="40">
        <f t="shared" si="1"/>
        <v>28.905099999999997</v>
      </c>
      <c r="J14" s="71">
        <v>970.87378653198664</v>
      </c>
      <c r="K14" s="33"/>
      <c r="L14" s="29">
        <f t="shared" si="2"/>
        <v>634.66019425595971</v>
      </c>
      <c r="M14" s="29">
        <f t="shared" si="3"/>
        <v>3413.0097091745461</v>
      </c>
      <c r="N14" s="29">
        <f t="shared" si="4"/>
        <v>28063.203887085725</v>
      </c>
      <c r="P14" s="88">
        <v>178.92038837240676</v>
      </c>
      <c r="R14" s="58">
        <f t="shared" si="5"/>
        <v>116.96025787904232</v>
      </c>
      <c r="S14" s="58">
        <f t="shared" si="6"/>
        <v>628.97673328435872</v>
      </c>
      <c r="T14" s="58">
        <f t="shared" si="7"/>
        <v>5171.7117179432544</v>
      </c>
    </row>
    <row r="15" spans="1:20" x14ac:dyDescent="0.2">
      <c r="A15" s="20" t="s">
        <v>20</v>
      </c>
      <c r="B15" s="56">
        <v>6.7</v>
      </c>
      <c r="C15" s="56">
        <v>540.6</v>
      </c>
      <c r="D15" s="56">
        <v>264.89999999999998</v>
      </c>
      <c r="F15" s="40">
        <f t="shared" si="1"/>
        <v>6.7000000000000002E-3</v>
      </c>
      <c r="G15" s="40">
        <f t="shared" si="1"/>
        <v>0.54059999999999997</v>
      </c>
      <c r="H15" s="40">
        <f t="shared" si="1"/>
        <v>0.26489999999999997</v>
      </c>
      <c r="J15" s="71">
        <v>193.42359773781905</v>
      </c>
      <c r="K15" s="33"/>
      <c r="L15" s="29">
        <f t="shared" si="2"/>
        <v>1.2959381048433878</v>
      </c>
      <c r="M15" s="29">
        <f t="shared" si="3"/>
        <v>104.56479693706497</v>
      </c>
      <c r="N15" s="29">
        <f t="shared" si="4"/>
        <v>51.237911040748259</v>
      </c>
      <c r="P15" s="88">
        <v>439.65957460197222</v>
      </c>
      <c r="R15" s="58">
        <f t="shared" si="5"/>
        <v>2.9457191498332138</v>
      </c>
      <c r="S15" s="58">
        <f t="shared" si="6"/>
        <v>237.67996602982618</v>
      </c>
      <c r="T15" s="58">
        <f t="shared" si="7"/>
        <v>116.46582131206243</v>
      </c>
    </row>
    <row r="16" spans="1:20" x14ac:dyDescent="0.2">
      <c r="A16" s="20" t="s">
        <v>15</v>
      </c>
      <c r="B16" s="56">
        <v>139.4</v>
      </c>
      <c r="C16" s="56">
        <v>577.70000000000005</v>
      </c>
      <c r="D16" s="56">
        <v>1033.2</v>
      </c>
      <c r="F16" s="40">
        <f t="shared" si="1"/>
        <v>0.1394</v>
      </c>
      <c r="G16" s="40">
        <f t="shared" si="1"/>
        <v>0.57769999999999999</v>
      </c>
      <c r="H16" s="40">
        <f t="shared" si="1"/>
        <v>1.0332000000000001</v>
      </c>
      <c r="J16" s="71">
        <v>694.44444449760783</v>
      </c>
      <c r="K16" s="33"/>
      <c r="L16" s="29">
        <f t="shared" si="2"/>
        <v>96.805555562966532</v>
      </c>
      <c r="M16" s="29">
        <f t="shared" si="3"/>
        <v>401.18055558626804</v>
      </c>
      <c r="N16" s="29">
        <f t="shared" si="4"/>
        <v>717.50000005492848</v>
      </c>
      <c r="P16" s="88">
        <v>194.20833334820099</v>
      </c>
      <c r="R16" s="58">
        <f t="shared" si="5"/>
        <v>27.07264166873922</v>
      </c>
      <c r="S16" s="58">
        <f t="shared" si="6"/>
        <v>112.19415417525572</v>
      </c>
      <c r="T16" s="58">
        <f t="shared" si="7"/>
        <v>200.6560500153613</v>
      </c>
    </row>
    <row r="17" spans="1:20" x14ac:dyDescent="0.2">
      <c r="A17" s="20" t="s">
        <v>22</v>
      </c>
      <c r="B17" s="56">
        <v>604.4</v>
      </c>
      <c r="C17" s="56">
        <v>3691.3</v>
      </c>
      <c r="D17" s="56">
        <v>12189.7</v>
      </c>
      <c r="F17" s="40">
        <f t="shared" si="1"/>
        <v>0.60439999999999994</v>
      </c>
      <c r="G17" s="40">
        <f t="shared" si="1"/>
        <v>3.6913</v>
      </c>
      <c r="H17" s="40">
        <f t="shared" si="1"/>
        <v>12.1897</v>
      </c>
      <c r="J17" s="71">
        <v>558.65921783590966</v>
      </c>
      <c r="K17" s="33"/>
      <c r="L17" s="29">
        <f t="shared" si="2"/>
        <v>337.65363126002376</v>
      </c>
      <c r="M17" s="29">
        <f t="shared" si="3"/>
        <v>2062.1787707976932</v>
      </c>
      <c r="N17" s="29">
        <f t="shared" si="4"/>
        <v>6809.8882676543881</v>
      </c>
      <c r="P17" s="88">
        <v>293.0363128275589</v>
      </c>
      <c r="R17" s="58">
        <f t="shared" si="5"/>
        <v>177.11114747297657</v>
      </c>
      <c r="S17" s="58">
        <f t="shared" si="6"/>
        <v>1081.6849415403681</v>
      </c>
      <c r="T17" s="58">
        <f t="shared" si="7"/>
        <v>3572.0247424740946</v>
      </c>
    </row>
    <row r="18" spans="1:20" x14ac:dyDescent="0.2">
      <c r="A18" s="20" t="s">
        <v>5</v>
      </c>
      <c r="B18" s="56">
        <v>54.3</v>
      </c>
      <c r="C18" s="56">
        <v>1852.3</v>
      </c>
      <c r="D18" s="56">
        <v>6524.7</v>
      </c>
      <c r="F18" s="40">
        <f t="shared" si="1"/>
        <v>5.4299999999999994E-2</v>
      </c>
      <c r="G18" s="40">
        <f t="shared" si="1"/>
        <v>1.8523000000000001</v>
      </c>
      <c r="H18" s="40">
        <f t="shared" si="1"/>
        <v>6.5247000000000002</v>
      </c>
      <c r="J18" s="71">
        <v>172.41379308452252</v>
      </c>
      <c r="K18" s="33"/>
      <c r="L18" s="29">
        <f t="shared" si="2"/>
        <v>9.3620689644895716</v>
      </c>
      <c r="M18" s="29">
        <f t="shared" si="3"/>
        <v>319.36206893046108</v>
      </c>
      <c r="N18" s="29">
        <f t="shared" si="4"/>
        <v>1124.9482757385842</v>
      </c>
      <c r="P18" s="88">
        <v>269.84094824624174</v>
      </c>
      <c r="R18" s="58">
        <f t="shared" si="5"/>
        <v>14.652363489770925</v>
      </c>
      <c r="S18" s="58">
        <f t="shared" si="6"/>
        <v>499.82638843651358</v>
      </c>
      <c r="T18" s="58">
        <f t="shared" si="7"/>
        <v>1760.6312350222536</v>
      </c>
    </row>
    <row r="19" spans="1:20" x14ac:dyDescent="0.2">
      <c r="A19" s="20" t="s">
        <v>32</v>
      </c>
      <c r="B19" s="56">
        <v>88</v>
      </c>
      <c r="C19" s="56">
        <v>1802.8</v>
      </c>
      <c r="D19" s="56">
        <v>7825.8</v>
      </c>
      <c r="F19" s="40">
        <f t="shared" si="1"/>
        <v>8.7999999999999995E-2</v>
      </c>
      <c r="G19" s="40">
        <f t="shared" si="1"/>
        <v>1.8028</v>
      </c>
      <c r="H19" s="40">
        <f t="shared" si="1"/>
        <v>7.8258000000000001</v>
      </c>
      <c r="J19" s="71">
        <v>315.45741326627183</v>
      </c>
      <c r="K19" s="33"/>
      <c r="L19" s="29">
        <f t="shared" si="2"/>
        <v>27.760252367431921</v>
      </c>
      <c r="M19" s="29">
        <f t="shared" si="3"/>
        <v>568.70662463643487</v>
      </c>
      <c r="N19" s="29">
        <f t="shared" si="4"/>
        <v>2468.7066247391899</v>
      </c>
      <c r="P19" s="88">
        <v>100.08000000541251</v>
      </c>
      <c r="R19" s="58">
        <f t="shared" si="5"/>
        <v>8.8070400004763005</v>
      </c>
      <c r="S19" s="58">
        <f t="shared" si="6"/>
        <v>180.42422400975767</v>
      </c>
      <c r="T19" s="58">
        <f t="shared" si="7"/>
        <v>783.2060640423573</v>
      </c>
    </row>
    <row r="20" spans="1:20" x14ac:dyDescent="0.2">
      <c r="A20" s="20" t="s">
        <v>45</v>
      </c>
      <c r="B20" s="56">
        <f t="shared" ref="B20:D20" si="8">AVERAGE(B5,B6,B19,B31,B33)</f>
        <v>118.61999999999998</v>
      </c>
      <c r="C20" s="56">
        <f t="shared" si="8"/>
        <v>1684.8200000000002</v>
      </c>
      <c r="D20" s="56">
        <f t="shared" si="8"/>
        <v>5412.1599999999989</v>
      </c>
      <c r="F20" s="65">
        <f t="shared" si="1"/>
        <v>0.11861999999999998</v>
      </c>
      <c r="G20" s="65">
        <f t="shared" si="1"/>
        <v>1.6848200000000002</v>
      </c>
      <c r="H20" s="65">
        <f t="shared" si="1"/>
        <v>5.4121599999999992</v>
      </c>
      <c r="J20" s="71">
        <v>627.11160234853287</v>
      </c>
      <c r="K20" s="33"/>
      <c r="L20" s="29">
        <f t="shared" si="2"/>
        <v>74.387978270582948</v>
      </c>
      <c r="M20" s="29">
        <f t="shared" si="3"/>
        <v>1056.5701698688554</v>
      </c>
      <c r="N20" s="29">
        <f t="shared" si="4"/>
        <v>3394.0283297666351</v>
      </c>
      <c r="P20" s="88">
        <v>7</v>
      </c>
      <c r="R20" s="58">
        <f t="shared" si="5"/>
        <v>0.83033999999999986</v>
      </c>
      <c r="S20" s="58">
        <f t="shared" si="6"/>
        <v>11.793740000000001</v>
      </c>
      <c r="T20" s="58">
        <f t="shared" si="7"/>
        <v>37.885119999999993</v>
      </c>
    </row>
    <row r="21" spans="1:20" x14ac:dyDescent="0.2">
      <c r="A21" s="20" t="s">
        <v>26</v>
      </c>
      <c r="B21" s="56">
        <v>0</v>
      </c>
      <c r="C21" s="56">
        <v>215.7</v>
      </c>
      <c r="D21" s="56">
        <v>598.29999999999995</v>
      </c>
      <c r="F21" s="40">
        <f t="shared" si="1"/>
        <v>0</v>
      </c>
      <c r="G21" s="40">
        <f t="shared" si="1"/>
        <v>0.21569999999999998</v>
      </c>
      <c r="H21" s="40">
        <f t="shared" si="1"/>
        <v>0.59829999999999994</v>
      </c>
      <c r="J21" s="71">
        <v>221.11663911564628</v>
      </c>
      <c r="K21" s="33"/>
      <c r="L21" s="29">
        <f t="shared" si="2"/>
        <v>0</v>
      </c>
      <c r="M21" s="29">
        <f t="shared" si="3"/>
        <v>47.694859057244898</v>
      </c>
      <c r="N21" s="29">
        <f t="shared" si="4"/>
        <v>132.29408518289117</v>
      </c>
      <c r="P21" s="88">
        <v>264.45550038231295</v>
      </c>
      <c r="R21" s="58">
        <f t="shared" si="5"/>
        <v>0</v>
      </c>
      <c r="S21" s="58">
        <f t="shared" si="6"/>
        <v>57.0430514324649</v>
      </c>
      <c r="T21" s="58">
        <f t="shared" si="7"/>
        <v>158.22372587873781</v>
      </c>
    </row>
    <row r="22" spans="1:20" x14ac:dyDescent="0.2">
      <c r="A22" s="20" t="s">
        <v>4</v>
      </c>
      <c r="B22" s="56">
        <v>0</v>
      </c>
      <c r="C22" s="56">
        <v>4133.8</v>
      </c>
      <c r="D22" s="56">
        <v>11383.5</v>
      </c>
      <c r="F22" s="40">
        <f t="shared" si="1"/>
        <v>0</v>
      </c>
      <c r="G22" s="40">
        <f t="shared" si="1"/>
        <v>4.1337999999999999</v>
      </c>
      <c r="H22" s="40">
        <f t="shared" si="1"/>
        <v>11.3835</v>
      </c>
      <c r="J22" s="71">
        <v>162.60162600308638</v>
      </c>
      <c r="K22" s="33"/>
      <c r="L22" s="29">
        <f t="shared" si="2"/>
        <v>0</v>
      </c>
      <c r="M22" s="29">
        <f t="shared" si="3"/>
        <v>672.16260157155841</v>
      </c>
      <c r="N22" s="29">
        <f t="shared" si="4"/>
        <v>1850.9756096061337</v>
      </c>
      <c r="P22" s="88">
        <v>280.99166664390106</v>
      </c>
      <c r="R22" s="58">
        <f t="shared" si="5"/>
        <v>0</v>
      </c>
      <c r="S22" s="58">
        <f t="shared" si="6"/>
        <v>1161.5633515725581</v>
      </c>
      <c r="T22" s="58">
        <f t="shared" si="7"/>
        <v>3198.6686372408476</v>
      </c>
    </row>
    <row r="23" spans="1:20" x14ac:dyDescent="0.2">
      <c r="A23" s="20" t="s">
        <v>18</v>
      </c>
      <c r="B23" s="56">
        <v>0</v>
      </c>
      <c r="C23" s="56">
        <v>482.4</v>
      </c>
      <c r="D23" s="56">
        <v>850</v>
      </c>
      <c r="F23" s="40">
        <f t="shared" si="1"/>
        <v>0</v>
      </c>
      <c r="G23" s="40">
        <f t="shared" si="1"/>
        <v>0.4824</v>
      </c>
      <c r="H23" s="40">
        <f t="shared" si="1"/>
        <v>0.85</v>
      </c>
      <c r="J23" s="71">
        <v>381.24285171052645</v>
      </c>
      <c r="K23" s="33"/>
      <c r="L23" s="29">
        <f t="shared" si="2"/>
        <v>0</v>
      </c>
      <c r="M23" s="29">
        <f t="shared" si="3"/>
        <v>183.91155166515796</v>
      </c>
      <c r="N23" s="29">
        <f t="shared" si="4"/>
        <v>324.0564239539475</v>
      </c>
      <c r="P23" s="88">
        <v>438.43881053839806</v>
      </c>
      <c r="R23" s="58">
        <f t="shared" si="5"/>
        <v>0</v>
      </c>
      <c r="S23" s="58">
        <f t="shared" si="6"/>
        <v>211.50288220372323</v>
      </c>
      <c r="T23" s="58">
        <f t="shared" si="7"/>
        <v>372.67298895763832</v>
      </c>
    </row>
    <row r="24" spans="1:20" x14ac:dyDescent="0.2">
      <c r="A24" s="20" t="s">
        <v>21</v>
      </c>
      <c r="B24" s="56">
        <v>8.5</v>
      </c>
      <c r="C24" s="56">
        <v>2141.8000000000002</v>
      </c>
      <c r="D24" s="56">
        <v>6907.5</v>
      </c>
      <c r="F24" s="40">
        <f t="shared" si="1"/>
        <v>8.5000000000000006E-3</v>
      </c>
      <c r="G24" s="40">
        <f t="shared" si="1"/>
        <v>2.1418000000000004</v>
      </c>
      <c r="H24" s="40">
        <f t="shared" si="1"/>
        <v>6.9074999999999998</v>
      </c>
      <c r="J24" s="71">
        <v>113.12217194982895</v>
      </c>
      <c r="K24" s="33"/>
      <c r="L24" s="29">
        <f t="shared" si="2"/>
        <v>0.96153846157354617</v>
      </c>
      <c r="M24" s="29">
        <f t="shared" si="3"/>
        <v>242.28506788214369</v>
      </c>
      <c r="N24" s="29">
        <f t="shared" si="4"/>
        <v>781.39140274344345</v>
      </c>
      <c r="P24" s="88">
        <v>4072.3981901938428</v>
      </c>
      <c r="R24" s="58">
        <f t="shared" si="5"/>
        <v>34.615384616647667</v>
      </c>
      <c r="S24" s="58">
        <f t="shared" si="6"/>
        <v>8722.262443757174</v>
      </c>
      <c r="T24" s="58">
        <f t="shared" si="7"/>
        <v>28130.09049876397</v>
      </c>
    </row>
    <row r="25" spans="1:20" x14ac:dyDescent="0.2">
      <c r="A25" s="20" t="s">
        <v>9</v>
      </c>
      <c r="B25" s="56">
        <v>1.1000000000000001</v>
      </c>
      <c r="C25" s="56">
        <v>14.3</v>
      </c>
      <c r="D25" s="56">
        <v>75.5</v>
      </c>
      <c r="F25" s="40">
        <f t="shared" si="1"/>
        <v>1.1000000000000001E-3</v>
      </c>
      <c r="G25" s="40">
        <f t="shared" si="1"/>
        <v>1.43E-2</v>
      </c>
      <c r="H25" s="40">
        <f t="shared" si="1"/>
        <v>7.5499999999999998E-2</v>
      </c>
      <c r="J25" s="71">
        <v>2702.7027025641023</v>
      </c>
      <c r="K25" s="33"/>
      <c r="L25" s="29">
        <f t="shared" si="2"/>
        <v>2.9729729728205125</v>
      </c>
      <c r="M25" s="29">
        <f t="shared" si="3"/>
        <v>38.648648646666665</v>
      </c>
      <c r="N25" s="29">
        <f t="shared" si="4"/>
        <v>204.05405404358973</v>
      </c>
      <c r="P25" s="88">
        <v>923.85810806073061</v>
      </c>
      <c r="R25" s="58">
        <f t="shared" si="5"/>
        <v>1.0162439188668038</v>
      </c>
      <c r="S25" s="58">
        <f t="shared" si="6"/>
        <v>13.211170945268448</v>
      </c>
      <c r="T25" s="58">
        <f t="shared" si="7"/>
        <v>69.751287158585157</v>
      </c>
    </row>
    <row r="26" spans="1:20" x14ac:dyDescent="0.2">
      <c r="A26" s="20" t="s">
        <v>19</v>
      </c>
      <c r="B26" s="56">
        <v>0</v>
      </c>
      <c r="C26" s="56">
        <v>153.5</v>
      </c>
      <c r="D26" s="56">
        <v>797.6</v>
      </c>
      <c r="F26" s="40">
        <f t="shared" si="1"/>
        <v>0</v>
      </c>
      <c r="G26" s="40">
        <f t="shared" si="1"/>
        <v>0.1535</v>
      </c>
      <c r="H26" s="40">
        <f t="shared" si="1"/>
        <v>0.79759999999999998</v>
      </c>
      <c r="J26" s="71">
        <v>1946.4720194647202</v>
      </c>
      <c r="K26" s="33"/>
      <c r="L26" s="29">
        <f t="shared" si="2"/>
        <v>0</v>
      </c>
      <c r="M26" s="29">
        <f t="shared" si="3"/>
        <v>298.78345498783455</v>
      </c>
      <c r="N26" s="29">
        <f t="shared" si="4"/>
        <v>1552.5060827250609</v>
      </c>
      <c r="P26" s="88">
        <v>940</v>
      </c>
      <c r="R26" s="58">
        <f t="shared" si="5"/>
        <v>0</v>
      </c>
      <c r="S26" s="58">
        <f t="shared" si="6"/>
        <v>144.29</v>
      </c>
      <c r="T26" s="58">
        <f t="shared" si="7"/>
        <v>749.74400000000003</v>
      </c>
    </row>
    <row r="27" spans="1:20" x14ac:dyDescent="0.2">
      <c r="A27" s="20" t="s">
        <v>27</v>
      </c>
      <c r="B27" s="56">
        <v>0</v>
      </c>
      <c r="C27" s="56">
        <v>435.7</v>
      </c>
      <c r="D27" s="56">
        <v>2201.1</v>
      </c>
      <c r="F27" s="40">
        <f t="shared" si="1"/>
        <v>0</v>
      </c>
      <c r="G27" s="40">
        <f t="shared" si="1"/>
        <v>0.43569999999999998</v>
      </c>
      <c r="H27" s="40">
        <f t="shared" si="1"/>
        <v>2.2010999999999998</v>
      </c>
      <c r="J27" s="71">
        <v>293.25513198458566</v>
      </c>
      <c r="K27" s="33"/>
      <c r="L27" s="29">
        <f t="shared" si="2"/>
        <v>0</v>
      </c>
      <c r="M27" s="29">
        <f t="shared" si="3"/>
        <v>127.77126100568397</v>
      </c>
      <c r="N27" s="29">
        <f t="shared" si="4"/>
        <v>645.4838710112715</v>
      </c>
      <c r="P27" s="88">
        <v>157.52859238598987</v>
      </c>
      <c r="R27" s="58">
        <f t="shared" si="5"/>
        <v>0</v>
      </c>
      <c r="S27" s="58">
        <f t="shared" si="6"/>
        <v>68.635207702575784</v>
      </c>
      <c r="T27" s="58">
        <f t="shared" si="7"/>
        <v>346.73618470080226</v>
      </c>
    </row>
    <row r="28" spans="1:20" x14ac:dyDescent="0.2">
      <c r="A28" s="20" t="s">
        <v>30</v>
      </c>
      <c r="B28" s="56">
        <v>56.4</v>
      </c>
      <c r="C28" s="56">
        <v>102.5</v>
      </c>
      <c r="D28" s="56">
        <v>359.6</v>
      </c>
      <c r="F28" s="40">
        <f t="shared" si="1"/>
        <v>5.6399999999999999E-2</v>
      </c>
      <c r="G28" s="40">
        <f t="shared" si="1"/>
        <v>0.10249999999999999</v>
      </c>
      <c r="H28" s="40">
        <f t="shared" si="1"/>
        <v>0.35960000000000003</v>
      </c>
      <c r="J28" s="71">
        <v>3268.6414708886618</v>
      </c>
      <c r="K28" s="33"/>
      <c r="L28" s="29">
        <f t="shared" si="2"/>
        <v>184.35137895812053</v>
      </c>
      <c r="M28" s="29">
        <f t="shared" si="3"/>
        <v>335.0357507660878</v>
      </c>
      <c r="N28" s="29">
        <f t="shared" si="4"/>
        <v>1175.4034729315629</v>
      </c>
      <c r="P28" s="88">
        <v>621</v>
      </c>
      <c r="R28" s="58">
        <f t="shared" si="5"/>
        <v>35.0244</v>
      </c>
      <c r="S28" s="58">
        <f t="shared" si="6"/>
        <v>63.652499999999996</v>
      </c>
      <c r="T28" s="58">
        <f t="shared" si="7"/>
        <v>223.31160000000003</v>
      </c>
    </row>
    <row r="29" spans="1:20" x14ac:dyDescent="0.2">
      <c r="A29" s="20" t="s">
        <v>28</v>
      </c>
      <c r="B29" s="56">
        <v>5.9</v>
      </c>
      <c r="C29" s="56">
        <v>6.4</v>
      </c>
      <c r="D29" s="56">
        <v>7.4</v>
      </c>
      <c r="F29" s="40">
        <f t="shared" si="1"/>
        <v>5.9000000000000007E-3</v>
      </c>
      <c r="G29" s="40">
        <f t="shared" si="1"/>
        <v>6.4000000000000003E-3</v>
      </c>
      <c r="H29" s="40">
        <f t="shared" si="1"/>
        <v>7.4000000000000003E-3</v>
      </c>
      <c r="J29" s="71">
        <v>113.12217076960474</v>
      </c>
      <c r="K29" s="33"/>
      <c r="L29" s="29">
        <f t="shared" si="2"/>
        <v>0.66742080754066802</v>
      </c>
      <c r="M29" s="29">
        <f t="shared" si="3"/>
        <v>0.72398189292547033</v>
      </c>
      <c r="N29" s="29">
        <f t="shared" si="4"/>
        <v>0.83710406369507506</v>
      </c>
      <c r="P29" s="88">
        <v>4072.3981884297523</v>
      </c>
      <c r="R29" s="58">
        <f t="shared" si="5"/>
        <v>24.027149311735542</v>
      </c>
      <c r="S29" s="58">
        <f t="shared" si="6"/>
        <v>26.063348405950414</v>
      </c>
      <c r="T29" s="58">
        <f t="shared" si="7"/>
        <v>30.135746594380169</v>
      </c>
    </row>
    <row r="30" spans="1:20" x14ac:dyDescent="0.2">
      <c r="A30" s="20" t="s">
        <v>3</v>
      </c>
      <c r="B30" s="56">
        <v>0</v>
      </c>
      <c r="C30" s="56">
        <v>396.6</v>
      </c>
      <c r="D30" s="56">
        <v>3584</v>
      </c>
      <c r="F30" s="40">
        <f t="shared" si="1"/>
        <v>0</v>
      </c>
      <c r="G30" s="40">
        <f t="shared" si="1"/>
        <v>0.39660000000000001</v>
      </c>
      <c r="H30" s="40">
        <f t="shared" si="1"/>
        <v>3.5840000000000001</v>
      </c>
      <c r="J30" s="71">
        <v>289.01734101876673</v>
      </c>
      <c r="K30" s="33"/>
      <c r="L30" s="29">
        <f t="shared" si="2"/>
        <v>0</v>
      </c>
      <c r="M30" s="29">
        <f t="shared" si="3"/>
        <v>114.62427744804289</v>
      </c>
      <c r="N30" s="29">
        <f t="shared" si="4"/>
        <v>1035.83815021126</v>
      </c>
      <c r="P30" s="88">
        <v>122.99566473065147</v>
      </c>
      <c r="R30" s="58">
        <f t="shared" si="5"/>
        <v>0</v>
      </c>
      <c r="S30" s="58">
        <f t="shared" si="6"/>
        <v>48.780080632176372</v>
      </c>
      <c r="T30" s="58">
        <f t="shared" si="7"/>
        <v>440.81646239465488</v>
      </c>
    </row>
    <row r="31" spans="1:20" x14ac:dyDescent="0.2">
      <c r="A31" s="20" t="s">
        <v>24</v>
      </c>
      <c r="B31" s="56">
        <v>82.9</v>
      </c>
      <c r="C31" s="56">
        <v>1795.8</v>
      </c>
      <c r="D31" s="56">
        <v>3555.6</v>
      </c>
      <c r="F31" s="40">
        <f t="shared" si="1"/>
        <v>8.2900000000000001E-2</v>
      </c>
      <c r="G31" s="40">
        <f t="shared" si="1"/>
        <v>1.7958000000000001</v>
      </c>
      <c r="H31" s="40">
        <f t="shared" si="1"/>
        <v>3.5556000000000001</v>
      </c>
      <c r="J31" s="71">
        <v>418.41004182027649</v>
      </c>
      <c r="K31" s="33"/>
      <c r="L31" s="29">
        <f t="shared" si="2"/>
        <v>34.68619246690092</v>
      </c>
      <c r="M31" s="29">
        <f t="shared" si="3"/>
        <v>751.38075310085253</v>
      </c>
      <c r="N31" s="29">
        <f t="shared" si="4"/>
        <v>1487.698744696175</v>
      </c>
      <c r="P31" s="88">
        <v>273.94811714124057</v>
      </c>
      <c r="R31" s="58">
        <f t="shared" si="5"/>
        <v>22.710298911008845</v>
      </c>
      <c r="S31" s="58">
        <f t="shared" si="6"/>
        <v>491.95602876223984</v>
      </c>
      <c r="T31" s="58">
        <f t="shared" si="7"/>
        <v>974.04992530739503</v>
      </c>
    </row>
    <row r="32" spans="1:20" x14ac:dyDescent="0.2">
      <c r="A32" s="20" t="s">
        <v>1</v>
      </c>
      <c r="B32" s="56">
        <v>0</v>
      </c>
      <c r="C32" s="56">
        <v>59.1</v>
      </c>
      <c r="D32" s="56">
        <v>235.8</v>
      </c>
      <c r="F32" s="40">
        <f t="shared" si="1"/>
        <v>0</v>
      </c>
      <c r="G32" s="40">
        <f t="shared" si="1"/>
        <v>5.91E-2</v>
      </c>
      <c r="H32" s="40">
        <f t="shared" si="1"/>
        <v>0.23580000000000001</v>
      </c>
      <c r="J32" s="71">
        <v>1366.120218181818</v>
      </c>
      <c r="K32" s="33"/>
      <c r="L32" s="29">
        <f t="shared" si="2"/>
        <v>0</v>
      </c>
      <c r="M32" s="29">
        <f t="shared" si="3"/>
        <v>80.737704894545445</v>
      </c>
      <c r="N32" s="29">
        <f t="shared" si="4"/>
        <v>322.13114744727272</v>
      </c>
      <c r="P32" s="88">
        <v>1009.8770488865455</v>
      </c>
      <c r="R32" s="58">
        <f t="shared" si="5"/>
        <v>0</v>
      </c>
      <c r="S32" s="58">
        <f t="shared" si="6"/>
        <v>59.683733589194837</v>
      </c>
      <c r="T32" s="58">
        <f t="shared" si="7"/>
        <v>238.12900812744743</v>
      </c>
    </row>
    <row r="33" spans="1:28" x14ac:dyDescent="0.2">
      <c r="A33" s="20" t="s">
        <v>17</v>
      </c>
      <c r="B33" s="56">
        <v>18.899999999999999</v>
      </c>
      <c r="C33" s="56">
        <v>660</v>
      </c>
      <c r="D33" s="56">
        <v>1694.1</v>
      </c>
      <c r="F33" s="40">
        <f t="shared" si="1"/>
        <v>1.89E-2</v>
      </c>
      <c r="G33" s="40">
        <f t="shared" si="1"/>
        <v>0.66</v>
      </c>
      <c r="H33" s="40">
        <f t="shared" si="1"/>
        <v>1.6940999999999999</v>
      </c>
      <c r="J33" s="71">
        <v>540.54147086974103</v>
      </c>
      <c r="K33" s="33"/>
      <c r="L33" s="29">
        <f t="shared" si="2"/>
        <v>10.216233799438106</v>
      </c>
      <c r="M33" s="29">
        <f t="shared" si="3"/>
        <v>356.75737077402908</v>
      </c>
      <c r="N33" s="29">
        <f t="shared" si="4"/>
        <v>915.73130580042823</v>
      </c>
      <c r="P33" s="88">
        <v>459.56655672855089</v>
      </c>
      <c r="R33" s="58">
        <f t="shared" si="5"/>
        <v>8.6858079221696123</v>
      </c>
      <c r="S33" s="58">
        <f t="shared" si="6"/>
        <v>303.3139274408436</v>
      </c>
      <c r="T33" s="58">
        <f t="shared" si="7"/>
        <v>778.55170375383807</v>
      </c>
    </row>
    <row r="34" spans="1:28" x14ac:dyDescent="0.2">
      <c r="A34" s="20" t="s">
        <v>0</v>
      </c>
      <c r="B34" s="56">
        <v>0</v>
      </c>
      <c r="C34" s="56">
        <v>2248.4</v>
      </c>
      <c r="D34" s="56">
        <v>10573.8</v>
      </c>
      <c r="F34" s="40">
        <f t="shared" si="1"/>
        <v>0</v>
      </c>
      <c r="G34" s="40">
        <f t="shared" si="1"/>
        <v>2.2484000000000002</v>
      </c>
      <c r="H34" s="40">
        <f t="shared" si="1"/>
        <v>10.573799999999999</v>
      </c>
      <c r="J34" s="71">
        <v>271.29679857142867</v>
      </c>
      <c r="K34" s="33"/>
      <c r="L34" s="29">
        <f t="shared" si="2"/>
        <v>0</v>
      </c>
      <c r="M34" s="29">
        <f t="shared" si="3"/>
        <v>609.98372190800023</v>
      </c>
      <c r="N34" s="29">
        <f t="shared" si="4"/>
        <v>2868.6380887345722</v>
      </c>
      <c r="P34" s="88">
        <v>791.93671965288763</v>
      </c>
      <c r="R34" s="58">
        <f t="shared" si="5"/>
        <v>0</v>
      </c>
      <c r="S34" s="58">
        <f t="shared" si="6"/>
        <v>1780.5905204675528</v>
      </c>
      <c r="T34" s="58">
        <f t="shared" si="7"/>
        <v>8373.7804862657013</v>
      </c>
    </row>
    <row r="35" spans="1:28" x14ac:dyDescent="0.2">
      <c r="A35" s="20" t="s">
        <v>29</v>
      </c>
      <c r="B35" s="56">
        <v>0</v>
      </c>
      <c r="C35" s="56">
        <v>28.4</v>
      </c>
      <c r="D35" s="56">
        <v>92.7</v>
      </c>
      <c r="F35" s="40">
        <f t="shared" si="1"/>
        <v>0</v>
      </c>
      <c r="G35" s="40">
        <f t="shared" si="1"/>
        <v>2.8399999999999998E-2</v>
      </c>
      <c r="H35" s="40">
        <f t="shared" si="1"/>
        <v>9.2700000000000005E-2</v>
      </c>
      <c r="J35" s="71">
        <v>2702.7027030303025</v>
      </c>
      <c r="K35" s="33"/>
      <c r="L35" s="29">
        <f t="shared" si="2"/>
        <v>0</v>
      </c>
      <c r="M35" s="29">
        <f t="shared" si="3"/>
        <v>76.75675676606059</v>
      </c>
      <c r="N35" s="29">
        <f t="shared" si="4"/>
        <v>250.54054057090906</v>
      </c>
      <c r="P35" s="88">
        <v>1076.4189190493937</v>
      </c>
      <c r="R35" s="58">
        <f t="shared" si="5"/>
        <v>0</v>
      </c>
      <c r="S35" s="58">
        <f t="shared" si="6"/>
        <v>30.570297301002778</v>
      </c>
      <c r="T35" s="58">
        <f t="shared" si="7"/>
        <v>99.784033795878798</v>
      </c>
    </row>
    <row r="36" spans="1:28" x14ac:dyDescent="0.2">
      <c r="A36" s="20" t="s">
        <v>6</v>
      </c>
      <c r="B36" s="56">
        <v>1.2</v>
      </c>
      <c r="C36" s="56">
        <v>27.8</v>
      </c>
      <c r="D36" s="56">
        <v>158.9</v>
      </c>
      <c r="F36" s="40">
        <f t="shared" si="1"/>
        <v>1.1999999999999999E-3</v>
      </c>
      <c r="G36" s="40">
        <f t="shared" si="1"/>
        <v>2.7800000000000002E-2</v>
      </c>
      <c r="H36" s="40">
        <f t="shared" si="1"/>
        <v>0.15890000000000001</v>
      </c>
      <c r="J36" s="71">
        <v>2222.2222222222222</v>
      </c>
      <c r="K36" s="33"/>
      <c r="L36" s="29">
        <f t="shared" si="2"/>
        <v>2.6666666666666665</v>
      </c>
      <c r="M36" s="29">
        <f t="shared" si="3"/>
        <v>61.777777777777779</v>
      </c>
      <c r="N36" s="29">
        <f t="shared" si="4"/>
        <v>353.11111111111114</v>
      </c>
      <c r="P36" s="88">
        <v>1793</v>
      </c>
      <c r="R36" s="58">
        <f t="shared" si="5"/>
        <v>2.1515999999999997</v>
      </c>
      <c r="S36" s="58">
        <f t="shared" si="6"/>
        <v>49.845400000000005</v>
      </c>
      <c r="T36" s="58">
        <f t="shared" si="7"/>
        <v>284.90770000000003</v>
      </c>
    </row>
    <row r="37" spans="1:28" x14ac:dyDescent="0.2">
      <c r="A37" s="20" t="s">
        <v>7</v>
      </c>
      <c r="B37" s="56">
        <v>6.1</v>
      </c>
      <c r="C37" s="56">
        <v>148.6</v>
      </c>
      <c r="D37" s="56">
        <v>864.4</v>
      </c>
      <c r="F37" s="40">
        <f t="shared" si="1"/>
        <v>6.0999999999999995E-3</v>
      </c>
      <c r="G37" s="40">
        <f t="shared" si="1"/>
        <v>0.14859999999999998</v>
      </c>
      <c r="H37" s="40">
        <f t="shared" si="1"/>
        <v>0.86439999999999995</v>
      </c>
      <c r="J37" s="147">
        <v>864.52839975793199</v>
      </c>
      <c r="K37" s="33"/>
      <c r="L37" s="148">
        <f t="shared" si="2"/>
        <v>5.2736232385233848</v>
      </c>
      <c r="M37" s="148">
        <f t="shared" si="3"/>
        <v>128.46892020402868</v>
      </c>
      <c r="N37" s="148">
        <f t="shared" si="4"/>
        <v>747.29834875075642</v>
      </c>
      <c r="P37" s="139">
        <v>414</v>
      </c>
      <c r="R37" s="139">
        <f t="shared" si="5"/>
        <v>2.5253999999999999</v>
      </c>
      <c r="S37" s="139">
        <f t="shared" si="6"/>
        <v>61.520399999999995</v>
      </c>
      <c r="T37" s="139">
        <f t="shared" si="7"/>
        <v>357.86159999999995</v>
      </c>
      <c r="U37" s="140" t="s">
        <v>93</v>
      </c>
      <c r="V37" s="140"/>
      <c r="W37" s="140"/>
      <c r="X37" s="140"/>
      <c r="Y37" s="140"/>
      <c r="Z37" s="140"/>
      <c r="AA37" s="140"/>
      <c r="AB37" s="140"/>
    </row>
    <row r="38" spans="1:28" x14ac:dyDescent="0.2">
      <c r="A38" s="20" t="s">
        <v>8</v>
      </c>
      <c r="B38" s="56">
        <v>32.6</v>
      </c>
      <c r="C38" s="56">
        <v>369.8</v>
      </c>
      <c r="D38" s="56">
        <v>1993.9</v>
      </c>
      <c r="F38" s="40">
        <f t="shared" si="1"/>
        <v>3.2600000000000004E-2</v>
      </c>
      <c r="G38" s="40">
        <f t="shared" si="1"/>
        <v>0.36980000000000002</v>
      </c>
      <c r="H38" s="40">
        <f t="shared" si="1"/>
        <v>1.9939</v>
      </c>
      <c r="J38" s="71">
        <v>5263.1578949999994</v>
      </c>
      <c r="K38" s="33"/>
      <c r="L38" s="29">
        <f t="shared" si="2"/>
        <v>171.57894737699999</v>
      </c>
      <c r="M38" s="29">
        <f t="shared" si="3"/>
        <v>1946.3157895709999</v>
      </c>
      <c r="N38" s="29">
        <f t="shared" si="4"/>
        <v>10494.210526840499</v>
      </c>
      <c r="P38" s="88">
        <v>1434.4736842822501</v>
      </c>
      <c r="R38" s="58">
        <f t="shared" si="5"/>
        <v>46.763842107601363</v>
      </c>
      <c r="S38" s="58">
        <f t="shared" si="6"/>
        <v>530.46836844757615</v>
      </c>
      <c r="T38" s="58">
        <f t="shared" si="7"/>
        <v>2860.1970790903783</v>
      </c>
    </row>
    <row r="39" spans="1:28" x14ac:dyDescent="0.2">
      <c r="A39" s="20" t="s">
        <v>25</v>
      </c>
      <c r="B39" s="56">
        <v>2.2000000000000002</v>
      </c>
      <c r="C39" s="56">
        <v>647.5</v>
      </c>
      <c r="D39" s="56">
        <v>3368.5</v>
      </c>
      <c r="F39" s="40">
        <f t="shared" si="1"/>
        <v>2.2000000000000001E-3</v>
      </c>
      <c r="G39" s="40">
        <f t="shared" si="1"/>
        <v>0.64749999999999996</v>
      </c>
      <c r="H39" s="40">
        <f t="shared" si="1"/>
        <v>3.3685</v>
      </c>
      <c r="J39" s="71">
        <v>373.78566389610387</v>
      </c>
      <c r="K39" s="33"/>
      <c r="L39" s="29">
        <f t="shared" si="2"/>
        <v>0.82232846057142861</v>
      </c>
      <c r="M39" s="29">
        <f t="shared" si="3"/>
        <v>242.02621737272725</v>
      </c>
      <c r="N39" s="29">
        <f t="shared" si="4"/>
        <v>1259.0970088340259</v>
      </c>
      <c r="P39" s="88">
        <v>380.35588140323767</v>
      </c>
      <c r="R39" s="58">
        <f t="shared" si="5"/>
        <v>0.83678293908712298</v>
      </c>
      <c r="S39" s="58">
        <f t="shared" si="6"/>
        <v>246.28043320859638</v>
      </c>
      <c r="T39" s="58">
        <f t="shared" si="7"/>
        <v>1281.228786506806</v>
      </c>
    </row>
  </sheetData>
  <mergeCells count="4">
    <mergeCell ref="B1:D1"/>
    <mergeCell ref="F1:H1"/>
    <mergeCell ref="L1:N1"/>
    <mergeCell ref="R1:T1"/>
  </mergeCells>
  <pageMargins left="0.7" right="0.7" top="0.75" bottom="0.75" header="0.3" footer="0.3"/>
  <pageSetup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B44A5-5D06-FE40-9714-11306D81D12E}">
  <dimension ref="A1:Y37"/>
  <sheetViews>
    <sheetView topLeftCell="C17" workbookViewId="0">
      <selection activeCell="K43" sqref="K43"/>
    </sheetView>
  </sheetViews>
  <sheetFormatPr baseColWidth="10" defaultRowHeight="16" x14ac:dyDescent="0.2"/>
  <cols>
    <col min="1" max="1" width="5.1640625" customWidth="1"/>
    <col min="2" max="2" width="21.1640625" customWidth="1"/>
    <col min="3" max="3" width="12" customWidth="1"/>
    <col min="4" max="4" width="13" customWidth="1"/>
    <col min="5" max="5" width="12.83203125" customWidth="1"/>
    <col min="6" max="6" width="11.83203125" customWidth="1"/>
    <col min="7" max="7" width="5.33203125" customWidth="1"/>
    <col min="8" max="8" width="21.83203125" customWidth="1"/>
    <col min="9" max="11" width="12.5" customWidth="1"/>
    <col min="12" max="12" width="11.1640625" customWidth="1"/>
    <col min="13" max="13" width="5.1640625" customWidth="1"/>
    <col min="14" max="14" width="20.33203125" customWidth="1"/>
    <col min="15" max="17" width="13.5" customWidth="1"/>
    <col min="18" max="18" width="10.6640625" customWidth="1"/>
    <col min="19" max="19" width="13" customWidth="1"/>
    <col min="20" max="20" width="2.83203125" customWidth="1"/>
    <col min="21" max="21" width="12.6640625" customWidth="1"/>
    <col min="22" max="22" width="12.1640625" customWidth="1"/>
    <col min="23" max="23" width="11.83203125" customWidth="1"/>
    <col min="24" max="24" width="2.1640625" customWidth="1"/>
    <col min="26" max="26" width="2.5" customWidth="1"/>
    <col min="27" max="27" width="12.83203125" customWidth="1"/>
    <col min="28" max="28" width="12.6640625" customWidth="1"/>
    <col min="29" max="29" width="12.5" customWidth="1"/>
  </cols>
  <sheetData>
    <row r="1" spans="1:17" ht="48" customHeight="1" x14ac:dyDescent="0.2">
      <c r="A1" s="78"/>
      <c r="B1" s="78"/>
      <c r="C1" s="189" t="s">
        <v>58</v>
      </c>
      <c r="D1" s="189"/>
      <c r="E1" s="189"/>
      <c r="F1" s="78"/>
      <c r="G1" s="78"/>
      <c r="H1" s="78"/>
      <c r="I1" s="190" t="s">
        <v>61</v>
      </c>
      <c r="J1" s="190"/>
      <c r="K1" s="190"/>
      <c r="L1" s="78"/>
      <c r="M1" s="78"/>
      <c r="N1" s="78"/>
      <c r="O1" s="191" t="s">
        <v>84</v>
      </c>
      <c r="P1" s="191"/>
      <c r="Q1" s="191"/>
    </row>
    <row r="2" spans="1:17" ht="26" customHeight="1" x14ac:dyDescent="0.2">
      <c r="A2" s="78" t="s">
        <v>63</v>
      </c>
      <c r="B2" s="78"/>
      <c r="C2" s="85" t="s">
        <v>40</v>
      </c>
      <c r="D2" s="85" t="s">
        <v>41</v>
      </c>
      <c r="E2" s="85" t="s">
        <v>42</v>
      </c>
      <c r="F2" s="78"/>
      <c r="G2" s="81" t="s">
        <v>63</v>
      </c>
      <c r="H2" s="78"/>
      <c r="I2" s="86" t="s">
        <v>40</v>
      </c>
      <c r="J2" s="86" t="s">
        <v>41</v>
      </c>
      <c r="K2" s="86" t="s">
        <v>42</v>
      </c>
      <c r="L2" s="78"/>
      <c r="M2" s="83" t="s">
        <v>63</v>
      </c>
      <c r="N2" s="78"/>
      <c r="O2" s="87" t="s">
        <v>40</v>
      </c>
      <c r="P2" s="87" t="s">
        <v>41</v>
      </c>
      <c r="Q2" s="87" t="s">
        <v>42</v>
      </c>
    </row>
    <row r="3" spans="1:17" x14ac:dyDescent="0.2">
      <c r="A3">
        <v>1</v>
      </c>
      <c r="B3" s="20" t="s">
        <v>14</v>
      </c>
      <c r="C3" s="70">
        <v>158.4</v>
      </c>
      <c r="D3" s="70">
        <v>5605.2</v>
      </c>
      <c r="E3" s="70">
        <v>25756.3</v>
      </c>
      <c r="G3">
        <v>1</v>
      </c>
      <c r="H3" s="20" t="s">
        <v>33</v>
      </c>
      <c r="I3" s="29">
        <v>634.66019425595971</v>
      </c>
      <c r="J3" s="29">
        <v>3413.0097091745461</v>
      </c>
      <c r="K3" s="29">
        <v>28063.203887085725</v>
      </c>
      <c r="M3">
        <v>1</v>
      </c>
      <c r="N3" s="20" t="s">
        <v>21</v>
      </c>
      <c r="O3" s="58">
        <v>34.615384616647667</v>
      </c>
      <c r="P3" s="58">
        <v>8722.262443757174</v>
      </c>
      <c r="Q3" s="58">
        <v>28130.09049876397</v>
      </c>
    </row>
    <row r="4" spans="1:17" x14ac:dyDescent="0.2">
      <c r="A4">
        <v>2</v>
      </c>
      <c r="B4" s="115" t="s">
        <v>4</v>
      </c>
      <c r="C4" s="70">
        <v>0</v>
      </c>
      <c r="D4" s="70">
        <v>4133.8</v>
      </c>
      <c r="E4" s="70">
        <v>11383.5</v>
      </c>
      <c r="G4">
        <v>2</v>
      </c>
      <c r="H4" s="20" t="s">
        <v>22</v>
      </c>
      <c r="I4" s="29">
        <v>337.65363126002376</v>
      </c>
      <c r="J4" s="29">
        <v>2062.1787707976932</v>
      </c>
      <c r="K4" s="29">
        <v>6809.8882676543881</v>
      </c>
      <c r="M4">
        <v>2</v>
      </c>
      <c r="N4" s="20" t="s">
        <v>0</v>
      </c>
      <c r="O4" s="58">
        <v>0</v>
      </c>
      <c r="P4" s="58">
        <v>1780.5905204675528</v>
      </c>
      <c r="Q4" s="58">
        <v>8373.7804862657013</v>
      </c>
    </row>
    <row r="5" spans="1:17" x14ac:dyDescent="0.2">
      <c r="A5">
        <v>3</v>
      </c>
      <c r="B5" s="20" t="s">
        <v>22</v>
      </c>
      <c r="C5" s="70">
        <v>604.4</v>
      </c>
      <c r="D5" s="70">
        <v>3691.3</v>
      </c>
      <c r="E5" s="70">
        <v>12189.7</v>
      </c>
      <c r="G5">
        <v>3</v>
      </c>
      <c r="H5" s="20" t="s">
        <v>8</v>
      </c>
      <c r="I5" s="29">
        <v>171.57894737699999</v>
      </c>
      <c r="J5" s="29">
        <v>1946.3157895709999</v>
      </c>
      <c r="K5" s="29">
        <v>10494.210526840499</v>
      </c>
      <c r="M5">
        <v>3</v>
      </c>
      <c r="N5" s="115" t="s">
        <v>4</v>
      </c>
      <c r="O5" s="58">
        <v>0</v>
      </c>
      <c r="P5" s="58">
        <v>1161.5633515725581</v>
      </c>
      <c r="Q5" s="58">
        <v>3198.6686372408476</v>
      </c>
    </row>
    <row r="6" spans="1:17" x14ac:dyDescent="0.2">
      <c r="A6">
        <v>4</v>
      </c>
      <c r="B6" s="20" t="s">
        <v>33</v>
      </c>
      <c r="C6" s="70">
        <v>653.70000000000005</v>
      </c>
      <c r="D6" s="70">
        <v>3515.4</v>
      </c>
      <c r="E6" s="70">
        <v>28905.1</v>
      </c>
      <c r="G6">
        <v>4</v>
      </c>
      <c r="H6" s="20" t="s">
        <v>14</v>
      </c>
      <c r="I6" s="29">
        <v>40.930232554596188</v>
      </c>
      <c r="J6" s="29">
        <v>1448.3720928978696</v>
      </c>
      <c r="K6" s="29">
        <v>6655.3746764264251</v>
      </c>
      <c r="M6">
        <v>4</v>
      </c>
      <c r="N6" s="20" t="s">
        <v>22</v>
      </c>
      <c r="O6" s="58">
        <v>177.11114747297657</v>
      </c>
      <c r="P6" s="58">
        <v>1081.6849415403681</v>
      </c>
      <c r="Q6" s="58">
        <v>3572.0247424740946</v>
      </c>
    </row>
    <row r="7" spans="1:17" x14ac:dyDescent="0.2">
      <c r="A7">
        <v>5</v>
      </c>
      <c r="B7" s="20" t="s">
        <v>0</v>
      </c>
      <c r="C7" s="70">
        <v>0</v>
      </c>
      <c r="D7" s="70">
        <v>2248.4</v>
      </c>
      <c r="E7" s="70">
        <v>10573.8</v>
      </c>
      <c r="G7">
        <v>5</v>
      </c>
      <c r="H7" s="123" t="s">
        <v>45</v>
      </c>
      <c r="I7" s="29">
        <v>74.387978270582948</v>
      </c>
      <c r="J7" s="29">
        <v>1056.5701698688554</v>
      </c>
      <c r="K7" s="29">
        <v>3394.0283297666351</v>
      </c>
      <c r="M7">
        <v>5</v>
      </c>
      <c r="N7" s="20" t="s">
        <v>12</v>
      </c>
      <c r="O7" s="58">
        <v>0</v>
      </c>
      <c r="P7" s="58">
        <v>930.51666666666665</v>
      </c>
      <c r="Q7" s="58">
        <v>3021.4666666666667</v>
      </c>
    </row>
    <row r="8" spans="1:17" x14ac:dyDescent="0.2">
      <c r="A8">
        <v>6</v>
      </c>
      <c r="B8" s="20" t="s">
        <v>21</v>
      </c>
      <c r="C8" s="70">
        <v>8.5</v>
      </c>
      <c r="D8" s="70">
        <v>2141.8000000000002</v>
      </c>
      <c r="E8" s="70">
        <v>6907.5</v>
      </c>
      <c r="G8">
        <v>6</v>
      </c>
      <c r="H8" s="132" t="s">
        <v>16</v>
      </c>
      <c r="I8" s="29">
        <v>31.00000000692738</v>
      </c>
      <c r="J8" s="29">
        <v>1047.0000002339666</v>
      </c>
      <c r="K8" s="29">
        <v>4439.5000009920668</v>
      </c>
      <c r="M8">
        <v>6</v>
      </c>
      <c r="N8" s="20" t="s">
        <v>13</v>
      </c>
      <c r="O8" s="58">
        <v>279.82597497097242</v>
      </c>
      <c r="P8" s="58">
        <v>877.54094990896886</v>
      </c>
      <c r="Q8" s="58">
        <v>2147.2147122772599</v>
      </c>
    </row>
    <row r="9" spans="1:17" x14ac:dyDescent="0.2">
      <c r="A9">
        <v>7</v>
      </c>
      <c r="B9" s="121" t="s">
        <v>73</v>
      </c>
      <c r="C9" s="70">
        <v>201.64999999999998</v>
      </c>
      <c r="D9" s="70">
        <v>2082.75</v>
      </c>
      <c r="E9" s="70">
        <v>6992.65</v>
      </c>
      <c r="G9">
        <v>7</v>
      </c>
      <c r="H9" s="121" t="s">
        <v>73</v>
      </c>
      <c r="I9" s="29">
        <v>73.864468870106919</v>
      </c>
      <c r="J9" s="29">
        <v>762.91208797032084</v>
      </c>
      <c r="K9" s="29">
        <v>2561.4102566057682</v>
      </c>
      <c r="M9">
        <v>7</v>
      </c>
      <c r="N9" s="20" t="s">
        <v>33</v>
      </c>
      <c r="O9" s="58">
        <v>116.96025787904232</v>
      </c>
      <c r="P9" s="58">
        <v>628.97673328435872</v>
      </c>
      <c r="Q9" s="58">
        <v>5171.7117179432544</v>
      </c>
    </row>
    <row r="10" spans="1:17" x14ac:dyDescent="0.2">
      <c r="A10">
        <v>8</v>
      </c>
      <c r="B10" s="20" t="s">
        <v>5</v>
      </c>
      <c r="C10" s="70">
        <v>54.3</v>
      </c>
      <c r="D10" s="70">
        <v>1852.3</v>
      </c>
      <c r="E10" s="70">
        <v>6524.7</v>
      </c>
      <c r="G10">
        <v>8</v>
      </c>
      <c r="H10" s="20" t="s">
        <v>24</v>
      </c>
      <c r="I10" s="29">
        <v>34.68619246690092</v>
      </c>
      <c r="J10" s="29">
        <v>751.38075310085253</v>
      </c>
      <c r="K10" s="29">
        <v>1487.698744696175</v>
      </c>
      <c r="M10">
        <v>8</v>
      </c>
      <c r="N10" s="20" t="s">
        <v>14</v>
      </c>
      <c r="O10" s="58">
        <v>15.40716278936387</v>
      </c>
      <c r="P10" s="58">
        <v>545.20346506908049</v>
      </c>
      <c r="Q10" s="58">
        <v>2505.2494125738172</v>
      </c>
    </row>
    <row r="11" spans="1:17" x14ac:dyDescent="0.2">
      <c r="A11">
        <v>9</v>
      </c>
      <c r="B11" s="20" t="s">
        <v>32</v>
      </c>
      <c r="C11" s="70">
        <v>88</v>
      </c>
      <c r="D11" s="70">
        <v>1802.8</v>
      </c>
      <c r="E11" s="70">
        <v>7825.8</v>
      </c>
      <c r="G11">
        <v>9</v>
      </c>
      <c r="H11" s="20" t="s">
        <v>13</v>
      </c>
      <c r="I11" s="29">
        <v>234.73684208091285</v>
      </c>
      <c r="J11" s="29">
        <v>736.14035080082988</v>
      </c>
      <c r="K11" s="29">
        <v>1801.2280699885891</v>
      </c>
      <c r="M11">
        <v>9</v>
      </c>
      <c r="N11" s="20" t="s">
        <v>8</v>
      </c>
      <c r="O11" s="58">
        <v>46.763842107601363</v>
      </c>
      <c r="P11" s="58">
        <v>530.46836844757615</v>
      </c>
      <c r="Q11" s="58">
        <v>2860.1970790903783</v>
      </c>
    </row>
    <row r="12" spans="1:17" x14ac:dyDescent="0.2">
      <c r="A12">
        <v>10</v>
      </c>
      <c r="B12" s="20" t="s">
        <v>24</v>
      </c>
      <c r="C12" s="70">
        <v>82.9</v>
      </c>
      <c r="D12" s="70">
        <v>1795.8</v>
      </c>
      <c r="E12" s="70">
        <v>3555.6</v>
      </c>
      <c r="G12">
        <v>10</v>
      </c>
      <c r="H12" s="20" t="s">
        <v>10</v>
      </c>
      <c r="I12" s="29">
        <v>0</v>
      </c>
      <c r="J12" s="29">
        <v>702.35294125309088</v>
      </c>
      <c r="K12" s="29">
        <v>3774.1176474705458</v>
      </c>
      <c r="M12">
        <v>10</v>
      </c>
      <c r="N12" s="20" t="s">
        <v>5</v>
      </c>
      <c r="O12" s="58">
        <v>14.652363489770925</v>
      </c>
      <c r="P12" s="58">
        <v>499.82638843651358</v>
      </c>
      <c r="Q12" s="58">
        <v>1760.6312350222536</v>
      </c>
    </row>
    <row r="13" spans="1:17" x14ac:dyDescent="0.2">
      <c r="A13">
        <v>11</v>
      </c>
      <c r="B13" s="123" t="s">
        <v>45</v>
      </c>
      <c r="C13" s="70">
        <v>118.61999999999998</v>
      </c>
      <c r="D13" s="70">
        <v>1684.8200000000002</v>
      </c>
      <c r="E13" s="70">
        <v>5412.1599999999989</v>
      </c>
      <c r="G13">
        <v>11</v>
      </c>
      <c r="H13" s="115" t="s">
        <v>4</v>
      </c>
      <c r="I13" s="29">
        <v>0</v>
      </c>
      <c r="J13" s="29">
        <v>672.16260157155841</v>
      </c>
      <c r="K13" s="29">
        <v>1850.9756096061337</v>
      </c>
      <c r="M13">
        <v>11</v>
      </c>
      <c r="N13" s="20" t="s">
        <v>24</v>
      </c>
      <c r="O13" s="58">
        <v>22.710298911008845</v>
      </c>
      <c r="P13" s="58">
        <v>491.95602876223984</v>
      </c>
      <c r="Q13" s="58">
        <v>974.04992530739503</v>
      </c>
    </row>
    <row r="14" spans="1:17" x14ac:dyDescent="0.2">
      <c r="A14">
        <v>12</v>
      </c>
      <c r="B14" s="20" t="s">
        <v>17</v>
      </c>
      <c r="C14" s="70">
        <v>18.899999999999999</v>
      </c>
      <c r="D14" s="70">
        <v>660</v>
      </c>
      <c r="E14" s="70">
        <v>1694.1</v>
      </c>
      <c r="G14">
        <v>12</v>
      </c>
      <c r="H14" s="20" t="s">
        <v>0</v>
      </c>
      <c r="I14" s="29">
        <v>0</v>
      </c>
      <c r="J14" s="29">
        <v>609.98372190800023</v>
      </c>
      <c r="K14" s="29">
        <v>2868.6380887345722</v>
      </c>
      <c r="M14">
        <v>12</v>
      </c>
      <c r="N14" s="20" t="s">
        <v>11</v>
      </c>
      <c r="O14" s="58">
        <v>0</v>
      </c>
      <c r="P14" s="58">
        <v>329.40695836746875</v>
      </c>
      <c r="Q14" s="58">
        <v>1082.2960501121549</v>
      </c>
    </row>
    <row r="15" spans="1:17" x14ac:dyDescent="0.2">
      <c r="A15">
        <v>13</v>
      </c>
      <c r="B15" s="20" t="s">
        <v>25</v>
      </c>
      <c r="C15" s="70">
        <v>2.2000000000000002</v>
      </c>
      <c r="D15" s="70">
        <v>647.5</v>
      </c>
      <c r="E15" s="70">
        <v>3368.5</v>
      </c>
      <c r="G15">
        <v>13</v>
      </c>
      <c r="H15" s="20" t="s">
        <v>32</v>
      </c>
      <c r="I15" s="29">
        <v>27.760252367431921</v>
      </c>
      <c r="J15" s="29">
        <v>568.70662463643487</v>
      </c>
      <c r="K15" s="29">
        <v>2468.7066247391899</v>
      </c>
      <c r="M15">
        <v>13</v>
      </c>
      <c r="N15" s="132" t="s">
        <v>16</v>
      </c>
      <c r="O15" s="58">
        <v>9.367270002093246</v>
      </c>
      <c r="P15" s="58">
        <v>316.37199007069768</v>
      </c>
      <c r="Q15" s="58">
        <v>1341.4837152997729</v>
      </c>
    </row>
    <row r="16" spans="1:17" x14ac:dyDescent="0.2">
      <c r="A16">
        <v>14</v>
      </c>
      <c r="B16" s="132" t="s">
        <v>16</v>
      </c>
      <c r="C16" s="70">
        <v>18.600000000000001</v>
      </c>
      <c r="D16" s="70">
        <v>628.20000000000005</v>
      </c>
      <c r="E16" s="70">
        <v>2663.7</v>
      </c>
      <c r="G16">
        <v>14</v>
      </c>
      <c r="H16" s="120" t="s">
        <v>15</v>
      </c>
      <c r="I16" s="29">
        <v>96.805555562966532</v>
      </c>
      <c r="J16" s="29">
        <v>401.18055558626804</v>
      </c>
      <c r="K16" s="29">
        <v>717.50000005492848</v>
      </c>
      <c r="M16">
        <v>14</v>
      </c>
      <c r="N16" s="20" t="s">
        <v>17</v>
      </c>
      <c r="O16" s="58">
        <v>8.6858079221696123</v>
      </c>
      <c r="P16" s="58">
        <v>303.3139274408436</v>
      </c>
      <c r="Q16" s="58">
        <v>778.55170375383807</v>
      </c>
    </row>
    <row r="17" spans="1:25" x14ac:dyDescent="0.2">
      <c r="A17">
        <v>15</v>
      </c>
      <c r="B17" s="120" t="s">
        <v>15</v>
      </c>
      <c r="C17" s="70">
        <v>139.4</v>
      </c>
      <c r="D17" s="70">
        <v>577.70000000000005</v>
      </c>
      <c r="E17" s="70">
        <v>1033.2</v>
      </c>
      <c r="G17">
        <v>15</v>
      </c>
      <c r="H17" s="20" t="s">
        <v>12</v>
      </c>
      <c r="I17" s="29">
        <v>0</v>
      </c>
      <c r="J17" s="29">
        <v>375.20833333333331</v>
      </c>
      <c r="K17" s="29">
        <v>1218.3333333333335</v>
      </c>
      <c r="M17">
        <v>15</v>
      </c>
      <c r="N17" s="20" t="s">
        <v>25</v>
      </c>
      <c r="O17" s="58">
        <v>0.83678293908712298</v>
      </c>
      <c r="P17" s="58">
        <v>246.28043320859638</v>
      </c>
      <c r="Q17" s="58">
        <v>1281.228786506806</v>
      </c>
    </row>
    <row r="18" spans="1:25" x14ac:dyDescent="0.2">
      <c r="A18">
        <v>16</v>
      </c>
      <c r="B18" s="20" t="s">
        <v>20</v>
      </c>
      <c r="C18" s="70">
        <v>6.7</v>
      </c>
      <c r="D18" s="70">
        <v>540.6</v>
      </c>
      <c r="E18" s="70">
        <v>264.89999999999998</v>
      </c>
      <c r="G18">
        <v>16</v>
      </c>
      <c r="H18" s="20" t="s">
        <v>17</v>
      </c>
      <c r="I18" s="29">
        <v>10.216233799438106</v>
      </c>
      <c r="J18" s="29">
        <v>356.75737077402908</v>
      </c>
      <c r="K18" s="29">
        <v>915.73130580042823</v>
      </c>
      <c r="M18">
        <v>16</v>
      </c>
      <c r="N18" s="20" t="s">
        <v>20</v>
      </c>
      <c r="O18" s="58">
        <v>2.9457191498332138</v>
      </c>
      <c r="P18" s="58">
        <v>237.67996602982618</v>
      </c>
      <c r="Q18" s="58">
        <v>116.46582131206243</v>
      </c>
    </row>
    <row r="19" spans="1:25" x14ac:dyDescent="0.2">
      <c r="A19">
        <v>17</v>
      </c>
      <c r="B19" s="20" t="s">
        <v>18</v>
      </c>
      <c r="C19" s="70">
        <v>0</v>
      </c>
      <c r="D19" s="70">
        <v>482.4</v>
      </c>
      <c r="E19" s="70">
        <v>850</v>
      </c>
      <c r="G19">
        <v>17</v>
      </c>
      <c r="H19" s="20" t="s">
        <v>30</v>
      </c>
      <c r="I19" s="29">
        <v>184.35137895812053</v>
      </c>
      <c r="J19" s="29">
        <v>335.0357507660878</v>
      </c>
      <c r="K19" s="29">
        <v>1175.4034729315629</v>
      </c>
      <c r="M19">
        <v>17</v>
      </c>
      <c r="N19" s="20" t="s">
        <v>18</v>
      </c>
      <c r="O19" s="58">
        <v>0</v>
      </c>
      <c r="P19" s="58">
        <v>211.50288220372323</v>
      </c>
      <c r="Q19" s="58">
        <v>372.67298895763832</v>
      </c>
    </row>
    <row r="20" spans="1:25" x14ac:dyDescent="0.2">
      <c r="A20">
        <v>18</v>
      </c>
      <c r="B20" s="20" t="s">
        <v>27</v>
      </c>
      <c r="C20" s="70">
        <v>0</v>
      </c>
      <c r="D20" s="70">
        <v>435.7</v>
      </c>
      <c r="E20" s="70">
        <v>2201.1</v>
      </c>
      <c r="G20">
        <v>18</v>
      </c>
      <c r="H20" s="20" t="s">
        <v>5</v>
      </c>
      <c r="I20" s="29">
        <v>9.3620689644895716</v>
      </c>
      <c r="J20" s="29">
        <v>319.36206893046108</v>
      </c>
      <c r="K20" s="29">
        <v>1124.9482757385842</v>
      </c>
      <c r="M20">
        <v>18</v>
      </c>
      <c r="N20" s="121" t="s">
        <v>73</v>
      </c>
      <c r="O20" s="58">
        <v>19.319237060082688</v>
      </c>
      <c r="P20" s="58">
        <v>199.53950402621979</v>
      </c>
      <c r="Q20" s="58">
        <v>669.93634033318722</v>
      </c>
    </row>
    <row r="21" spans="1:25" x14ac:dyDescent="0.2">
      <c r="A21">
        <v>19</v>
      </c>
      <c r="B21" s="20" t="s">
        <v>13</v>
      </c>
      <c r="C21" s="70">
        <v>133.80000000000001</v>
      </c>
      <c r="D21" s="70">
        <v>419.6</v>
      </c>
      <c r="E21" s="70">
        <v>1026.7</v>
      </c>
      <c r="G21">
        <v>19</v>
      </c>
      <c r="H21" s="20" t="s">
        <v>19</v>
      </c>
      <c r="I21" s="29">
        <v>0</v>
      </c>
      <c r="J21" s="29">
        <v>298.78345498783455</v>
      </c>
      <c r="K21" s="29">
        <v>1552.5060827250609</v>
      </c>
      <c r="M21">
        <v>19</v>
      </c>
      <c r="N21" s="20" t="s">
        <v>32</v>
      </c>
      <c r="O21" s="58">
        <v>8.8070400004763005</v>
      </c>
      <c r="P21" s="58">
        <v>180.42422400975767</v>
      </c>
      <c r="Q21" s="58">
        <v>783.2060640423573</v>
      </c>
    </row>
    <row r="22" spans="1:25" x14ac:dyDescent="0.2">
      <c r="A22">
        <v>20</v>
      </c>
      <c r="B22" s="20" t="s">
        <v>3</v>
      </c>
      <c r="C22" s="70">
        <v>0</v>
      </c>
      <c r="D22" s="70">
        <v>396.6</v>
      </c>
      <c r="E22" s="70">
        <v>3584</v>
      </c>
      <c r="G22">
        <v>20</v>
      </c>
      <c r="H22" s="20" t="s">
        <v>31</v>
      </c>
      <c r="I22" s="29">
        <v>0</v>
      </c>
      <c r="J22" s="29">
        <v>258.43750000000006</v>
      </c>
      <c r="K22" s="29">
        <v>764.6875</v>
      </c>
      <c r="M22">
        <v>20</v>
      </c>
      <c r="N22" s="20" t="s">
        <v>31</v>
      </c>
      <c r="O22" s="58">
        <v>0</v>
      </c>
      <c r="P22" s="58">
        <v>177.51555000000002</v>
      </c>
      <c r="Q22" s="58">
        <v>525.24855000000002</v>
      </c>
    </row>
    <row r="23" spans="1:25" x14ac:dyDescent="0.2">
      <c r="A23">
        <v>21</v>
      </c>
      <c r="B23" s="20" t="s">
        <v>8</v>
      </c>
      <c r="C23" s="70">
        <v>32.6</v>
      </c>
      <c r="D23" s="70">
        <v>369.8</v>
      </c>
      <c r="E23" s="70">
        <v>1993.9</v>
      </c>
      <c r="G23">
        <v>21</v>
      </c>
      <c r="H23" s="20" t="s">
        <v>21</v>
      </c>
      <c r="I23" s="29">
        <v>0.96153846157354617</v>
      </c>
      <c r="J23" s="29">
        <v>242.28506788214369</v>
      </c>
      <c r="K23" s="29">
        <v>781.39140274344345</v>
      </c>
      <c r="M23">
        <v>21</v>
      </c>
      <c r="N23" s="20" t="s">
        <v>10</v>
      </c>
      <c r="O23" s="58">
        <v>0</v>
      </c>
      <c r="P23" s="58">
        <v>177.27212648992702</v>
      </c>
      <c r="Q23" s="58">
        <v>952.5778589274471</v>
      </c>
    </row>
    <row r="24" spans="1:25" x14ac:dyDescent="0.2">
      <c r="A24">
        <v>22</v>
      </c>
      <c r="B24" s="20" t="s">
        <v>26</v>
      </c>
      <c r="C24" s="70">
        <v>0</v>
      </c>
      <c r="D24" s="70">
        <v>215.7</v>
      </c>
      <c r="E24" s="70">
        <v>598.29999999999995</v>
      </c>
      <c r="G24">
        <v>22</v>
      </c>
      <c r="H24" s="20" t="s">
        <v>25</v>
      </c>
      <c r="I24" s="29">
        <v>0.82232846057142861</v>
      </c>
      <c r="J24" s="29">
        <v>242.02621737272725</v>
      </c>
      <c r="K24" s="29">
        <v>1259.0970088340259</v>
      </c>
      <c r="M24">
        <v>22</v>
      </c>
      <c r="N24" s="20" t="s">
        <v>19</v>
      </c>
      <c r="O24" s="58">
        <v>0</v>
      </c>
      <c r="P24" s="58">
        <v>144.29</v>
      </c>
      <c r="Q24" s="58">
        <v>749.74400000000003</v>
      </c>
    </row>
    <row r="25" spans="1:25" x14ac:dyDescent="0.2">
      <c r="A25">
        <v>23</v>
      </c>
      <c r="B25" s="20" t="s">
        <v>12</v>
      </c>
      <c r="C25" s="70">
        <v>0</v>
      </c>
      <c r="D25" s="70">
        <v>180.1</v>
      </c>
      <c r="E25" s="70">
        <v>584.79999999999995</v>
      </c>
      <c r="G25">
        <v>23</v>
      </c>
      <c r="H25" s="20" t="s">
        <v>11</v>
      </c>
      <c r="I25" s="29">
        <v>0</v>
      </c>
      <c r="J25" s="29">
        <v>190.8333333531088</v>
      </c>
      <c r="K25" s="29">
        <v>627.00000006497396</v>
      </c>
      <c r="M25">
        <v>23</v>
      </c>
      <c r="N25" s="120" t="s">
        <v>15</v>
      </c>
      <c r="O25" s="58">
        <v>27.07264166873922</v>
      </c>
      <c r="P25" s="58">
        <v>112.19415417525572</v>
      </c>
      <c r="Q25" s="58">
        <v>200.6560500153613</v>
      </c>
    </row>
    <row r="26" spans="1:25" x14ac:dyDescent="0.2">
      <c r="A26">
        <v>24</v>
      </c>
      <c r="B26" s="20" t="s">
        <v>19</v>
      </c>
      <c r="C26" s="70">
        <v>0</v>
      </c>
      <c r="D26" s="70">
        <v>153.5</v>
      </c>
      <c r="E26" s="70">
        <v>797.6</v>
      </c>
      <c r="G26">
        <v>24</v>
      </c>
      <c r="H26" s="20" t="s">
        <v>18</v>
      </c>
      <c r="I26" s="29">
        <v>0</v>
      </c>
      <c r="J26" s="29">
        <v>183.91155166515796</v>
      </c>
      <c r="K26" s="29">
        <v>324.0564239539475</v>
      </c>
      <c r="M26">
        <v>24</v>
      </c>
      <c r="N26" s="20" t="s">
        <v>27</v>
      </c>
      <c r="O26" s="58">
        <v>0</v>
      </c>
      <c r="P26" s="58">
        <v>68.635207702575784</v>
      </c>
      <c r="Q26" s="58">
        <v>346.73618470080226</v>
      </c>
    </row>
    <row r="27" spans="1:25" x14ac:dyDescent="0.2">
      <c r="A27">
        <v>25</v>
      </c>
      <c r="B27" s="20" t="s">
        <v>7</v>
      </c>
      <c r="C27" s="70">
        <v>6.1</v>
      </c>
      <c r="D27" s="70">
        <v>148.6</v>
      </c>
      <c r="E27" s="70">
        <v>864.4</v>
      </c>
      <c r="G27">
        <v>25</v>
      </c>
      <c r="H27" s="20" t="s">
        <v>7</v>
      </c>
      <c r="I27" s="148">
        <v>5.2736232385233848</v>
      </c>
      <c r="J27" s="148">
        <v>128.46892020402868</v>
      </c>
      <c r="K27" s="148">
        <v>747.29834875075642</v>
      </c>
      <c r="M27">
        <v>25</v>
      </c>
      <c r="N27" s="20" t="s">
        <v>30</v>
      </c>
      <c r="O27" s="58">
        <v>35.0244</v>
      </c>
      <c r="P27" s="58">
        <v>63.652499999999996</v>
      </c>
      <c r="Q27" s="58">
        <v>223.31160000000003</v>
      </c>
    </row>
    <row r="28" spans="1:25" x14ac:dyDescent="0.2">
      <c r="A28">
        <v>26</v>
      </c>
      <c r="B28" s="20" t="s">
        <v>10</v>
      </c>
      <c r="C28" s="70">
        <v>0</v>
      </c>
      <c r="D28" s="70">
        <v>119.4</v>
      </c>
      <c r="E28" s="70">
        <v>641.6</v>
      </c>
      <c r="G28">
        <v>26</v>
      </c>
      <c r="H28" s="20" t="s">
        <v>27</v>
      </c>
      <c r="I28" s="29">
        <v>0</v>
      </c>
      <c r="J28" s="29">
        <v>127.77126100568397</v>
      </c>
      <c r="K28" s="29">
        <v>645.4838710112715</v>
      </c>
      <c r="M28">
        <v>26</v>
      </c>
      <c r="N28" s="20" t="s">
        <v>7</v>
      </c>
      <c r="O28" s="139">
        <v>2.5253999999999999</v>
      </c>
      <c r="P28" s="139">
        <v>61.520399999999995</v>
      </c>
      <c r="Q28" s="139">
        <v>357.86159999999995</v>
      </c>
      <c r="R28" s="140" t="s">
        <v>93</v>
      </c>
      <c r="S28" s="140"/>
      <c r="T28" s="140"/>
      <c r="U28" s="140"/>
      <c r="V28" s="140"/>
      <c r="W28" s="140"/>
      <c r="X28" s="140"/>
      <c r="Y28" s="140"/>
    </row>
    <row r="29" spans="1:25" x14ac:dyDescent="0.2">
      <c r="A29">
        <v>27</v>
      </c>
      <c r="B29" s="20" t="s">
        <v>11</v>
      </c>
      <c r="C29" s="70">
        <v>0</v>
      </c>
      <c r="D29" s="70">
        <v>114.5</v>
      </c>
      <c r="E29" s="70">
        <v>376.2</v>
      </c>
      <c r="G29">
        <v>27</v>
      </c>
      <c r="H29" s="20" t="s">
        <v>3</v>
      </c>
      <c r="I29" s="29">
        <v>0</v>
      </c>
      <c r="J29" s="29">
        <v>114.62427744804289</v>
      </c>
      <c r="K29" s="29">
        <v>1035.83815021126</v>
      </c>
      <c r="M29">
        <v>27</v>
      </c>
      <c r="N29" s="20" t="s">
        <v>1</v>
      </c>
      <c r="O29" s="58">
        <v>0</v>
      </c>
      <c r="P29" s="58">
        <v>59.683733589194837</v>
      </c>
      <c r="Q29" s="58">
        <v>238.12900812744743</v>
      </c>
    </row>
    <row r="30" spans="1:25" x14ac:dyDescent="0.2">
      <c r="A30">
        <v>28</v>
      </c>
      <c r="B30" s="20" t="s">
        <v>30</v>
      </c>
      <c r="C30" s="70">
        <v>56.4</v>
      </c>
      <c r="D30" s="70">
        <v>102.5</v>
      </c>
      <c r="E30" s="70">
        <v>359.6</v>
      </c>
      <c r="G30">
        <v>28</v>
      </c>
      <c r="H30" s="20" t="s">
        <v>20</v>
      </c>
      <c r="I30" s="29">
        <v>1.2959381048433878</v>
      </c>
      <c r="J30" s="29">
        <v>104.56479693706497</v>
      </c>
      <c r="K30" s="29">
        <v>51.237911040748259</v>
      </c>
      <c r="M30">
        <v>28</v>
      </c>
      <c r="N30" s="20" t="s">
        <v>26</v>
      </c>
      <c r="O30" s="58">
        <v>0</v>
      </c>
      <c r="P30" s="58">
        <v>57.0430514324649</v>
      </c>
      <c r="Q30" s="58">
        <v>158.22372587873781</v>
      </c>
    </row>
    <row r="31" spans="1:25" x14ac:dyDescent="0.2">
      <c r="A31">
        <v>29</v>
      </c>
      <c r="B31" s="20" t="s">
        <v>31</v>
      </c>
      <c r="C31" s="70">
        <v>0</v>
      </c>
      <c r="D31" s="70">
        <v>82.7</v>
      </c>
      <c r="E31" s="70">
        <v>244.7</v>
      </c>
      <c r="G31">
        <v>29</v>
      </c>
      <c r="H31" s="20" t="s">
        <v>1</v>
      </c>
      <c r="I31" s="29">
        <v>0</v>
      </c>
      <c r="J31" s="29">
        <v>80.737704894545445</v>
      </c>
      <c r="K31" s="29">
        <v>322.13114744727272</v>
      </c>
      <c r="M31">
        <v>29</v>
      </c>
      <c r="N31" s="130" t="s">
        <v>6</v>
      </c>
      <c r="O31" s="58">
        <v>2.1515999999999997</v>
      </c>
      <c r="P31" s="58">
        <v>49.845400000000005</v>
      </c>
      <c r="Q31" s="58">
        <v>284.90770000000003</v>
      </c>
    </row>
    <row r="32" spans="1:25" x14ac:dyDescent="0.2">
      <c r="A32">
        <v>30</v>
      </c>
      <c r="B32" s="20" t="s">
        <v>1</v>
      </c>
      <c r="C32" s="70">
        <v>0</v>
      </c>
      <c r="D32" s="70">
        <v>59.1</v>
      </c>
      <c r="E32" s="70">
        <v>235.8</v>
      </c>
      <c r="G32">
        <v>30</v>
      </c>
      <c r="H32" s="20" t="s">
        <v>29</v>
      </c>
      <c r="I32" s="29">
        <v>0</v>
      </c>
      <c r="J32" s="29">
        <v>76.75675676606059</v>
      </c>
      <c r="K32" s="29">
        <v>250.54054057090906</v>
      </c>
      <c r="M32">
        <v>30</v>
      </c>
      <c r="N32" s="20" t="s">
        <v>3</v>
      </c>
      <c r="O32" s="58">
        <v>0</v>
      </c>
      <c r="P32" s="58">
        <v>48.780080632176372</v>
      </c>
      <c r="Q32" s="58">
        <v>440.81646239465488</v>
      </c>
    </row>
    <row r="33" spans="1:17" x14ac:dyDescent="0.2">
      <c r="A33">
        <v>31</v>
      </c>
      <c r="B33" s="20" t="s">
        <v>29</v>
      </c>
      <c r="C33" s="70">
        <v>0</v>
      </c>
      <c r="D33" s="70">
        <v>28.4</v>
      </c>
      <c r="E33" s="70">
        <v>92.7</v>
      </c>
      <c r="G33">
        <v>31</v>
      </c>
      <c r="H33" s="130" t="s">
        <v>6</v>
      </c>
      <c r="I33" s="29">
        <v>2.6666666666666665</v>
      </c>
      <c r="J33" s="29">
        <v>61.777777777777779</v>
      </c>
      <c r="K33" s="29">
        <v>353.11111111111114</v>
      </c>
      <c r="M33">
        <v>31</v>
      </c>
      <c r="N33" s="20" t="s">
        <v>29</v>
      </c>
      <c r="O33" s="58">
        <v>0</v>
      </c>
      <c r="P33" s="58">
        <v>30.570297301002778</v>
      </c>
      <c r="Q33" s="58">
        <v>99.784033795878798</v>
      </c>
    </row>
    <row r="34" spans="1:17" x14ac:dyDescent="0.2">
      <c r="A34">
        <v>32</v>
      </c>
      <c r="B34" s="130" t="s">
        <v>6</v>
      </c>
      <c r="C34" s="70">
        <v>1.2</v>
      </c>
      <c r="D34" s="70">
        <v>27.8</v>
      </c>
      <c r="E34" s="70">
        <v>158.9</v>
      </c>
      <c r="G34">
        <v>32</v>
      </c>
      <c r="H34" s="20" t="s">
        <v>26</v>
      </c>
      <c r="I34" s="29">
        <v>0</v>
      </c>
      <c r="J34" s="29">
        <v>47.694859057244898</v>
      </c>
      <c r="K34" s="29">
        <v>132.29408518289117</v>
      </c>
      <c r="M34">
        <v>32</v>
      </c>
      <c r="N34" s="118" t="s">
        <v>28</v>
      </c>
      <c r="O34" s="58">
        <v>24.027149311735542</v>
      </c>
      <c r="P34" s="58">
        <v>26.063348405950414</v>
      </c>
      <c r="Q34" s="58">
        <v>30.135746594380169</v>
      </c>
    </row>
    <row r="35" spans="1:17" x14ac:dyDescent="0.2">
      <c r="A35">
        <v>33</v>
      </c>
      <c r="B35" s="20" t="s">
        <v>9</v>
      </c>
      <c r="C35" s="70">
        <v>1.1000000000000001</v>
      </c>
      <c r="D35" s="70">
        <v>14.3</v>
      </c>
      <c r="E35" s="70">
        <v>75.5</v>
      </c>
      <c r="G35">
        <v>33</v>
      </c>
      <c r="H35" s="20" t="s">
        <v>9</v>
      </c>
      <c r="I35" s="29">
        <v>2.9729729728205125</v>
      </c>
      <c r="J35" s="29">
        <v>38.648648646666665</v>
      </c>
      <c r="K35" s="29">
        <v>204.05405404358973</v>
      </c>
      <c r="M35">
        <v>33</v>
      </c>
      <c r="N35" s="20" t="s">
        <v>9</v>
      </c>
      <c r="O35" s="58">
        <v>1.0162439188668038</v>
      </c>
      <c r="P35" s="58">
        <v>13.211170945268448</v>
      </c>
      <c r="Q35" s="58">
        <v>69.751287158585157</v>
      </c>
    </row>
    <row r="36" spans="1:17" x14ac:dyDescent="0.2">
      <c r="A36">
        <v>34</v>
      </c>
      <c r="B36" s="118" t="s">
        <v>28</v>
      </c>
      <c r="C36" s="70">
        <v>5.9</v>
      </c>
      <c r="D36" s="70">
        <v>6.4</v>
      </c>
      <c r="E36" s="70">
        <v>7.4</v>
      </c>
      <c r="G36">
        <v>34</v>
      </c>
      <c r="H36" s="118" t="s">
        <v>28</v>
      </c>
      <c r="I36" s="29">
        <v>0.66742080754066802</v>
      </c>
      <c r="J36" s="29">
        <v>0.72398189292547033</v>
      </c>
      <c r="K36" s="29">
        <v>0.83710406369507506</v>
      </c>
      <c r="M36">
        <v>34</v>
      </c>
      <c r="N36" s="123" t="s">
        <v>45</v>
      </c>
      <c r="O36" s="58">
        <v>0.83033999999999986</v>
      </c>
      <c r="P36" s="58">
        <v>11.793740000000001</v>
      </c>
      <c r="Q36" s="58">
        <v>37.885119999999993</v>
      </c>
    </row>
    <row r="37" spans="1:17" x14ac:dyDescent="0.2">
      <c r="A37">
        <v>35</v>
      </c>
      <c r="B37" s="129" t="s">
        <v>2</v>
      </c>
      <c r="C37" s="70">
        <v>0</v>
      </c>
      <c r="D37" s="70">
        <v>0</v>
      </c>
      <c r="E37" s="70">
        <v>0</v>
      </c>
      <c r="G37">
        <v>35</v>
      </c>
      <c r="H37" s="129" t="s">
        <v>2</v>
      </c>
      <c r="I37" s="29">
        <v>0</v>
      </c>
      <c r="J37" s="29">
        <v>0</v>
      </c>
      <c r="K37" s="29">
        <v>0</v>
      </c>
      <c r="M37">
        <v>35</v>
      </c>
      <c r="N37" s="129" t="s">
        <v>2</v>
      </c>
      <c r="O37" s="58">
        <v>0</v>
      </c>
      <c r="P37" s="58">
        <v>0</v>
      </c>
      <c r="Q37" s="58">
        <v>0</v>
      </c>
    </row>
  </sheetData>
  <sortState xmlns:xlrd2="http://schemas.microsoft.com/office/spreadsheetml/2017/richdata2" ref="N3:R37">
    <sortCondition descending="1" ref="P3:P37"/>
  </sortState>
  <mergeCells count="3">
    <mergeCell ref="C1:E1"/>
    <mergeCell ref="I1:K1"/>
    <mergeCell ref="O1:Q1"/>
  </mergeCells>
  <pageMargins left="0.7" right="0.7" top="0.75" bottom="0.75" header="0.3" footer="0.3"/>
  <pageSetup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1FC3B-51EF-584E-BF25-14ED94A48CC8}">
  <dimension ref="A1:AB39"/>
  <sheetViews>
    <sheetView topLeftCell="D1" workbookViewId="0">
      <selection activeCell="S44" sqref="S44"/>
    </sheetView>
  </sheetViews>
  <sheetFormatPr baseColWidth="10" defaultRowHeight="16" x14ac:dyDescent="0.2"/>
  <cols>
    <col min="1" max="1" width="20.5" bestFit="1" customWidth="1"/>
    <col min="2" max="2" width="11.5" customWidth="1"/>
    <col min="3" max="3" width="12.83203125" customWidth="1"/>
    <col min="4" max="4" width="13" customWidth="1"/>
    <col min="5" max="5" width="2.83203125" customWidth="1"/>
    <col min="6" max="6" width="11.33203125" customWidth="1"/>
    <col min="7" max="7" width="11.6640625" customWidth="1"/>
    <col min="8" max="8" width="11.83203125" customWidth="1"/>
    <col min="9" max="9" width="2.33203125" customWidth="1"/>
    <col min="10" max="10" width="13.33203125" customWidth="1"/>
    <col min="11" max="11" width="2.6640625" customWidth="1"/>
    <col min="12" max="12" width="14" customWidth="1"/>
    <col min="13" max="13" width="13" customWidth="1"/>
    <col min="14" max="14" width="13.5" customWidth="1"/>
    <col min="15" max="15" width="2.33203125" customWidth="1"/>
    <col min="16" max="16" width="11.83203125" customWidth="1"/>
    <col min="17" max="17" width="2.5" customWidth="1"/>
    <col min="18" max="18" width="13.5" customWidth="1"/>
    <col min="19" max="19" width="13.33203125" customWidth="1"/>
    <col min="20" max="20" width="14" customWidth="1"/>
  </cols>
  <sheetData>
    <row r="1" spans="1:20" ht="93" customHeight="1" x14ac:dyDescent="0.2">
      <c r="B1" s="192" t="s">
        <v>65</v>
      </c>
      <c r="C1" s="193"/>
      <c r="D1" s="194"/>
      <c r="F1" s="195" t="s">
        <v>66</v>
      </c>
      <c r="G1" s="196"/>
      <c r="H1" s="197"/>
      <c r="J1" s="36" t="s">
        <v>47</v>
      </c>
      <c r="L1" s="198" t="s">
        <v>67</v>
      </c>
      <c r="M1" s="198"/>
      <c r="N1" s="198"/>
      <c r="P1" s="37" t="s">
        <v>23</v>
      </c>
      <c r="R1" s="199" t="s">
        <v>85</v>
      </c>
      <c r="S1" s="199"/>
      <c r="T1" s="199"/>
    </row>
    <row r="2" spans="1:20" ht="73" customHeight="1" x14ac:dyDescent="0.2">
      <c r="B2" s="14" t="s">
        <v>40</v>
      </c>
      <c r="C2" s="14" t="s">
        <v>41</v>
      </c>
      <c r="D2" s="14" t="s">
        <v>42</v>
      </c>
      <c r="F2" s="92" t="s">
        <v>40</v>
      </c>
      <c r="G2" s="92" t="s">
        <v>41</v>
      </c>
      <c r="H2" s="92" t="s">
        <v>42</v>
      </c>
      <c r="J2" s="134" t="s">
        <v>46</v>
      </c>
      <c r="L2" s="94" t="s">
        <v>40</v>
      </c>
      <c r="M2" s="94" t="s">
        <v>41</v>
      </c>
      <c r="N2" s="94" t="s">
        <v>42</v>
      </c>
      <c r="P2" s="37" t="s">
        <v>78</v>
      </c>
      <c r="R2" s="96" t="s">
        <v>40</v>
      </c>
      <c r="S2" s="96" t="s">
        <v>41</v>
      </c>
      <c r="T2" s="96" t="s">
        <v>42</v>
      </c>
    </row>
    <row r="3" spans="1:20" x14ac:dyDescent="0.2">
      <c r="A3" s="20" t="s">
        <v>12</v>
      </c>
      <c r="B3" s="3">
        <v>1.81</v>
      </c>
      <c r="C3" s="3">
        <v>3.52</v>
      </c>
      <c r="D3" s="3">
        <v>4.59</v>
      </c>
      <c r="F3" s="93">
        <f t="shared" ref="F3:H5" si="0">B3/1000</f>
        <v>1.81E-3</v>
      </c>
      <c r="G3" s="93">
        <f t="shared" si="0"/>
        <v>3.5200000000000001E-3</v>
      </c>
      <c r="H3" s="93">
        <f t="shared" si="0"/>
        <v>4.5899999999999995E-3</v>
      </c>
      <c r="J3" s="71">
        <v>2083.3333333333335</v>
      </c>
      <c r="L3" s="95">
        <f>F3*J3</f>
        <v>3.7708333333333335</v>
      </c>
      <c r="M3" s="95">
        <f>G3*J3</f>
        <v>7.3333333333333339</v>
      </c>
      <c r="N3" s="95">
        <f>H3*J3</f>
        <v>9.5625</v>
      </c>
      <c r="P3" s="88">
        <v>5166.666666666667</v>
      </c>
      <c r="R3" s="91">
        <f>F3*P3</f>
        <v>9.3516666666666666</v>
      </c>
      <c r="S3" s="91">
        <f>G3*P3</f>
        <v>18.186666666666667</v>
      </c>
      <c r="T3" s="91">
        <f>H3*P3</f>
        <v>23.715</v>
      </c>
    </row>
    <row r="4" spans="1:20" x14ac:dyDescent="0.2">
      <c r="A4" s="20" t="s">
        <v>11</v>
      </c>
      <c r="B4" s="3">
        <v>4.0999999999999996</v>
      </c>
      <c r="C4" s="3">
        <v>6.35</v>
      </c>
      <c r="D4" s="3">
        <v>9.9600000000000009</v>
      </c>
      <c r="F4" s="93">
        <f t="shared" si="0"/>
        <v>4.0999999999999995E-3</v>
      </c>
      <c r="G4" s="93">
        <f t="shared" si="0"/>
        <v>6.3499999999999997E-3</v>
      </c>
      <c r="H4" s="93">
        <f t="shared" si="0"/>
        <v>9.9600000000000001E-3</v>
      </c>
      <c r="J4" s="71">
        <v>1666.666666839378</v>
      </c>
      <c r="L4" s="95">
        <f>F4*J4</f>
        <v>6.8333333340414484</v>
      </c>
      <c r="M4" s="95">
        <f>G4*J4</f>
        <v>10.58333333443005</v>
      </c>
      <c r="N4" s="95">
        <f>H4*J4</f>
        <v>16.600000001720204</v>
      </c>
      <c r="P4" s="88">
        <v>2876.9166669647925</v>
      </c>
      <c r="R4" s="91">
        <f>F4*P4</f>
        <v>11.795358334555647</v>
      </c>
      <c r="S4" s="91">
        <f>G4*P4</f>
        <v>18.268420835226433</v>
      </c>
      <c r="T4" s="91">
        <f>H4*P4</f>
        <v>28.654090002969333</v>
      </c>
    </row>
    <row r="5" spans="1:20" x14ac:dyDescent="0.2">
      <c r="A5" s="20" t="s">
        <v>43</v>
      </c>
      <c r="B5" s="3">
        <v>59.78</v>
      </c>
      <c r="C5" s="3">
        <v>318.83</v>
      </c>
      <c r="D5" s="3">
        <v>683.48</v>
      </c>
      <c r="F5" s="93">
        <f t="shared" si="0"/>
        <v>5.978E-2</v>
      </c>
      <c r="G5" s="93">
        <f t="shared" si="0"/>
        <v>0.31883</v>
      </c>
      <c r="H5" s="93">
        <f t="shared" si="0"/>
        <v>0.68347999999999998</v>
      </c>
      <c r="J5" s="71">
        <v>366.30036632843871</v>
      </c>
      <c r="L5" s="95">
        <f>F5*J5</f>
        <v>21.897435899114065</v>
      </c>
      <c r="M5" s="95">
        <f>G5*J5</f>
        <v>116.78754579649612</v>
      </c>
      <c r="N5" s="95">
        <f>H5*J5</f>
        <v>250.35897437816129</v>
      </c>
      <c r="P5" s="88">
        <v>95.805787553129889</v>
      </c>
      <c r="R5" s="91">
        <f>F5*P5</f>
        <v>5.7272699799261044</v>
      </c>
      <c r="S5" s="91">
        <f>G5*P5</f>
        <v>30.545759245564401</v>
      </c>
      <c r="T5" s="91">
        <f>H5*P5</f>
        <v>65.481339676813221</v>
      </c>
    </row>
    <row r="6" spans="1:20" x14ac:dyDescent="0.2">
      <c r="A6" s="20" t="s">
        <v>44</v>
      </c>
      <c r="B6" s="3">
        <v>165.22</v>
      </c>
      <c r="C6" s="3">
        <v>343.64</v>
      </c>
      <c r="D6" s="3">
        <v>1099.17</v>
      </c>
      <c r="F6" s="93">
        <f t="shared" ref="F6:F39" si="1">B6/1000</f>
        <v>0.16522000000000001</v>
      </c>
      <c r="G6" s="93">
        <f t="shared" ref="G6:G39" si="2">C6/1000</f>
        <v>0.34364</v>
      </c>
      <c r="H6" s="93">
        <f t="shared" ref="H6:H39" si="3">D6/1000</f>
        <v>1.09917</v>
      </c>
      <c r="J6" s="71">
        <v>366.30036632747453</v>
      </c>
      <c r="L6" s="95">
        <f t="shared" ref="L6:L39" si="4">F6*J6</f>
        <v>60.520146524625346</v>
      </c>
      <c r="M6" s="95">
        <f t="shared" ref="M6:M39" si="5">G6*J6</f>
        <v>125.87545788477335</v>
      </c>
      <c r="N6" s="95">
        <f t="shared" ref="N6:N39" si="6">H6*J6</f>
        <v>402.62637365617019</v>
      </c>
      <c r="P6" s="88">
        <v>95.805787552877703</v>
      </c>
      <c r="R6" s="91">
        <f t="shared" ref="R6:R39" si="7">F6*P6</f>
        <v>15.829032219486455</v>
      </c>
      <c r="S6" s="91">
        <f t="shared" ref="S6:S39" si="8">G6*P6</f>
        <v>32.922700834670891</v>
      </c>
      <c r="T6" s="91">
        <f t="shared" ref="T6:T39" si="9">H6*P6</f>
        <v>105.30684750449659</v>
      </c>
    </row>
    <row r="7" spans="1:20" x14ac:dyDescent="0.2">
      <c r="A7" s="20" t="s">
        <v>62</v>
      </c>
      <c r="B7" s="75">
        <f t="shared" ref="B7:D7" si="10">AVERAGE(B5:B6)</f>
        <v>112.5</v>
      </c>
      <c r="C7" s="75">
        <f t="shared" si="10"/>
        <v>331.23500000000001</v>
      </c>
      <c r="D7" s="75">
        <f t="shared" si="10"/>
        <v>891.32500000000005</v>
      </c>
      <c r="F7" s="93">
        <f t="shared" si="1"/>
        <v>0.1125</v>
      </c>
      <c r="G7" s="93">
        <f t="shared" si="2"/>
        <v>0.331235</v>
      </c>
      <c r="H7" s="93">
        <f t="shared" si="3"/>
        <v>0.89132500000000003</v>
      </c>
      <c r="J7" s="71">
        <v>366.30036632832594</v>
      </c>
      <c r="L7" s="95">
        <f t="shared" si="4"/>
        <v>41.208791211936671</v>
      </c>
      <c r="M7" s="95">
        <f t="shared" si="5"/>
        <v>121.33150184076304</v>
      </c>
      <c r="N7" s="95">
        <f t="shared" si="6"/>
        <v>326.49267401759511</v>
      </c>
      <c r="P7" s="88">
        <v>95.805787553100373</v>
      </c>
      <c r="R7" s="91">
        <f t="shared" si="7"/>
        <v>10.778151099723793</v>
      </c>
      <c r="S7" s="91">
        <f t="shared" si="8"/>
        <v>31.734230040151203</v>
      </c>
      <c r="T7" s="91">
        <f t="shared" si="9"/>
        <v>85.394093590767199</v>
      </c>
    </row>
    <row r="8" spans="1:20" x14ac:dyDescent="0.2">
      <c r="A8" s="20" t="s">
        <v>13</v>
      </c>
      <c r="B8" s="3">
        <v>4.13</v>
      </c>
      <c r="C8" s="3">
        <v>12.29</v>
      </c>
      <c r="D8" s="3">
        <v>39.380000000000003</v>
      </c>
      <c r="F8" s="93">
        <f t="shared" si="1"/>
        <v>4.13E-3</v>
      </c>
      <c r="G8" s="93">
        <f t="shared" si="2"/>
        <v>1.2289999999999999E-2</v>
      </c>
      <c r="H8" s="93">
        <f t="shared" si="3"/>
        <v>3.9380000000000005E-2</v>
      </c>
      <c r="J8" s="71">
        <v>1754.3859647302904</v>
      </c>
      <c r="L8" s="95">
        <f t="shared" si="4"/>
        <v>7.2456140343360991</v>
      </c>
      <c r="M8" s="95">
        <f t="shared" si="5"/>
        <v>21.561403506535267</v>
      </c>
      <c r="N8" s="95">
        <f t="shared" si="6"/>
        <v>69.087719291078841</v>
      </c>
      <c r="P8" s="88">
        <v>2091.3749997830523</v>
      </c>
      <c r="R8" s="91">
        <f t="shared" si="7"/>
        <v>8.6373787491040055</v>
      </c>
      <c r="S8" s="91">
        <f t="shared" si="8"/>
        <v>25.702998747333712</v>
      </c>
      <c r="T8" s="91">
        <f t="shared" si="9"/>
        <v>82.358347491456612</v>
      </c>
    </row>
    <row r="9" spans="1:20" x14ac:dyDescent="0.2">
      <c r="A9" s="20" t="s">
        <v>10</v>
      </c>
      <c r="B9" s="3">
        <v>3.91</v>
      </c>
      <c r="C9" s="3">
        <v>8.2100000000000009</v>
      </c>
      <c r="D9" s="3">
        <v>11.33</v>
      </c>
      <c r="F9" s="93">
        <f t="shared" si="1"/>
        <v>3.9100000000000003E-3</v>
      </c>
      <c r="G9" s="93">
        <f t="shared" si="2"/>
        <v>8.2100000000000003E-3</v>
      </c>
      <c r="H9" s="93">
        <f t="shared" si="3"/>
        <v>1.133E-2</v>
      </c>
      <c r="J9" s="71">
        <v>5882.3529418181815</v>
      </c>
      <c r="L9" s="95">
        <f t="shared" si="4"/>
        <v>23.00000000250909</v>
      </c>
      <c r="M9" s="95">
        <f t="shared" si="5"/>
        <v>48.294117652327273</v>
      </c>
      <c r="N9" s="95">
        <f t="shared" si="6"/>
        <v>66.647058830799992</v>
      </c>
      <c r="P9" s="88">
        <v>1484.6911766325545</v>
      </c>
      <c r="R9" s="91">
        <f t="shared" si="7"/>
        <v>5.8051425006332886</v>
      </c>
      <c r="S9" s="91">
        <f t="shared" si="8"/>
        <v>12.189314560153273</v>
      </c>
      <c r="T9" s="91">
        <f t="shared" si="9"/>
        <v>16.821551031246841</v>
      </c>
    </row>
    <row r="10" spans="1:20" x14ac:dyDescent="0.2">
      <c r="A10" s="20" t="s">
        <v>2</v>
      </c>
      <c r="B10" s="3">
        <v>2.57</v>
      </c>
      <c r="C10" s="3">
        <v>3.42</v>
      </c>
      <c r="D10" s="3">
        <v>5.05</v>
      </c>
      <c r="F10" s="93">
        <f t="shared" si="1"/>
        <v>2.5699999999999998E-3</v>
      </c>
      <c r="G10" s="93">
        <f t="shared" si="2"/>
        <v>3.4199999999999999E-3</v>
      </c>
      <c r="H10" s="93">
        <f t="shared" si="3"/>
        <v>5.0499999999999998E-3</v>
      </c>
      <c r="J10" s="71">
        <v>1026.6961576257381</v>
      </c>
      <c r="L10" s="95">
        <f t="shared" si="4"/>
        <v>2.6386091250981467</v>
      </c>
      <c r="M10" s="95">
        <f t="shared" si="5"/>
        <v>3.5113008590800243</v>
      </c>
      <c r="N10" s="95">
        <f t="shared" si="6"/>
        <v>5.1848155960099769</v>
      </c>
      <c r="P10" s="88">
        <v>2461.8599592423507</v>
      </c>
      <c r="R10" s="91">
        <f t="shared" si="7"/>
        <v>6.326980095252841</v>
      </c>
      <c r="S10" s="91">
        <f t="shared" si="8"/>
        <v>8.4195610606088387</v>
      </c>
      <c r="T10" s="91">
        <f t="shared" si="9"/>
        <v>12.43239279417387</v>
      </c>
    </row>
    <row r="11" spans="1:20" x14ac:dyDescent="0.2">
      <c r="A11" s="20" t="s">
        <v>14</v>
      </c>
      <c r="B11" s="3">
        <v>45.57</v>
      </c>
      <c r="C11" s="3">
        <v>165.54</v>
      </c>
      <c r="D11" s="3">
        <v>304.81</v>
      </c>
      <c r="F11" s="93">
        <f t="shared" si="1"/>
        <v>4.5569999999999999E-2</v>
      </c>
      <c r="G11" s="93">
        <f t="shared" si="2"/>
        <v>0.16553999999999999</v>
      </c>
      <c r="H11" s="93">
        <f t="shared" si="3"/>
        <v>0.30481000000000003</v>
      </c>
      <c r="J11" s="71">
        <v>258.39793279416784</v>
      </c>
      <c r="L11" s="95">
        <f t="shared" si="4"/>
        <v>11.775193797430228</v>
      </c>
      <c r="M11" s="95">
        <f t="shared" si="5"/>
        <v>42.775193794746542</v>
      </c>
      <c r="N11" s="95">
        <f t="shared" si="6"/>
        <v>78.762273894990301</v>
      </c>
      <c r="P11" s="88">
        <v>97.267441852044627</v>
      </c>
      <c r="R11" s="91">
        <f t="shared" si="7"/>
        <v>4.4324773251976737</v>
      </c>
      <c r="S11" s="91">
        <f t="shared" si="8"/>
        <v>16.101652324187466</v>
      </c>
      <c r="T11" s="91">
        <f t="shared" si="9"/>
        <v>29.648088950921725</v>
      </c>
    </row>
    <row r="12" spans="1:20" x14ac:dyDescent="0.2">
      <c r="A12" s="20" t="s">
        <v>31</v>
      </c>
      <c r="B12" s="3">
        <v>2.19</v>
      </c>
      <c r="C12" s="3">
        <v>4.04</v>
      </c>
      <c r="D12" s="3">
        <v>6.19</v>
      </c>
      <c r="F12" s="93">
        <f t="shared" si="1"/>
        <v>2.1900000000000001E-3</v>
      </c>
      <c r="G12" s="93">
        <f t="shared" si="2"/>
        <v>4.0400000000000002E-3</v>
      </c>
      <c r="H12" s="93">
        <f t="shared" si="3"/>
        <v>6.1900000000000002E-3</v>
      </c>
      <c r="J12" s="71">
        <v>3125</v>
      </c>
      <c r="L12" s="95">
        <f t="shared" si="4"/>
        <v>6.84375</v>
      </c>
      <c r="M12" s="95">
        <f t="shared" si="5"/>
        <v>12.625</v>
      </c>
      <c r="N12" s="95">
        <f t="shared" si="6"/>
        <v>19.34375</v>
      </c>
      <c r="P12" s="88">
        <v>2146.5</v>
      </c>
      <c r="R12" s="91">
        <f t="shared" si="7"/>
        <v>4.7008350000000005</v>
      </c>
      <c r="S12" s="91">
        <f t="shared" si="8"/>
        <v>8.6718600000000006</v>
      </c>
      <c r="T12" s="91">
        <f t="shared" si="9"/>
        <v>13.286835</v>
      </c>
    </row>
    <row r="13" spans="1:20" x14ac:dyDescent="0.2">
      <c r="A13" s="20" t="s">
        <v>16</v>
      </c>
      <c r="B13" s="3">
        <v>6.58</v>
      </c>
      <c r="C13" s="3">
        <v>20.010000000000002</v>
      </c>
      <c r="D13" s="3">
        <v>35.15</v>
      </c>
      <c r="F13" s="93">
        <f t="shared" si="1"/>
        <v>6.5799999999999999E-3</v>
      </c>
      <c r="G13" s="93">
        <f t="shared" si="2"/>
        <v>2.001E-2</v>
      </c>
      <c r="H13" s="93">
        <f t="shared" si="3"/>
        <v>3.5150000000000001E-2</v>
      </c>
      <c r="J13" s="71">
        <v>1666.6666670391062</v>
      </c>
      <c r="L13" s="95">
        <f t="shared" si="4"/>
        <v>10.966666669117318</v>
      </c>
      <c r="M13" s="95">
        <f t="shared" si="5"/>
        <v>33.350000007452515</v>
      </c>
      <c r="N13" s="95">
        <f t="shared" si="6"/>
        <v>58.583333346424581</v>
      </c>
      <c r="P13" s="88">
        <v>503.6166667792067</v>
      </c>
      <c r="R13" s="91">
        <f t="shared" si="7"/>
        <v>3.3137976674071798</v>
      </c>
      <c r="S13" s="91">
        <f t="shared" si="8"/>
        <v>10.077369502251926</v>
      </c>
      <c r="T13" s="91">
        <f t="shared" si="9"/>
        <v>17.702125837289117</v>
      </c>
    </row>
    <row r="14" spans="1:20" x14ac:dyDescent="0.2">
      <c r="A14" s="20" t="s">
        <v>33</v>
      </c>
      <c r="B14" s="3">
        <v>48.96</v>
      </c>
      <c r="C14" s="3">
        <v>133.07</v>
      </c>
      <c r="D14" s="3">
        <v>393.49</v>
      </c>
      <c r="F14" s="93">
        <f t="shared" si="1"/>
        <v>4.8960000000000004E-2</v>
      </c>
      <c r="G14" s="93">
        <f t="shared" si="2"/>
        <v>0.13306999999999999</v>
      </c>
      <c r="H14" s="93">
        <f t="shared" si="3"/>
        <v>0.39349000000000001</v>
      </c>
      <c r="J14" s="71">
        <v>970.87378653198664</v>
      </c>
      <c r="L14" s="95">
        <f t="shared" si="4"/>
        <v>47.53398058860607</v>
      </c>
      <c r="M14" s="95">
        <f t="shared" si="5"/>
        <v>129.19417477381145</v>
      </c>
      <c r="N14" s="95">
        <f t="shared" si="6"/>
        <v>382.02912626247144</v>
      </c>
      <c r="P14" s="88">
        <v>178.92038837240676</v>
      </c>
      <c r="R14" s="91">
        <f t="shared" si="7"/>
        <v>8.7599422147130355</v>
      </c>
      <c r="S14" s="91">
        <f t="shared" si="8"/>
        <v>23.808936080716165</v>
      </c>
      <c r="T14" s="91">
        <f t="shared" si="9"/>
        <v>70.403383620658332</v>
      </c>
    </row>
    <row r="15" spans="1:20" x14ac:dyDescent="0.2">
      <c r="A15" s="20" t="s">
        <v>20</v>
      </c>
      <c r="B15" s="3">
        <v>6.03</v>
      </c>
      <c r="C15" s="3">
        <v>46.3</v>
      </c>
      <c r="D15" s="3">
        <v>167.14</v>
      </c>
      <c r="F15" s="93">
        <f t="shared" si="1"/>
        <v>6.0300000000000006E-3</v>
      </c>
      <c r="G15" s="93">
        <f t="shared" si="2"/>
        <v>4.6299999999999994E-2</v>
      </c>
      <c r="H15" s="93">
        <f t="shared" si="3"/>
        <v>0.16713999999999998</v>
      </c>
      <c r="J15" s="71">
        <v>193.42359773781905</v>
      </c>
      <c r="L15" s="95">
        <f t="shared" si="4"/>
        <v>1.166344294359049</v>
      </c>
      <c r="M15" s="95">
        <f t="shared" si="5"/>
        <v>8.9555125752610216</v>
      </c>
      <c r="N15" s="95">
        <f t="shared" si="6"/>
        <v>32.328820125899071</v>
      </c>
      <c r="P15" s="88">
        <v>439.65957460197222</v>
      </c>
      <c r="R15" s="91">
        <f t="shared" si="7"/>
        <v>2.6511472348498928</v>
      </c>
      <c r="S15" s="91">
        <f t="shared" si="8"/>
        <v>20.356238304071312</v>
      </c>
      <c r="T15" s="91">
        <f t="shared" si="9"/>
        <v>73.484701298973633</v>
      </c>
    </row>
    <row r="16" spans="1:20" x14ac:dyDescent="0.2">
      <c r="A16" s="20" t="s">
        <v>15</v>
      </c>
      <c r="B16" s="3">
        <v>20.260000000000002</v>
      </c>
      <c r="C16" s="3">
        <v>53.67</v>
      </c>
      <c r="D16" s="3">
        <v>78.290000000000006</v>
      </c>
      <c r="F16" s="93">
        <f t="shared" si="1"/>
        <v>2.026E-2</v>
      </c>
      <c r="G16" s="93">
        <f t="shared" si="2"/>
        <v>5.3670000000000002E-2</v>
      </c>
      <c r="H16" s="93">
        <f t="shared" si="3"/>
        <v>7.8290000000000012E-2</v>
      </c>
      <c r="J16" s="71">
        <v>694.44444449760783</v>
      </c>
      <c r="L16" s="95">
        <f t="shared" si="4"/>
        <v>14.069444445521535</v>
      </c>
      <c r="M16" s="95">
        <f t="shared" si="5"/>
        <v>37.270833336186612</v>
      </c>
      <c r="N16" s="95">
        <f t="shared" si="6"/>
        <v>54.368055559717725</v>
      </c>
      <c r="P16" s="88">
        <v>194.20833334820099</v>
      </c>
      <c r="R16" s="91">
        <f t="shared" si="7"/>
        <v>3.9346608336345521</v>
      </c>
      <c r="S16" s="91">
        <f t="shared" si="8"/>
        <v>10.423161250797948</v>
      </c>
      <c r="T16" s="91">
        <f t="shared" si="9"/>
        <v>15.204570417830658</v>
      </c>
    </row>
    <row r="17" spans="1:20" x14ac:dyDescent="0.2">
      <c r="A17" s="20" t="s">
        <v>22</v>
      </c>
      <c r="B17" s="3">
        <v>34.71</v>
      </c>
      <c r="C17" s="3">
        <v>65.91</v>
      </c>
      <c r="D17" s="3">
        <v>193.21</v>
      </c>
      <c r="F17" s="93">
        <f t="shared" si="1"/>
        <v>3.4709999999999998E-2</v>
      </c>
      <c r="G17" s="93">
        <f t="shared" si="2"/>
        <v>6.5909999999999996E-2</v>
      </c>
      <c r="H17" s="93">
        <f t="shared" si="3"/>
        <v>0.19321000000000002</v>
      </c>
      <c r="J17" s="71">
        <v>558.65921783590966</v>
      </c>
      <c r="L17" s="95">
        <f t="shared" si="4"/>
        <v>19.391061451084422</v>
      </c>
      <c r="M17" s="95">
        <f t="shared" si="5"/>
        <v>36.821229047564806</v>
      </c>
      <c r="N17" s="95">
        <f t="shared" si="6"/>
        <v>107.93854747807612</v>
      </c>
      <c r="P17" s="88">
        <v>293.0363128275589</v>
      </c>
      <c r="R17" s="91">
        <f t="shared" si="7"/>
        <v>10.171290418244569</v>
      </c>
      <c r="S17" s="91">
        <f t="shared" si="8"/>
        <v>19.314023378464405</v>
      </c>
      <c r="T17" s="91">
        <f t="shared" si="9"/>
        <v>56.617546001412663</v>
      </c>
    </row>
    <row r="18" spans="1:20" x14ac:dyDescent="0.2">
      <c r="A18" s="20" t="s">
        <v>5</v>
      </c>
      <c r="B18" s="3">
        <v>10.08</v>
      </c>
      <c r="C18" s="3">
        <v>22.62</v>
      </c>
      <c r="D18" s="3">
        <v>56.84</v>
      </c>
      <c r="F18" s="93">
        <f t="shared" si="1"/>
        <v>1.008E-2</v>
      </c>
      <c r="G18" s="93">
        <f t="shared" si="2"/>
        <v>2.2620000000000001E-2</v>
      </c>
      <c r="H18" s="93">
        <f t="shared" si="3"/>
        <v>5.6840000000000002E-2</v>
      </c>
      <c r="J18" s="71">
        <v>172.41379308452252</v>
      </c>
      <c r="L18" s="95">
        <f t="shared" si="4"/>
        <v>1.7379310342919871</v>
      </c>
      <c r="M18" s="95">
        <f t="shared" si="5"/>
        <v>3.8999999995718997</v>
      </c>
      <c r="N18" s="95">
        <f t="shared" si="6"/>
        <v>9.7999999989242603</v>
      </c>
      <c r="P18" s="88">
        <v>269.84094824624174</v>
      </c>
      <c r="R18" s="91">
        <f t="shared" si="7"/>
        <v>2.7199967583221167</v>
      </c>
      <c r="S18" s="91">
        <f t="shared" si="8"/>
        <v>6.1038022493299886</v>
      </c>
      <c r="T18" s="91">
        <f t="shared" si="9"/>
        <v>15.33775949831638</v>
      </c>
    </row>
    <row r="19" spans="1:20" x14ac:dyDescent="0.2">
      <c r="A19" s="20" t="s">
        <v>32</v>
      </c>
      <c r="B19" s="3">
        <v>79.19</v>
      </c>
      <c r="C19" s="3">
        <v>138.97</v>
      </c>
      <c r="D19" s="3">
        <v>273.61</v>
      </c>
      <c r="F19" s="93">
        <f t="shared" si="1"/>
        <v>7.9189999999999997E-2</v>
      </c>
      <c r="G19" s="93">
        <f t="shared" si="2"/>
        <v>0.13897000000000001</v>
      </c>
      <c r="H19" s="93">
        <f t="shared" si="3"/>
        <v>0.27361000000000002</v>
      </c>
      <c r="J19" s="71">
        <v>315.45741326627183</v>
      </c>
      <c r="L19" s="95">
        <f t="shared" si="4"/>
        <v>24.981072556556065</v>
      </c>
      <c r="M19" s="95">
        <f t="shared" si="5"/>
        <v>43.839116721613799</v>
      </c>
      <c r="N19" s="95">
        <f t="shared" si="6"/>
        <v>86.312302843784636</v>
      </c>
      <c r="P19" s="88">
        <v>100.08000000541251</v>
      </c>
      <c r="R19" s="91">
        <f t="shared" si="7"/>
        <v>7.9253352004286164</v>
      </c>
      <c r="S19" s="91">
        <f t="shared" si="8"/>
        <v>13.908117600752178</v>
      </c>
      <c r="T19" s="91">
        <f t="shared" si="9"/>
        <v>27.38288880148092</v>
      </c>
    </row>
    <row r="20" spans="1:20" x14ac:dyDescent="0.2">
      <c r="A20" s="20" t="s">
        <v>48</v>
      </c>
      <c r="B20" s="3">
        <f t="shared" ref="B20:D20" si="11">AVERAGE(B5,B6,B19,B31,B33)</f>
        <v>81.460000000000008</v>
      </c>
      <c r="C20" s="3">
        <f t="shared" si="11"/>
        <v>209.304</v>
      </c>
      <c r="D20" s="3">
        <f t="shared" si="11"/>
        <v>544.47</v>
      </c>
      <c r="F20" s="93">
        <f t="shared" si="1"/>
        <v>8.1460000000000005E-2</v>
      </c>
      <c r="G20" s="93">
        <f t="shared" si="2"/>
        <v>0.20930399999999999</v>
      </c>
      <c r="H20" s="93">
        <f t="shared" si="3"/>
        <v>0.54447000000000001</v>
      </c>
      <c r="J20" s="71">
        <v>627.11160234853287</v>
      </c>
      <c r="L20" s="95">
        <f t="shared" si="4"/>
        <v>51.084511127311494</v>
      </c>
      <c r="M20" s="95">
        <f t="shared" si="5"/>
        <v>131.25696681795731</v>
      </c>
      <c r="N20" s="95">
        <f t="shared" si="6"/>
        <v>341.44345413070567</v>
      </c>
      <c r="P20" s="88">
        <v>7</v>
      </c>
      <c r="R20" s="91">
        <f t="shared" si="7"/>
        <v>0.57022000000000006</v>
      </c>
      <c r="S20" s="91">
        <f t="shared" si="8"/>
        <v>1.465128</v>
      </c>
      <c r="T20" s="91">
        <f t="shared" si="9"/>
        <v>3.8112900000000001</v>
      </c>
    </row>
    <row r="21" spans="1:20" x14ac:dyDescent="0.2">
      <c r="A21" s="20" t="s">
        <v>26</v>
      </c>
      <c r="B21" s="3">
        <v>5.63</v>
      </c>
      <c r="C21" s="3">
        <v>11.68</v>
      </c>
      <c r="D21" s="3">
        <v>22.83</v>
      </c>
      <c r="F21" s="93">
        <f t="shared" si="1"/>
        <v>5.6299999999999996E-3</v>
      </c>
      <c r="G21" s="93">
        <f t="shared" si="2"/>
        <v>1.1679999999999999E-2</v>
      </c>
      <c r="H21" s="93">
        <f t="shared" si="3"/>
        <v>2.283E-2</v>
      </c>
      <c r="J21" s="71">
        <v>221.11663911564628</v>
      </c>
      <c r="L21" s="95">
        <f t="shared" si="4"/>
        <v>1.2448866782210886</v>
      </c>
      <c r="M21" s="95">
        <f t="shared" si="5"/>
        <v>2.5826423448707483</v>
      </c>
      <c r="N21" s="95">
        <f t="shared" si="6"/>
        <v>5.0480928710102049</v>
      </c>
      <c r="P21" s="88">
        <v>264.45550038231295</v>
      </c>
      <c r="R21" s="91">
        <f t="shared" si="7"/>
        <v>1.4888844671524217</v>
      </c>
      <c r="S21" s="91">
        <f t="shared" si="8"/>
        <v>3.0888402444654153</v>
      </c>
      <c r="T21" s="91">
        <f t="shared" si="9"/>
        <v>6.0375190737282045</v>
      </c>
    </row>
    <row r="22" spans="1:20" x14ac:dyDescent="0.2">
      <c r="A22" s="20" t="s">
        <v>4</v>
      </c>
      <c r="B22" s="3">
        <v>19.05</v>
      </c>
      <c r="C22" s="3">
        <v>45.15</v>
      </c>
      <c r="D22" s="3">
        <v>95.9</v>
      </c>
      <c r="F22" s="93">
        <f t="shared" si="1"/>
        <v>1.9050000000000001E-2</v>
      </c>
      <c r="G22" s="93">
        <f t="shared" si="2"/>
        <v>4.5149999999999996E-2</v>
      </c>
      <c r="H22" s="93">
        <f t="shared" si="3"/>
        <v>9.5899999999999999E-2</v>
      </c>
      <c r="J22" s="71">
        <v>162.60162600308638</v>
      </c>
      <c r="L22" s="95">
        <f t="shared" si="4"/>
        <v>3.0975609753587956</v>
      </c>
      <c r="M22" s="95">
        <f t="shared" si="5"/>
        <v>7.3414634140393495</v>
      </c>
      <c r="N22" s="95">
        <f t="shared" si="6"/>
        <v>15.593495933695984</v>
      </c>
      <c r="P22" s="88">
        <v>280.99166664390106</v>
      </c>
      <c r="R22" s="91">
        <f t="shared" si="7"/>
        <v>5.3528912495663157</v>
      </c>
      <c r="S22" s="91">
        <f t="shared" si="8"/>
        <v>12.686773748972131</v>
      </c>
      <c r="T22" s="91">
        <f t="shared" si="9"/>
        <v>26.947100831150109</v>
      </c>
    </row>
    <row r="23" spans="1:20" x14ac:dyDescent="0.2">
      <c r="A23" s="20" t="s">
        <v>18</v>
      </c>
      <c r="B23" s="3">
        <v>6.16</v>
      </c>
      <c r="C23" s="3">
        <v>10.68</v>
      </c>
      <c r="D23" s="3">
        <v>17.36</v>
      </c>
      <c r="F23" s="93">
        <f t="shared" si="1"/>
        <v>6.1600000000000005E-3</v>
      </c>
      <c r="G23" s="93">
        <f t="shared" si="2"/>
        <v>1.068E-2</v>
      </c>
      <c r="H23" s="93">
        <f t="shared" si="3"/>
        <v>1.736E-2</v>
      </c>
      <c r="J23" s="71">
        <v>381.24285171052645</v>
      </c>
      <c r="L23" s="95">
        <f t="shared" si="4"/>
        <v>2.348455966536843</v>
      </c>
      <c r="M23" s="95">
        <f t="shared" si="5"/>
        <v>4.0716736562684224</v>
      </c>
      <c r="N23" s="95">
        <f t="shared" si="6"/>
        <v>6.6183759056947391</v>
      </c>
      <c r="P23" s="88">
        <v>438.43881053839806</v>
      </c>
      <c r="R23" s="91">
        <f t="shared" si="7"/>
        <v>2.7007830729165323</v>
      </c>
      <c r="S23" s="91">
        <f t="shared" si="8"/>
        <v>4.682526496550091</v>
      </c>
      <c r="T23" s="91">
        <f t="shared" si="9"/>
        <v>7.6112977509465907</v>
      </c>
    </row>
    <row r="24" spans="1:20" x14ac:dyDescent="0.2">
      <c r="A24" s="20" t="s">
        <v>21</v>
      </c>
      <c r="B24" s="3">
        <v>18.78</v>
      </c>
      <c r="C24" s="3">
        <v>37.58</v>
      </c>
      <c r="D24" s="3">
        <v>61.96</v>
      </c>
      <c r="F24" s="93">
        <f t="shared" si="1"/>
        <v>1.8780000000000002E-2</v>
      </c>
      <c r="G24" s="93">
        <f t="shared" si="2"/>
        <v>3.7579999999999995E-2</v>
      </c>
      <c r="H24" s="93">
        <f t="shared" si="3"/>
        <v>6.1960000000000001E-2</v>
      </c>
      <c r="J24" s="71">
        <v>113.12217194982895</v>
      </c>
      <c r="L24" s="95">
        <f t="shared" si="4"/>
        <v>2.1244343892177877</v>
      </c>
      <c r="M24" s="95">
        <f t="shared" si="5"/>
        <v>4.2511312218745712</v>
      </c>
      <c r="N24" s="95">
        <f t="shared" si="6"/>
        <v>7.0090497740114017</v>
      </c>
      <c r="P24" s="88">
        <v>4072.3981901938428</v>
      </c>
      <c r="R24" s="91">
        <f t="shared" si="7"/>
        <v>76.479638011840379</v>
      </c>
      <c r="S24" s="91">
        <f t="shared" si="8"/>
        <v>153.0407239874846</v>
      </c>
      <c r="T24" s="91">
        <f t="shared" si="9"/>
        <v>252.32579186441049</v>
      </c>
    </row>
    <row r="25" spans="1:20" x14ac:dyDescent="0.2">
      <c r="A25" s="20" t="s">
        <v>9</v>
      </c>
      <c r="B25" s="3">
        <v>2.65</v>
      </c>
      <c r="C25" s="3">
        <v>3.63</v>
      </c>
      <c r="D25" s="3">
        <v>5</v>
      </c>
      <c r="F25" s="93">
        <f t="shared" si="1"/>
        <v>2.65E-3</v>
      </c>
      <c r="G25" s="93">
        <f t="shared" si="2"/>
        <v>3.63E-3</v>
      </c>
      <c r="H25" s="93">
        <f t="shared" si="3"/>
        <v>5.0000000000000001E-3</v>
      </c>
      <c r="J25" s="71">
        <v>2702.7027025641023</v>
      </c>
      <c r="L25" s="95">
        <f t="shared" si="4"/>
        <v>7.1621621617948712</v>
      </c>
      <c r="M25" s="95">
        <f t="shared" si="5"/>
        <v>9.8108108103076912</v>
      </c>
      <c r="N25" s="95">
        <f t="shared" si="6"/>
        <v>13.513513512820511</v>
      </c>
      <c r="P25" s="88">
        <v>923.85810806073061</v>
      </c>
      <c r="R25" s="91">
        <f t="shared" si="7"/>
        <v>2.4482239863609361</v>
      </c>
      <c r="S25" s="91">
        <f t="shared" si="8"/>
        <v>3.3536049322604522</v>
      </c>
      <c r="T25" s="91">
        <f t="shared" si="9"/>
        <v>4.6192905403036528</v>
      </c>
    </row>
    <row r="26" spans="1:20" x14ac:dyDescent="0.2">
      <c r="A26" s="20" t="s">
        <v>19</v>
      </c>
      <c r="B26" s="3">
        <v>3.22</v>
      </c>
      <c r="C26" s="3">
        <v>5.78</v>
      </c>
      <c r="D26" s="3">
        <v>9.02</v>
      </c>
      <c r="F26" s="93">
        <f t="shared" si="1"/>
        <v>3.2200000000000002E-3</v>
      </c>
      <c r="G26" s="93">
        <f t="shared" si="2"/>
        <v>5.7800000000000004E-3</v>
      </c>
      <c r="H26" s="93">
        <f t="shared" si="3"/>
        <v>9.0200000000000002E-3</v>
      </c>
      <c r="J26" s="71">
        <v>1946.4720194647202</v>
      </c>
      <c r="L26" s="95">
        <f t="shared" si="4"/>
        <v>6.2676399026763994</v>
      </c>
      <c r="M26" s="95">
        <f t="shared" si="5"/>
        <v>11.250608272506083</v>
      </c>
      <c r="N26" s="95">
        <f t="shared" si="6"/>
        <v>17.557177615571778</v>
      </c>
      <c r="P26" s="88">
        <v>940</v>
      </c>
      <c r="R26" s="91">
        <f t="shared" si="7"/>
        <v>3.0268000000000002</v>
      </c>
      <c r="S26" s="91">
        <f t="shared" si="8"/>
        <v>5.4332000000000003</v>
      </c>
      <c r="T26" s="91">
        <f t="shared" si="9"/>
        <v>8.4787999999999997</v>
      </c>
    </row>
    <row r="27" spans="1:20" x14ac:dyDescent="0.2">
      <c r="A27" s="20" t="s">
        <v>27</v>
      </c>
      <c r="B27" s="3">
        <v>5.67</v>
      </c>
      <c r="C27" s="3">
        <v>22.07</v>
      </c>
      <c r="D27" s="3">
        <v>36.68</v>
      </c>
      <c r="F27" s="93">
        <f t="shared" si="1"/>
        <v>5.6699999999999997E-3</v>
      </c>
      <c r="G27" s="93">
        <f t="shared" si="2"/>
        <v>2.2069999999999999E-2</v>
      </c>
      <c r="H27" s="93">
        <f t="shared" si="3"/>
        <v>3.6679999999999997E-2</v>
      </c>
      <c r="J27" s="71">
        <v>293.25513198458566</v>
      </c>
      <c r="L27" s="95">
        <f t="shared" si="4"/>
        <v>1.6627565983526007</v>
      </c>
      <c r="M27" s="95">
        <f t="shared" si="5"/>
        <v>6.4721407628998051</v>
      </c>
      <c r="N27" s="95">
        <f t="shared" si="6"/>
        <v>10.756598241194601</v>
      </c>
      <c r="P27" s="88">
        <v>157.52859238598987</v>
      </c>
      <c r="R27" s="91">
        <f t="shared" si="7"/>
        <v>0.8931871188285625</v>
      </c>
      <c r="S27" s="91">
        <f t="shared" si="8"/>
        <v>3.4766560339587964</v>
      </c>
      <c r="T27" s="91">
        <f t="shared" si="9"/>
        <v>5.7781487687181077</v>
      </c>
    </row>
    <row r="28" spans="1:20" x14ac:dyDescent="0.2">
      <c r="A28" s="20" t="s">
        <v>30</v>
      </c>
      <c r="B28" s="3">
        <v>2.64</v>
      </c>
      <c r="C28" s="3">
        <v>6.41</v>
      </c>
      <c r="D28" s="3">
        <v>9.69</v>
      </c>
      <c r="F28" s="93">
        <f t="shared" si="1"/>
        <v>2.64E-3</v>
      </c>
      <c r="G28" s="93">
        <f t="shared" si="2"/>
        <v>6.4099999999999999E-3</v>
      </c>
      <c r="H28" s="93">
        <f t="shared" si="3"/>
        <v>9.689999999999999E-3</v>
      </c>
      <c r="J28" s="71">
        <v>3268.6414708886618</v>
      </c>
      <c r="L28" s="95">
        <f t="shared" si="4"/>
        <v>8.6292134831460672</v>
      </c>
      <c r="M28" s="95">
        <f t="shared" si="5"/>
        <v>20.951991828396324</v>
      </c>
      <c r="N28" s="95">
        <f t="shared" si="6"/>
        <v>31.67313585291113</v>
      </c>
      <c r="P28" s="88">
        <v>621</v>
      </c>
      <c r="R28" s="91">
        <f t="shared" si="7"/>
        <v>1.63944</v>
      </c>
      <c r="S28" s="91">
        <f t="shared" si="8"/>
        <v>3.98061</v>
      </c>
      <c r="T28" s="91">
        <f t="shared" si="9"/>
        <v>6.0174899999999996</v>
      </c>
    </row>
    <row r="29" spans="1:20" x14ac:dyDescent="0.2">
      <c r="A29" s="20" t="s">
        <v>28</v>
      </c>
      <c r="B29" s="3">
        <v>7.48</v>
      </c>
      <c r="C29" s="3">
        <v>17.52</v>
      </c>
      <c r="D29" s="3">
        <v>22.86</v>
      </c>
      <c r="F29" s="93">
        <f t="shared" si="1"/>
        <v>7.4800000000000005E-3</v>
      </c>
      <c r="G29" s="93">
        <f t="shared" si="2"/>
        <v>1.7520000000000001E-2</v>
      </c>
      <c r="H29" s="93">
        <f t="shared" si="3"/>
        <v>2.2859999999999998E-2</v>
      </c>
      <c r="J29" s="71">
        <v>113.12217076960474</v>
      </c>
      <c r="L29" s="95">
        <f t="shared" si="4"/>
        <v>0.84615383735664351</v>
      </c>
      <c r="M29" s="95">
        <f t="shared" si="5"/>
        <v>1.981900431883475</v>
      </c>
      <c r="N29" s="95">
        <f t="shared" si="6"/>
        <v>2.5859728237931643</v>
      </c>
      <c r="P29" s="88">
        <v>4072.3981884297523</v>
      </c>
      <c r="R29" s="91">
        <f t="shared" si="7"/>
        <v>30.461538449454551</v>
      </c>
      <c r="S29" s="91">
        <f t="shared" si="8"/>
        <v>71.348416261289259</v>
      </c>
      <c r="T29" s="91">
        <f t="shared" si="9"/>
        <v>93.095022587504133</v>
      </c>
    </row>
    <row r="30" spans="1:20" x14ac:dyDescent="0.2">
      <c r="A30" s="20" t="s">
        <v>3</v>
      </c>
      <c r="B30" s="3">
        <v>3.21</v>
      </c>
      <c r="C30" s="3">
        <v>8.49</v>
      </c>
      <c r="D30" s="3">
        <v>11.06</v>
      </c>
      <c r="F30" s="93">
        <f t="shared" si="1"/>
        <v>3.2100000000000002E-3</v>
      </c>
      <c r="G30" s="93">
        <f t="shared" si="2"/>
        <v>8.490000000000001E-3</v>
      </c>
      <c r="H30" s="93">
        <f t="shared" si="3"/>
        <v>1.106E-2</v>
      </c>
      <c r="J30" s="71">
        <v>289.01734101876673</v>
      </c>
      <c r="L30" s="95">
        <f t="shared" si="4"/>
        <v>0.92774566467024122</v>
      </c>
      <c r="M30" s="95">
        <f t="shared" si="5"/>
        <v>2.4537572252493298</v>
      </c>
      <c r="N30" s="95">
        <f t="shared" si="6"/>
        <v>3.1965317916675602</v>
      </c>
      <c r="P30" s="88">
        <v>122.99566473065147</v>
      </c>
      <c r="R30" s="91">
        <f t="shared" si="7"/>
        <v>0.39481608378539124</v>
      </c>
      <c r="S30" s="91">
        <f t="shared" si="8"/>
        <v>1.0442331935632312</v>
      </c>
      <c r="T30" s="91">
        <f t="shared" si="9"/>
        <v>1.3603320519210054</v>
      </c>
    </row>
    <row r="31" spans="1:20" x14ac:dyDescent="0.2">
      <c r="A31" s="20" t="s">
        <v>24</v>
      </c>
      <c r="B31" s="3">
        <v>63.23</v>
      </c>
      <c r="C31" s="3">
        <v>142.66</v>
      </c>
      <c r="D31" s="3">
        <v>469.04</v>
      </c>
      <c r="F31" s="93">
        <f t="shared" si="1"/>
        <v>6.3229999999999995E-2</v>
      </c>
      <c r="G31" s="93">
        <f t="shared" si="2"/>
        <v>0.14266000000000001</v>
      </c>
      <c r="H31" s="93">
        <f t="shared" si="3"/>
        <v>0.46904000000000001</v>
      </c>
      <c r="J31" s="71">
        <v>418.41004182027649</v>
      </c>
      <c r="L31" s="95">
        <f t="shared" si="4"/>
        <v>26.456066944296079</v>
      </c>
      <c r="M31" s="95">
        <f t="shared" si="5"/>
        <v>59.690376566080651</v>
      </c>
      <c r="N31" s="95">
        <f t="shared" si="6"/>
        <v>196.25104601538249</v>
      </c>
      <c r="P31" s="88">
        <v>273.94811714124057</v>
      </c>
      <c r="R31" s="91">
        <f t="shared" si="7"/>
        <v>17.321739446840638</v>
      </c>
      <c r="S31" s="91">
        <f t="shared" si="8"/>
        <v>39.081438391369382</v>
      </c>
      <c r="T31" s="91">
        <f t="shared" si="9"/>
        <v>128.49262486392749</v>
      </c>
    </row>
    <row r="32" spans="1:20" x14ac:dyDescent="0.2">
      <c r="A32" s="20" t="s">
        <v>1</v>
      </c>
      <c r="B32" s="3">
        <v>2.33</v>
      </c>
      <c r="C32" s="3">
        <v>3.87</v>
      </c>
      <c r="D32" s="3">
        <v>6.89</v>
      </c>
      <c r="F32" s="93">
        <f t="shared" si="1"/>
        <v>2.33E-3</v>
      </c>
      <c r="G32" s="93">
        <f t="shared" si="2"/>
        <v>3.8700000000000002E-3</v>
      </c>
      <c r="H32" s="93">
        <f t="shared" si="3"/>
        <v>6.8899999999999994E-3</v>
      </c>
      <c r="J32" s="71">
        <v>1366.120218181818</v>
      </c>
      <c r="L32" s="95">
        <f t="shared" si="4"/>
        <v>3.1830601083636361</v>
      </c>
      <c r="M32" s="95">
        <f t="shared" si="5"/>
        <v>5.2868852443636358</v>
      </c>
      <c r="N32" s="95">
        <f t="shared" si="6"/>
        <v>9.4125683032727245</v>
      </c>
      <c r="P32" s="88">
        <v>1009.8770488865455</v>
      </c>
      <c r="R32" s="91">
        <f t="shared" si="7"/>
        <v>2.3530135239056511</v>
      </c>
      <c r="S32" s="91">
        <f t="shared" si="8"/>
        <v>3.9082241791909311</v>
      </c>
      <c r="T32" s="91">
        <f t="shared" si="9"/>
        <v>6.9580528668282975</v>
      </c>
    </row>
    <row r="33" spans="1:28" x14ac:dyDescent="0.2">
      <c r="A33" s="20" t="s">
        <v>17</v>
      </c>
      <c r="B33" s="3">
        <v>39.880000000000003</v>
      </c>
      <c r="C33" s="3">
        <v>102.42</v>
      </c>
      <c r="D33" s="3">
        <v>197.05</v>
      </c>
      <c r="F33" s="93">
        <f t="shared" si="1"/>
        <v>3.9880000000000006E-2</v>
      </c>
      <c r="G33" s="93">
        <f t="shared" si="2"/>
        <v>0.10242</v>
      </c>
      <c r="H33" s="93">
        <f t="shared" si="3"/>
        <v>0.19705</v>
      </c>
      <c r="J33" s="71">
        <v>540.54147086974103</v>
      </c>
      <c r="L33" s="95">
        <f t="shared" si="4"/>
        <v>21.556793858285275</v>
      </c>
      <c r="M33" s="95">
        <f t="shared" si="5"/>
        <v>55.362257446478878</v>
      </c>
      <c r="N33" s="95">
        <f t="shared" si="6"/>
        <v>106.51369683488247</v>
      </c>
      <c r="P33" s="88">
        <v>459.56655672855089</v>
      </c>
      <c r="R33" s="91">
        <f t="shared" si="7"/>
        <v>18.327514282334612</v>
      </c>
      <c r="S33" s="91">
        <f t="shared" si="8"/>
        <v>47.068806740138179</v>
      </c>
      <c r="T33" s="91">
        <f t="shared" si="9"/>
        <v>90.557590003360957</v>
      </c>
    </row>
    <row r="34" spans="1:28" x14ac:dyDescent="0.2">
      <c r="A34" s="20" t="s">
        <v>0</v>
      </c>
      <c r="B34" s="3">
        <v>8.83</v>
      </c>
      <c r="C34" s="3">
        <v>27.19</v>
      </c>
      <c r="D34" s="3">
        <v>75.03</v>
      </c>
      <c r="F34" s="93">
        <f t="shared" si="1"/>
        <v>8.8299999999999993E-3</v>
      </c>
      <c r="G34" s="93">
        <f t="shared" si="2"/>
        <v>2.7190000000000002E-2</v>
      </c>
      <c r="H34" s="93">
        <f t="shared" si="3"/>
        <v>7.5029999999999999E-2</v>
      </c>
      <c r="J34" s="71">
        <v>271.29679857142867</v>
      </c>
      <c r="L34" s="95">
        <f t="shared" si="4"/>
        <v>2.3955507313857147</v>
      </c>
      <c r="M34" s="95">
        <f t="shared" si="5"/>
        <v>7.3765599531571464</v>
      </c>
      <c r="N34" s="95">
        <f t="shared" si="6"/>
        <v>20.355398796814292</v>
      </c>
      <c r="P34" s="88">
        <v>791.93671965288763</v>
      </c>
      <c r="R34" s="91">
        <f t="shared" si="7"/>
        <v>6.9928012345349968</v>
      </c>
      <c r="S34" s="91">
        <f t="shared" si="8"/>
        <v>21.532759407362018</v>
      </c>
      <c r="T34" s="91">
        <f t="shared" si="9"/>
        <v>59.419012075556161</v>
      </c>
    </row>
    <row r="35" spans="1:28" x14ac:dyDescent="0.2">
      <c r="A35" s="20" t="s">
        <v>29</v>
      </c>
      <c r="B35" s="3">
        <v>2.17</v>
      </c>
      <c r="C35" s="3">
        <v>2.9</v>
      </c>
      <c r="D35" s="3">
        <v>3.43</v>
      </c>
      <c r="F35" s="93">
        <f t="shared" si="1"/>
        <v>2.1700000000000001E-3</v>
      </c>
      <c r="G35" s="93">
        <f t="shared" si="2"/>
        <v>2.8999999999999998E-3</v>
      </c>
      <c r="H35" s="93">
        <f t="shared" si="3"/>
        <v>3.4300000000000003E-3</v>
      </c>
      <c r="J35" s="71">
        <v>2702.7027030303025</v>
      </c>
      <c r="L35" s="95">
        <f t="shared" si="4"/>
        <v>5.8648648655757567</v>
      </c>
      <c r="M35" s="95">
        <f t="shared" si="5"/>
        <v>7.8378378387878769</v>
      </c>
      <c r="N35" s="95">
        <f t="shared" si="6"/>
        <v>9.2702702713939384</v>
      </c>
      <c r="P35" s="88">
        <v>1076.4189190493937</v>
      </c>
      <c r="R35" s="91">
        <f t="shared" si="7"/>
        <v>2.3358290543371845</v>
      </c>
      <c r="S35" s="91">
        <f t="shared" si="8"/>
        <v>3.1216148652432416</v>
      </c>
      <c r="T35" s="91">
        <f t="shared" si="9"/>
        <v>3.692116892339421</v>
      </c>
    </row>
    <row r="36" spans="1:28" x14ac:dyDescent="0.2">
      <c r="A36" s="20" t="s">
        <v>6</v>
      </c>
      <c r="B36" s="3">
        <v>2.0699999999999998</v>
      </c>
      <c r="C36" s="3">
        <v>2.6</v>
      </c>
      <c r="D36" s="3">
        <v>3.3</v>
      </c>
      <c r="F36" s="93">
        <f t="shared" si="1"/>
        <v>2.0699999999999998E-3</v>
      </c>
      <c r="G36" s="93">
        <f t="shared" si="2"/>
        <v>2.5999999999999999E-3</v>
      </c>
      <c r="H36" s="93">
        <f t="shared" si="3"/>
        <v>3.3E-3</v>
      </c>
      <c r="J36" s="71">
        <v>2222.2222222222222</v>
      </c>
      <c r="L36" s="95">
        <f t="shared" si="4"/>
        <v>4.5999999999999996</v>
      </c>
      <c r="M36" s="95">
        <f t="shared" si="5"/>
        <v>5.7777777777777777</v>
      </c>
      <c r="N36" s="95">
        <f t="shared" si="6"/>
        <v>7.333333333333333</v>
      </c>
      <c r="P36" s="88">
        <v>1793</v>
      </c>
      <c r="R36" s="91">
        <f t="shared" si="7"/>
        <v>3.7115099999999996</v>
      </c>
      <c r="S36" s="91">
        <f t="shared" si="8"/>
        <v>4.6617999999999995</v>
      </c>
      <c r="T36" s="91">
        <f t="shared" si="9"/>
        <v>5.9169</v>
      </c>
    </row>
    <row r="37" spans="1:28" x14ac:dyDescent="0.2">
      <c r="A37" s="20" t="s">
        <v>7</v>
      </c>
      <c r="B37" s="3">
        <v>4.99</v>
      </c>
      <c r="C37" s="3">
        <v>6.7</v>
      </c>
      <c r="D37" s="3">
        <v>9.85</v>
      </c>
      <c r="F37" s="93">
        <f t="shared" si="1"/>
        <v>4.9900000000000005E-3</v>
      </c>
      <c r="G37" s="93">
        <f t="shared" si="2"/>
        <v>6.7000000000000002E-3</v>
      </c>
      <c r="H37" s="93">
        <f t="shared" si="3"/>
        <v>9.8499999999999994E-3</v>
      </c>
      <c r="J37" s="147">
        <v>864.52839975793199</v>
      </c>
      <c r="L37" s="149">
        <f t="shared" si="4"/>
        <v>4.313996714792081</v>
      </c>
      <c r="M37" s="149">
        <f t="shared" si="5"/>
        <v>5.7923402783781448</v>
      </c>
      <c r="N37" s="149">
        <f t="shared" si="6"/>
        <v>8.5156047376156287</v>
      </c>
      <c r="P37" s="139">
        <v>414</v>
      </c>
      <c r="R37" s="141">
        <f t="shared" si="7"/>
        <v>2.0658600000000003</v>
      </c>
      <c r="S37" s="141">
        <f t="shared" si="8"/>
        <v>2.7738</v>
      </c>
      <c r="T37" s="141">
        <f t="shared" si="9"/>
        <v>4.0778999999999996</v>
      </c>
      <c r="U37" s="140" t="s">
        <v>93</v>
      </c>
      <c r="V37" s="140"/>
      <c r="W37" s="140"/>
      <c r="X37" s="140"/>
      <c r="Y37" s="140"/>
      <c r="Z37" s="140"/>
      <c r="AA37" s="140"/>
      <c r="AB37" s="140"/>
    </row>
    <row r="38" spans="1:28" x14ac:dyDescent="0.2">
      <c r="A38" s="20" t="s">
        <v>8</v>
      </c>
      <c r="B38" s="3">
        <v>2.89</v>
      </c>
      <c r="C38" s="3">
        <v>17.21</v>
      </c>
      <c r="D38" s="3">
        <v>83.38</v>
      </c>
      <c r="F38" s="93">
        <f t="shared" si="1"/>
        <v>2.8900000000000002E-3</v>
      </c>
      <c r="G38" s="93">
        <f t="shared" si="2"/>
        <v>1.721E-2</v>
      </c>
      <c r="H38" s="93">
        <f t="shared" si="3"/>
        <v>8.3379999999999996E-2</v>
      </c>
      <c r="J38" s="71">
        <v>5263.1578949999994</v>
      </c>
      <c r="L38" s="95">
        <f t="shared" si="4"/>
        <v>15.210526316549998</v>
      </c>
      <c r="M38" s="95">
        <f t="shared" si="5"/>
        <v>90.578947372949983</v>
      </c>
      <c r="N38" s="95">
        <f t="shared" si="6"/>
        <v>438.84210528509993</v>
      </c>
      <c r="P38" s="88">
        <v>1434.4736842822501</v>
      </c>
      <c r="R38" s="91">
        <f t="shared" si="7"/>
        <v>4.1456289475757035</v>
      </c>
      <c r="S38" s="91">
        <f t="shared" si="8"/>
        <v>24.687292106497523</v>
      </c>
      <c r="T38" s="91">
        <f t="shared" si="9"/>
        <v>119.60641579545401</v>
      </c>
    </row>
    <row r="39" spans="1:28" x14ac:dyDescent="0.2">
      <c r="A39" s="20" t="s">
        <v>25</v>
      </c>
      <c r="B39" s="3">
        <v>5.85</v>
      </c>
      <c r="C39" s="3">
        <v>13.35</v>
      </c>
      <c r="D39" s="3">
        <v>25.03</v>
      </c>
      <c r="F39" s="93">
        <f t="shared" si="1"/>
        <v>5.8499999999999993E-3</v>
      </c>
      <c r="G39" s="93">
        <f t="shared" si="2"/>
        <v>1.3349999999999999E-2</v>
      </c>
      <c r="H39" s="93">
        <f t="shared" si="3"/>
        <v>2.503E-2</v>
      </c>
      <c r="J39" s="71">
        <v>373.78566389610387</v>
      </c>
      <c r="L39" s="95">
        <f t="shared" si="4"/>
        <v>2.1866461337922072</v>
      </c>
      <c r="M39" s="95">
        <f t="shared" si="5"/>
        <v>4.9900386130129863</v>
      </c>
      <c r="N39" s="95">
        <f t="shared" si="6"/>
        <v>9.3558551673194792</v>
      </c>
      <c r="P39" s="88">
        <v>380.35588140323767</v>
      </c>
      <c r="R39" s="91">
        <f t="shared" si="7"/>
        <v>2.2250819062089402</v>
      </c>
      <c r="S39" s="91">
        <f t="shared" si="8"/>
        <v>5.0777510167332229</v>
      </c>
      <c r="T39" s="91">
        <f t="shared" si="9"/>
        <v>9.5203077115230386</v>
      </c>
    </row>
  </sheetData>
  <mergeCells count="4">
    <mergeCell ref="B1:D1"/>
    <mergeCell ref="F1:H1"/>
    <mergeCell ref="L1:N1"/>
    <mergeCell ref="R1:T1"/>
  </mergeCells>
  <pageMargins left="0.7" right="0.7" top="0.75" bottom="0.75" header="0.3" footer="0.3"/>
  <pageSetup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540E6-E9FB-7F47-8D64-B88A9949CFDD}">
  <dimension ref="A1:AB39"/>
  <sheetViews>
    <sheetView topLeftCell="A16" workbookViewId="0">
      <selection activeCell="U46" sqref="U46"/>
    </sheetView>
  </sheetViews>
  <sheetFormatPr baseColWidth="10" defaultRowHeight="16" x14ac:dyDescent="0.2"/>
  <cols>
    <col min="1" max="1" width="21.83203125" customWidth="1"/>
    <col min="2" max="2" width="11.6640625" customWidth="1"/>
    <col min="3" max="3" width="11.83203125" customWidth="1"/>
    <col min="4" max="4" width="12.33203125" customWidth="1"/>
    <col min="5" max="5" width="2.5" customWidth="1"/>
    <col min="6" max="6" width="11.1640625" customWidth="1"/>
    <col min="7" max="7" width="13.6640625" customWidth="1"/>
    <col min="8" max="8" width="11.5" customWidth="1"/>
    <col min="9" max="9" width="2.5" customWidth="1"/>
    <col min="10" max="10" width="13" customWidth="1"/>
    <col min="11" max="11" width="2.83203125" customWidth="1"/>
    <col min="12" max="12" width="12.6640625" customWidth="1"/>
    <col min="13" max="13" width="12.1640625" customWidth="1"/>
    <col min="14" max="14" width="11.83203125" customWidth="1"/>
    <col min="15" max="15" width="2.1640625" customWidth="1"/>
    <col min="16" max="16" width="11.6640625" customWidth="1"/>
    <col min="17" max="17" width="2.5" customWidth="1"/>
    <col min="18" max="18" width="12.83203125" customWidth="1"/>
    <col min="19" max="19" width="12.6640625" customWidth="1"/>
    <col min="20" max="20" width="12.5" customWidth="1"/>
  </cols>
  <sheetData>
    <row r="1" spans="1:20" ht="74" customHeight="1" x14ac:dyDescent="0.2">
      <c r="B1" s="200" t="s">
        <v>68</v>
      </c>
      <c r="C1" s="200"/>
      <c r="D1" s="200"/>
      <c r="E1" s="62"/>
      <c r="F1" s="201" t="s">
        <v>69</v>
      </c>
      <c r="G1" s="201"/>
      <c r="H1" s="201"/>
      <c r="I1" s="62"/>
      <c r="J1" s="36" t="s">
        <v>47</v>
      </c>
      <c r="K1" s="60"/>
      <c r="L1" s="202" t="s">
        <v>70</v>
      </c>
      <c r="M1" s="202"/>
      <c r="N1" s="202"/>
      <c r="P1" s="37" t="s">
        <v>23</v>
      </c>
      <c r="Q1" s="59"/>
      <c r="R1" s="203" t="s">
        <v>86</v>
      </c>
      <c r="S1" s="203"/>
      <c r="T1" s="203"/>
    </row>
    <row r="2" spans="1:20" ht="85" x14ac:dyDescent="0.2">
      <c r="B2" s="97" t="s">
        <v>40</v>
      </c>
      <c r="C2" s="97" t="s">
        <v>41</v>
      </c>
      <c r="D2" s="97" t="s">
        <v>42</v>
      </c>
      <c r="E2" s="63"/>
      <c r="F2" s="100" t="s">
        <v>40</v>
      </c>
      <c r="G2" s="100" t="s">
        <v>41</v>
      </c>
      <c r="H2" s="100" t="s">
        <v>42</v>
      </c>
      <c r="I2" s="63"/>
      <c r="J2" s="30" t="s">
        <v>46</v>
      </c>
      <c r="K2" s="61"/>
      <c r="L2" s="105" t="s">
        <v>40</v>
      </c>
      <c r="M2" s="105" t="s">
        <v>41</v>
      </c>
      <c r="N2" s="105" t="s">
        <v>42</v>
      </c>
      <c r="P2" s="37" t="s">
        <v>78</v>
      </c>
      <c r="R2" s="103" t="s">
        <v>40</v>
      </c>
      <c r="S2" s="103" t="s">
        <v>41</v>
      </c>
      <c r="T2" s="103" t="s">
        <v>42</v>
      </c>
    </row>
    <row r="3" spans="1:20" x14ac:dyDescent="0.2">
      <c r="A3" s="20" t="s">
        <v>12</v>
      </c>
      <c r="B3" s="98">
        <v>0.38</v>
      </c>
      <c r="C3" s="98">
        <v>1.45</v>
      </c>
      <c r="D3" s="98">
        <v>2.0499999999999998</v>
      </c>
      <c r="F3" s="101">
        <f t="shared" ref="F3:H18" si="0">B3/1000</f>
        <v>3.8000000000000002E-4</v>
      </c>
      <c r="G3" s="101">
        <f t="shared" si="0"/>
        <v>1.4499999999999999E-3</v>
      </c>
      <c r="H3" s="101">
        <f t="shared" si="0"/>
        <v>2.0499999999999997E-3</v>
      </c>
      <c r="J3" s="71">
        <v>2083.3333333333335</v>
      </c>
      <c r="K3" s="33"/>
      <c r="L3" s="106">
        <f>F3*J3</f>
        <v>0.79166666666666674</v>
      </c>
      <c r="M3" s="106">
        <f>G3*J3</f>
        <v>3.0208333333333335</v>
      </c>
      <c r="N3" s="106">
        <f>H3*J3</f>
        <v>4.270833333333333</v>
      </c>
      <c r="P3" s="88">
        <v>5166.666666666667</v>
      </c>
      <c r="R3" s="104">
        <f>F3*P3</f>
        <v>1.9633333333333336</v>
      </c>
      <c r="S3" s="104">
        <f>G3*P3</f>
        <v>7.4916666666666663</v>
      </c>
      <c r="T3" s="104">
        <f>H3*P3</f>
        <v>10.591666666666667</v>
      </c>
    </row>
    <row r="4" spans="1:20" x14ac:dyDescent="0.2">
      <c r="A4" s="20" t="s">
        <v>11</v>
      </c>
      <c r="B4" s="98">
        <v>1.54</v>
      </c>
      <c r="C4" s="98">
        <v>3.29</v>
      </c>
      <c r="D4" s="98">
        <v>6.43</v>
      </c>
      <c r="F4" s="101">
        <f t="shared" si="0"/>
        <v>1.5400000000000001E-3</v>
      </c>
      <c r="G4" s="101">
        <f t="shared" si="0"/>
        <v>3.29E-3</v>
      </c>
      <c r="H4" s="101">
        <f t="shared" si="0"/>
        <v>6.43E-3</v>
      </c>
      <c r="J4" s="71">
        <v>1666.666666839378</v>
      </c>
      <c r="K4" s="33"/>
      <c r="L4" s="106">
        <f>F4*J4</f>
        <v>2.5666666669326421</v>
      </c>
      <c r="M4" s="106">
        <f>G4*J4</f>
        <v>5.4833333339015535</v>
      </c>
      <c r="N4" s="106">
        <f>H4*J4</f>
        <v>10.716666667777201</v>
      </c>
      <c r="P4" s="88">
        <v>2876.9166669647925</v>
      </c>
      <c r="R4" s="104">
        <f>F4*P4</f>
        <v>4.430451667125781</v>
      </c>
      <c r="S4" s="104">
        <f>G4*P4</f>
        <v>9.4650558343141675</v>
      </c>
      <c r="T4" s="104">
        <f>H4*P4</f>
        <v>18.498574168583616</v>
      </c>
    </row>
    <row r="5" spans="1:20" x14ac:dyDescent="0.2">
      <c r="A5" s="20" t="s">
        <v>43</v>
      </c>
      <c r="B5" s="98">
        <v>101.81</v>
      </c>
      <c r="C5" s="98">
        <v>301.41000000000003</v>
      </c>
      <c r="D5" s="98">
        <v>657.89</v>
      </c>
      <c r="F5" s="101">
        <f t="shared" si="0"/>
        <v>0.10181</v>
      </c>
      <c r="G5" s="101">
        <f t="shared" si="0"/>
        <v>0.30141000000000001</v>
      </c>
      <c r="H5" s="101">
        <f t="shared" si="0"/>
        <v>0.65788999999999997</v>
      </c>
      <c r="J5" s="71">
        <v>366.30036632843871</v>
      </c>
      <c r="K5" s="33"/>
      <c r="L5" s="106">
        <f>F5*J5</f>
        <v>37.293040295898344</v>
      </c>
      <c r="M5" s="106">
        <f>G5*J5</f>
        <v>110.40659341505472</v>
      </c>
      <c r="N5" s="106">
        <f>H5*J5</f>
        <v>240.98534800381654</v>
      </c>
      <c r="P5" s="88">
        <v>95.805787553129889</v>
      </c>
      <c r="R5" s="104">
        <f>F5*P5</f>
        <v>9.7539872307841531</v>
      </c>
      <c r="S5" s="104">
        <f>G5*P5</f>
        <v>28.87682242638888</v>
      </c>
      <c r="T5" s="104">
        <f>H5*P5</f>
        <v>63.029669573328619</v>
      </c>
    </row>
    <row r="6" spans="1:20" x14ac:dyDescent="0.2">
      <c r="A6" s="20" t="s">
        <v>44</v>
      </c>
      <c r="B6" s="98">
        <v>79.78</v>
      </c>
      <c r="C6" s="98">
        <v>365.29</v>
      </c>
      <c r="D6" s="98">
        <v>2509.42</v>
      </c>
      <c r="F6" s="101">
        <f t="shared" si="0"/>
        <v>7.9780000000000004E-2</v>
      </c>
      <c r="G6" s="101">
        <f t="shared" si="0"/>
        <v>0.36529</v>
      </c>
      <c r="H6" s="101">
        <f t="shared" si="0"/>
        <v>2.50942</v>
      </c>
      <c r="J6" s="71">
        <v>366.30036632747453</v>
      </c>
      <c r="K6" s="33"/>
      <c r="L6" s="106">
        <f t="shared" ref="L6:L39" si="1">F6*J6</f>
        <v>29.223443225605919</v>
      </c>
      <c r="M6" s="106">
        <f t="shared" ref="M6:M39" si="2">G6*J6</f>
        <v>133.80586081576317</v>
      </c>
      <c r="N6" s="106">
        <f t="shared" ref="N6:N39" si="3">H6*J6</f>
        <v>919.20146526949111</v>
      </c>
      <c r="P6" s="88">
        <v>95.805787552877703</v>
      </c>
      <c r="R6" s="104">
        <f t="shared" ref="R6:R39" si="4">F6*P6</f>
        <v>7.6433857309685838</v>
      </c>
      <c r="S6" s="104">
        <f t="shared" ref="S6:S39" si="5">G6*P6</f>
        <v>34.996896135190696</v>
      </c>
      <c r="T6" s="104">
        <f t="shared" ref="T6:T39" si="6">H6*P6</f>
        <v>240.41695940094237</v>
      </c>
    </row>
    <row r="7" spans="1:20" x14ac:dyDescent="0.2">
      <c r="A7" s="20" t="s">
        <v>62</v>
      </c>
      <c r="B7" s="99">
        <f t="shared" ref="B7:D7" si="7">AVERAGE(B5:B6)</f>
        <v>90.795000000000002</v>
      </c>
      <c r="C7" s="99">
        <f t="shared" si="7"/>
        <v>333.35</v>
      </c>
      <c r="D7" s="99">
        <f t="shared" si="7"/>
        <v>1583.655</v>
      </c>
      <c r="F7" s="101">
        <f t="shared" si="0"/>
        <v>9.0795000000000001E-2</v>
      </c>
      <c r="G7" s="101">
        <f t="shared" si="0"/>
        <v>0.33335000000000004</v>
      </c>
      <c r="H7" s="101">
        <f t="shared" si="0"/>
        <v>1.583655</v>
      </c>
      <c r="J7" s="71">
        <v>366.30036632832594</v>
      </c>
      <c r="K7" s="33"/>
      <c r="L7" s="106">
        <f t="shared" si="1"/>
        <v>33.258241760780351</v>
      </c>
      <c r="M7" s="106">
        <f t="shared" si="2"/>
        <v>122.10622711554747</v>
      </c>
      <c r="N7" s="106">
        <f t="shared" si="3"/>
        <v>580.09340663768501</v>
      </c>
      <c r="P7" s="88">
        <v>95.805787553100373</v>
      </c>
      <c r="R7" s="104">
        <f t="shared" si="4"/>
        <v>8.6986864808837492</v>
      </c>
      <c r="S7" s="104">
        <f t="shared" si="5"/>
        <v>31.936859280826013</v>
      </c>
      <c r="T7" s="104">
        <f t="shared" si="6"/>
        <v>151.72331448740516</v>
      </c>
    </row>
    <row r="8" spans="1:20" x14ac:dyDescent="0.2">
      <c r="A8" s="20" t="s">
        <v>13</v>
      </c>
      <c r="B8" s="98">
        <v>0.62</v>
      </c>
      <c r="C8" s="98">
        <v>6.12</v>
      </c>
      <c r="D8" s="98">
        <v>17.420000000000002</v>
      </c>
      <c r="F8" s="101">
        <f t="shared" si="0"/>
        <v>6.2E-4</v>
      </c>
      <c r="G8" s="101">
        <f t="shared" si="0"/>
        <v>6.1200000000000004E-3</v>
      </c>
      <c r="H8" s="101">
        <f t="shared" si="0"/>
        <v>1.7420000000000001E-2</v>
      </c>
      <c r="J8" s="71">
        <v>1754.3859647302904</v>
      </c>
      <c r="K8" s="33"/>
      <c r="L8" s="106">
        <f t="shared" si="1"/>
        <v>1.0877192981327801</v>
      </c>
      <c r="M8" s="106">
        <f t="shared" si="2"/>
        <v>10.736842104149378</v>
      </c>
      <c r="N8" s="106">
        <f t="shared" si="3"/>
        <v>30.56140350560166</v>
      </c>
      <c r="P8" s="88">
        <v>2091.3749997830523</v>
      </c>
      <c r="R8" s="104">
        <f t="shared" si="4"/>
        <v>1.2966524998654925</v>
      </c>
      <c r="S8" s="104">
        <f t="shared" si="5"/>
        <v>12.799214998672282</v>
      </c>
      <c r="T8" s="104">
        <f t="shared" si="6"/>
        <v>36.431752496220774</v>
      </c>
    </row>
    <row r="9" spans="1:20" x14ac:dyDescent="0.2">
      <c r="A9" s="20" t="s">
        <v>10</v>
      </c>
      <c r="B9" s="98">
        <v>1.22</v>
      </c>
      <c r="C9" s="98">
        <v>5.01</v>
      </c>
      <c r="D9" s="98">
        <v>8.11</v>
      </c>
      <c r="F9" s="101">
        <f t="shared" si="0"/>
        <v>1.2199999999999999E-3</v>
      </c>
      <c r="G9" s="101">
        <f t="shared" si="0"/>
        <v>5.0099999999999997E-3</v>
      </c>
      <c r="H9" s="101">
        <f t="shared" si="0"/>
        <v>8.1099999999999992E-3</v>
      </c>
      <c r="J9" s="71">
        <v>5882.3529418181815</v>
      </c>
      <c r="K9" s="33"/>
      <c r="L9" s="106">
        <f t="shared" si="1"/>
        <v>7.176470589018181</v>
      </c>
      <c r="M9" s="106">
        <f t="shared" si="2"/>
        <v>29.470588238509087</v>
      </c>
      <c r="N9" s="106">
        <f t="shared" si="3"/>
        <v>47.705882358145445</v>
      </c>
      <c r="P9" s="88">
        <v>1484.6911766325545</v>
      </c>
      <c r="R9" s="104">
        <f t="shared" si="4"/>
        <v>1.8113232354917164</v>
      </c>
      <c r="S9" s="104">
        <f t="shared" si="5"/>
        <v>7.4383027949290978</v>
      </c>
      <c r="T9" s="104">
        <f t="shared" si="6"/>
        <v>12.040845442490015</v>
      </c>
    </row>
    <row r="10" spans="1:20" x14ac:dyDescent="0.2">
      <c r="A10" s="20" t="s">
        <v>2</v>
      </c>
      <c r="B10" s="98">
        <v>0.45</v>
      </c>
      <c r="C10" s="98">
        <v>0.69</v>
      </c>
      <c r="D10" s="98">
        <v>0.99</v>
      </c>
      <c r="F10" s="101">
        <f t="shared" si="0"/>
        <v>4.4999999999999999E-4</v>
      </c>
      <c r="G10" s="101">
        <f t="shared" si="0"/>
        <v>6.8999999999999997E-4</v>
      </c>
      <c r="H10" s="101">
        <f t="shared" si="0"/>
        <v>9.8999999999999999E-4</v>
      </c>
      <c r="J10" s="71">
        <v>1026.6961576257381</v>
      </c>
      <c r="K10" s="33"/>
      <c r="L10" s="106">
        <f t="shared" si="1"/>
        <v>0.46201327093158212</v>
      </c>
      <c r="M10" s="106">
        <f t="shared" si="2"/>
        <v>0.7084203487617593</v>
      </c>
      <c r="N10" s="106">
        <f t="shared" si="3"/>
        <v>1.0164291960494807</v>
      </c>
      <c r="P10" s="88">
        <v>2461.8599592423507</v>
      </c>
      <c r="R10" s="104">
        <f t="shared" si="4"/>
        <v>1.1078369816590579</v>
      </c>
      <c r="S10" s="104">
        <f t="shared" si="5"/>
        <v>1.6986833718772218</v>
      </c>
      <c r="T10" s="104">
        <f t="shared" si="6"/>
        <v>2.4372413596499269</v>
      </c>
    </row>
    <row r="11" spans="1:20" x14ac:dyDescent="0.2">
      <c r="A11" s="20" t="s">
        <v>14</v>
      </c>
      <c r="B11" s="98">
        <v>26.31</v>
      </c>
      <c r="C11" s="98">
        <v>98.37</v>
      </c>
      <c r="D11" s="98">
        <v>192.25</v>
      </c>
      <c r="F11" s="101">
        <f t="shared" si="0"/>
        <v>2.631E-2</v>
      </c>
      <c r="G11" s="101">
        <f t="shared" si="0"/>
        <v>9.8369999999999999E-2</v>
      </c>
      <c r="H11" s="101">
        <f t="shared" si="0"/>
        <v>0.19225</v>
      </c>
      <c r="J11" s="71">
        <v>258.39793279416784</v>
      </c>
      <c r="K11" s="33"/>
      <c r="L11" s="106">
        <f t="shared" si="1"/>
        <v>6.7984496118145561</v>
      </c>
      <c r="M11" s="106">
        <f t="shared" si="2"/>
        <v>25.41860464896229</v>
      </c>
      <c r="N11" s="106">
        <f t="shared" si="3"/>
        <v>49.677002579678771</v>
      </c>
      <c r="P11" s="88">
        <v>97.267441852044627</v>
      </c>
      <c r="R11" s="104">
        <f t="shared" si="4"/>
        <v>2.5591063951272943</v>
      </c>
      <c r="S11" s="104">
        <f t="shared" si="5"/>
        <v>9.5681982549856297</v>
      </c>
      <c r="T11" s="104">
        <f t="shared" si="6"/>
        <v>18.699665696055579</v>
      </c>
    </row>
    <row r="12" spans="1:20" x14ac:dyDescent="0.2">
      <c r="A12" s="20" t="s">
        <v>31</v>
      </c>
      <c r="B12" s="98">
        <v>0.31</v>
      </c>
      <c r="C12" s="98">
        <v>2.2400000000000002</v>
      </c>
      <c r="D12" s="98">
        <v>6.48</v>
      </c>
      <c r="F12" s="101">
        <f t="shared" si="0"/>
        <v>3.1E-4</v>
      </c>
      <c r="G12" s="101">
        <f t="shared" si="0"/>
        <v>2.2400000000000002E-3</v>
      </c>
      <c r="H12" s="101">
        <f t="shared" si="0"/>
        <v>6.4800000000000005E-3</v>
      </c>
      <c r="J12" s="71">
        <v>3125</v>
      </c>
      <c r="K12" s="33"/>
      <c r="L12" s="106">
        <f t="shared" si="1"/>
        <v>0.96875</v>
      </c>
      <c r="M12" s="106">
        <f t="shared" si="2"/>
        <v>7.0000000000000009</v>
      </c>
      <c r="N12" s="106">
        <f t="shared" si="3"/>
        <v>20.25</v>
      </c>
      <c r="P12" s="88">
        <v>2146.5</v>
      </c>
      <c r="R12" s="104">
        <f t="shared" si="4"/>
        <v>0.66541499999999998</v>
      </c>
      <c r="S12" s="104">
        <f t="shared" si="5"/>
        <v>4.8081600000000009</v>
      </c>
      <c r="T12" s="104">
        <f t="shared" si="6"/>
        <v>13.909320000000001</v>
      </c>
    </row>
    <row r="13" spans="1:20" x14ac:dyDescent="0.2">
      <c r="A13" s="20" t="s">
        <v>16</v>
      </c>
      <c r="B13" s="98">
        <v>2.9</v>
      </c>
      <c r="C13" s="98">
        <v>10.65</v>
      </c>
      <c r="D13" s="98">
        <v>21.21</v>
      </c>
      <c r="F13" s="101">
        <f t="shared" si="0"/>
        <v>2.8999999999999998E-3</v>
      </c>
      <c r="G13" s="101">
        <f t="shared" si="0"/>
        <v>1.065E-2</v>
      </c>
      <c r="H13" s="101">
        <f t="shared" si="0"/>
        <v>2.121E-2</v>
      </c>
      <c r="J13" s="71">
        <v>1666.6666670391062</v>
      </c>
      <c r="K13" s="33"/>
      <c r="L13" s="106">
        <f t="shared" si="1"/>
        <v>4.8333333344134077</v>
      </c>
      <c r="M13" s="106">
        <f t="shared" si="2"/>
        <v>17.75000000396648</v>
      </c>
      <c r="N13" s="106">
        <f t="shared" si="3"/>
        <v>35.350000007899439</v>
      </c>
      <c r="P13" s="88">
        <v>503.6166667792067</v>
      </c>
      <c r="R13" s="104">
        <f t="shared" si="4"/>
        <v>1.4604883336596992</v>
      </c>
      <c r="S13" s="104">
        <f t="shared" si="5"/>
        <v>5.363517501198551</v>
      </c>
      <c r="T13" s="104">
        <f t="shared" si="6"/>
        <v>10.681709502386974</v>
      </c>
    </row>
    <row r="14" spans="1:20" x14ac:dyDescent="0.2">
      <c r="A14" s="20" t="s">
        <v>33</v>
      </c>
      <c r="B14" s="98">
        <v>61.9</v>
      </c>
      <c r="C14" s="98">
        <v>227.22</v>
      </c>
      <c r="D14" s="98">
        <v>900.4</v>
      </c>
      <c r="F14" s="101">
        <f t="shared" si="0"/>
        <v>6.1899999999999997E-2</v>
      </c>
      <c r="G14" s="101">
        <f t="shared" si="0"/>
        <v>0.22722000000000001</v>
      </c>
      <c r="H14" s="101">
        <f t="shared" si="0"/>
        <v>0.90039999999999998</v>
      </c>
      <c r="J14" s="71">
        <v>970.87378653198664</v>
      </c>
      <c r="K14" s="33"/>
      <c r="L14" s="106">
        <f t="shared" si="1"/>
        <v>60.097087386329967</v>
      </c>
      <c r="M14" s="106">
        <f t="shared" si="2"/>
        <v>220.601941775798</v>
      </c>
      <c r="N14" s="106">
        <f t="shared" si="3"/>
        <v>874.1747573934008</v>
      </c>
      <c r="P14" s="88">
        <v>178.92038837240676</v>
      </c>
      <c r="R14" s="104">
        <f t="shared" si="4"/>
        <v>11.075172040251978</v>
      </c>
      <c r="S14" s="104">
        <f t="shared" si="5"/>
        <v>40.654290645978264</v>
      </c>
      <c r="T14" s="104">
        <f t="shared" si="6"/>
        <v>161.09991769051504</v>
      </c>
    </row>
    <row r="15" spans="1:20" x14ac:dyDescent="0.2">
      <c r="A15" s="20" t="s">
        <v>20</v>
      </c>
      <c r="B15" s="98">
        <v>3.47</v>
      </c>
      <c r="C15" s="98">
        <v>87.08</v>
      </c>
      <c r="D15" s="98">
        <v>238.11</v>
      </c>
      <c r="F15" s="101">
        <f t="shared" si="0"/>
        <v>3.47E-3</v>
      </c>
      <c r="G15" s="101">
        <f t="shared" si="0"/>
        <v>8.7080000000000005E-2</v>
      </c>
      <c r="H15" s="101">
        <f t="shared" si="0"/>
        <v>0.23811000000000002</v>
      </c>
      <c r="J15" s="71">
        <v>193.42359773781905</v>
      </c>
      <c r="K15" s="33"/>
      <c r="L15" s="106">
        <f t="shared" si="1"/>
        <v>0.67117988415023211</v>
      </c>
      <c r="M15" s="106">
        <f t="shared" si="2"/>
        <v>16.843326891009283</v>
      </c>
      <c r="N15" s="106">
        <f t="shared" si="3"/>
        <v>46.056092857352098</v>
      </c>
      <c r="P15" s="88">
        <v>439.65957460197222</v>
      </c>
      <c r="R15" s="104">
        <f t="shared" si="4"/>
        <v>1.5256187238688437</v>
      </c>
      <c r="S15" s="104">
        <f t="shared" si="5"/>
        <v>38.285555756339747</v>
      </c>
      <c r="T15" s="104">
        <f t="shared" si="6"/>
        <v>104.68734130847561</v>
      </c>
    </row>
    <row r="16" spans="1:20" x14ac:dyDescent="0.2">
      <c r="A16" s="20" t="s">
        <v>15</v>
      </c>
      <c r="B16" s="98">
        <v>11.97</v>
      </c>
      <c r="C16" s="98">
        <v>21.76</v>
      </c>
      <c r="D16" s="98">
        <v>33.58</v>
      </c>
      <c r="F16" s="101">
        <f t="shared" si="0"/>
        <v>1.1970000000000001E-2</v>
      </c>
      <c r="G16" s="101">
        <f t="shared" si="0"/>
        <v>2.1760000000000002E-2</v>
      </c>
      <c r="H16" s="101">
        <f t="shared" si="0"/>
        <v>3.3579999999999999E-2</v>
      </c>
      <c r="J16" s="71">
        <v>694.44444449760783</v>
      </c>
      <c r="K16" s="33"/>
      <c r="L16" s="106">
        <f t="shared" si="1"/>
        <v>8.3125000006363674</v>
      </c>
      <c r="M16" s="106">
        <f t="shared" si="2"/>
        <v>15.111111112267947</v>
      </c>
      <c r="N16" s="106">
        <f t="shared" si="3"/>
        <v>23.319444446229671</v>
      </c>
      <c r="P16" s="88">
        <v>194.20833334820099</v>
      </c>
      <c r="R16" s="104">
        <f t="shared" si="4"/>
        <v>2.3246737501779662</v>
      </c>
      <c r="S16" s="104">
        <f t="shared" si="5"/>
        <v>4.2259733336568539</v>
      </c>
      <c r="T16" s="104">
        <f t="shared" si="6"/>
        <v>6.5215158338325896</v>
      </c>
    </row>
    <row r="17" spans="1:20" x14ac:dyDescent="0.2">
      <c r="A17" s="20" t="s">
        <v>22</v>
      </c>
      <c r="B17" s="98">
        <v>58.34</v>
      </c>
      <c r="C17" s="98">
        <v>235.12</v>
      </c>
      <c r="D17" s="98">
        <v>420.92</v>
      </c>
      <c r="F17" s="101">
        <f t="shared" si="0"/>
        <v>5.8340000000000003E-2</v>
      </c>
      <c r="G17" s="101">
        <f t="shared" si="0"/>
        <v>0.23512</v>
      </c>
      <c r="H17" s="101">
        <f t="shared" si="0"/>
        <v>0.42092000000000002</v>
      </c>
      <c r="J17" s="71">
        <v>558.65921783590966</v>
      </c>
      <c r="K17" s="33"/>
      <c r="L17" s="106">
        <f t="shared" si="1"/>
        <v>32.592178768546972</v>
      </c>
      <c r="M17" s="106">
        <f t="shared" si="2"/>
        <v>131.35195529757908</v>
      </c>
      <c r="N17" s="106">
        <f t="shared" si="3"/>
        <v>235.15083797149111</v>
      </c>
      <c r="P17" s="88">
        <v>293.0363128275589</v>
      </c>
      <c r="R17" s="104">
        <f t="shared" si="4"/>
        <v>17.095738490359786</v>
      </c>
      <c r="S17" s="104">
        <f t="shared" si="5"/>
        <v>68.898697872015646</v>
      </c>
      <c r="T17" s="104">
        <f t="shared" si="6"/>
        <v>123.3448447953761</v>
      </c>
    </row>
    <row r="18" spans="1:20" x14ac:dyDescent="0.2">
      <c r="A18" s="20" t="s">
        <v>5</v>
      </c>
      <c r="B18" s="98">
        <v>5.73</v>
      </c>
      <c r="C18" s="98">
        <v>14.14</v>
      </c>
      <c r="D18" s="98">
        <v>20.96</v>
      </c>
      <c r="F18" s="101">
        <f t="shared" si="0"/>
        <v>5.7300000000000007E-3</v>
      </c>
      <c r="G18" s="101">
        <f t="shared" si="0"/>
        <v>1.414E-2</v>
      </c>
      <c r="H18" s="101">
        <f t="shared" si="0"/>
        <v>2.0959999999999999E-2</v>
      </c>
      <c r="J18" s="71">
        <v>172.41379308452252</v>
      </c>
      <c r="K18" s="33"/>
      <c r="L18" s="106">
        <f t="shared" si="1"/>
        <v>0.98793103437431418</v>
      </c>
      <c r="M18" s="106">
        <f t="shared" si="2"/>
        <v>2.4379310342151483</v>
      </c>
      <c r="N18" s="106">
        <f t="shared" si="3"/>
        <v>3.613793103051592</v>
      </c>
      <c r="P18" s="88">
        <v>269.84094824624174</v>
      </c>
      <c r="R18" s="104">
        <f t="shared" si="4"/>
        <v>1.5461886334509654</v>
      </c>
      <c r="S18" s="104">
        <f t="shared" si="5"/>
        <v>3.815551008201858</v>
      </c>
      <c r="T18" s="104">
        <f t="shared" si="6"/>
        <v>5.6558662752412268</v>
      </c>
    </row>
    <row r="19" spans="1:20" x14ac:dyDescent="0.2">
      <c r="A19" s="20" t="s">
        <v>32</v>
      </c>
      <c r="B19" s="98">
        <v>21.95</v>
      </c>
      <c r="C19" s="98">
        <v>97.13</v>
      </c>
      <c r="D19" s="98">
        <v>133.36000000000001</v>
      </c>
      <c r="F19" s="101">
        <f t="shared" ref="F19:H39" si="8">B19/1000</f>
        <v>2.1950000000000001E-2</v>
      </c>
      <c r="G19" s="101">
        <f t="shared" si="8"/>
        <v>9.7129999999999994E-2</v>
      </c>
      <c r="H19" s="101">
        <f t="shared" si="8"/>
        <v>0.13336000000000001</v>
      </c>
      <c r="J19" s="71">
        <v>315.45741326627183</v>
      </c>
      <c r="K19" s="33"/>
      <c r="L19" s="106">
        <f t="shared" si="1"/>
        <v>6.9242902211946671</v>
      </c>
      <c r="M19" s="106">
        <f t="shared" si="2"/>
        <v>30.640378550552981</v>
      </c>
      <c r="N19" s="106">
        <f t="shared" si="3"/>
        <v>42.069400633190014</v>
      </c>
      <c r="P19" s="88">
        <v>100.08000000541251</v>
      </c>
      <c r="R19" s="104">
        <f t="shared" si="4"/>
        <v>2.1967560001188047</v>
      </c>
      <c r="S19" s="104">
        <f t="shared" si="5"/>
        <v>9.7207704005257174</v>
      </c>
      <c r="T19" s="104">
        <f t="shared" si="6"/>
        <v>13.346668800721813</v>
      </c>
    </row>
    <row r="20" spans="1:20" x14ac:dyDescent="0.2">
      <c r="A20" s="20" t="s">
        <v>45</v>
      </c>
      <c r="B20" s="98">
        <f t="shared" ref="B20:D20" si="9">AVERAGE(B5,B6,B19,B31,B33)</f>
        <v>51.14</v>
      </c>
      <c r="C20" s="98">
        <f t="shared" si="9"/>
        <v>177.78200000000001</v>
      </c>
      <c r="D20" s="98">
        <f t="shared" si="9"/>
        <v>727.93600000000004</v>
      </c>
      <c r="F20" s="102">
        <f t="shared" si="8"/>
        <v>5.1139999999999998E-2</v>
      </c>
      <c r="G20" s="102">
        <f t="shared" si="8"/>
        <v>0.17778200000000002</v>
      </c>
      <c r="H20" s="102">
        <f t="shared" si="8"/>
        <v>0.72793600000000003</v>
      </c>
      <c r="J20" s="71">
        <v>627.11160234853287</v>
      </c>
      <c r="K20" s="33"/>
      <c r="L20" s="106">
        <f t="shared" si="1"/>
        <v>32.070487344103967</v>
      </c>
      <c r="M20" s="106">
        <f t="shared" si="2"/>
        <v>111.48915488872689</v>
      </c>
      <c r="N20" s="106">
        <f t="shared" si="3"/>
        <v>456.49711136718162</v>
      </c>
      <c r="P20" s="88">
        <v>7</v>
      </c>
      <c r="R20" s="104">
        <f t="shared" si="4"/>
        <v>0.35797999999999996</v>
      </c>
      <c r="S20" s="104">
        <f t="shared" si="5"/>
        <v>1.2444740000000001</v>
      </c>
      <c r="T20" s="104">
        <f t="shared" si="6"/>
        <v>5.0955520000000005</v>
      </c>
    </row>
    <row r="21" spans="1:20" x14ac:dyDescent="0.2">
      <c r="A21" s="20" t="s">
        <v>26</v>
      </c>
      <c r="B21" s="98">
        <v>1.2</v>
      </c>
      <c r="C21" s="98">
        <v>4.03</v>
      </c>
      <c r="D21" s="98">
        <v>12.58</v>
      </c>
      <c r="F21" s="101">
        <f t="shared" si="8"/>
        <v>1.1999999999999999E-3</v>
      </c>
      <c r="G21" s="101">
        <f t="shared" si="8"/>
        <v>4.0300000000000006E-3</v>
      </c>
      <c r="H21" s="101">
        <f t="shared" si="8"/>
        <v>1.2580000000000001E-2</v>
      </c>
      <c r="J21" s="71">
        <v>221.11663911564628</v>
      </c>
      <c r="K21" s="33"/>
      <c r="L21" s="106">
        <f t="shared" si="1"/>
        <v>0.26533996693877548</v>
      </c>
      <c r="M21" s="106">
        <f t="shared" si="2"/>
        <v>0.89110005563605466</v>
      </c>
      <c r="N21" s="106">
        <f t="shared" si="3"/>
        <v>2.7816473200748302</v>
      </c>
      <c r="P21" s="88">
        <v>264.45550038231295</v>
      </c>
      <c r="R21" s="104">
        <f t="shared" si="4"/>
        <v>0.3173466004587755</v>
      </c>
      <c r="S21" s="104">
        <f t="shared" si="5"/>
        <v>1.0657556665407213</v>
      </c>
      <c r="T21" s="104">
        <f t="shared" si="6"/>
        <v>3.3268501948094973</v>
      </c>
    </row>
    <row r="22" spans="1:20" x14ac:dyDescent="0.2">
      <c r="A22" s="20" t="s">
        <v>4</v>
      </c>
      <c r="B22" s="98">
        <v>6.64</v>
      </c>
      <c r="C22" s="98">
        <v>19.149999999999999</v>
      </c>
      <c r="D22" s="98">
        <v>47.15</v>
      </c>
      <c r="F22" s="101">
        <f t="shared" si="8"/>
        <v>6.6400000000000001E-3</v>
      </c>
      <c r="G22" s="101">
        <f t="shared" si="8"/>
        <v>1.9149999999999997E-2</v>
      </c>
      <c r="H22" s="101">
        <f t="shared" si="8"/>
        <v>4.7149999999999997E-2</v>
      </c>
      <c r="J22" s="71">
        <v>162.60162600308638</v>
      </c>
      <c r="K22" s="33"/>
      <c r="L22" s="106">
        <f t="shared" si="1"/>
        <v>1.0796747966604936</v>
      </c>
      <c r="M22" s="106">
        <f t="shared" si="2"/>
        <v>3.1138211379591039</v>
      </c>
      <c r="N22" s="106">
        <f t="shared" si="3"/>
        <v>7.666666666045522</v>
      </c>
      <c r="P22" s="88">
        <v>280.99166664390106</v>
      </c>
      <c r="R22" s="104">
        <f t="shared" si="4"/>
        <v>1.8657846665155031</v>
      </c>
      <c r="S22" s="104">
        <f t="shared" si="5"/>
        <v>5.3809904162307047</v>
      </c>
      <c r="T22" s="104">
        <f t="shared" si="6"/>
        <v>13.248757082259933</v>
      </c>
    </row>
    <row r="23" spans="1:20" x14ac:dyDescent="0.2">
      <c r="A23" s="20" t="s">
        <v>18</v>
      </c>
      <c r="B23" s="98">
        <v>5.78</v>
      </c>
      <c r="C23" s="98">
        <v>11.23</v>
      </c>
      <c r="D23" s="98">
        <v>24.25</v>
      </c>
      <c r="F23" s="101">
        <f t="shared" si="8"/>
        <v>5.7800000000000004E-3</v>
      </c>
      <c r="G23" s="101">
        <f t="shared" si="8"/>
        <v>1.123E-2</v>
      </c>
      <c r="H23" s="101">
        <f t="shared" si="8"/>
        <v>2.4250000000000001E-2</v>
      </c>
      <c r="J23" s="71">
        <v>381.24285171052645</v>
      </c>
      <c r="K23" s="33"/>
      <c r="L23" s="106">
        <f t="shared" si="1"/>
        <v>2.2035836828868431</v>
      </c>
      <c r="M23" s="106">
        <f t="shared" si="2"/>
        <v>4.281357224709212</v>
      </c>
      <c r="N23" s="106">
        <f t="shared" si="3"/>
        <v>9.2451391539802668</v>
      </c>
      <c r="P23" s="88">
        <v>438.43881053839806</v>
      </c>
      <c r="R23" s="104">
        <f t="shared" si="4"/>
        <v>2.5341763249119409</v>
      </c>
      <c r="S23" s="104">
        <f t="shared" si="5"/>
        <v>4.9236678423462106</v>
      </c>
      <c r="T23" s="104">
        <f t="shared" si="6"/>
        <v>10.632141155556154</v>
      </c>
    </row>
    <row r="24" spans="1:20" x14ac:dyDescent="0.2">
      <c r="A24" s="20" t="s">
        <v>21</v>
      </c>
      <c r="B24" s="98">
        <v>5.78</v>
      </c>
      <c r="C24" s="98">
        <v>37.26</v>
      </c>
      <c r="D24" s="98">
        <v>61.19</v>
      </c>
      <c r="F24" s="101">
        <f t="shared" si="8"/>
        <v>5.7800000000000004E-3</v>
      </c>
      <c r="G24" s="101">
        <f t="shared" si="8"/>
        <v>3.7260000000000001E-2</v>
      </c>
      <c r="H24" s="101">
        <f t="shared" si="8"/>
        <v>6.1189999999999994E-2</v>
      </c>
      <c r="J24" s="71">
        <v>113.12217194982895</v>
      </c>
      <c r="K24" s="33"/>
      <c r="L24" s="106">
        <f t="shared" si="1"/>
        <v>0.65384615387001144</v>
      </c>
      <c r="M24" s="106">
        <f t="shared" si="2"/>
        <v>4.214932126850627</v>
      </c>
      <c r="N24" s="106">
        <f t="shared" si="3"/>
        <v>6.9219457016100332</v>
      </c>
      <c r="P24" s="88">
        <v>4072.3981901938428</v>
      </c>
      <c r="R24" s="104">
        <f t="shared" si="4"/>
        <v>23.538461539320412</v>
      </c>
      <c r="S24" s="104">
        <f t="shared" si="5"/>
        <v>151.7375565666226</v>
      </c>
      <c r="T24" s="104">
        <f t="shared" si="6"/>
        <v>249.1900452579612</v>
      </c>
    </row>
    <row r="25" spans="1:20" x14ac:dyDescent="0.2">
      <c r="A25" s="20" t="s">
        <v>9</v>
      </c>
      <c r="B25" s="98">
        <v>0.95</v>
      </c>
      <c r="C25" s="98">
        <v>3.24</v>
      </c>
      <c r="D25" s="98">
        <v>7.47</v>
      </c>
      <c r="F25" s="101">
        <f t="shared" si="8"/>
        <v>9.5E-4</v>
      </c>
      <c r="G25" s="101">
        <f t="shared" si="8"/>
        <v>3.2400000000000003E-3</v>
      </c>
      <c r="H25" s="101">
        <f t="shared" si="8"/>
        <v>7.4700000000000001E-3</v>
      </c>
      <c r="J25" s="71">
        <v>2702.7027025641023</v>
      </c>
      <c r="K25" s="33"/>
      <c r="L25" s="106">
        <f t="shared" si="1"/>
        <v>2.5675675674358973</v>
      </c>
      <c r="M25" s="106">
        <f t="shared" si="2"/>
        <v>8.7567567563076913</v>
      </c>
      <c r="N25" s="106">
        <f t="shared" si="3"/>
        <v>20.189189188153843</v>
      </c>
      <c r="P25" s="88">
        <v>923.85810806073061</v>
      </c>
      <c r="R25" s="104">
        <f t="shared" si="4"/>
        <v>0.8776652026576941</v>
      </c>
      <c r="S25" s="104">
        <f t="shared" si="5"/>
        <v>2.9933002701167672</v>
      </c>
      <c r="T25" s="104">
        <f t="shared" si="6"/>
        <v>6.9012200672136581</v>
      </c>
    </row>
    <row r="26" spans="1:20" x14ac:dyDescent="0.2">
      <c r="A26" s="20" t="s">
        <v>19</v>
      </c>
      <c r="B26" s="98">
        <v>0.83</v>
      </c>
      <c r="C26" s="98">
        <v>2.4300000000000002</v>
      </c>
      <c r="D26" s="98">
        <v>5.17</v>
      </c>
      <c r="F26" s="101">
        <f t="shared" si="8"/>
        <v>8.3000000000000001E-4</v>
      </c>
      <c r="G26" s="101">
        <f t="shared" si="8"/>
        <v>2.4300000000000003E-3</v>
      </c>
      <c r="H26" s="101">
        <f t="shared" si="8"/>
        <v>5.1700000000000001E-3</v>
      </c>
      <c r="J26" s="71">
        <v>1946.4720194647202</v>
      </c>
      <c r="K26" s="33"/>
      <c r="L26" s="106">
        <f t="shared" si="1"/>
        <v>1.6155717761557178</v>
      </c>
      <c r="M26" s="106">
        <f t="shared" si="2"/>
        <v>4.7299270072992705</v>
      </c>
      <c r="N26" s="106">
        <f t="shared" si="3"/>
        <v>10.063260340632604</v>
      </c>
      <c r="P26" s="88">
        <v>940</v>
      </c>
      <c r="R26" s="104">
        <f t="shared" si="4"/>
        <v>0.7802</v>
      </c>
      <c r="S26" s="104">
        <f t="shared" si="5"/>
        <v>2.2842000000000002</v>
      </c>
      <c r="T26" s="104">
        <f t="shared" si="6"/>
        <v>4.8597999999999999</v>
      </c>
    </row>
    <row r="27" spans="1:20" x14ac:dyDescent="0.2">
      <c r="A27" s="20" t="s">
        <v>27</v>
      </c>
      <c r="B27" s="98">
        <v>1.57</v>
      </c>
      <c r="C27" s="98">
        <v>17.079999999999998</v>
      </c>
      <c r="D27" s="98">
        <v>50.24</v>
      </c>
      <c r="F27" s="101">
        <f t="shared" si="8"/>
        <v>1.57E-3</v>
      </c>
      <c r="G27" s="101">
        <f t="shared" si="8"/>
        <v>1.7079999999999998E-2</v>
      </c>
      <c r="H27" s="101">
        <f t="shared" si="8"/>
        <v>5.024E-2</v>
      </c>
      <c r="J27" s="71">
        <v>293.25513198458566</v>
      </c>
      <c r="K27" s="33"/>
      <c r="L27" s="106">
        <f t="shared" si="1"/>
        <v>0.46041055721579949</v>
      </c>
      <c r="M27" s="106">
        <f t="shared" si="2"/>
        <v>5.0087976542967221</v>
      </c>
      <c r="N27" s="106">
        <f t="shared" si="3"/>
        <v>14.733137830905584</v>
      </c>
      <c r="P27" s="88">
        <v>157.52859238598987</v>
      </c>
      <c r="R27" s="104">
        <f t="shared" si="4"/>
        <v>0.2473198900460041</v>
      </c>
      <c r="S27" s="104">
        <f t="shared" si="5"/>
        <v>2.6905883579527066</v>
      </c>
      <c r="T27" s="104">
        <f t="shared" si="6"/>
        <v>7.9142364814721313</v>
      </c>
    </row>
    <row r="28" spans="1:20" x14ac:dyDescent="0.2">
      <c r="A28" s="20" t="s">
        <v>30</v>
      </c>
      <c r="B28" s="98">
        <v>0.86</v>
      </c>
      <c r="C28" s="98">
        <v>2.27</v>
      </c>
      <c r="D28" s="98">
        <v>4.93</v>
      </c>
      <c r="F28" s="101">
        <f t="shared" si="8"/>
        <v>8.5999999999999998E-4</v>
      </c>
      <c r="G28" s="101">
        <f t="shared" si="8"/>
        <v>2.2699999999999999E-3</v>
      </c>
      <c r="H28" s="101">
        <f t="shared" si="8"/>
        <v>4.9299999999999995E-3</v>
      </c>
      <c r="J28" s="71">
        <v>3268.6414708886618</v>
      </c>
      <c r="K28" s="33"/>
      <c r="L28" s="106">
        <f t="shared" si="1"/>
        <v>2.8110316649642493</v>
      </c>
      <c r="M28" s="106">
        <f t="shared" si="2"/>
        <v>7.4198161389172617</v>
      </c>
      <c r="N28" s="106">
        <f t="shared" si="3"/>
        <v>16.114402451481102</v>
      </c>
      <c r="P28" s="88">
        <v>621</v>
      </c>
      <c r="R28" s="104">
        <f t="shared" si="4"/>
        <v>0.53405999999999998</v>
      </c>
      <c r="S28" s="104">
        <f t="shared" si="5"/>
        <v>1.40967</v>
      </c>
      <c r="T28" s="104">
        <f t="shared" si="6"/>
        <v>3.0615299999999999</v>
      </c>
    </row>
    <row r="29" spans="1:20" x14ac:dyDescent="0.2">
      <c r="A29" s="20" t="s">
        <v>28</v>
      </c>
      <c r="B29" s="98">
        <v>1.97</v>
      </c>
      <c r="C29" s="98">
        <v>10.67</v>
      </c>
      <c r="D29" s="98">
        <v>17.100000000000001</v>
      </c>
      <c r="F29" s="101">
        <f t="shared" si="8"/>
        <v>1.97E-3</v>
      </c>
      <c r="G29" s="101">
        <f t="shared" si="8"/>
        <v>1.0670000000000001E-2</v>
      </c>
      <c r="H29" s="101">
        <f t="shared" si="8"/>
        <v>1.7100000000000001E-2</v>
      </c>
      <c r="J29" s="71">
        <v>113.12217076960474</v>
      </c>
      <c r="K29" s="33"/>
      <c r="L29" s="106">
        <f t="shared" si="1"/>
        <v>0.22285067641612133</v>
      </c>
      <c r="M29" s="106">
        <f t="shared" si="2"/>
        <v>1.2070135621116826</v>
      </c>
      <c r="N29" s="106">
        <f t="shared" si="3"/>
        <v>1.934389120160241</v>
      </c>
      <c r="P29" s="88">
        <v>4072.3981884297523</v>
      </c>
      <c r="R29" s="104">
        <f t="shared" si="4"/>
        <v>8.0226244312066122</v>
      </c>
      <c r="S29" s="104">
        <f t="shared" si="5"/>
        <v>43.452488670545456</v>
      </c>
      <c r="T29" s="104">
        <f t="shared" si="6"/>
        <v>69.638009022148765</v>
      </c>
    </row>
    <row r="30" spans="1:20" x14ac:dyDescent="0.2">
      <c r="A30" s="20" t="s">
        <v>3</v>
      </c>
      <c r="B30" s="98">
        <v>0.74</v>
      </c>
      <c r="C30" s="98">
        <v>7.52</v>
      </c>
      <c r="D30" s="98">
        <v>33.659999999999997</v>
      </c>
      <c r="F30" s="101">
        <f t="shared" si="8"/>
        <v>7.3999999999999999E-4</v>
      </c>
      <c r="G30" s="101">
        <f t="shared" si="8"/>
        <v>7.5199999999999998E-3</v>
      </c>
      <c r="H30" s="101">
        <f t="shared" si="8"/>
        <v>3.3659999999999995E-2</v>
      </c>
      <c r="J30" s="71">
        <v>289.01734101876673</v>
      </c>
      <c r="K30" s="33"/>
      <c r="L30" s="106">
        <f t="shared" si="1"/>
        <v>0.21387283235388738</v>
      </c>
      <c r="M30" s="106">
        <f t="shared" si="2"/>
        <v>2.1734104044611255</v>
      </c>
      <c r="N30" s="106">
        <f t="shared" si="3"/>
        <v>9.7283236986916872</v>
      </c>
      <c r="P30" s="88">
        <v>122.99566473065147</v>
      </c>
      <c r="R30" s="104">
        <f t="shared" si="4"/>
        <v>9.1016791900682084E-2</v>
      </c>
      <c r="S30" s="104">
        <f t="shared" si="5"/>
        <v>0.92492739877449903</v>
      </c>
      <c r="T30" s="104">
        <f t="shared" si="6"/>
        <v>4.1400340748337277</v>
      </c>
    </row>
    <row r="31" spans="1:20" x14ac:dyDescent="0.2">
      <c r="A31" s="20" t="s">
        <v>24</v>
      </c>
      <c r="B31" s="98">
        <v>29.47</v>
      </c>
      <c r="C31" s="98">
        <v>76.38</v>
      </c>
      <c r="D31" s="98">
        <v>237.55</v>
      </c>
      <c r="F31" s="101">
        <f t="shared" si="8"/>
        <v>2.947E-2</v>
      </c>
      <c r="G31" s="101">
        <f t="shared" si="8"/>
        <v>7.637999999999999E-2</v>
      </c>
      <c r="H31" s="101">
        <f t="shared" si="8"/>
        <v>0.23755000000000001</v>
      </c>
      <c r="J31" s="71">
        <v>418.41004182027649</v>
      </c>
      <c r="K31" s="33"/>
      <c r="L31" s="106">
        <f t="shared" si="1"/>
        <v>12.330543932443549</v>
      </c>
      <c r="M31" s="106">
        <f t="shared" si="2"/>
        <v>31.958158994232715</v>
      </c>
      <c r="N31" s="106">
        <f t="shared" si="3"/>
        <v>99.393305434406685</v>
      </c>
      <c r="P31" s="88">
        <v>273.94811714124057</v>
      </c>
      <c r="R31" s="104">
        <f t="shared" si="4"/>
        <v>8.07325101215236</v>
      </c>
      <c r="S31" s="104">
        <f t="shared" si="5"/>
        <v>20.924157187247953</v>
      </c>
      <c r="T31" s="104">
        <f t="shared" si="6"/>
        <v>65.076375226901703</v>
      </c>
    </row>
    <row r="32" spans="1:20" x14ac:dyDescent="0.2">
      <c r="A32" s="20" t="s">
        <v>1</v>
      </c>
      <c r="B32" s="98">
        <v>0.62</v>
      </c>
      <c r="C32" s="98">
        <v>3.48</v>
      </c>
      <c r="D32" s="98">
        <v>6.17</v>
      </c>
      <c r="F32" s="101">
        <f t="shared" si="8"/>
        <v>6.2E-4</v>
      </c>
      <c r="G32" s="101">
        <f t="shared" si="8"/>
        <v>3.48E-3</v>
      </c>
      <c r="H32" s="101">
        <f t="shared" si="8"/>
        <v>6.1700000000000001E-3</v>
      </c>
      <c r="J32" s="71">
        <v>1366.120218181818</v>
      </c>
      <c r="K32" s="33"/>
      <c r="L32" s="106">
        <f t="shared" si="1"/>
        <v>0.84699453527272717</v>
      </c>
      <c r="M32" s="106">
        <f t="shared" si="2"/>
        <v>4.7540983592727271</v>
      </c>
      <c r="N32" s="106">
        <f t="shared" si="3"/>
        <v>8.4289617461818178</v>
      </c>
      <c r="P32" s="88">
        <v>1009.8770488865455</v>
      </c>
      <c r="R32" s="104">
        <f t="shared" si="4"/>
        <v>0.62612377030965816</v>
      </c>
      <c r="S32" s="104">
        <f t="shared" si="5"/>
        <v>3.5143721301251785</v>
      </c>
      <c r="T32" s="104">
        <f t="shared" si="6"/>
        <v>6.2309413916299858</v>
      </c>
    </row>
    <row r="33" spans="1:28" x14ac:dyDescent="0.2">
      <c r="A33" s="20" t="s">
        <v>17</v>
      </c>
      <c r="B33" s="98">
        <v>22.69</v>
      </c>
      <c r="C33" s="98">
        <v>48.7</v>
      </c>
      <c r="D33" s="98">
        <v>101.46</v>
      </c>
      <c r="F33" s="101">
        <f t="shared" si="8"/>
        <v>2.2690000000000002E-2</v>
      </c>
      <c r="G33" s="101">
        <f t="shared" si="8"/>
        <v>4.87E-2</v>
      </c>
      <c r="H33" s="101">
        <f t="shared" si="8"/>
        <v>0.10145999999999999</v>
      </c>
      <c r="J33" s="71">
        <v>540.54147086974103</v>
      </c>
      <c r="K33" s="33"/>
      <c r="L33" s="106">
        <f t="shared" si="1"/>
        <v>12.264885974034424</v>
      </c>
      <c r="M33" s="106">
        <f t="shared" si="2"/>
        <v>26.32436963135639</v>
      </c>
      <c r="N33" s="106">
        <f t="shared" si="3"/>
        <v>54.84333763444392</v>
      </c>
      <c r="P33" s="88">
        <v>459.56655672855089</v>
      </c>
      <c r="R33" s="104">
        <f t="shared" si="4"/>
        <v>10.427565172170821</v>
      </c>
      <c r="S33" s="104">
        <f t="shared" si="5"/>
        <v>22.380891312680429</v>
      </c>
      <c r="T33" s="104">
        <f t="shared" si="6"/>
        <v>46.627622845678772</v>
      </c>
    </row>
    <row r="34" spans="1:28" x14ac:dyDescent="0.2">
      <c r="A34" s="20" t="s">
        <v>0</v>
      </c>
      <c r="B34" s="98">
        <v>2.86</v>
      </c>
      <c r="C34" s="98">
        <v>35.07</v>
      </c>
      <c r="D34" s="98">
        <v>156.01</v>
      </c>
      <c r="F34" s="101">
        <f t="shared" si="8"/>
        <v>2.8599999999999997E-3</v>
      </c>
      <c r="G34" s="101">
        <f t="shared" si="8"/>
        <v>3.5069999999999997E-2</v>
      </c>
      <c r="H34" s="101">
        <f t="shared" si="8"/>
        <v>0.15600999999999998</v>
      </c>
      <c r="J34" s="71">
        <v>271.29679857142867</v>
      </c>
      <c r="K34" s="33"/>
      <c r="L34" s="106">
        <f t="shared" si="1"/>
        <v>0.77590884391428594</v>
      </c>
      <c r="M34" s="106">
        <f t="shared" si="2"/>
        <v>9.5143787259000021</v>
      </c>
      <c r="N34" s="106">
        <f t="shared" si="3"/>
        <v>42.325013545128584</v>
      </c>
      <c r="P34" s="88">
        <v>791.93671965288763</v>
      </c>
      <c r="R34" s="104">
        <f t="shared" si="4"/>
        <v>2.2649390182072584</v>
      </c>
      <c r="S34" s="104">
        <f t="shared" si="5"/>
        <v>27.773220758226767</v>
      </c>
      <c r="T34" s="104">
        <f t="shared" si="6"/>
        <v>123.55004763304699</v>
      </c>
    </row>
    <row r="35" spans="1:28" x14ac:dyDescent="0.2">
      <c r="A35" s="20" t="s">
        <v>29</v>
      </c>
      <c r="B35" s="98">
        <v>0.45</v>
      </c>
      <c r="C35" s="98">
        <v>1.61</v>
      </c>
      <c r="D35" s="98">
        <v>9.31</v>
      </c>
      <c r="F35" s="101">
        <f t="shared" si="8"/>
        <v>4.4999999999999999E-4</v>
      </c>
      <c r="G35" s="101">
        <f t="shared" si="8"/>
        <v>1.6100000000000001E-3</v>
      </c>
      <c r="H35" s="101">
        <f t="shared" si="8"/>
        <v>9.3100000000000006E-3</v>
      </c>
      <c r="J35" s="71">
        <v>2702.7027030303025</v>
      </c>
      <c r="K35" s="33"/>
      <c r="L35" s="106">
        <f t="shared" si="1"/>
        <v>1.2162162163636361</v>
      </c>
      <c r="M35" s="106">
        <f t="shared" si="2"/>
        <v>4.3513513518787876</v>
      </c>
      <c r="N35" s="106">
        <f t="shared" si="3"/>
        <v>25.162162165212116</v>
      </c>
      <c r="P35" s="88">
        <v>1076.4189190493937</v>
      </c>
      <c r="R35" s="104">
        <f t="shared" si="4"/>
        <v>0.48438851357222718</v>
      </c>
      <c r="S35" s="104">
        <f t="shared" si="5"/>
        <v>1.733034459669524</v>
      </c>
      <c r="T35" s="104">
        <f t="shared" si="6"/>
        <v>10.021460136349855</v>
      </c>
    </row>
    <row r="36" spans="1:28" x14ac:dyDescent="0.2">
      <c r="A36" s="20" t="s">
        <v>6</v>
      </c>
      <c r="B36" s="98">
        <v>0.47</v>
      </c>
      <c r="C36" s="98">
        <v>1.06</v>
      </c>
      <c r="D36" s="98">
        <v>1.64</v>
      </c>
      <c r="F36" s="101">
        <f t="shared" si="8"/>
        <v>4.6999999999999999E-4</v>
      </c>
      <c r="G36" s="101">
        <f t="shared" si="8"/>
        <v>1.06E-3</v>
      </c>
      <c r="H36" s="101">
        <f t="shared" si="8"/>
        <v>1.64E-3</v>
      </c>
      <c r="J36" s="71">
        <v>2222.2222222222222</v>
      </c>
      <c r="K36" s="33"/>
      <c r="L36" s="106">
        <f t="shared" si="1"/>
        <v>1.0444444444444443</v>
      </c>
      <c r="M36" s="106">
        <f t="shared" si="2"/>
        <v>2.3555555555555556</v>
      </c>
      <c r="N36" s="106">
        <f t="shared" si="3"/>
        <v>3.6444444444444444</v>
      </c>
      <c r="P36" s="88">
        <v>1793</v>
      </c>
      <c r="R36" s="104">
        <f t="shared" si="4"/>
        <v>0.84270999999999996</v>
      </c>
      <c r="S36" s="104">
        <f t="shared" si="5"/>
        <v>1.9005799999999999</v>
      </c>
      <c r="T36" s="104">
        <f t="shared" si="6"/>
        <v>2.9405199999999998</v>
      </c>
    </row>
    <row r="37" spans="1:28" x14ac:dyDescent="0.2">
      <c r="A37" s="20" t="s">
        <v>7</v>
      </c>
      <c r="B37" s="98">
        <v>2.9</v>
      </c>
      <c r="C37" s="98">
        <v>6.16</v>
      </c>
      <c r="D37" s="98">
        <v>10.32</v>
      </c>
      <c r="F37" s="101">
        <f t="shared" si="8"/>
        <v>2.8999999999999998E-3</v>
      </c>
      <c r="G37" s="101">
        <f t="shared" si="8"/>
        <v>6.1600000000000005E-3</v>
      </c>
      <c r="H37" s="101">
        <f t="shared" si="8"/>
        <v>1.0320000000000001E-2</v>
      </c>
      <c r="J37" s="147">
        <v>864.52839975793199</v>
      </c>
      <c r="K37" s="33"/>
      <c r="L37" s="148">
        <f t="shared" si="1"/>
        <v>2.5071323592980028</v>
      </c>
      <c r="M37" s="148">
        <f t="shared" si="2"/>
        <v>5.3254949425088611</v>
      </c>
      <c r="N37" s="148">
        <f t="shared" si="3"/>
        <v>8.921933085501859</v>
      </c>
      <c r="P37" s="139">
        <v>414</v>
      </c>
      <c r="R37" s="139">
        <f t="shared" si="4"/>
        <v>1.2005999999999999</v>
      </c>
      <c r="S37" s="139">
        <f t="shared" si="5"/>
        <v>2.5502400000000001</v>
      </c>
      <c r="T37" s="139">
        <f t="shared" si="6"/>
        <v>4.2724800000000007</v>
      </c>
      <c r="U37" s="140" t="s">
        <v>93</v>
      </c>
      <c r="V37" s="140"/>
      <c r="W37" s="140"/>
      <c r="X37" s="140"/>
      <c r="Y37" s="140"/>
      <c r="Z37" s="140"/>
      <c r="AA37" s="140"/>
      <c r="AB37" s="140"/>
    </row>
    <row r="38" spans="1:28" x14ac:dyDescent="0.2">
      <c r="A38" s="20" t="s">
        <v>8</v>
      </c>
      <c r="B38" s="98">
        <v>0.62</v>
      </c>
      <c r="C38" s="98">
        <v>7.51</v>
      </c>
      <c r="D38" s="98">
        <v>39.51</v>
      </c>
      <c r="F38" s="101">
        <f t="shared" si="8"/>
        <v>6.2E-4</v>
      </c>
      <c r="G38" s="101">
        <f t="shared" si="8"/>
        <v>7.5100000000000002E-3</v>
      </c>
      <c r="H38" s="101">
        <f t="shared" si="8"/>
        <v>3.9509999999999997E-2</v>
      </c>
      <c r="J38" s="71">
        <v>5263.1578949999994</v>
      </c>
      <c r="K38" s="33"/>
      <c r="L38" s="106">
        <f t="shared" si="1"/>
        <v>3.2631578948999995</v>
      </c>
      <c r="M38" s="106">
        <f t="shared" si="2"/>
        <v>39.526315791449996</v>
      </c>
      <c r="N38" s="106">
        <f t="shared" si="3"/>
        <v>207.94736843144995</v>
      </c>
      <c r="P38" s="88">
        <v>1434.4736842822501</v>
      </c>
      <c r="R38" s="104">
        <f t="shared" si="4"/>
        <v>0.88937368425499508</v>
      </c>
      <c r="S38" s="104">
        <f t="shared" si="5"/>
        <v>10.772897368959699</v>
      </c>
      <c r="T38" s="104">
        <f t="shared" si="6"/>
        <v>56.6760552659917</v>
      </c>
    </row>
    <row r="39" spans="1:28" x14ac:dyDescent="0.2">
      <c r="A39" s="20" t="s">
        <v>25</v>
      </c>
      <c r="B39" s="98">
        <v>1.02</v>
      </c>
      <c r="C39" s="98">
        <v>7.16</v>
      </c>
      <c r="D39" s="98">
        <v>18.149999999999999</v>
      </c>
      <c r="F39" s="101">
        <f t="shared" si="8"/>
        <v>1.0200000000000001E-3</v>
      </c>
      <c r="G39" s="101">
        <f t="shared" si="8"/>
        <v>7.1600000000000006E-3</v>
      </c>
      <c r="H39" s="101">
        <f t="shared" si="8"/>
        <v>1.8149999999999999E-2</v>
      </c>
      <c r="J39" s="71">
        <v>373.78566389610387</v>
      </c>
      <c r="K39" s="33"/>
      <c r="L39" s="106">
        <f t="shared" si="1"/>
        <v>0.38126137717402597</v>
      </c>
      <c r="M39" s="106">
        <f t="shared" si="2"/>
        <v>2.6763053534961041</v>
      </c>
      <c r="N39" s="106">
        <f t="shared" si="3"/>
        <v>6.7842097997142847</v>
      </c>
      <c r="P39" s="88">
        <v>380.35588140323767</v>
      </c>
      <c r="R39" s="104">
        <f t="shared" si="4"/>
        <v>0.38796299903130244</v>
      </c>
      <c r="S39" s="104">
        <f t="shared" si="5"/>
        <v>2.7233481108471818</v>
      </c>
      <c r="T39" s="104">
        <f t="shared" si="6"/>
        <v>6.9034592474687635</v>
      </c>
    </row>
  </sheetData>
  <mergeCells count="4">
    <mergeCell ref="B1:D1"/>
    <mergeCell ref="F1:H1"/>
    <mergeCell ref="L1:N1"/>
    <mergeCell ref="R1:T1"/>
  </mergeCells>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Environmental Impact Tabs</vt:lpstr>
      <vt:lpstr>Land Use nLCA</vt:lpstr>
      <vt:lpstr>Land Use FIGURE DATA</vt:lpstr>
      <vt:lpstr>GHG Footprints nLCA</vt:lpstr>
      <vt:lpstr>GHG Footprints FIGURE DATA</vt:lpstr>
      <vt:lpstr>Freshwater Use nLCA</vt:lpstr>
      <vt:lpstr>Freshwater Use FIGURE DATA</vt:lpstr>
      <vt:lpstr>Acidifying Emissions nLCA</vt:lpstr>
      <vt:lpstr>Eutrophying Emissions nLCA</vt:lpstr>
      <vt:lpstr>Rankings Across nLCAs FIGURE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2023-11-01T19:29:17Z</cp:lastPrinted>
  <dcterms:created xsi:type="dcterms:W3CDTF">2021-08-19T15:44:57Z</dcterms:created>
  <dcterms:modified xsi:type="dcterms:W3CDTF">2023-11-01T19:29:57Z</dcterms:modified>
</cp:coreProperties>
</file>