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nedrive\OneDrive - University of East Anglia\关老师\冲刺稿件0907\拿来的修改\sd\"/>
    </mc:Choice>
  </mc:AlternateContent>
  <xr:revisionPtr revIDLastSave="0" documentId="13_ncr:1_{2E654AE5-2987-469B-83CC-BB5E573E4D3F}" xr6:coauthVersionLast="45" xr6:coauthVersionMax="45" xr10:uidLastSave="{00000000-0000-0000-0000-000000000000}"/>
  <bookViews>
    <workbookView xWindow="-120" yWindow="-120" windowWidth="20730" windowHeight="11160" tabRatio="777" activeTab="1" xr2:uid="{0165F1F5-68D6-470B-834A-4FAA21582A44}"/>
  </bookViews>
  <sheets>
    <sheet name="Jing-Jin-Ji agglomeration" sheetId="6" r:id="rId1"/>
    <sheet name="京津冀13市" sheetId="5" r:id="rId2"/>
    <sheet name="计算过程1 工业建筑和服务" sheetId="2" state="hidden" r:id="rId3"/>
    <sheet name="计算过程2 取水强度" sheetId="3" state="hidden" r:id="rId4"/>
    <sheet name="计算过程3 数据汇总" sheetId="1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" i="5" l="1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2" i="5"/>
  <c r="M60" i="5" l="1"/>
  <c r="N60" i="5"/>
  <c r="L60" i="5" l="1"/>
  <c r="C60" i="5"/>
  <c r="D60" i="5"/>
  <c r="E60" i="5"/>
  <c r="F60" i="5"/>
  <c r="G60" i="5"/>
  <c r="H60" i="5"/>
  <c r="I60" i="5"/>
  <c r="J60" i="5"/>
  <c r="K60" i="5"/>
  <c r="B60" i="5"/>
  <c r="AO88" i="2" l="1"/>
  <c r="AB105" i="2" s="1"/>
  <c r="AP88" i="2"/>
  <c r="AC111" i="2" s="1"/>
  <c r="AO99" i="2"/>
  <c r="AB116" i="2" s="1"/>
  <c r="AO98" i="2"/>
  <c r="AB115" i="2" s="1"/>
  <c r="AO97" i="2"/>
  <c r="AB114" i="2" s="1"/>
  <c r="AO96" i="2"/>
  <c r="AB113" i="2" s="1"/>
  <c r="AO95" i="2"/>
  <c r="AB112" i="2" s="1"/>
  <c r="AO94" i="2"/>
  <c r="AB111" i="2" s="1"/>
  <c r="AO93" i="2"/>
  <c r="AB110" i="2" s="1"/>
  <c r="AO92" i="2"/>
  <c r="AB109" i="2" s="1"/>
  <c r="AO91" i="2"/>
  <c r="AB108" i="2" s="1"/>
  <c r="AO90" i="2"/>
  <c r="AB107" i="2" s="1"/>
  <c r="AO89" i="2"/>
  <c r="AB106" i="2" s="1"/>
  <c r="AO87" i="2"/>
  <c r="AB104" i="2" s="1"/>
  <c r="AO86" i="2"/>
  <c r="AP87" i="2"/>
  <c r="AP89" i="2"/>
  <c r="AP90" i="2"/>
  <c r="AP91" i="2"/>
  <c r="AP92" i="2"/>
  <c r="AP93" i="2"/>
  <c r="AP94" i="2"/>
  <c r="AP95" i="2"/>
  <c r="AP96" i="2"/>
  <c r="AP97" i="2"/>
  <c r="AP98" i="2"/>
  <c r="AP99" i="2"/>
  <c r="AP86" i="2"/>
  <c r="AB103" i="2" l="1"/>
  <c r="AB101" i="2" s="1"/>
  <c r="AB117" i="2"/>
  <c r="AC110" i="2"/>
  <c r="AC116" i="2"/>
  <c r="AC108" i="2"/>
  <c r="AC115" i="2"/>
  <c r="AC107" i="2"/>
  <c r="AC114" i="2"/>
  <c r="AC106" i="2"/>
  <c r="AC109" i="2"/>
  <c r="AC113" i="2"/>
  <c r="AC105" i="2"/>
  <c r="AC112" i="2"/>
  <c r="AC104" i="2"/>
  <c r="AC103" i="2"/>
  <c r="AC117" i="2" l="1"/>
  <c r="AC101" i="2"/>
  <c r="AE88" i="2" l="1"/>
  <c r="AF88" i="2"/>
  <c r="AG88" i="2"/>
  <c r="AH88" i="2"/>
  <c r="AI88" i="2"/>
  <c r="AJ88" i="2"/>
  <c r="AK88" i="2"/>
  <c r="AL88" i="2"/>
  <c r="AM88" i="2"/>
  <c r="AN88" i="2"/>
  <c r="AD88" i="2"/>
  <c r="AE87" i="2"/>
  <c r="AF87" i="2"/>
  <c r="AG87" i="2"/>
  <c r="AH87" i="2"/>
  <c r="AI87" i="2"/>
  <c r="AJ87" i="2"/>
  <c r="AK87" i="2"/>
  <c r="AL87" i="2"/>
  <c r="AM87" i="2"/>
  <c r="AN87" i="2"/>
  <c r="AD87" i="2"/>
  <c r="AE86" i="2" l="1"/>
  <c r="R105" i="2" s="1"/>
  <c r="AF86" i="2"/>
  <c r="AG86" i="2"/>
  <c r="T104" i="2" s="1"/>
  <c r="AH86" i="2"/>
  <c r="AI86" i="2"/>
  <c r="AJ86" i="2"/>
  <c r="AK86" i="2"/>
  <c r="AL86" i="2"/>
  <c r="AM86" i="2"/>
  <c r="AN86" i="2"/>
  <c r="AE89" i="2"/>
  <c r="AF89" i="2"/>
  <c r="AG89" i="2"/>
  <c r="AH89" i="2"/>
  <c r="AI89" i="2"/>
  <c r="AJ89" i="2"/>
  <c r="AK89" i="2"/>
  <c r="X105" i="2" s="1"/>
  <c r="AL89" i="2"/>
  <c r="AM89" i="2"/>
  <c r="AN89" i="2"/>
  <c r="AE90" i="2"/>
  <c r="AF90" i="2"/>
  <c r="AG90" i="2"/>
  <c r="AH90" i="2"/>
  <c r="AI90" i="2"/>
  <c r="V105" i="2" s="1"/>
  <c r="AJ90" i="2"/>
  <c r="AK90" i="2"/>
  <c r="AL90" i="2"/>
  <c r="AM90" i="2"/>
  <c r="AN90" i="2"/>
  <c r="AE91" i="2"/>
  <c r="AF91" i="2"/>
  <c r="AG91" i="2"/>
  <c r="AH91" i="2"/>
  <c r="AI91" i="2"/>
  <c r="AJ91" i="2"/>
  <c r="AK91" i="2"/>
  <c r="AL91" i="2"/>
  <c r="AM91" i="2"/>
  <c r="AN91" i="2"/>
  <c r="AE92" i="2"/>
  <c r="AF92" i="2"/>
  <c r="AG92" i="2"/>
  <c r="AH92" i="2"/>
  <c r="AI92" i="2"/>
  <c r="AJ92" i="2"/>
  <c r="AK92" i="2"/>
  <c r="AL92" i="2"/>
  <c r="AM92" i="2"/>
  <c r="AN92" i="2"/>
  <c r="AE93" i="2"/>
  <c r="AF93" i="2"/>
  <c r="AG93" i="2"/>
  <c r="AH93" i="2"/>
  <c r="AI93" i="2"/>
  <c r="AJ93" i="2"/>
  <c r="AK93" i="2"/>
  <c r="AL93" i="2"/>
  <c r="AM93" i="2"/>
  <c r="AN93" i="2"/>
  <c r="AE94" i="2"/>
  <c r="AF94" i="2"/>
  <c r="AG94" i="2"/>
  <c r="AH94" i="2"/>
  <c r="AI94" i="2"/>
  <c r="AJ94" i="2"/>
  <c r="AK94" i="2"/>
  <c r="AL94" i="2"/>
  <c r="AM94" i="2"/>
  <c r="AN94" i="2"/>
  <c r="AE95" i="2"/>
  <c r="AF95" i="2"/>
  <c r="AG95" i="2"/>
  <c r="AH95" i="2"/>
  <c r="AI95" i="2"/>
  <c r="AJ95" i="2"/>
  <c r="AK95" i="2"/>
  <c r="AL95" i="2"/>
  <c r="AM95" i="2"/>
  <c r="AN95" i="2"/>
  <c r="AE96" i="2"/>
  <c r="R113" i="2" s="1"/>
  <c r="AF96" i="2"/>
  <c r="AG96" i="2"/>
  <c r="AH96" i="2"/>
  <c r="AI96" i="2"/>
  <c r="AJ96" i="2"/>
  <c r="AK96" i="2"/>
  <c r="AL96" i="2"/>
  <c r="Y113" i="2" s="1"/>
  <c r="AM96" i="2"/>
  <c r="Z113" i="2" s="1"/>
  <c r="AN96" i="2"/>
  <c r="AE97" i="2"/>
  <c r="AF97" i="2"/>
  <c r="AG97" i="2"/>
  <c r="AH97" i="2"/>
  <c r="AI97" i="2"/>
  <c r="AJ97" i="2"/>
  <c r="W114" i="2" s="1"/>
  <c r="AK97" i="2"/>
  <c r="X114" i="2" s="1"/>
  <c r="AL97" i="2"/>
  <c r="AM97" i="2"/>
  <c r="AN97" i="2"/>
  <c r="AE98" i="2"/>
  <c r="AF98" i="2"/>
  <c r="AG98" i="2"/>
  <c r="AH98" i="2"/>
  <c r="AI98" i="2"/>
  <c r="V115" i="2" s="1"/>
  <c r="AJ98" i="2"/>
  <c r="W115" i="2" s="1"/>
  <c r="AK98" i="2"/>
  <c r="AL98" i="2"/>
  <c r="AM98" i="2"/>
  <c r="AN98" i="2"/>
  <c r="AE99" i="2"/>
  <c r="AF99" i="2"/>
  <c r="S116" i="2" s="1"/>
  <c r="AG99" i="2"/>
  <c r="T116" i="2" s="1"/>
  <c r="AH99" i="2"/>
  <c r="U116" i="2" s="1"/>
  <c r="AI99" i="2"/>
  <c r="AJ99" i="2"/>
  <c r="AK99" i="2"/>
  <c r="AL99" i="2"/>
  <c r="AM99" i="2"/>
  <c r="AN99" i="2"/>
  <c r="AA116" i="2" s="1"/>
  <c r="AD99" i="2"/>
  <c r="Q116" i="2" s="1"/>
  <c r="AD86" i="2"/>
  <c r="AD89" i="2"/>
  <c r="AD90" i="2"/>
  <c r="AD91" i="2"/>
  <c r="AD92" i="2"/>
  <c r="AD93" i="2"/>
  <c r="AD94" i="2"/>
  <c r="AD95" i="2"/>
  <c r="Q112" i="2" s="1"/>
  <c r="AD96" i="2"/>
  <c r="AD97" i="2"/>
  <c r="AD98" i="2"/>
  <c r="Q113" i="2" l="1"/>
  <c r="Q103" i="2"/>
  <c r="Y114" i="2"/>
  <c r="AA113" i="2"/>
  <c r="S113" i="2"/>
  <c r="U112" i="2"/>
  <c r="W111" i="2"/>
  <c r="Y110" i="2"/>
  <c r="AA109" i="2"/>
  <c r="S109" i="2"/>
  <c r="U108" i="2"/>
  <c r="W107" i="2"/>
  <c r="Y106" i="2"/>
  <c r="AA103" i="2"/>
  <c r="S103" i="2"/>
  <c r="S117" i="2" s="1"/>
  <c r="X104" i="2"/>
  <c r="R104" i="2"/>
  <c r="T112" i="2"/>
  <c r="R109" i="2"/>
  <c r="Z103" i="2"/>
  <c r="Q111" i="2"/>
  <c r="AA112" i="2"/>
  <c r="U111" i="2"/>
  <c r="U117" i="2" s="1"/>
  <c r="Y109" i="2"/>
  <c r="S108" i="2"/>
  <c r="U107" i="2"/>
  <c r="Y103" i="2"/>
  <c r="Q110" i="2"/>
  <c r="Z116" i="2"/>
  <c r="R116" i="2"/>
  <c r="T115" i="2"/>
  <c r="V114" i="2"/>
  <c r="X113" i="2"/>
  <c r="Z112" i="2"/>
  <c r="R112" i="2"/>
  <c r="T111" i="2"/>
  <c r="V110" i="2"/>
  <c r="X109" i="2"/>
  <c r="Z108" i="2"/>
  <c r="R108" i="2"/>
  <c r="T107" i="2"/>
  <c r="V106" i="2"/>
  <c r="X103" i="2"/>
  <c r="Z105" i="2"/>
  <c r="T105" i="2"/>
  <c r="S104" i="2"/>
  <c r="V111" i="2"/>
  <c r="T108" i="2"/>
  <c r="Q104" i="2"/>
  <c r="U115" i="2"/>
  <c r="S112" i="2"/>
  <c r="W110" i="2"/>
  <c r="AA108" i="2"/>
  <c r="W106" i="2"/>
  <c r="Q109" i="2"/>
  <c r="Y116" i="2"/>
  <c r="AA115" i="2"/>
  <c r="S115" i="2"/>
  <c r="U114" i="2"/>
  <c r="W113" i="2"/>
  <c r="Y112" i="2"/>
  <c r="AA111" i="2"/>
  <c r="S111" i="2"/>
  <c r="U110" i="2"/>
  <c r="W109" i="2"/>
  <c r="Y108" i="2"/>
  <c r="AA107" i="2"/>
  <c r="S107" i="2"/>
  <c r="U106" i="2"/>
  <c r="W103" i="2"/>
  <c r="W117" i="2" s="1"/>
  <c r="W104" i="2"/>
  <c r="Q105" i="2"/>
  <c r="AA104" i="2"/>
  <c r="X106" i="2"/>
  <c r="Q108" i="2"/>
  <c r="R115" i="2"/>
  <c r="X112" i="2"/>
  <c r="T110" i="2"/>
  <c r="V109" i="2"/>
  <c r="X108" i="2"/>
  <c r="Z107" i="2"/>
  <c r="R107" i="2"/>
  <c r="T106" i="2"/>
  <c r="V103" i="2"/>
  <c r="V117" i="2" s="1"/>
  <c r="U104" i="2"/>
  <c r="Y104" i="2"/>
  <c r="Y117" i="2" s="1"/>
  <c r="W105" i="2"/>
  <c r="X110" i="2"/>
  <c r="V107" i="2"/>
  <c r="Z104" i="2"/>
  <c r="Z115" i="2"/>
  <c r="V113" i="2"/>
  <c r="R111" i="2"/>
  <c r="Q115" i="2"/>
  <c r="Q107" i="2"/>
  <c r="W116" i="2"/>
  <c r="Y115" i="2"/>
  <c r="AA114" i="2"/>
  <c r="S114" i="2"/>
  <c r="U113" i="2"/>
  <c r="W112" i="2"/>
  <c r="Y111" i="2"/>
  <c r="AA110" i="2"/>
  <c r="S110" i="2"/>
  <c r="U109" i="2"/>
  <c r="W108" i="2"/>
  <c r="Y107" i="2"/>
  <c r="AA106" i="2"/>
  <c r="S106" i="2"/>
  <c r="U103" i="2"/>
  <c r="S105" i="2"/>
  <c r="V104" i="2"/>
  <c r="Z109" i="2"/>
  <c r="R103" i="2"/>
  <c r="X116" i="2"/>
  <c r="T114" i="2"/>
  <c r="Z111" i="2"/>
  <c r="Q114" i="2"/>
  <c r="Q106" i="2"/>
  <c r="V116" i="2"/>
  <c r="X115" i="2"/>
  <c r="Z114" i="2"/>
  <c r="R114" i="2"/>
  <c r="T113" i="2"/>
  <c r="V112" i="2"/>
  <c r="X111" i="2"/>
  <c r="X117" i="2" s="1"/>
  <c r="Z110" i="2"/>
  <c r="R110" i="2"/>
  <c r="T109" i="2"/>
  <c r="V108" i="2"/>
  <c r="X107" i="2"/>
  <c r="Z106" i="2"/>
  <c r="R106" i="2"/>
  <c r="T103" i="2"/>
  <c r="T117" i="2" s="1"/>
  <c r="AA105" i="2"/>
  <c r="U105" i="2"/>
  <c r="Y105" i="2"/>
  <c r="Q117" i="2"/>
  <c r="R117" i="2"/>
  <c r="AA117" i="2" l="1"/>
  <c r="Z117" i="2"/>
  <c r="R4" i="1"/>
  <c r="S4" i="1"/>
  <c r="T4" i="1"/>
  <c r="U4" i="1"/>
  <c r="V4" i="1"/>
  <c r="W4" i="1"/>
  <c r="X4" i="1"/>
  <c r="Y4" i="1"/>
  <c r="Z4" i="1"/>
  <c r="AA4" i="1"/>
  <c r="Q4" i="1"/>
  <c r="AC83" i="2" l="1"/>
  <c r="AB83" i="2"/>
  <c r="AA83" i="2"/>
  <c r="Z83" i="2"/>
  <c r="Y83" i="2"/>
  <c r="X83" i="2"/>
  <c r="W83" i="2"/>
  <c r="V83" i="2"/>
  <c r="U83" i="2"/>
  <c r="T83" i="2"/>
  <c r="S83" i="2"/>
  <c r="R83" i="2"/>
  <c r="AC82" i="2"/>
  <c r="AB82" i="2"/>
  <c r="AA82" i="2"/>
  <c r="Z82" i="2"/>
  <c r="Y82" i="2"/>
  <c r="X82" i="2"/>
  <c r="W82" i="2"/>
  <c r="V82" i="2"/>
  <c r="U82" i="2"/>
  <c r="T82" i="2"/>
  <c r="S82" i="2"/>
  <c r="R82" i="2"/>
  <c r="AC81" i="2"/>
  <c r="AB81" i="2"/>
  <c r="AA81" i="2"/>
  <c r="Z81" i="2"/>
  <c r="Y81" i="2"/>
  <c r="X81" i="2"/>
  <c r="W81" i="2"/>
  <c r="V81" i="2"/>
  <c r="U81" i="2"/>
  <c r="T81" i="2"/>
  <c r="S81" i="2"/>
  <c r="R81" i="2"/>
  <c r="AC80" i="2"/>
  <c r="AB80" i="2"/>
  <c r="AA80" i="2"/>
  <c r="Z80" i="2"/>
  <c r="Y80" i="2"/>
  <c r="X80" i="2"/>
  <c r="W80" i="2"/>
  <c r="V80" i="2"/>
  <c r="U80" i="2"/>
  <c r="T80" i="2"/>
  <c r="S80" i="2"/>
  <c r="R80" i="2"/>
  <c r="AC79" i="2"/>
  <c r="AB79" i="2"/>
  <c r="AA79" i="2"/>
  <c r="Z79" i="2"/>
  <c r="Y79" i="2"/>
  <c r="X79" i="2"/>
  <c r="W79" i="2"/>
  <c r="V79" i="2"/>
  <c r="U79" i="2"/>
  <c r="T79" i="2"/>
  <c r="S79" i="2"/>
  <c r="R79" i="2"/>
  <c r="AC78" i="2"/>
  <c r="AB78" i="2"/>
  <c r="AA78" i="2"/>
  <c r="Z78" i="2"/>
  <c r="Y78" i="2"/>
  <c r="X78" i="2"/>
  <c r="W78" i="2"/>
  <c r="V78" i="2"/>
  <c r="U78" i="2"/>
  <c r="T78" i="2"/>
  <c r="S78" i="2"/>
  <c r="R78" i="2"/>
  <c r="AC77" i="2"/>
  <c r="AB77" i="2"/>
  <c r="AA77" i="2"/>
  <c r="Z77" i="2"/>
  <c r="Y77" i="2"/>
  <c r="X77" i="2"/>
  <c r="W77" i="2"/>
  <c r="V77" i="2"/>
  <c r="U77" i="2"/>
  <c r="T77" i="2"/>
  <c r="S77" i="2"/>
  <c r="R77" i="2"/>
  <c r="AC76" i="2"/>
  <c r="AB76" i="2"/>
  <c r="AA76" i="2"/>
  <c r="Z76" i="2"/>
  <c r="Y76" i="2"/>
  <c r="X76" i="2"/>
  <c r="W76" i="2"/>
  <c r="V76" i="2"/>
  <c r="U76" i="2"/>
  <c r="T76" i="2"/>
  <c r="S76" i="2"/>
  <c r="R76" i="2"/>
  <c r="AC75" i="2"/>
  <c r="AB75" i="2"/>
  <c r="AA75" i="2"/>
  <c r="Z75" i="2"/>
  <c r="Y75" i="2"/>
  <c r="X75" i="2"/>
  <c r="W75" i="2"/>
  <c r="V75" i="2"/>
  <c r="U75" i="2"/>
  <c r="T75" i="2"/>
  <c r="S75" i="2"/>
  <c r="R75" i="2"/>
  <c r="AC74" i="2"/>
  <c r="AB74" i="2"/>
  <c r="AA74" i="2"/>
  <c r="Z74" i="2"/>
  <c r="Y74" i="2"/>
  <c r="X74" i="2"/>
  <c r="W74" i="2"/>
  <c r="V74" i="2"/>
  <c r="U74" i="2"/>
  <c r="T74" i="2"/>
  <c r="S74" i="2"/>
  <c r="R74" i="2"/>
  <c r="AC73" i="2"/>
  <c r="AB73" i="2"/>
  <c r="AA73" i="2"/>
  <c r="Z73" i="2"/>
  <c r="Y73" i="2"/>
  <c r="X73" i="2"/>
  <c r="W73" i="2"/>
  <c r="V73" i="2"/>
  <c r="U73" i="2"/>
  <c r="T73" i="2"/>
  <c r="S73" i="2"/>
  <c r="R73" i="2"/>
  <c r="AC72" i="2"/>
  <c r="AB72" i="2"/>
  <c r="AA72" i="2"/>
  <c r="Z72" i="2"/>
  <c r="Y72" i="2"/>
  <c r="X72" i="2"/>
  <c r="W72" i="2"/>
  <c r="V72" i="2"/>
  <c r="U72" i="2"/>
  <c r="T72" i="2"/>
  <c r="S72" i="2"/>
  <c r="R72" i="2"/>
  <c r="AC71" i="2"/>
  <c r="AB71" i="2"/>
  <c r="AA71" i="2"/>
  <c r="Z71" i="2"/>
  <c r="Y71" i="2"/>
  <c r="X71" i="2"/>
  <c r="W71" i="2"/>
  <c r="V71" i="2"/>
  <c r="U71" i="2"/>
  <c r="T71" i="2"/>
  <c r="S71" i="2"/>
  <c r="R71" i="2"/>
  <c r="AC70" i="2"/>
  <c r="AB70" i="2"/>
  <c r="AA70" i="2"/>
  <c r="Z70" i="2"/>
  <c r="Y70" i="2"/>
  <c r="X70" i="2"/>
  <c r="W70" i="2"/>
  <c r="V70" i="2"/>
  <c r="U70" i="2"/>
  <c r="T70" i="2"/>
  <c r="S70" i="2"/>
  <c r="R70" i="2"/>
  <c r="AC69" i="2"/>
  <c r="AB69" i="2"/>
  <c r="AA69" i="2"/>
  <c r="Z69" i="2"/>
  <c r="Y69" i="2"/>
  <c r="X69" i="2"/>
  <c r="W69" i="2"/>
  <c r="V69" i="2"/>
  <c r="U69" i="2"/>
  <c r="T69" i="2"/>
  <c r="S69" i="2"/>
  <c r="R69" i="2"/>
  <c r="AC68" i="2"/>
  <c r="AB68" i="2"/>
  <c r="AA68" i="2"/>
  <c r="Z68" i="2"/>
  <c r="Y68" i="2"/>
  <c r="X68" i="2"/>
  <c r="W68" i="2"/>
  <c r="V68" i="2"/>
  <c r="U68" i="2"/>
  <c r="T68" i="2"/>
  <c r="S68" i="2"/>
  <c r="R68" i="2"/>
  <c r="AC67" i="2"/>
  <c r="AB67" i="2"/>
  <c r="AA67" i="2"/>
  <c r="Z67" i="2"/>
  <c r="Y67" i="2"/>
  <c r="X67" i="2"/>
  <c r="W67" i="2"/>
  <c r="V67" i="2"/>
  <c r="U67" i="2"/>
  <c r="T67" i="2"/>
  <c r="S67" i="2"/>
  <c r="R67" i="2"/>
  <c r="AC66" i="2"/>
  <c r="AB66" i="2"/>
  <c r="AA66" i="2"/>
  <c r="Z66" i="2"/>
  <c r="Y66" i="2"/>
  <c r="X66" i="2"/>
  <c r="W66" i="2"/>
  <c r="V66" i="2"/>
  <c r="U66" i="2"/>
  <c r="T66" i="2"/>
  <c r="S66" i="2"/>
  <c r="R66" i="2"/>
  <c r="AC65" i="2"/>
  <c r="AB65" i="2"/>
  <c r="AA65" i="2"/>
  <c r="Z65" i="2"/>
  <c r="Y65" i="2"/>
  <c r="X65" i="2"/>
  <c r="W65" i="2"/>
  <c r="V65" i="2"/>
  <c r="U65" i="2"/>
  <c r="T65" i="2"/>
  <c r="S65" i="2"/>
  <c r="R65" i="2"/>
  <c r="AC64" i="2"/>
  <c r="AB64" i="2"/>
  <c r="AA64" i="2"/>
  <c r="Z64" i="2"/>
  <c r="Y64" i="2"/>
  <c r="X64" i="2"/>
  <c r="W64" i="2"/>
  <c r="V64" i="2"/>
  <c r="U64" i="2"/>
  <c r="T64" i="2"/>
  <c r="S64" i="2"/>
  <c r="R64" i="2"/>
  <c r="AC63" i="2"/>
  <c r="AB63" i="2"/>
  <c r="AA63" i="2"/>
  <c r="Z63" i="2"/>
  <c r="Y63" i="2"/>
  <c r="X63" i="2"/>
  <c r="W63" i="2"/>
  <c r="V63" i="2"/>
  <c r="U63" i="2"/>
  <c r="T63" i="2"/>
  <c r="S63" i="2"/>
  <c r="R63" i="2"/>
  <c r="AC62" i="2"/>
  <c r="AB62" i="2"/>
  <c r="AA62" i="2"/>
  <c r="Z62" i="2"/>
  <c r="Y62" i="2"/>
  <c r="X62" i="2"/>
  <c r="W62" i="2"/>
  <c r="V62" i="2"/>
  <c r="U62" i="2"/>
  <c r="T62" i="2"/>
  <c r="S62" i="2"/>
  <c r="R62" i="2"/>
  <c r="AC61" i="2"/>
  <c r="AB61" i="2"/>
  <c r="AA61" i="2"/>
  <c r="Z61" i="2"/>
  <c r="Y61" i="2"/>
  <c r="X61" i="2"/>
  <c r="W61" i="2"/>
  <c r="V61" i="2"/>
  <c r="U61" i="2"/>
  <c r="T61" i="2"/>
  <c r="S61" i="2"/>
  <c r="R61" i="2"/>
  <c r="AC60" i="2"/>
  <c r="AB60" i="2"/>
  <c r="AA60" i="2"/>
  <c r="Z60" i="2"/>
  <c r="Y60" i="2"/>
  <c r="X60" i="2"/>
  <c r="W60" i="2"/>
  <c r="V60" i="2"/>
  <c r="U60" i="2"/>
  <c r="T60" i="2"/>
  <c r="S60" i="2"/>
  <c r="R60" i="2"/>
  <c r="AC59" i="2"/>
  <c r="AB59" i="2"/>
  <c r="AA59" i="2"/>
  <c r="Z59" i="2"/>
  <c r="Y59" i="2"/>
  <c r="X59" i="2"/>
  <c r="W59" i="2"/>
  <c r="V59" i="2"/>
  <c r="U59" i="2"/>
  <c r="T59" i="2"/>
  <c r="S59" i="2"/>
  <c r="R59" i="2"/>
  <c r="AC58" i="2"/>
  <c r="AB58" i="2"/>
  <c r="AA58" i="2"/>
  <c r="Z58" i="2"/>
  <c r="Y58" i="2"/>
  <c r="X58" i="2"/>
  <c r="W58" i="2"/>
  <c r="V58" i="2"/>
  <c r="U58" i="2"/>
  <c r="T58" i="2"/>
  <c r="S58" i="2"/>
  <c r="R58" i="2"/>
  <c r="AC57" i="2"/>
  <c r="AB57" i="2"/>
  <c r="AA57" i="2"/>
  <c r="Z57" i="2"/>
  <c r="Y57" i="2"/>
  <c r="X57" i="2"/>
  <c r="W57" i="2"/>
  <c r="V57" i="2"/>
  <c r="U57" i="2"/>
  <c r="T57" i="2"/>
  <c r="S57" i="2"/>
  <c r="R57" i="2"/>
  <c r="AC56" i="2"/>
  <c r="AB56" i="2"/>
  <c r="AA56" i="2"/>
  <c r="Z56" i="2"/>
  <c r="Y56" i="2"/>
  <c r="X56" i="2"/>
  <c r="W56" i="2"/>
  <c r="V56" i="2"/>
  <c r="U56" i="2"/>
  <c r="T56" i="2"/>
  <c r="S56" i="2"/>
  <c r="R56" i="2"/>
  <c r="AC55" i="2"/>
  <c r="AB55" i="2"/>
  <c r="AA55" i="2"/>
  <c r="Z55" i="2"/>
  <c r="Y55" i="2"/>
  <c r="X55" i="2"/>
  <c r="W55" i="2"/>
  <c r="V55" i="2"/>
  <c r="U55" i="2"/>
  <c r="T55" i="2"/>
  <c r="S55" i="2"/>
  <c r="R55" i="2"/>
  <c r="AC54" i="2"/>
  <c r="AB54" i="2"/>
  <c r="AA54" i="2"/>
  <c r="Z54" i="2"/>
  <c r="Y54" i="2"/>
  <c r="X54" i="2"/>
  <c r="W54" i="2"/>
  <c r="V54" i="2"/>
  <c r="U54" i="2"/>
  <c r="T54" i="2"/>
  <c r="S54" i="2"/>
  <c r="R54" i="2"/>
  <c r="AC53" i="2"/>
  <c r="AB53" i="2"/>
  <c r="AA53" i="2"/>
  <c r="Z53" i="2"/>
  <c r="Y53" i="2"/>
  <c r="X53" i="2"/>
  <c r="W53" i="2"/>
  <c r="V53" i="2"/>
  <c r="U53" i="2"/>
  <c r="T53" i="2"/>
  <c r="S53" i="2"/>
  <c r="R53" i="2"/>
  <c r="AC52" i="2"/>
  <c r="AB52" i="2"/>
  <c r="AA52" i="2"/>
  <c r="Z52" i="2"/>
  <c r="Y52" i="2"/>
  <c r="X52" i="2"/>
  <c r="W52" i="2"/>
  <c r="V52" i="2"/>
  <c r="U52" i="2"/>
  <c r="T52" i="2"/>
  <c r="S52" i="2"/>
  <c r="R52" i="2"/>
  <c r="AC51" i="2"/>
  <c r="AB51" i="2"/>
  <c r="AA51" i="2"/>
  <c r="Z51" i="2"/>
  <c r="Y51" i="2"/>
  <c r="X51" i="2"/>
  <c r="W51" i="2"/>
  <c r="V51" i="2"/>
  <c r="U51" i="2"/>
  <c r="T51" i="2"/>
  <c r="S51" i="2"/>
  <c r="R51" i="2"/>
  <c r="AC50" i="2"/>
  <c r="AB50" i="2"/>
  <c r="AA50" i="2"/>
  <c r="Z50" i="2"/>
  <c r="Y50" i="2"/>
  <c r="X50" i="2"/>
  <c r="W50" i="2"/>
  <c r="V50" i="2"/>
  <c r="U50" i="2"/>
  <c r="T50" i="2"/>
  <c r="S50" i="2"/>
  <c r="R50" i="2"/>
  <c r="AC49" i="2"/>
  <c r="AB49" i="2"/>
  <c r="AA49" i="2"/>
  <c r="Z49" i="2"/>
  <c r="Y49" i="2"/>
  <c r="X49" i="2"/>
  <c r="W49" i="2"/>
  <c r="V49" i="2"/>
  <c r="U49" i="2"/>
  <c r="T49" i="2"/>
  <c r="S49" i="2"/>
  <c r="R49" i="2"/>
  <c r="AC48" i="2"/>
  <c r="AB48" i="2"/>
  <c r="AA48" i="2"/>
  <c r="Z48" i="2"/>
  <c r="Y48" i="2"/>
  <c r="X48" i="2"/>
  <c r="W48" i="2"/>
  <c r="V48" i="2"/>
  <c r="U48" i="2"/>
  <c r="T48" i="2"/>
  <c r="S48" i="2"/>
  <c r="R48" i="2"/>
  <c r="AC47" i="2"/>
  <c r="AB47" i="2"/>
  <c r="AA47" i="2"/>
  <c r="Z47" i="2"/>
  <c r="Y47" i="2"/>
  <c r="X47" i="2"/>
  <c r="W47" i="2"/>
  <c r="V47" i="2"/>
  <c r="U47" i="2"/>
  <c r="T47" i="2"/>
  <c r="S47" i="2"/>
  <c r="R47" i="2"/>
  <c r="AC46" i="2"/>
  <c r="AB46" i="2"/>
  <c r="AA46" i="2"/>
  <c r="Z46" i="2"/>
  <c r="Y46" i="2"/>
  <c r="X46" i="2"/>
  <c r="W46" i="2"/>
  <c r="V46" i="2"/>
  <c r="U46" i="2"/>
  <c r="T46" i="2"/>
  <c r="S46" i="2"/>
  <c r="R46" i="2"/>
  <c r="AC45" i="2"/>
  <c r="AB45" i="2"/>
  <c r="AA45" i="2"/>
  <c r="Z45" i="2"/>
  <c r="Y45" i="2"/>
  <c r="X45" i="2"/>
  <c r="W45" i="2"/>
  <c r="V45" i="2"/>
  <c r="U45" i="2"/>
  <c r="T45" i="2"/>
  <c r="S45" i="2"/>
  <c r="R45" i="2"/>
  <c r="AC44" i="2"/>
  <c r="AB44" i="2"/>
  <c r="AA44" i="2"/>
  <c r="Z44" i="2"/>
  <c r="Y44" i="2"/>
  <c r="X44" i="2"/>
  <c r="W44" i="2"/>
  <c r="V44" i="2"/>
  <c r="U44" i="2"/>
  <c r="T44" i="2"/>
  <c r="S44" i="2"/>
  <c r="R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44" i="2"/>
  <c r="B87" i="2" l="1"/>
  <c r="B127" i="2" s="1"/>
  <c r="B169" i="2" s="1"/>
  <c r="B211" i="2" s="1"/>
  <c r="B88" i="2"/>
  <c r="B128" i="2" s="1"/>
  <c r="B170" i="2" s="1"/>
  <c r="B212" i="2" s="1"/>
  <c r="B89" i="2"/>
  <c r="B129" i="2" s="1"/>
  <c r="B171" i="2" s="1"/>
  <c r="B213" i="2" s="1"/>
  <c r="B91" i="2"/>
  <c r="B131" i="2" s="1"/>
  <c r="B173" i="2" s="1"/>
  <c r="B215" i="2" s="1"/>
  <c r="B92" i="2"/>
  <c r="B132" i="2" s="1"/>
  <c r="B174" i="2" s="1"/>
  <c r="B216" i="2" s="1"/>
  <c r="B93" i="2"/>
  <c r="B133" i="2" s="1"/>
  <c r="B175" i="2" s="1"/>
  <c r="B217" i="2" s="1"/>
  <c r="B94" i="2"/>
  <c r="B134" i="2" s="1"/>
  <c r="B176" i="2" s="1"/>
  <c r="B218" i="2" s="1"/>
  <c r="B95" i="2"/>
  <c r="B135" i="2" s="1"/>
  <c r="B177" i="2" s="1"/>
  <c r="B219" i="2" s="1"/>
  <c r="B96" i="2"/>
  <c r="B136" i="2" s="1"/>
  <c r="B178" i="2" s="1"/>
  <c r="B220" i="2" s="1"/>
  <c r="B97" i="2"/>
  <c r="B137" i="2" s="1"/>
  <c r="B179" i="2" s="1"/>
  <c r="B221" i="2" s="1"/>
  <c r="B98" i="2"/>
  <c r="B138" i="2" s="1"/>
  <c r="B180" i="2" s="1"/>
  <c r="B222" i="2" s="1"/>
  <c r="B140" i="2"/>
  <c r="B182" i="2" s="1"/>
  <c r="B224" i="2" s="1"/>
  <c r="B141" i="2"/>
  <c r="B183" i="2" s="1"/>
  <c r="B225" i="2" s="1"/>
  <c r="B142" i="2"/>
  <c r="B184" i="2" s="1"/>
  <c r="B226" i="2" s="1"/>
  <c r="B102" i="2"/>
  <c r="B143" i="2" s="1"/>
  <c r="B185" i="2" s="1"/>
  <c r="B227" i="2" s="1"/>
  <c r="B144" i="2"/>
  <c r="B186" i="2" s="1"/>
  <c r="B103" i="2"/>
  <c r="B145" i="2" s="1"/>
  <c r="B187" i="2" s="1"/>
  <c r="B104" i="2"/>
  <c r="B146" i="2" s="1"/>
  <c r="B188" i="2" s="1"/>
  <c r="B106" i="2"/>
  <c r="B148" i="2" s="1"/>
  <c r="B190" i="2" s="1"/>
  <c r="B107" i="2"/>
  <c r="B149" i="2" s="1"/>
  <c r="B191" i="2" s="1"/>
  <c r="B108" i="2"/>
  <c r="B150" i="2" s="1"/>
  <c r="B192" i="2" s="1"/>
  <c r="B109" i="2"/>
  <c r="B151" i="2" s="1"/>
  <c r="B193" i="2" s="1"/>
  <c r="B110" i="2"/>
  <c r="B152" i="2" s="1"/>
  <c r="B194" i="2" s="1"/>
  <c r="B111" i="2"/>
  <c r="B153" i="2" s="1"/>
  <c r="B195" i="2" s="1"/>
  <c r="B112" i="2"/>
  <c r="B154" i="2" s="1"/>
  <c r="B196" i="2" s="1"/>
  <c r="B114" i="2"/>
  <c r="B156" i="2" s="1"/>
  <c r="B198" i="2" s="1"/>
  <c r="B115" i="2"/>
  <c r="B157" i="2" s="1"/>
  <c r="B199" i="2" s="1"/>
  <c r="B116" i="2"/>
  <c r="B158" i="2" s="1"/>
  <c r="B200" i="2" s="1"/>
  <c r="B117" i="2"/>
  <c r="B159" i="2" s="1"/>
  <c r="B201" i="2" s="1"/>
  <c r="B118" i="2"/>
  <c r="B160" i="2" s="1"/>
  <c r="B202" i="2" s="1"/>
  <c r="B119" i="2"/>
  <c r="B161" i="2" s="1"/>
  <c r="B203" i="2" s="1"/>
  <c r="B122" i="2"/>
  <c r="B164" i="2" s="1"/>
  <c r="B206" i="2" s="1"/>
  <c r="B123" i="2"/>
  <c r="B165" i="2" s="1"/>
  <c r="B207" i="2" s="1"/>
  <c r="B84" i="2"/>
  <c r="B124" i="2" s="1"/>
  <c r="B166" i="2" s="1"/>
  <c r="B208" i="2" s="1"/>
  <c r="B85" i="2"/>
  <c r="B125" i="2" s="1"/>
  <c r="B167" i="2" s="1"/>
  <c r="B209" i="2" s="1"/>
  <c r="B90" i="2"/>
  <c r="B130" i="2" s="1"/>
  <c r="B172" i="2" s="1"/>
  <c r="B214" i="2" s="1"/>
  <c r="B99" i="2"/>
  <c r="B139" i="2" s="1"/>
  <c r="B181" i="2" s="1"/>
  <c r="B223" i="2" s="1"/>
  <c r="B105" i="2"/>
  <c r="B147" i="2" s="1"/>
  <c r="B189" i="2" s="1"/>
  <c r="B113" i="2"/>
  <c r="B155" i="2" s="1"/>
  <c r="B197" i="2" s="1"/>
  <c r="B120" i="2"/>
  <c r="B162" i="2" s="1"/>
  <c r="B204" i="2" s="1"/>
  <c r="B121" i="2"/>
  <c r="B163" i="2" s="1"/>
  <c r="B205" i="2" s="1"/>
  <c r="B86" i="2"/>
  <c r="B126" i="2" s="1"/>
  <c r="B168" i="2" s="1"/>
  <c r="B210" i="2" s="1"/>
  <c r="D48" i="1" l="1"/>
  <c r="E48" i="1"/>
  <c r="F48" i="1"/>
  <c r="G48" i="1"/>
  <c r="H48" i="1"/>
  <c r="I48" i="1"/>
  <c r="J48" i="1"/>
  <c r="K48" i="1"/>
  <c r="L48" i="1"/>
  <c r="M48" i="1"/>
  <c r="N48" i="1"/>
  <c r="O48" i="1"/>
  <c r="C48" i="1"/>
  <c r="D4" i="1"/>
  <c r="E4" i="1"/>
  <c r="F4" i="1"/>
  <c r="G4" i="1"/>
  <c r="H4" i="1"/>
  <c r="I4" i="1"/>
  <c r="J4" i="1"/>
  <c r="K4" i="1"/>
  <c r="L4" i="1"/>
  <c r="M4" i="1"/>
  <c r="N4" i="1"/>
  <c r="O4" i="1"/>
  <c r="C4" i="1"/>
</calcChain>
</file>

<file path=xl/sharedStrings.xml><?xml version="1.0" encoding="utf-8"?>
<sst xmlns="http://schemas.openxmlformats.org/spreadsheetml/2006/main" count="874" uniqueCount="195">
  <si>
    <t>序号</t>
    <phoneticPr fontId="2" type="noConversion"/>
  </si>
  <si>
    <t>行业</t>
    <phoneticPr fontId="2" type="noConversion"/>
  </si>
  <si>
    <t>沧州</t>
  </si>
  <si>
    <t>石家庄</t>
  </si>
  <si>
    <t>邯郸</t>
  </si>
  <si>
    <t>保定</t>
  </si>
  <si>
    <t>邢台</t>
  </si>
  <si>
    <t>廊坊</t>
  </si>
  <si>
    <t>秦皇岛</t>
  </si>
  <si>
    <t>衡水</t>
  </si>
  <si>
    <t>张家口</t>
  </si>
  <si>
    <t>承德</t>
  </si>
  <si>
    <t>唐山</t>
  </si>
  <si>
    <t>北京</t>
  </si>
  <si>
    <t>天津</t>
  </si>
  <si>
    <t>农林牧渔</t>
    <phoneticPr fontId="2" type="noConversion"/>
  </si>
  <si>
    <t>工业</t>
    <phoneticPr fontId="2" type="noConversion"/>
  </si>
  <si>
    <t>煤炭开采和洗选业</t>
  </si>
  <si>
    <t>石油和天然气开采业</t>
  </si>
  <si>
    <t>黑色金属矿采选业</t>
  </si>
  <si>
    <t>有色金属矿采选业</t>
  </si>
  <si>
    <t>非金属矿采选业</t>
  </si>
  <si>
    <t>其他采矿业</t>
  </si>
  <si>
    <t>农副食品加工业</t>
  </si>
  <si>
    <t>食品制造业</t>
  </si>
  <si>
    <t>酒、饮料和精制茶制造业</t>
  </si>
  <si>
    <t>烟草制品业</t>
  </si>
  <si>
    <t>纺织业</t>
  </si>
  <si>
    <t>纺织服装、服饰业</t>
  </si>
  <si>
    <t>皮革、毛皮、羽毛及其制品和制鞋业</t>
  </si>
  <si>
    <t>木材加工和木、竹、藤、棕、草制品业</t>
  </si>
  <si>
    <t>家具制造业</t>
  </si>
  <si>
    <t>造纸和纸制品业</t>
  </si>
  <si>
    <t>印刷和记录媒介复制业</t>
  </si>
  <si>
    <t>文教、工美、体育和娱乐用品制造业</t>
  </si>
  <si>
    <t>石油加工、炼焦和核燃料加工业</t>
  </si>
  <si>
    <t>化学原料和化学制品制造业</t>
  </si>
  <si>
    <t>医药制造业</t>
  </si>
  <si>
    <t>化学纤维制造业</t>
  </si>
  <si>
    <t>橡胶制品业</t>
  </si>
  <si>
    <t>塑料制品业</t>
  </si>
  <si>
    <t>非金属矿物制品业</t>
  </si>
  <si>
    <t>黑色金属冶炼和压延加工业</t>
  </si>
  <si>
    <t>有色金属冶炼和压延加工业</t>
  </si>
  <si>
    <t>金属制品业</t>
  </si>
  <si>
    <t>通用设备制造业</t>
  </si>
  <si>
    <t>专用设备制造业</t>
  </si>
  <si>
    <t>交通运输设备制造业</t>
  </si>
  <si>
    <t>电气机械和器材制造业</t>
  </si>
  <si>
    <t>计算机、通信和其他电子设备制造业</t>
  </si>
  <si>
    <t>仪器仪表制造业</t>
  </si>
  <si>
    <t>其他制造业</t>
  </si>
  <si>
    <t>废弃资源综合利用业</t>
  </si>
  <si>
    <t>电力、热力生产和供应业</t>
  </si>
  <si>
    <t>燃气生产和供应业</t>
  </si>
  <si>
    <t>水的生产和供应业</t>
  </si>
  <si>
    <t>建筑业</t>
  </si>
  <si>
    <t>住宿餐饮业</t>
    <phoneticPr fontId="2" type="noConversion"/>
  </si>
  <si>
    <t>租赁和商业服务业</t>
    <phoneticPr fontId="2" type="noConversion"/>
  </si>
  <si>
    <t>其他行业</t>
  </si>
  <si>
    <t>注：</t>
  </si>
  <si>
    <t>1、单位：万立方米；</t>
    <phoneticPr fontId="2" type="noConversion"/>
  </si>
  <si>
    <t>2、白色背景的城市是预测的城市。</t>
    <phoneticPr fontId="2" type="noConversion"/>
  </si>
  <si>
    <t>邯郸市</t>
  </si>
  <si>
    <t>邢台市</t>
  </si>
  <si>
    <t>石家庄市</t>
  </si>
  <si>
    <t>保定市</t>
  </si>
  <si>
    <t>衡水市</t>
  </si>
  <si>
    <t>沧州市</t>
  </si>
  <si>
    <t>廊坊市</t>
  </si>
  <si>
    <t>唐山市</t>
  </si>
  <si>
    <t>秦皇岛市</t>
  </si>
  <si>
    <t>张家口市</t>
  </si>
  <si>
    <t>承德市</t>
  </si>
  <si>
    <t>衡水</t>
    <phoneticPr fontId="2" type="noConversion"/>
  </si>
  <si>
    <t>承德</t>
    <phoneticPr fontId="2" type="noConversion"/>
  </si>
  <si>
    <t>秦皇岛</t>
    <phoneticPr fontId="2" type="noConversion"/>
  </si>
  <si>
    <t>唐山</t>
    <phoneticPr fontId="2" type="noConversion"/>
  </si>
  <si>
    <t>张家口</t>
    <phoneticPr fontId="2" type="noConversion"/>
  </si>
  <si>
    <t>沧州</t>
    <phoneticPr fontId="2" type="noConversion"/>
  </si>
  <si>
    <t>北京</t>
    <phoneticPr fontId="2" type="noConversion"/>
  </si>
  <si>
    <t>天津</t>
    <phoneticPr fontId="2" type="noConversion"/>
  </si>
  <si>
    <t>元每立方米</t>
  </si>
  <si>
    <t>开采专业及辅助性活动</t>
  </si>
  <si>
    <t>烟草制造业</t>
  </si>
  <si>
    <t>纺织服务、服饰业</t>
  </si>
  <si>
    <t>石油、煤炭及其他燃料加工业</t>
  </si>
  <si>
    <t>橡胶和塑料制品业</t>
  </si>
  <si>
    <t>非金属矿物制造业</t>
  </si>
  <si>
    <t>金属制造业</t>
  </si>
  <si>
    <t>汽车制造业</t>
  </si>
  <si>
    <t>铁路、船舶、航空航天和其他运输设备制造业</t>
  </si>
  <si>
    <t>金属制品、机械和设备修理业</t>
  </si>
  <si>
    <t>北京市</t>
  </si>
  <si>
    <t/>
  </si>
  <si>
    <t>天津市</t>
  </si>
  <si>
    <t>河北省</t>
  </si>
  <si>
    <t>工业</t>
  </si>
  <si>
    <t>农业</t>
  </si>
  <si>
    <t>农业</t>
    <phoneticPr fontId="2" type="noConversion"/>
  </si>
  <si>
    <t>竣工面积 万立方米</t>
    <phoneticPr fontId="2" type="noConversion"/>
  </si>
  <si>
    <t>就业</t>
    <phoneticPr fontId="2" type="noConversion"/>
  </si>
  <si>
    <t xml:space="preserve">批发和零售业用水 </t>
  </si>
  <si>
    <t>交通运输、 仓储和邮政业用水</t>
  </si>
  <si>
    <t xml:space="preserve">住宿和餐饮业用水 </t>
  </si>
  <si>
    <t>信息传输和计算机服务、软件业用水</t>
  </si>
  <si>
    <t>金融业用水</t>
  </si>
  <si>
    <t>房地产业用水</t>
  </si>
  <si>
    <t>租赁和商业服务业用水</t>
  </si>
  <si>
    <t>科学研究、技术服务和地质勘査业用水</t>
  </si>
  <si>
    <t>水利、环境和公共设施管理业用水</t>
  </si>
  <si>
    <t>居民服务、修理和其他服务业用水</t>
  </si>
  <si>
    <t>教育用水</t>
  </si>
  <si>
    <t>卫生、社会保障和社会福利业用水</t>
  </si>
  <si>
    <t>文化、体育、娱乐用房屋用水</t>
  </si>
  <si>
    <t>公共管理和 社会用水</t>
  </si>
  <si>
    <t>建筑业</t>
    <phoneticPr fontId="2" type="noConversion"/>
  </si>
  <si>
    <t>城镇公共</t>
  </si>
  <si>
    <t>城镇公共</t>
    <phoneticPr fontId="2" type="noConversion"/>
  </si>
  <si>
    <t>万立方米</t>
    <phoneticPr fontId="2" type="noConversion"/>
  </si>
  <si>
    <t>汽车</t>
    <phoneticPr fontId="2" type="noConversion"/>
  </si>
  <si>
    <t>铁路</t>
    <phoneticPr fontId="2" type="noConversion"/>
  </si>
  <si>
    <t>10,000 cu. M</t>
    <phoneticPr fontId="9" type="noConversion"/>
  </si>
  <si>
    <t>Shijiazhuang</t>
    <phoneticPr fontId="2" type="noConversion"/>
  </si>
  <si>
    <t>Tangshan</t>
    <phoneticPr fontId="2" type="noConversion"/>
  </si>
  <si>
    <t>Qinhuangdao</t>
    <phoneticPr fontId="2" type="noConversion"/>
  </si>
  <si>
    <t>Handan</t>
    <phoneticPr fontId="2" type="noConversion"/>
  </si>
  <si>
    <t>Xingtai</t>
    <phoneticPr fontId="2" type="noConversion"/>
  </si>
  <si>
    <t>Baoding</t>
    <phoneticPr fontId="2" type="noConversion"/>
  </si>
  <si>
    <t>Zhangjiakou</t>
    <phoneticPr fontId="2" type="noConversion"/>
  </si>
  <si>
    <t>Chengde</t>
    <phoneticPr fontId="2" type="noConversion"/>
  </si>
  <si>
    <t>Cangzhou</t>
    <phoneticPr fontId="2" type="noConversion"/>
  </si>
  <si>
    <t>Langfang</t>
    <phoneticPr fontId="2" type="noConversion"/>
  </si>
  <si>
    <t>Hengshui</t>
    <phoneticPr fontId="2" type="noConversion"/>
  </si>
  <si>
    <t>Beijing</t>
    <phoneticPr fontId="2" type="noConversion"/>
  </si>
  <si>
    <t>Tianjin</t>
    <phoneticPr fontId="2" type="noConversion"/>
  </si>
  <si>
    <t>Farming, Forestry, Animal Husbandry, and Fishery</t>
  </si>
  <si>
    <t>Industry</t>
    <phoneticPr fontId="9" type="noConversion"/>
  </si>
  <si>
    <t>Coal</t>
  </si>
  <si>
    <t>Extraction of Petroleum and Natural Gas</t>
  </si>
  <si>
    <t>Ferrous Metal Ores</t>
  </si>
  <si>
    <t>Nonferrous Metal Ores</t>
  </si>
  <si>
    <t>Nonmetal Ores</t>
  </si>
  <si>
    <t>Other Minerals</t>
  </si>
  <si>
    <t>Processing of Food from Agricultural Products</t>
  </si>
  <si>
    <t>Foods</t>
  </si>
  <si>
    <t>Liquor, Beverage, and Refined Tea</t>
  </si>
  <si>
    <t>Tobacco</t>
  </si>
  <si>
    <t>Textile</t>
  </si>
  <si>
    <t>Textile Wearing Apparel and Caps</t>
  </si>
  <si>
    <t>Leather, Fur, Feather, and Related Products and footwear</t>
  </si>
  <si>
    <t>Processing of Timber, Wood, Bamboo, Rattan, Palm, and Straw Products</t>
  </si>
  <si>
    <t>Furniture</t>
  </si>
  <si>
    <t>Paper and Paper Products</t>
  </si>
  <si>
    <t>Printing, Reproduction of Recording Media</t>
  </si>
  <si>
    <t>Culture, Education, Handicraft, Fine Arts, Sports, and Entertainment Articles</t>
  </si>
  <si>
    <t>Processing of Petroleum, Coking, and Nuclear Fuel</t>
  </si>
  <si>
    <t>Raw Chemical Materials and Products</t>
  </si>
  <si>
    <t>Medicines</t>
  </si>
  <si>
    <t>Chemical Fibers</t>
  </si>
  <si>
    <t>Nonmetallic Mineral Products</t>
  </si>
  <si>
    <t>Smelting and Pressing of Ferrous Metals</t>
  </si>
  <si>
    <t>Smelting and Pressing of Nonferrous Metals</t>
  </si>
  <si>
    <t>Metal Products</t>
  </si>
  <si>
    <t>General Purpose Machinery</t>
  </si>
  <si>
    <t>Special Purpose Machinery</t>
  </si>
  <si>
    <t>Railway, ship, aerospace and other transportation equipment</t>
    <phoneticPr fontId="9" type="noConversion"/>
  </si>
  <si>
    <t>Electrical Machinery and Equipment</t>
  </si>
  <si>
    <t>Communication Equipment, Computers, and Other Electronic Equipment</t>
  </si>
  <si>
    <t>Measuring Instruments and Machinery for Cultural Activity and Office Work</t>
  </si>
  <si>
    <t>Other Manufacture</t>
  </si>
  <si>
    <t>Comprehensive Utilization of Waste Resources</t>
  </si>
  <si>
    <t>Electricity and Hot Water</t>
  </si>
  <si>
    <t>Gas</t>
  </si>
  <si>
    <t>Tap Water</t>
  </si>
  <si>
    <t>Construction</t>
  </si>
  <si>
    <t>Wholesale, Retail Trade</t>
  </si>
  <si>
    <t>Transportation, warehousing, and postal industry</t>
  </si>
  <si>
    <t>Accommodation and Catering Industry</t>
  </si>
  <si>
    <t>Information transfer, Computer Service, and Software Industry</t>
    <phoneticPr fontId="9" type="noConversion"/>
  </si>
  <si>
    <t>Financial industry</t>
  </si>
  <si>
    <t>Real estate</t>
  </si>
  <si>
    <t>Leasing and Business Services</t>
  </si>
  <si>
    <t>Scientific research and technical services</t>
  </si>
  <si>
    <t>Water, environment, and public facilities management</t>
  </si>
  <si>
    <t>Resident services and other services</t>
  </si>
  <si>
    <t>Education</t>
  </si>
  <si>
    <t>Health and social work</t>
  </si>
  <si>
    <t>Culture, sports, and entertainment</t>
  </si>
  <si>
    <t>Public Management, Social Security, and Social welfare</t>
  </si>
  <si>
    <t>Rubber</t>
    <phoneticPr fontId="2" type="noConversion"/>
  </si>
  <si>
    <t>Plastics</t>
    <phoneticPr fontId="2" type="noConversion"/>
  </si>
  <si>
    <t>Automotive</t>
    <phoneticPr fontId="2" type="noConversion"/>
  </si>
  <si>
    <t>Urban and public</t>
    <phoneticPr fontId="9" type="noConversion"/>
  </si>
  <si>
    <t>服务业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</si>
</sst>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color theme="1"/>
      <name val="等线"/>
      <family val="2"/>
      <charset val="134"/>
      <scheme val="minor"/>
    </font>
    <font>
      <sz val="11"/>
      <color theme="1"/>
      <name val="楷体"/>
      <family val="3"/>
      <charset val="134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theme="1"/>
      <name val="KaiTi"/>
      <family val="3"/>
      <charset val="134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9"/>
      <name val="Calibri"/>
      <family val="2"/>
      <charset val="134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2" fontId="1" fillId="3" borderId="0" xfId="0" applyNumberFormat="1" applyFont="1" applyFill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176" fontId="0" fillId="2" borderId="0" xfId="0" applyNumberFormat="1" applyFill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5" borderId="0" xfId="0" applyFill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176" fontId="0" fillId="5" borderId="0" xfId="0" applyNumberFormat="1" applyFill="1" applyAlignment="1">
      <alignment horizontal="right" vertical="center"/>
    </xf>
    <xf numFmtId="0" fontId="0" fillId="5" borderId="0" xfId="0" applyFill="1">
      <alignment vertical="center"/>
    </xf>
    <xf numFmtId="176" fontId="0" fillId="0" borderId="0" xfId="0" applyNumberForma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3" borderId="0" xfId="0" applyFont="1" applyFill="1">
      <alignment vertical="center"/>
    </xf>
    <xf numFmtId="176" fontId="7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0" fontId="10" fillId="6" borderId="0" xfId="0" applyFont="1" applyFill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97ABB-81AC-439A-8129-41C935788E43}">
  <dimension ref="A1:N68"/>
  <sheetViews>
    <sheetView topLeftCell="A46" workbookViewId="0">
      <selection activeCell="A57" sqref="A57"/>
    </sheetView>
  </sheetViews>
  <sheetFormatPr defaultRowHeight="15" x14ac:dyDescent="0.2"/>
  <cols>
    <col min="1" max="1" width="26.5" style="25" customWidth="1"/>
  </cols>
  <sheetData>
    <row r="1" spans="1:14" s="25" customFormat="1" x14ac:dyDescent="0.2">
      <c r="A1" s="22" t="s">
        <v>122</v>
      </c>
      <c r="B1" s="26" t="s">
        <v>123</v>
      </c>
      <c r="C1" s="26" t="s">
        <v>124</v>
      </c>
      <c r="D1" s="26" t="s">
        <v>125</v>
      </c>
      <c r="E1" s="26" t="s">
        <v>126</v>
      </c>
      <c r="F1" s="26" t="s">
        <v>127</v>
      </c>
      <c r="G1" s="26" t="s">
        <v>128</v>
      </c>
      <c r="H1" s="26" t="s">
        <v>129</v>
      </c>
      <c r="I1" s="26" t="s">
        <v>130</v>
      </c>
      <c r="J1" s="26" t="s">
        <v>131</v>
      </c>
      <c r="K1" s="26" t="s">
        <v>132</v>
      </c>
      <c r="L1" s="26" t="s">
        <v>133</v>
      </c>
      <c r="M1" s="26" t="s">
        <v>134</v>
      </c>
      <c r="N1" s="26" t="s">
        <v>135</v>
      </c>
    </row>
    <row r="2" spans="1:14" x14ac:dyDescent="0.2">
      <c r="A2" s="23" t="s">
        <v>136</v>
      </c>
      <c r="B2" s="21">
        <v>233054</v>
      </c>
      <c r="C2" s="21">
        <v>158855</v>
      </c>
      <c r="D2" s="21">
        <v>59711</v>
      </c>
      <c r="E2" s="21">
        <v>151788</v>
      </c>
      <c r="F2" s="21">
        <v>139305</v>
      </c>
      <c r="G2" s="21">
        <v>243065</v>
      </c>
      <c r="H2" s="21">
        <v>80147</v>
      </c>
      <c r="I2" s="21">
        <v>63493.000000000007</v>
      </c>
      <c r="J2" s="21">
        <v>98775</v>
      </c>
      <c r="K2" s="21">
        <v>66791</v>
      </c>
      <c r="L2" s="21">
        <v>134377</v>
      </c>
      <c r="M2" s="21">
        <v>93000</v>
      </c>
      <c r="N2" s="21">
        <v>117000</v>
      </c>
    </row>
    <row r="3" spans="1:14" x14ac:dyDescent="0.2">
      <c r="A3" s="23" t="s">
        <v>137</v>
      </c>
      <c r="B3" s="21">
        <v>33406</v>
      </c>
      <c r="C3" s="21">
        <v>29255</v>
      </c>
      <c r="D3" s="21">
        <v>14128</v>
      </c>
      <c r="E3" s="21">
        <v>27834</v>
      </c>
      <c r="F3" s="21">
        <v>19400</v>
      </c>
      <c r="G3" s="21">
        <v>25815</v>
      </c>
      <c r="H3" s="21">
        <v>13596</v>
      </c>
      <c r="I3" s="21">
        <v>13340</v>
      </c>
      <c r="J3" s="21">
        <v>19291</v>
      </c>
      <c r="K3" s="21">
        <v>13997</v>
      </c>
      <c r="L3" s="21">
        <v>12135</v>
      </c>
      <c r="M3" s="21">
        <v>49000</v>
      </c>
      <c r="N3" s="21">
        <v>51000</v>
      </c>
    </row>
    <row r="4" spans="1:14" x14ac:dyDescent="0.2">
      <c r="A4" s="24" t="s">
        <v>138</v>
      </c>
      <c r="B4" s="21">
        <v>328.11287617545469</v>
      </c>
      <c r="C4" s="21">
        <v>1547.220522209627</v>
      </c>
      <c r="D4" s="21">
        <v>0</v>
      </c>
      <c r="E4" s="21">
        <v>2331.8415897831528</v>
      </c>
      <c r="F4" s="21">
        <v>885.10904672541153</v>
      </c>
      <c r="G4" s="21">
        <v>0</v>
      </c>
      <c r="H4" s="21">
        <v>381.49255656849641</v>
      </c>
      <c r="I4" s="21">
        <v>21.91121793215002</v>
      </c>
      <c r="J4" s="21">
        <v>0</v>
      </c>
      <c r="K4" s="21">
        <v>0</v>
      </c>
      <c r="L4" s="21">
        <v>0</v>
      </c>
      <c r="M4" s="21">
        <v>69.849791823984489</v>
      </c>
      <c r="N4" s="21">
        <v>0</v>
      </c>
    </row>
    <row r="5" spans="1:14" x14ac:dyDescent="0.2">
      <c r="A5" s="24" t="s">
        <v>139</v>
      </c>
      <c r="B5" s="21">
        <v>0</v>
      </c>
      <c r="C5" s="21">
        <v>123.36648504505612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170.88012732859079</v>
      </c>
      <c r="K5" s="21">
        <v>0</v>
      </c>
      <c r="L5" s="21">
        <v>0</v>
      </c>
      <c r="M5" s="21">
        <v>0</v>
      </c>
      <c r="N5" s="21">
        <v>144.66890236026012</v>
      </c>
    </row>
    <row r="6" spans="1:14" x14ac:dyDescent="0.2">
      <c r="A6" s="24" t="s">
        <v>140</v>
      </c>
      <c r="B6" s="21">
        <v>0</v>
      </c>
      <c r="C6" s="21">
        <v>6394.8891980756853</v>
      </c>
      <c r="D6" s="21">
        <v>8521.0514011261312</v>
      </c>
      <c r="E6" s="21">
        <v>345.59688887524368</v>
      </c>
      <c r="F6" s="21">
        <v>2866.5239476564338</v>
      </c>
      <c r="G6" s="21">
        <v>773.34508672718528</v>
      </c>
      <c r="H6" s="21">
        <v>2655.1069555262379</v>
      </c>
      <c r="I6" s="21">
        <v>11210.238485596403</v>
      </c>
      <c r="J6" s="21">
        <v>0</v>
      </c>
      <c r="K6" s="21">
        <v>0</v>
      </c>
      <c r="L6" s="21">
        <v>0</v>
      </c>
      <c r="M6" s="21">
        <v>1001.6880104636568</v>
      </c>
      <c r="N6" s="21">
        <v>0</v>
      </c>
    </row>
    <row r="7" spans="1:14" x14ac:dyDescent="0.2">
      <c r="A7" s="24" t="s">
        <v>141</v>
      </c>
      <c r="B7" s="21">
        <v>0</v>
      </c>
      <c r="C7" s="21">
        <v>0.89620005189285001</v>
      </c>
      <c r="D7" s="21">
        <v>0</v>
      </c>
      <c r="E7" s="21">
        <v>0</v>
      </c>
      <c r="F7" s="21">
        <v>0</v>
      </c>
      <c r="G7" s="21">
        <v>200.1473326584684</v>
      </c>
      <c r="H7" s="21">
        <v>14.141284735165502</v>
      </c>
      <c r="I7" s="21">
        <v>458.11844619277252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</row>
    <row r="8" spans="1:14" x14ac:dyDescent="0.2">
      <c r="A8" s="24" t="s">
        <v>142</v>
      </c>
      <c r="B8" s="21">
        <v>0</v>
      </c>
      <c r="C8" s="21">
        <v>0</v>
      </c>
      <c r="D8" s="21">
        <v>0</v>
      </c>
      <c r="E8" s="21">
        <v>0</v>
      </c>
      <c r="F8" s="21">
        <v>45.000841045497971</v>
      </c>
      <c r="G8" s="21">
        <v>33.463367109292058</v>
      </c>
      <c r="H8" s="21">
        <v>342.7873908157481</v>
      </c>
      <c r="I8" s="21">
        <v>62.314177026604284</v>
      </c>
      <c r="J8" s="21">
        <v>0</v>
      </c>
      <c r="K8" s="21">
        <v>0</v>
      </c>
      <c r="L8" s="21">
        <v>0</v>
      </c>
      <c r="M8" s="21">
        <v>0</v>
      </c>
      <c r="N8" s="21">
        <v>904.50464041042801</v>
      </c>
    </row>
    <row r="9" spans="1:14" x14ac:dyDescent="0.2">
      <c r="A9" s="24" t="s">
        <v>143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</row>
    <row r="10" spans="1:14" x14ac:dyDescent="0.2">
      <c r="A10" s="24" t="s">
        <v>144</v>
      </c>
      <c r="B10" s="21">
        <v>4665.2053954759167</v>
      </c>
      <c r="C10" s="21">
        <v>34.649062381964349</v>
      </c>
      <c r="D10" s="21">
        <v>759.50041719764658</v>
      </c>
      <c r="E10" s="21">
        <v>3915.6362868189203</v>
      </c>
      <c r="F10" s="21">
        <v>1338.2990882901702</v>
      </c>
      <c r="G10" s="21">
        <v>461.0721913930127</v>
      </c>
      <c r="H10" s="21">
        <v>189.01828188233981</v>
      </c>
      <c r="I10" s="21">
        <v>47.543529415085736</v>
      </c>
      <c r="J10" s="21">
        <v>2475.2393209735947</v>
      </c>
      <c r="K10" s="21">
        <v>523.26942028140616</v>
      </c>
      <c r="L10" s="21">
        <v>140.12538553136233</v>
      </c>
      <c r="M10" s="21">
        <v>297.98512300316662</v>
      </c>
      <c r="N10" s="21">
        <v>67.340676539048957</v>
      </c>
    </row>
    <row r="11" spans="1:14" x14ac:dyDescent="0.2">
      <c r="A11" s="24" t="s">
        <v>145</v>
      </c>
      <c r="B11" s="21">
        <v>359.7872898853991</v>
      </c>
      <c r="C11" s="21">
        <v>36.924343173459057</v>
      </c>
      <c r="D11" s="21">
        <v>227.12029236826243</v>
      </c>
      <c r="E11" s="21">
        <v>75.431537499532112</v>
      </c>
      <c r="F11" s="21">
        <v>468.90323557568155</v>
      </c>
      <c r="G11" s="21">
        <v>545.68834415323875</v>
      </c>
      <c r="H11" s="21">
        <v>47.979450976553977</v>
      </c>
      <c r="I11" s="21">
        <v>20.700721437499073</v>
      </c>
      <c r="J11" s="21">
        <v>675.3780637297258</v>
      </c>
      <c r="K11" s="21">
        <v>64.580034453175969</v>
      </c>
      <c r="L11" s="21">
        <v>16.506223931035976</v>
      </c>
      <c r="M11" s="21">
        <v>678.70445952533021</v>
      </c>
      <c r="N11" s="21">
        <v>449.19087822045708</v>
      </c>
    </row>
    <row r="12" spans="1:14" x14ac:dyDescent="0.2">
      <c r="A12" s="24" t="s">
        <v>146</v>
      </c>
      <c r="B12" s="21">
        <v>143.7615018605029</v>
      </c>
      <c r="C12" s="21">
        <v>79.374360687391075</v>
      </c>
      <c r="D12" s="21">
        <v>565.6139433904973</v>
      </c>
      <c r="E12" s="21">
        <v>999.99465104306955</v>
      </c>
      <c r="F12" s="21">
        <v>86.489114141173133</v>
      </c>
      <c r="G12" s="21">
        <v>380.54223211686866</v>
      </c>
      <c r="H12" s="21">
        <v>114.5089160687839</v>
      </c>
      <c r="I12" s="21">
        <v>83.829336530942584</v>
      </c>
      <c r="J12" s="21">
        <v>279.57162015214675</v>
      </c>
      <c r="K12" s="21">
        <v>80.042426532320064</v>
      </c>
      <c r="L12" s="21">
        <v>190.06702616729385</v>
      </c>
      <c r="M12" s="21">
        <v>2355.5332609697871</v>
      </c>
      <c r="N12" s="21">
        <v>1147.9474664946408</v>
      </c>
    </row>
    <row r="13" spans="1:14" x14ac:dyDescent="0.2">
      <c r="A13" s="24" t="s">
        <v>147</v>
      </c>
      <c r="B13" s="21">
        <v>7.1316727757260079</v>
      </c>
      <c r="C13" s="21">
        <v>0</v>
      </c>
      <c r="D13" s="21">
        <v>0</v>
      </c>
      <c r="E13" s="21">
        <v>0</v>
      </c>
      <c r="F13" s="21">
        <v>0</v>
      </c>
      <c r="G13" s="21">
        <v>0.74627946448389071</v>
      </c>
      <c r="H13" s="21">
        <v>1.9250064195816914</v>
      </c>
      <c r="I13" s="21">
        <v>0</v>
      </c>
      <c r="J13" s="21">
        <v>0</v>
      </c>
      <c r="K13" s="21">
        <v>0</v>
      </c>
      <c r="L13" s="21">
        <v>0</v>
      </c>
      <c r="M13" s="21">
        <v>2.5785045556249435</v>
      </c>
      <c r="N13" s="21">
        <v>1.0628113336367371</v>
      </c>
    </row>
    <row r="14" spans="1:14" x14ac:dyDescent="0.2">
      <c r="A14" s="24" t="s">
        <v>148</v>
      </c>
      <c r="B14" s="21">
        <v>12741.974233446008</v>
      </c>
      <c r="C14" s="21">
        <v>2283.3634458762494</v>
      </c>
      <c r="D14" s="21">
        <v>78.060693803779756</v>
      </c>
      <c r="E14" s="21">
        <v>2418.5507618304428</v>
      </c>
      <c r="F14" s="21">
        <v>1732.5009032400665</v>
      </c>
      <c r="G14" s="21">
        <v>9188.9804570406432</v>
      </c>
      <c r="H14" s="21">
        <v>0.86343445281212461</v>
      </c>
      <c r="I14" s="21">
        <v>0.45995009780701501</v>
      </c>
      <c r="J14" s="21">
        <v>1245.9881209180805</v>
      </c>
      <c r="K14" s="21">
        <v>31.249277904354432</v>
      </c>
      <c r="L14" s="21">
        <v>118.45537939612638</v>
      </c>
      <c r="M14" s="21">
        <v>305.78534754579499</v>
      </c>
      <c r="N14" s="21">
        <v>520.61061977284726</v>
      </c>
    </row>
    <row r="15" spans="1:14" x14ac:dyDescent="0.2">
      <c r="A15" s="24" t="s">
        <v>149</v>
      </c>
      <c r="B15" s="21">
        <v>1372.6201484825817</v>
      </c>
      <c r="C15" s="21">
        <v>0</v>
      </c>
      <c r="D15" s="21">
        <v>0</v>
      </c>
      <c r="E15" s="21">
        <v>3.8171798329368088E-2</v>
      </c>
      <c r="F15" s="21">
        <v>759.78582166798117</v>
      </c>
      <c r="G15" s="21">
        <v>530.64375310162188</v>
      </c>
      <c r="H15" s="21">
        <v>0</v>
      </c>
      <c r="I15" s="21">
        <v>0</v>
      </c>
      <c r="J15" s="21">
        <v>1297.4379827611192</v>
      </c>
      <c r="K15" s="21">
        <v>23.573011346102366</v>
      </c>
      <c r="L15" s="21">
        <v>0</v>
      </c>
      <c r="M15" s="21">
        <v>52.928677190894369</v>
      </c>
      <c r="N15" s="21">
        <v>210.70980146718213</v>
      </c>
    </row>
    <row r="16" spans="1:14" x14ac:dyDescent="0.2">
      <c r="A16" s="24" t="s">
        <v>150</v>
      </c>
      <c r="B16" s="21">
        <v>311.43446634143248</v>
      </c>
      <c r="C16" s="21">
        <v>2.8422412439064342</v>
      </c>
      <c r="D16" s="21">
        <v>40.528167668326233</v>
      </c>
      <c r="E16" s="21">
        <v>0</v>
      </c>
      <c r="F16" s="21">
        <v>1654.7291193966059</v>
      </c>
      <c r="G16" s="21">
        <v>1355.4946364400894</v>
      </c>
      <c r="H16" s="21">
        <v>13.750739263318433</v>
      </c>
      <c r="I16" s="21">
        <v>0</v>
      </c>
      <c r="J16" s="21">
        <v>4012.7435889570288</v>
      </c>
      <c r="K16" s="21">
        <v>13.777980166947122</v>
      </c>
      <c r="L16" s="21">
        <v>58.094987520934879</v>
      </c>
      <c r="M16" s="21">
        <v>0</v>
      </c>
      <c r="N16" s="21">
        <v>6.2438034169029821</v>
      </c>
    </row>
    <row r="17" spans="1:14" x14ac:dyDescent="0.2">
      <c r="A17" s="24" t="s">
        <v>151</v>
      </c>
      <c r="B17" s="21">
        <v>102.92989876047666</v>
      </c>
      <c r="C17" s="21">
        <v>0</v>
      </c>
      <c r="D17" s="21">
        <v>0</v>
      </c>
      <c r="E17" s="21">
        <v>0</v>
      </c>
      <c r="F17" s="21">
        <v>0</v>
      </c>
      <c r="G17" s="21">
        <v>0.34307471125799022</v>
      </c>
      <c r="H17" s="21">
        <v>0</v>
      </c>
      <c r="I17" s="21">
        <v>0.96390594730587487</v>
      </c>
      <c r="J17" s="21">
        <v>10.275121884855341</v>
      </c>
      <c r="K17" s="21">
        <v>6.9731097351677978</v>
      </c>
      <c r="L17" s="21">
        <v>0.51082681047533873</v>
      </c>
      <c r="M17" s="21">
        <v>56.473856937639546</v>
      </c>
      <c r="N17" s="21">
        <v>32.217451809793246</v>
      </c>
    </row>
    <row r="18" spans="1:14" x14ac:dyDescent="0.2">
      <c r="A18" s="24" t="s">
        <v>152</v>
      </c>
      <c r="B18" s="21">
        <v>0</v>
      </c>
      <c r="C18" s="21">
        <v>0.10105105138433859</v>
      </c>
      <c r="D18" s="21">
        <v>0</v>
      </c>
      <c r="E18" s="21">
        <v>0</v>
      </c>
      <c r="F18" s="21">
        <v>0.32444633014268831</v>
      </c>
      <c r="G18" s="21">
        <v>0</v>
      </c>
      <c r="H18" s="21">
        <v>0</v>
      </c>
      <c r="I18" s="21">
        <v>0</v>
      </c>
      <c r="J18" s="21">
        <v>20.037367680654913</v>
      </c>
      <c r="K18" s="21">
        <v>94.669183242660338</v>
      </c>
      <c r="L18" s="21">
        <v>0</v>
      </c>
      <c r="M18" s="21">
        <v>10.070506328950083</v>
      </c>
      <c r="N18" s="21">
        <v>87.187961238694214</v>
      </c>
    </row>
    <row r="19" spans="1:14" x14ac:dyDescent="0.2">
      <c r="A19" s="24" t="s">
        <v>153</v>
      </c>
      <c r="B19" s="21">
        <v>1956.5388071618861</v>
      </c>
      <c r="C19" s="21">
        <v>2299.1085311281795</v>
      </c>
      <c r="D19" s="21">
        <v>1758.7216139266864</v>
      </c>
      <c r="E19" s="21">
        <v>1390.3203520035318</v>
      </c>
      <c r="F19" s="21">
        <v>1882.8932879937429</v>
      </c>
      <c r="G19" s="21">
        <v>5061.7214931183707</v>
      </c>
      <c r="H19" s="21">
        <v>0</v>
      </c>
      <c r="I19" s="21">
        <v>0</v>
      </c>
      <c r="J19" s="21">
        <v>1367.8347217378807</v>
      </c>
      <c r="K19" s="21">
        <v>7557.6456782915966</v>
      </c>
      <c r="L19" s="21">
        <v>34.857935294128296</v>
      </c>
      <c r="M19" s="21">
        <v>77.034840285205291</v>
      </c>
      <c r="N19" s="21">
        <v>246.16303126226614</v>
      </c>
    </row>
    <row r="20" spans="1:14" x14ac:dyDescent="0.2">
      <c r="A20" s="24" t="s">
        <v>154</v>
      </c>
      <c r="B20" s="21">
        <v>51.7730386305848</v>
      </c>
      <c r="C20" s="21">
        <v>6.8567898573709263E-2</v>
      </c>
      <c r="D20" s="21">
        <v>0.156907727578845</v>
      </c>
      <c r="E20" s="21">
        <v>0</v>
      </c>
      <c r="F20" s="21">
        <v>16.695804675151717</v>
      </c>
      <c r="G20" s="21">
        <v>1.7385577715003244</v>
      </c>
      <c r="H20" s="21">
        <v>0</v>
      </c>
      <c r="I20" s="21">
        <v>0</v>
      </c>
      <c r="J20" s="21">
        <v>0</v>
      </c>
      <c r="K20" s="21">
        <v>300.11588706631954</v>
      </c>
      <c r="L20" s="21">
        <v>0</v>
      </c>
      <c r="M20" s="21">
        <v>150.32335580913792</v>
      </c>
      <c r="N20" s="21">
        <v>22.263366420293419</v>
      </c>
    </row>
    <row r="21" spans="1:14" x14ac:dyDescent="0.2">
      <c r="A21" s="24" t="s">
        <v>155</v>
      </c>
      <c r="B21" s="21">
        <v>0</v>
      </c>
      <c r="C21" s="21">
        <v>20.808519663335431</v>
      </c>
      <c r="D21" s="21">
        <v>0</v>
      </c>
      <c r="E21" s="21">
        <v>0</v>
      </c>
      <c r="F21" s="21">
        <v>4.528573422723567</v>
      </c>
      <c r="G21" s="21">
        <v>0</v>
      </c>
      <c r="H21" s="21">
        <v>0</v>
      </c>
      <c r="I21" s="21">
        <v>0</v>
      </c>
      <c r="J21" s="21">
        <v>2.4197307107941444</v>
      </c>
      <c r="K21" s="21">
        <v>65.185946512634885</v>
      </c>
      <c r="L21" s="21">
        <v>0.38131128279324361</v>
      </c>
      <c r="M21" s="21">
        <v>5.6446029921545273</v>
      </c>
      <c r="N21" s="21">
        <v>89.190771424493249</v>
      </c>
    </row>
    <row r="22" spans="1:14" x14ac:dyDescent="0.2">
      <c r="A22" s="24" t="s">
        <v>156</v>
      </c>
      <c r="B22" s="21">
        <v>374.09899285059583</v>
      </c>
      <c r="C22" s="21">
        <v>4351.1254018134368</v>
      </c>
      <c r="D22" s="21">
        <v>4.5036006135731756E-2</v>
      </c>
      <c r="E22" s="21">
        <v>408.30682283239929</v>
      </c>
      <c r="F22" s="21">
        <v>807.44809710256936</v>
      </c>
      <c r="G22" s="21">
        <v>651.02703979372313</v>
      </c>
      <c r="H22" s="21">
        <v>0</v>
      </c>
      <c r="I22" s="21">
        <v>66.92998227570834</v>
      </c>
      <c r="J22" s="21">
        <v>1098.6208233755206</v>
      </c>
      <c r="K22" s="21">
        <v>2.766831259223141</v>
      </c>
      <c r="L22" s="21">
        <v>0</v>
      </c>
      <c r="M22" s="21">
        <v>198.34255187502035</v>
      </c>
      <c r="N22" s="21">
        <v>521.10042147452111</v>
      </c>
    </row>
    <row r="23" spans="1:14" x14ac:dyDescent="0.2">
      <c r="A23" s="24" t="s">
        <v>157</v>
      </c>
      <c r="B23" s="21">
        <v>2972.1761026053623</v>
      </c>
      <c r="C23" s="21">
        <v>1342.639060452788</v>
      </c>
      <c r="D23" s="21">
        <v>144.03008202095248</v>
      </c>
      <c r="E23" s="21">
        <v>298.83195000107946</v>
      </c>
      <c r="F23" s="21">
        <v>746.37957534800489</v>
      </c>
      <c r="G23" s="21">
        <v>101.85579646007628</v>
      </c>
      <c r="H23" s="21">
        <v>865.42139119312503</v>
      </c>
      <c r="I23" s="21">
        <v>12.131841516603229</v>
      </c>
      <c r="J23" s="21">
        <v>1309.2409188383469</v>
      </c>
      <c r="K23" s="21">
        <v>425.40398679159381</v>
      </c>
      <c r="L23" s="21">
        <v>1895.3714812636788</v>
      </c>
      <c r="M23" s="21">
        <v>910.56507046814374</v>
      </c>
      <c r="N23" s="21">
        <v>6049.4932149814686</v>
      </c>
    </row>
    <row r="24" spans="1:14" x14ac:dyDescent="0.2">
      <c r="A24" s="24" t="s">
        <v>158</v>
      </c>
      <c r="B24" s="21">
        <v>1364.9738184503815</v>
      </c>
      <c r="C24" s="21">
        <v>9.9654766557437462</v>
      </c>
      <c r="D24" s="21">
        <v>154.47811244383661</v>
      </c>
      <c r="E24" s="21">
        <v>207.6263523284</v>
      </c>
      <c r="F24" s="21">
        <v>434.29053625532146</v>
      </c>
      <c r="G24" s="21">
        <v>187.40912459006779</v>
      </c>
      <c r="H24" s="21">
        <v>71.68570066765858</v>
      </c>
      <c r="I24" s="21">
        <v>12.133468973299102</v>
      </c>
      <c r="J24" s="21">
        <v>313.4217993546377</v>
      </c>
      <c r="K24" s="21">
        <v>19.013890234618483</v>
      </c>
      <c r="L24" s="21">
        <v>79.779312148508552</v>
      </c>
      <c r="M24" s="21">
        <v>239.41431685610115</v>
      </c>
      <c r="N24" s="21">
        <v>297.83738503537433</v>
      </c>
    </row>
    <row r="25" spans="1:14" x14ac:dyDescent="0.2">
      <c r="A25" s="24" t="s">
        <v>159</v>
      </c>
      <c r="B25" s="21">
        <v>617.77454007562164</v>
      </c>
      <c r="C25" s="21">
        <v>3.7452342119572868</v>
      </c>
      <c r="D25" s="21">
        <v>0</v>
      </c>
      <c r="E25" s="21">
        <v>0</v>
      </c>
      <c r="F25" s="21">
        <v>83.265283814060766</v>
      </c>
      <c r="G25" s="21">
        <v>338.00907205136059</v>
      </c>
      <c r="H25" s="21">
        <v>0</v>
      </c>
      <c r="I25" s="21">
        <v>0</v>
      </c>
      <c r="J25" s="21">
        <v>160.20432399730771</v>
      </c>
      <c r="K25" s="21">
        <v>0</v>
      </c>
      <c r="L25" s="21">
        <v>8.9800250298759146</v>
      </c>
      <c r="M25" s="21">
        <v>0</v>
      </c>
      <c r="N25" s="21">
        <v>2.6379098929561842</v>
      </c>
    </row>
    <row r="26" spans="1:14" x14ac:dyDescent="0.2">
      <c r="A26" s="24" t="s">
        <v>190</v>
      </c>
      <c r="B26" s="21">
        <v>175.57440423419106</v>
      </c>
      <c r="C26" s="21">
        <v>5.5424687238821297</v>
      </c>
      <c r="D26" s="21">
        <v>0</v>
      </c>
      <c r="E26" s="21">
        <v>4.5502422083698564</v>
      </c>
      <c r="F26" s="21">
        <v>115.24822976031764</v>
      </c>
      <c r="G26" s="21">
        <v>178.93190910972399</v>
      </c>
      <c r="H26" s="21">
        <v>0.98191244638301156</v>
      </c>
      <c r="I26" s="21">
        <v>2.0122171506753585E-4</v>
      </c>
      <c r="J26" s="21">
        <v>46.171477938345411</v>
      </c>
      <c r="K26" s="21">
        <v>371.55322138968972</v>
      </c>
      <c r="L26" s="21">
        <v>1.9919499546101089</v>
      </c>
      <c r="M26" s="21">
        <v>51.401229640504127</v>
      </c>
      <c r="N26" s="21">
        <v>71.032819733133991</v>
      </c>
    </row>
    <row r="27" spans="1:14" x14ac:dyDescent="0.2">
      <c r="A27" s="24" t="s">
        <v>191</v>
      </c>
      <c r="B27" s="21">
        <v>175.57440423419106</v>
      </c>
      <c r="C27" s="21">
        <v>5.5424687238821297</v>
      </c>
      <c r="D27" s="21">
        <v>0</v>
      </c>
      <c r="E27" s="21">
        <v>27.721227184080728</v>
      </c>
      <c r="F27" s="21">
        <v>51.282490073448415</v>
      </c>
      <c r="G27" s="21">
        <v>278.80205853645668</v>
      </c>
      <c r="H27" s="21">
        <v>14.353026696963578</v>
      </c>
      <c r="I27" s="21">
        <v>2.0122171506753585E-4</v>
      </c>
      <c r="J27" s="21">
        <v>194.0628550807794</v>
      </c>
      <c r="K27" s="21">
        <v>371.55322138968972</v>
      </c>
      <c r="L27" s="21">
        <v>1.9919499546101089</v>
      </c>
      <c r="M27" s="21">
        <v>78.783193093856809</v>
      </c>
      <c r="N27" s="21">
        <v>103.99204808930817</v>
      </c>
    </row>
    <row r="28" spans="1:14" x14ac:dyDescent="0.2">
      <c r="A28" s="24" t="s">
        <v>160</v>
      </c>
      <c r="B28" s="21">
        <v>219.62459072596428</v>
      </c>
      <c r="C28" s="21">
        <v>489.97453474061666</v>
      </c>
      <c r="D28" s="21">
        <v>164.07823003470423</v>
      </c>
      <c r="E28" s="21">
        <v>373.80998767307648</v>
      </c>
      <c r="F28" s="21">
        <v>92.038055877850454</v>
      </c>
      <c r="G28" s="21">
        <v>134.1362663107669</v>
      </c>
      <c r="H28" s="21">
        <v>446.85616300389052</v>
      </c>
      <c r="I28" s="21">
        <v>5.1920712730625267</v>
      </c>
      <c r="J28" s="21">
        <v>139.76021561017561</v>
      </c>
      <c r="K28" s="21">
        <v>191.81990536255674</v>
      </c>
      <c r="L28" s="21">
        <v>2.3878452887197574</v>
      </c>
      <c r="M28" s="21">
        <v>604.47370889800789</v>
      </c>
      <c r="N28" s="21">
        <v>328.86076398701812</v>
      </c>
    </row>
    <row r="29" spans="1:14" x14ac:dyDescent="0.2">
      <c r="A29" s="24" t="s">
        <v>161</v>
      </c>
      <c r="B29" s="21">
        <v>1046.3366091217647</v>
      </c>
      <c r="C29" s="21">
        <v>7792.6329392081907</v>
      </c>
      <c r="D29" s="21">
        <v>899.9719464490795</v>
      </c>
      <c r="E29" s="21">
        <v>8287.2889138260125</v>
      </c>
      <c r="F29" s="21">
        <v>1838.8561949452517</v>
      </c>
      <c r="G29" s="21">
        <v>40.4412423598299</v>
      </c>
      <c r="H29" s="21">
        <v>63.703267252512127</v>
      </c>
      <c r="I29" s="21">
        <v>907.99512934395534</v>
      </c>
      <c r="J29" s="21">
        <v>1901.6961710566345</v>
      </c>
      <c r="K29" s="21">
        <v>108.35769623863463</v>
      </c>
      <c r="L29" s="21">
        <v>31.183160893954042</v>
      </c>
      <c r="M29" s="21">
        <v>3916.5399866828348</v>
      </c>
      <c r="N29" s="21">
        <v>5361.2418896635536</v>
      </c>
    </row>
    <row r="30" spans="1:14" x14ac:dyDescent="0.2">
      <c r="A30" s="24" t="s">
        <v>162</v>
      </c>
      <c r="B30" s="21">
        <v>0</v>
      </c>
      <c r="C30" s="21">
        <v>12.751324016712339</v>
      </c>
      <c r="D30" s="21">
        <v>28.887623494291258</v>
      </c>
      <c r="E30" s="21">
        <v>5.1397380959485064</v>
      </c>
      <c r="F30" s="21">
        <v>59.428552034465639</v>
      </c>
      <c r="G30" s="21">
        <v>107.1343329881593</v>
      </c>
      <c r="H30" s="21">
        <v>0.16149059565771756</v>
      </c>
      <c r="I30" s="21">
        <v>0.66658749763504166</v>
      </c>
      <c r="J30" s="21">
        <v>202.89063512040275</v>
      </c>
      <c r="K30" s="21">
        <v>10.642332867094506</v>
      </c>
      <c r="L30" s="21">
        <v>0.10878939907346602</v>
      </c>
      <c r="M30" s="21">
        <v>29.349200422344794</v>
      </c>
      <c r="N30" s="21">
        <v>26.652845013328573</v>
      </c>
    </row>
    <row r="31" spans="1:14" x14ac:dyDescent="0.2">
      <c r="A31" s="24" t="s">
        <v>163</v>
      </c>
      <c r="B31" s="21">
        <v>156.17534060842996</v>
      </c>
      <c r="C31" s="21">
        <v>9.9411854508825463</v>
      </c>
      <c r="D31" s="21">
        <v>3.5010725752505105</v>
      </c>
      <c r="E31" s="21">
        <v>59.731208654666489</v>
      </c>
      <c r="F31" s="21">
        <v>117.42280443778604</v>
      </c>
      <c r="G31" s="21">
        <v>174.77640272267155</v>
      </c>
      <c r="H31" s="21">
        <v>29.498750141341233</v>
      </c>
      <c r="I31" s="21">
        <v>5.8274835122973344E-3</v>
      </c>
      <c r="J31" s="21">
        <v>243.11832301633393</v>
      </c>
      <c r="K31" s="21">
        <v>473.56589123336136</v>
      </c>
      <c r="L31" s="21">
        <v>46.147290388693982</v>
      </c>
      <c r="M31" s="21">
        <v>140.03794184150479</v>
      </c>
      <c r="N31" s="21">
        <v>161.03788597484285</v>
      </c>
    </row>
    <row r="32" spans="1:14" x14ac:dyDescent="0.2">
      <c r="A32" s="24" t="s">
        <v>164</v>
      </c>
      <c r="B32" s="21">
        <v>31.786447893873238</v>
      </c>
      <c r="C32" s="21">
        <v>1.6543782661390207</v>
      </c>
      <c r="D32" s="21">
        <v>0.67001668059234976</v>
      </c>
      <c r="E32" s="21">
        <v>96.834560946193207</v>
      </c>
      <c r="F32" s="21">
        <v>171.14727022727578</v>
      </c>
      <c r="G32" s="21">
        <v>109.64003229619404</v>
      </c>
      <c r="H32" s="21">
        <v>3.2513784147399885</v>
      </c>
      <c r="I32" s="21">
        <v>8.481125097601748E-2</v>
      </c>
      <c r="J32" s="21">
        <v>67.139267452010046</v>
      </c>
      <c r="K32" s="21">
        <v>36.471401472613678</v>
      </c>
      <c r="L32" s="21">
        <v>2.7029500217370228</v>
      </c>
      <c r="M32" s="21">
        <v>66.998459239800809</v>
      </c>
      <c r="N32" s="21">
        <v>75.62460786546275</v>
      </c>
    </row>
    <row r="33" spans="1:14" x14ac:dyDescent="0.2">
      <c r="A33" s="24" t="s">
        <v>165</v>
      </c>
      <c r="B33" s="21">
        <v>38.754199675639164</v>
      </c>
      <c r="C33" s="21">
        <v>9.3872567061563892</v>
      </c>
      <c r="D33" s="21">
        <v>139.98197823654687</v>
      </c>
      <c r="E33" s="21">
        <v>79.815165516976307</v>
      </c>
      <c r="F33" s="21">
        <v>90.718768661987028</v>
      </c>
      <c r="G33" s="21">
        <v>54.631617434644085</v>
      </c>
      <c r="H33" s="21">
        <v>1.4677524218431055</v>
      </c>
      <c r="I33" s="21">
        <v>5.0219039688229328E-2</v>
      </c>
      <c r="J33" s="21">
        <v>17.653116458414043</v>
      </c>
      <c r="K33" s="21">
        <v>47.375443759238408</v>
      </c>
      <c r="L33" s="21">
        <v>0</v>
      </c>
      <c r="M33" s="21">
        <v>95.013303552231847</v>
      </c>
      <c r="N33" s="21">
        <v>125.61719728609958</v>
      </c>
    </row>
    <row r="34" spans="1:14" x14ac:dyDescent="0.2">
      <c r="A34" s="24" t="s">
        <v>192</v>
      </c>
      <c r="B34" s="21">
        <v>46.05720808935277</v>
      </c>
      <c r="C34" s="21">
        <v>6.195499753202161</v>
      </c>
      <c r="D34" s="21">
        <v>61.061683654975745</v>
      </c>
      <c r="E34" s="21">
        <v>4.4862936608788191</v>
      </c>
      <c r="F34" s="21">
        <v>63.761762969198919</v>
      </c>
      <c r="G34" s="21">
        <v>69.277994123993636</v>
      </c>
      <c r="H34" s="21">
        <v>6.036735241683951E-4</v>
      </c>
      <c r="I34" s="21">
        <v>0</v>
      </c>
      <c r="J34" s="21">
        <v>264.33008308339856</v>
      </c>
      <c r="K34" s="21">
        <v>27.066389410886348</v>
      </c>
      <c r="L34" s="21">
        <v>0</v>
      </c>
      <c r="M34" s="21">
        <v>44.421445596355213</v>
      </c>
      <c r="N34" s="21">
        <v>52.827157804354812</v>
      </c>
    </row>
    <row r="35" spans="1:14" x14ac:dyDescent="0.2">
      <c r="A35" s="24" t="s">
        <v>166</v>
      </c>
      <c r="B35" s="21">
        <v>4.2891584226510231</v>
      </c>
      <c r="C35" s="21">
        <v>33.358517796207487</v>
      </c>
      <c r="D35" s="21">
        <v>29.257133411735996</v>
      </c>
      <c r="E35" s="21">
        <v>0</v>
      </c>
      <c r="F35" s="21">
        <v>0</v>
      </c>
      <c r="G35" s="21">
        <v>446.14210188808323</v>
      </c>
      <c r="H35" s="21">
        <v>0</v>
      </c>
      <c r="I35" s="21">
        <v>0</v>
      </c>
      <c r="J35" s="21">
        <v>54.388250602928927</v>
      </c>
      <c r="K35" s="21">
        <v>230.19128582782028</v>
      </c>
      <c r="L35" s="21">
        <v>0</v>
      </c>
      <c r="M35" s="21">
        <v>101.12351374005561</v>
      </c>
      <c r="N35" s="21">
        <v>385.68034122880061</v>
      </c>
    </row>
    <row r="36" spans="1:14" x14ac:dyDescent="0.2">
      <c r="A36" s="24" t="s">
        <v>167</v>
      </c>
      <c r="B36" s="21">
        <v>31.822776523786715</v>
      </c>
      <c r="C36" s="21">
        <v>1.6559560761280971</v>
      </c>
      <c r="D36" s="21">
        <v>0.46615206879463672</v>
      </c>
      <c r="E36" s="21">
        <v>0</v>
      </c>
      <c r="F36" s="21">
        <v>149.03065831593102</v>
      </c>
      <c r="G36" s="21">
        <v>1027.4881758234726</v>
      </c>
      <c r="H36" s="21">
        <v>0.14282024623562617</v>
      </c>
      <c r="I36" s="21">
        <v>0.12073302904052149</v>
      </c>
      <c r="J36" s="21">
        <v>238.70558763239359</v>
      </c>
      <c r="K36" s="21">
        <v>20.997983970414186</v>
      </c>
      <c r="L36" s="21">
        <v>9.1184232324703351E-2</v>
      </c>
      <c r="M36" s="21">
        <v>12.643190009802479</v>
      </c>
      <c r="N36" s="21">
        <v>62.102990600071408</v>
      </c>
    </row>
    <row r="37" spans="1:14" x14ac:dyDescent="0.2">
      <c r="A37" s="24" t="s">
        <v>168</v>
      </c>
      <c r="B37" s="21">
        <v>18.485630195488401</v>
      </c>
      <c r="C37" s="21">
        <v>1.0393989789679032</v>
      </c>
      <c r="D37" s="21">
        <v>149.69932134457991</v>
      </c>
      <c r="E37" s="21">
        <v>2.8798146615033788</v>
      </c>
      <c r="F37" s="21">
        <v>0.13557220988858198</v>
      </c>
      <c r="G37" s="21">
        <v>10.069565225945167</v>
      </c>
      <c r="H37" s="21">
        <v>0</v>
      </c>
      <c r="I37" s="21">
        <v>0</v>
      </c>
      <c r="J37" s="21">
        <v>520.87954225854014</v>
      </c>
      <c r="K37" s="21">
        <v>211.31126164425851</v>
      </c>
      <c r="L37" s="21">
        <v>0</v>
      </c>
      <c r="M37" s="21">
        <v>738.20695303587445</v>
      </c>
      <c r="N37" s="21">
        <v>272.46082055627767</v>
      </c>
    </row>
    <row r="38" spans="1:14" x14ac:dyDescent="0.2">
      <c r="A38" s="24" t="s">
        <v>169</v>
      </c>
      <c r="B38" s="21">
        <v>0.49282951730945745</v>
      </c>
      <c r="C38" s="21">
        <v>0</v>
      </c>
      <c r="D38" s="21">
        <v>0</v>
      </c>
      <c r="E38" s="21">
        <v>0</v>
      </c>
      <c r="F38" s="21">
        <v>0</v>
      </c>
      <c r="G38" s="21">
        <v>0.31007791851003685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17.938015844641541</v>
      </c>
      <c r="N38" s="21">
        <v>5.3387001878513178</v>
      </c>
    </row>
    <row r="39" spans="1:14" x14ac:dyDescent="0.2">
      <c r="A39" s="24" t="s">
        <v>170</v>
      </c>
      <c r="B39" s="21">
        <v>6.2667867398593193</v>
      </c>
      <c r="C39" s="21">
        <v>7.4238685101311506E-4</v>
      </c>
      <c r="D39" s="21">
        <v>0</v>
      </c>
      <c r="E39" s="21">
        <v>0</v>
      </c>
      <c r="F39" s="21">
        <v>129.72739832833699</v>
      </c>
      <c r="G39" s="21">
        <v>0.44843475665708588</v>
      </c>
      <c r="H39" s="21">
        <v>0</v>
      </c>
      <c r="I39" s="21">
        <v>0</v>
      </c>
      <c r="J39" s="21">
        <v>28.082182882816436</v>
      </c>
      <c r="K39" s="21">
        <v>105.97509002108609</v>
      </c>
      <c r="L39" s="21">
        <v>0</v>
      </c>
      <c r="M39" s="21">
        <v>18.92700067261249</v>
      </c>
      <c r="N39" s="21">
        <v>23.310526736308002</v>
      </c>
    </row>
    <row r="40" spans="1:14" x14ac:dyDescent="0.2">
      <c r="A40" s="24" t="s">
        <v>171</v>
      </c>
      <c r="B40" s="21">
        <v>7.8506626906102603</v>
      </c>
      <c r="C40" s="21">
        <v>0.11528656794535504</v>
      </c>
      <c r="D40" s="21">
        <v>0.85941811878431784</v>
      </c>
      <c r="E40" s="21">
        <v>0.49056545086194775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0.59025574830840422</v>
      </c>
      <c r="N40" s="21">
        <v>17.408013525778191</v>
      </c>
    </row>
    <row r="41" spans="1:14" x14ac:dyDescent="0.2">
      <c r="A41" s="24" t="s">
        <v>172</v>
      </c>
      <c r="B41" s="21">
        <v>4076.616168348964</v>
      </c>
      <c r="C41" s="21">
        <v>2354.1203409836071</v>
      </c>
      <c r="D41" s="21">
        <v>400.25875625083137</v>
      </c>
      <c r="E41" s="21">
        <v>6499.0769173073331</v>
      </c>
      <c r="F41" s="21">
        <v>2708.0355194775243</v>
      </c>
      <c r="G41" s="21">
        <v>3370.5419498036358</v>
      </c>
      <c r="H41" s="21">
        <v>8336.9017265370876</v>
      </c>
      <c r="I41" s="21">
        <v>428.60915569651343</v>
      </c>
      <c r="J41" s="21">
        <v>932.82865940653983</v>
      </c>
      <c r="K41" s="21">
        <v>2581.8522115945366</v>
      </c>
      <c r="L41" s="21">
        <v>9505.2649854900646</v>
      </c>
      <c r="M41" s="21">
        <v>36670.630325350663</v>
      </c>
      <c r="N41" s="21">
        <v>33111.940198814948</v>
      </c>
    </row>
    <row r="42" spans="1:14" x14ac:dyDescent="0.2">
      <c r="A42" s="24" t="s">
        <v>173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14.500079377607072</v>
      </c>
    </row>
    <row r="43" spans="1:14" x14ac:dyDescent="0.2">
      <c r="A43" s="24" t="s">
        <v>174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</row>
    <row r="44" spans="1:14" x14ac:dyDescent="0.2">
      <c r="A44" s="23" t="s">
        <v>193</v>
      </c>
      <c r="B44" s="21">
        <v>9906</v>
      </c>
      <c r="C44" s="21">
        <v>12210</v>
      </c>
      <c r="D44" s="21">
        <v>3602</v>
      </c>
      <c r="E44" s="21">
        <v>4182</v>
      </c>
      <c r="F44" s="21">
        <v>830.99999999999989</v>
      </c>
      <c r="G44" s="21">
        <v>5881.9999999999991</v>
      </c>
      <c r="H44" s="21">
        <v>1351.9999999999998</v>
      </c>
      <c r="I44" s="21">
        <v>3482</v>
      </c>
      <c r="J44" s="21">
        <v>2041</v>
      </c>
      <c r="K44" s="21">
        <v>3509</v>
      </c>
      <c r="L44" s="21">
        <v>1754</v>
      </c>
      <c r="M44" s="21">
        <v>62300.000000000007</v>
      </c>
      <c r="N44" s="21">
        <v>113781</v>
      </c>
    </row>
    <row r="45" spans="1:14" x14ac:dyDescent="0.2">
      <c r="A45" s="24" t="s">
        <v>175</v>
      </c>
      <c r="B45" s="21">
        <v>1802.1362519751926</v>
      </c>
      <c r="C45" s="21">
        <v>876.62729784002215</v>
      </c>
      <c r="D45" s="21">
        <v>546.83144345124776</v>
      </c>
      <c r="E45" s="21">
        <v>160.4817202177999</v>
      </c>
      <c r="F45" s="21">
        <v>445.35646087094688</v>
      </c>
      <c r="G45" s="21">
        <v>2045.2214148920534</v>
      </c>
      <c r="H45" s="21">
        <v>298.43694378868963</v>
      </c>
      <c r="I45" s="21">
        <v>566.68174242477846</v>
      </c>
      <c r="J45" s="21">
        <v>428.14048452764939</v>
      </c>
      <c r="K45" s="21">
        <v>990.18131758084473</v>
      </c>
      <c r="L45" s="21">
        <v>295.23855808825988</v>
      </c>
      <c r="M45" s="21">
        <v>4000</v>
      </c>
      <c r="N45" s="21">
        <v>2599</v>
      </c>
    </row>
    <row r="46" spans="1:14" x14ac:dyDescent="0.2">
      <c r="A46" s="24" t="s">
        <v>176</v>
      </c>
      <c r="B46" s="21">
        <v>787.29618348730662</v>
      </c>
      <c r="C46" s="21">
        <v>763.63019481766935</v>
      </c>
      <c r="D46" s="21">
        <v>134.93900326631845</v>
      </c>
      <c r="E46" s="21">
        <v>551.13182121812542</v>
      </c>
      <c r="F46" s="21">
        <v>88.707280862854518</v>
      </c>
      <c r="G46" s="21">
        <v>306.77293792595071</v>
      </c>
      <c r="H46" s="21">
        <v>48.078771621776831</v>
      </c>
      <c r="I46" s="21">
        <v>98.056947093991596</v>
      </c>
      <c r="J46" s="21">
        <v>98.420490661850764</v>
      </c>
      <c r="K46" s="21">
        <v>123.02141610749327</v>
      </c>
      <c r="L46" s="21">
        <v>116.54277070913028</v>
      </c>
      <c r="M46" s="21">
        <v>9000.6801779985362</v>
      </c>
      <c r="N46" s="21">
        <v>28543.32566948676</v>
      </c>
    </row>
    <row r="47" spans="1:14" x14ac:dyDescent="0.2">
      <c r="A47" s="24" t="s">
        <v>177</v>
      </c>
      <c r="B47" s="21">
        <v>803.98004024373995</v>
      </c>
      <c r="C47" s="21">
        <v>3780.6868622340357</v>
      </c>
      <c r="D47" s="21">
        <v>515.37590195229905</v>
      </c>
      <c r="E47" s="21">
        <v>39.923862713469269</v>
      </c>
      <c r="F47" s="21">
        <v>18.07926951295131</v>
      </c>
      <c r="G47" s="21">
        <v>145.69830807160858</v>
      </c>
      <c r="H47" s="21">
        <v>25.391769350193634</v>
      </c>
      <c r="I47" s="21">
        <v>179.29665334503636</v>
      </c>
      <c r="J47" s="21">
        <v>86.73081824002719</v>
      </c>
      <c r="K47" s="21">
        <v>96.186716276680286</v>
      </c>
      <c r="L47" s="21">
        <v>102.5228154409712</v>
      </c>
      <c r="M47" s="21">
        <v>4652.0369459318281</v>
      </c>
      <c r="N47" s="21">
        <v>7281.0124634765343</v>
      </c>
    </row>
    <row r="48" spans="1:14" x14ac:dyDescent="0.2">
      <c r="A48" s="24" t="s">
        <v>178</v>
      </c>
      <c r="B48" s="21">
        <v>547.88141459848919</v>
      </c>
      <c r="C48" s="21">
        <v>268.70596493235024</v>
      </c>
      <c r="D48" s="21">
        <v>211.61111588910842</v>
      </c>
      <c r="E48" s="21">
        <v>2063.0041213221807</v>
      </c>
      <c r="F48" s="21">
        <v>87.919467074655756</v>
      </c>
      <c r="G48" s="21">
        <v>168.45355469669701</v>
      </c>
      <c r="H48" s="21">
        <v>189.70501848795763</v>
      </c>
      <c r="I48" s="21">
        <v>75.75658777430651</v>
      </c>
      <c r="J48" s="21">
        <v>55.952785448758156</v>
      </c>
      <c r="K48" s="21">
        <v>155.72060068648767</v>
      </c>
      <c r="L48" s="21">
        <v>46.493194092109128</v>
      </c>
      <c r="M48" s="21">
        <v>8478.4179874350684</v>
      </c>
      <c r="N48" s="21">
        <v>22460.520715660099</v>
      </c>
    </row>
    <row r="49" spans="1:14" x14ac:dyDescent="0.2">
      <c r="A49" s="24" t="s">
        <v>179</v>
      </c>
      <c r="B49" s="21">
        <v>154.17757304809521</v>
      </c>
      <c r="C49" s="21">
        <v>2142.6283545614774</v>
      </c>
      <c r="D49" s="21">
        <v>57.869274729698446</v>
      </c>
      <c r="E49" s="21">
        <v>312.09027081777134</v>
      </c>
      <c r="F49" s="21">
        <v>17.172178136003925</v>
      </c>
      <c r="G49" s="21">
        <v>67.127539414442538</v>
      </c>
      <c r="H49" s="21">
        <v>21.738028594854828</v>
      </c>
      <c r="I49" s="21">
        <v>65.51853071595535</v>
      </c>
      <c r="J49" s="21">
        <v>25.15019714572723</v>
      </c>
      <c r="K49" s="21">
        <v>45.915216918306619</v>
      </c>
      <c r="L49" s="21">
        <v>33.634266337165705</v>
      </c>
      <c r="M49" s="21">
        <v>5287.7190130777926</v>
      </c>
      <c r="N49" s="21">
        <v>1417.6502149061212</v>
      </c>
    </row>
    <row r="50" spans="1:14" x14ac:dyDescent="0.2">
      <c r="A50" s="24" t="s">
        <v>180</v>
      </c>
      <c r="B50" s="21">
        <v>641.81185041717129</v>
      </c>
      <c r="C50" s="21">
        <v>304.49554741163854</v>
      </c>
      <c r="D50" s="21">
        <v>249.33798618104643</v>
      </c>
      <c r="E50" s="21">
        <v>51.493432218808486</v>
      </c>
      <c r="F50" s="21">
        <v>118.84982305543942</v>
      </c>
      <c r="G50" s="21">
        <v>205.67175916064369</v>
      </c>
      <c r="H50" s="21">
        <v>59.896759595932608</v>
      </c>
      <c r="I50" s="21">
        <v>271.77511879754468</v>
      </c>
      <c r="J50" s="21">
        <v>122.24510761613652</v>
      </c>
      <c r="K50" s="21">
        <v>151.94713150953842</v>
      </c>
      <c r="L50" s="21">
        <v>115.48294687676405</v>
      </c>
      <c r="M50" s="21">
        <v>2853.345642302907</v>
      </c>
      <c r="N50" s="21">
        <v>3281.8236472439471</v>
      </c>
    </row>
    <row r="51" spans="1:14" x14ac:dyDescent="0.2">
      <c r="A51" s="24" t="s">
        <v>181</v>
      </c>
      <c r="B51" s="21">
        <v>123.48258307837345</v>
      </c>
      <c r="C51" s="21">
        <v>108.40679174864617</v>
      </c>
      <c r="D51" s="21">
        <v>56.797621493963284</v>
      </c>
      <c r="E51" s="21">
        <v>16.770099041552882</v>
      </c>
      <c r="F51" s="21">
        <v>39.58880411803699</v>
      </c>
      <c r="G51" s="21">
        <v>73.18036182864725</v>
      </c>
      <c r="H51" s="21">
        <v>33.652066536290818</v>
      </c>
      <c r="I51" s="21">
        <v>21.185142890677199</v>
      </c>
      <c r="J51" s="21">
        <v>25.963970313446122</v>
      </c>
      <c r="K51" s="21">
        <v>85.001961111808157</v>
      </c>
      <c r="L51" s="21">
        <v>25.110254656848671</v>
      </c>
      <c r="M51" s="21">
        <v>3438.4620904713511</v>
      </c>
      <c r="N51" s="21">
        <v>4047.9891678644672</v>
      </c>
    </row>
    <row r="52" spans="1:14" x14ac:dyDescent="0.2">
      <c r="A52" s="24" t="s">
        <v>182</v>
      </c>
      <c r="B52" s="21">
        <v>141.1170476929353</v>
      </c>
      <c r="C52" s="21">
        <v>275.0025231859039</v>
      </c>
      <c r="D52" s="21">
        <v>43.059622374747327</v>
      </c>
      <c r="E52" s="21">
        <v>84.094727050438124</v>
      </c>
      <c r="F52" s="21">
        <v>8.1116907041961479</v>
      </c>
      <c r="G52" s="21">
        <v>54.649285819084838</v>
      </c>
      <c r="H52" s="21">
        <v>21.557454656368051</v>
      </c>
      <c r="I52" s="21">
        <v>75.334040935574123</v>
      </c>
      <c r="J52" s="21">
        <v>12.119590321750525</v>
      </c>
      <c r="K52" s="21">
        <v>44.259829591081143</v>
      </c>
      <c r="L52" s="21">
        <v>16.321287018440074</v>
      </c>
      <c r="M52" s="21">
        <v>7303.1201123246565</v>
      </c>
      <c r="N52" s="21">
        <v>6934.5299668901835</v>
      </c>
    </row>
    <row r="53" spans="1:14" x14ac:dyDescent="0.2">
      <c r="A53" s="24" t="s">
        <v>183</v>
      </c>
      <c r="B53" s="21">
        <v>409.8084253318417</v>
      </c>
      <c r="C53" s="21">
        <v>58.986048451469244</v>
      </c>
      <c r="D53" s="21">
        <v>75.834350500980861</v>
      </c>
      <c r="E53" s="21">
        <v>22.146124512621899</v>
      </c>
      <c r="F53" s="21">
        <v>5.7970437423304091</v>
      </c>
      <c r="G53" s="21">
        <v>289.20236451563278</v>
      </c>
      <c r="H53" s="21">
        <v>20.954260861848393</v>
      </c>
      <c r="I53" s="21">
        <v>60.218155197361199</v>
      </c>
      <c r="J53" s="21">
        <v>30.048190362752251</v>
      </c>
      <c r="K53" s="21">
        <v>192.88529574006841</v>
      </c>
      <c r="L53" s="21">
        <v>22.165458436916758</v>
      </c>
      <c r="M53" s="21">
        <v>5338.2846320553117</v>
      </c>
      <c r="N53" s="21">
        <v>5624.2405255741987</v>
      </c>
    </row>
    <row r="54" spans="1:14" x14ac:dyDescent="0.2">
      <c r="A54" s="24" t="s">
        <v>184</v>
      </c>
      <c r="B54" s="21">
        <v>242.94230391655</v>
      </c>
      <c r="C54" s="21">
        <v>168.18994896297315</v>
      </c>
      <c r="D54" s="21">
        <v>88.798377838832522</v>
      </c>
      <c r="E54" s="21">
        <v>39.723504854509407</v>
      </c>
      <c r="F54" s="21">
        <v>0</v>
      </c>
      <c r="G54" s="21">
        <v>69.305230652384864</v>
      </c>
      <c r="H54" s="21">
        <v>41.1939099671321</v>
      </c>
      <c r="I54" s="21">
        <v>124.44431040106673</v>
      </c>
      <c r="J54" s="21">
        <v>47.122072674137286</v>
      </c>
      <c r="K54" s="21">
        <v>71.987567322107864</v>
      </c>
      <c r="L54" s="21">
        <v>30.030865307120493</v>
      </c>
      <c r="M54" s="21">
        <v>772.93160437066092</v>
      </c>
      <c r="N54" s="21">
        <v>1769.0127466556589</v>
      </c>
    </row>
    <row r="55" spans="1:14" x14ac:dyDescent="0.2">
      <c r="A55" s="24" t="s">
        <v>185</v>
      </c>
      <c r="B55" s="21">
        <v>40.352614731290402</v>
      </c>
      <c r="C55" s="21">
        <v>945.37099274922321</v>
      </c>
      <c r="D55" s="21">
        <v>6.0280494510102542</v>
      </c>
      <c r="E55" s="21">
        <v>283.81202584807869</v>
      </c>
      <c r="F55" s="21">
        <v>0.36492181831216597</v>
      </c>
      <c r="G55" s="21">
        <v>6.0776629986679209</v>
      </c>
      <c r="H55" s="21">
        <v>4.0955706048277207</v>
      </c>
      <c r="I55" s="21">
        <v>19.8436898273293</v>
      </c>
      <c r="J55" s="21">
        <v>57.296796305742035</v>
      </c>
      <c r="K55" s="21">
        <v>6.5888771906014005</v>
      </c>
      <c r="L55" s="21">
        <v>1.6200164294741075</v>
      </c>
      <c r="M55" s="21">
        <v>1184.6802160447512</v>
      </c>
      <c r="N55" s="21">
        <v>10938.598818285958</v>
      </c>
    </row>
    <row r="56" spans="1:14" x14ac:dyDescent="0.2">
      <c r="A56" s="24" t="s">
        <v>186</v>
      </c>
      <c r="B56" s="21">
        <v>1789.6363967939076</v>
      </c>
      <c r="C56" s="21">
        <v>937.39990512064639</v>
      </c>
      <c r="D56" s="21">
        <v>594.79731397844887</v>
      </c>
      <c r="E56" s="21">
        <v>228.37139756114851</v>
      </c>
      <c r="F56" s="21">
        <v>0.45875885730672294</v>
      </c>
      <c r="G56" s="21">
        <v>1123.1587463096887</v>
      </c>
      <c r="H56" s="21">
        <v>223.86557973930738</v>
      </c>
      <c r="I56" s="21">
        <v>733.88933993719661</v>
      </c>
      <c r="J56" s="21">
        <v>467.96051600026004</v>
      </c>
      <c r="K56" s="21">
        <v>644.20704723711424</v>
      </c>
      <c r="L56" s="21">
        <v>453.07468833656691</v>
      </c>
      <c r="M56" s="21">
        <v>3467.3567298870771</v>
      </c>
      <c r="N56" s="21">
        <v>7978.8574918124204</v>
      </c>
    </row>
    <row r="57" spans="1:14" x14ac:dyDescent="0.2">
      <c r="A57" s="24" t="s">
        <v>187</v>
      </c>
      <c r="B57" s="21">
        <v>646.41334352753358</v>
      </c>
      <c r="C57" s="21">
        <v>479.06236647747323</v>
      </c>
      <c r="D57" s="21">
        <v>298.12797655243304</v>
      </c>
      <c r="E57" s="21">
        <v>99.577855903051727</v>
      </c>
      <c r="F57" s="21">
        <v>0</v>
      </c>
      <c r="G57" s="21">
        <v>368.72535557722227</v>
      </c>
      <c r="H57" s="21">
        <v>85.787988775983266</v>
      </c>
      <c r="I57" s="21">
        <v>310.38279232804518</v>
      </c>
      <c r="J57" s="21">
        <v>167.7089255334127</v>
      </c>
      <c r="K57" s="21">
        <v>198.29797667185179</v>
      </c>
      <c r="L57" s="21">
        <v>145.87718035498153</v>
      </c>
      <c r="M57" s="21">
        <v>1755.3493445053327</v>
      </c>
      <c r="N57" s="21">
        <v>3960.1485349270829</v>
      </c>
    </row>
    <row r="58" spans="1:14" x14ac:dyDescent="0.2">
      <c r="A58" s="24" t="s">
        <v>188</v>
      </c>
      <c r="B58" s="21">
        <v>212.89482944439422</v>
      </c>
      <c r="C58" s="21">
        <v>125.94318453151541</v>
      </c>
      <c r="D58" s="21">
        <v>73.482667011450928</v>
      </c>
      <c r="E58" s="21">
        <v>46.424524633736354</v>
      </c>
      <c r="F58" s="21">
        <v>0.59430124696552755</v>
      </c>
      <c r="G58" s="21">
        <v>35.265349742951877</v>
      </c>
      <c r="H58" s="21">
        <v>13.884983270025685</v>
      </c>
      <c r="I58" s="21">
        <v>60.954318463832607</v>
      </c>
      <c r="J58" s="21">
        <v>18.399462502826491</v>
      </c>
      <c r="K58" s="21">
        <v>20.289385464612245</v>
      </c>
      <c r="L58" s="21">
        <v>16.321287018440074</v>
      </c>
      <c r="M58" s="21">
        <v>1531.4158890334591</v>
      </c>
      <c r="N58" s="21">
        <v>1217.5687732154122</v>
      </c>
    </row>
    <row r="59" spans="1:14" x14ac:dyDescent="0.2">
      <c r="A59" s="24" t="s">
        <v>189</v>
      </c>
      <c r="B59" s="21">
        <v>1562.0691417131782</v>
      </c>
      <c r="C59" s="21">
        <v>974.86401697495796</v>
      </c>
      <c r="D59" s="21">
        <v>649.10929532841521</v>
      </c>
      <c r="E59" s="21">
        <v>182.95451208670667</v>
      </c>
      <c r="F59" s="21">
        <v>0</v>
      </c>
      <c r="G59" s="21">
        <v>923.49012839432316</v>
      </c>
      <c r="H59" s="21">
        <v>263.76089414881119</v>
      </c>
      <c r="I59" s="21">
        <v>818.66262986730419</v>
      </c>
      <c r="J59" s="21">
        <v>397.74059234552311</v>
      </c>
      <c r="K59" s="21">
        <v>682.50966059140364</v>
      </c>
      <c r="L59" s="21">
        <v>333.56441089681113</v>
      </c>
      <c r="M59" s="21">
        <v>3236.1996145612716</v>
      </c>
      <c r="N59" s="21">
        <v>5726.7212640011476</v>
      </c>
    </row>
    <row r="60" spans="1:14" ht="14.25" x14ac:dyDescent="0.2">
      <c r="A60" s="19"/>
    </row>
    <row r="61" spans="1:14" ht="14.25" x14ac:dyDescent="0.2">
      <c r="A61" s="19"/>
    </row>
    <row r="62" spans="1:14" ht="14.25" x14ac:dyDescent="0.2">
      <c r="A62" s="19"/>
    </row>
    <row r="63" spans="1:14" ht="14.25" x14ac:dyDescent="0.2">
      <c r="A63" s="19"/>
    </row>
    <row r="64" spans="1:14" ht="14.25" x14ac:dyDescent="0.2">
      <c r="A64" s="19"/>
    </row>
    <row r="65" spans="1:1" ht="14.25" x14ac:dyDescent="0.2">
      <c r="A65" s="19"/>
    </row>
    <row r="66" spans="1:1" ht="14.25" x14ac:dyDescent="0.2">
      <c r="A66" s="19"/>
    </row>
    <row r="67" spans="1:1" ht="14.25" x14ac:dyDescent="0.2">
      <c r="A67" s="19"/>
    </row>
    <row r="68" spans="1:1" ht="14.25" x14ac:dyDescent="0.2">
      <c r="A68" s="19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5649D-F305-40A8-BEBA-66E8EC7AD8C0}">
  <dimension ref="A1:O60"/>
  <sheetViews>
    <sheetView tabSelected="1" workbookViewId="0">
      <pane ySplit="1" topLeftCell="A44" activePane="bottomLeft" state="frozen"/>
      <selection pane="bottomLeft" activeCell="A57" sqref="A57"/>
    </sheetView>
  </sheetViews>
  <sheetFormatPr defaultRowHeight="14.25" x14ac:dyDescent="0.2"/>
  <cols>
    <col min="1" max="1" width="32.125" style="19" customWidth="1"/>
    <col min="2" max="12" width="8.875" customWidth="1"/>
    <col min="15" max="15" width="9.125" bestFit="1" customWidth="1"/>
  </cols>
  <sheetData>
    <row r="1" spans="1:15" s="19" customFormat="1" ht="13.5" x14ac:dyDescent="0.2">
      <c r="A1" s="19" t="s">
        <v>119</v>
      </c>
      <c r="B1" s="19" t="s">
        <v>65</v>
      </c>
      <c r="C1" s="19" t="s">
        <v>70</v>
      </c>
      <c r="D1" s="19" t="s">
        <v>71</v>
      </c>
      <c r="E1" s="19" t="s">
        <v>63</v>
      </c>
      <c r="F1" s="19" t="s">
        <v>64</v>
      </c>
      <c r="G1" s="19" t="s">
        <v>66</v>
      </c>
      <c r="H1" s="19" t="s">
        <v>72</v>
      </c>
      <c r="I1" s="19" t="s">
        <v>73</v>
      </c>
      <c r="J1" s="19" t="s">
        <v>68</v>
      </c>
      <c r="K1" s="19" t="s">
        <v>69</v>
      </c>
      <c r="L1" s="19" t="s">
        <v>67</v>
      </c>
      <c r="M1" s="19" t="s">
        <v>93</v>
      </c>
      <c r="N1" s="19" t="s">
        <v>95</v>
      </c>
    </row>
    <row r="2" spans="1:15" ht="15" x14ac:dyDescent="0.2">
      <c r="A2" s="20" t="s">
        <v>98</v>
      </c>
      <c r="B2" s="21">
        <v>233054</v>
      </c>
      <c r="C2" s="21">
        <v>158855</v>
      </c>
      <c r="D2" s="21">
        <v>59711</v>
      </c>
      <c r="E2" s="21">
        <v>151788</v>
      </c>
      <c r="F2" s="21">
        <v>139305</v>
      </c>
      <c r="G2" s="21">
        <v>243065</v>
      </c>
      <c r="H2" s="21">
        <v>80147</v>
      </c>
      <c r="I2" s="21">
        <v>63493.000000000007</v>
      </c>
      <c r="J2" s="21">
        <v>98775</v>
      </c>
      <c r="K2" s="21">
        <v>66791</v>
      </c>
      <c r="L2" s="21">
        <v>134377</v>
      </c>
      <c r="M2" s="21">
        <v>93000</v>
      </c>
      <c r="N2" s="21">
        <v>117000</v>
      </c>
      <c r="O2" s="27">
        <f>SUM(B2:N2)</f>
        <v>1639361</v>
      </c>
    </row>
    <row r="3" spans="1:15" ht="15" x14ac:dyDescent="0.2">
      <c r="A3" s="20" t="s">
        <v>97</v>
      </c>
      <c r="B3" s="21">
        <v>33406</v>
      </c>
      <c r="C3" s="21">
        <v>29255</v>
      </c>
      <c r="D3" s="21">
        <v>14128</v>
      </c>
      <c r="E3" s="21">
        <v>27834</v>
      </c>
      <c r="F3" s="21">
        <v>19400</v>
      </c>
      <c r="G3" s="21">
        <v>25815</v>
      </c>
      <c r="H3" s="21">
        <v>13596</v>
      </c>
      <c r="I3" s="21">
        <v>13340</v>
      </c>
      <c r="J3" s="21">
        <v>19291</v>
      </c>
      <c r="K3" s="21">
        <v>13997</v>
      </c>
      <c r="L3" s="21">
        <v>12135</v>
      </c>
      <c r="M3" s="21">
        <v>49000</v>
      </c>
      <c r="N3" s="21">
        <v>51000</v>
      </c>
      <c r="O3" s="27">
        <f t="shared" ref="O3:O59" si="0">SUM(B3:N3)</f>
        <v>322197</v>
      </c>
    </row>
    <row r="4" spans="1:15" ht="15" x14ac:dyDescent="0.2">
      <c r="A4" s="19" t="s">
        <v>17</v>
      </c>
      <c r="B4" s="21">
        <v>328.11287617545469</v>
      </c>
      <c r="C4" s="21">
        <v>1547.220522209627</v>
      </c>
      <c r="D4" s="21">
        <v>0</v>
      </c>
      <c r="E4" s="21">
        <v>2331.8415897831528</v>
      </c>
      <c r="F4" s="21">
        <v>885.10904672541153</v>
      </c>
      <c r="G4" s="21">
        <v>0</v>
      </c>
      <c r="H4" s="21">
        <v>381.49255656849641</v>
      </c>
      <c r="I4" s="21">
        <v>21.91121793215002</v>
      </c>
      <c r="J4" s="21">
        <v>0</v>
      </c>
      <c r="K4" s="21">
        <v>0</v>
      </c>
      <c r="L4" s="21">
        <v>0</v>
      </c>
      <c r="M4" s="21">
        <v>69.849791823984489</v>
      </c>
      <c r="N4" s="21">
        <v>0</v>
      </c>
      <c r="O4" s="27">
        <f t="shared" si="0"/>
        <v>5565.5376012182769</v>
      </c>
    </row>
    <row r="5" spans="1:15" ht="15" x14ac:dyDescent="0.2">
      <c r="A5" s="19" t="s">
        <v>18</v>
      </c>
      <c r="B5" s="21">
        <v>0</v>
      </c>
      <c r="C5" s="21">
        <v>123.36648504505612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170.88012732859079</v>
      </c>
      <c r="K5" s="21">
        <v>0</v>
      </c>
      <c r="L5" s="21">
        <v>0</v>
      </c>
      <c r="M5" s="21">
        <v>0</v>
      </c>
      <c r="N5" s="21">
        <v>144.66890236026012</v>
      </c>
      <c r="O5" s="27">
        <f t="shared" si="0"/>
        <v>438.91551473390706</v>
      </c>
    </row>
    <row r="6" spans="1:15" ht="15" x14ac:dyDescent="0.2">
      <c r="A6" s="19" t="s">
        <v>19</v>
      </c>
      <c r="B6" s="21">
        <v>0</v>
      </c>
      <c r="C6" s="21">
        <v>6394.8891980756853</v>
      </c>
      <c r="D6" s="21">
        <v>8521.0514011261312</v>
      </c>
      <c r="E6" s="21">
        <v>345.59688887524368</v>
      </c>
      <c r="F6" s="21">
        <v>2866.5239476564338</v>
      </c>
      <c r="G6" s="21">
        <v>773.34508672718528</v>
      </c>
      <c r="H6" s="21">
        <v>2655.1069555262379</v>
      </c>
      <c r="I6" s="21">
        <v>11210.238485596403</v>
      </c>
      <c r="J6" s="21">
        <v>0</v>
      </c>
      <c r="K6" s="21">
        <v>0</v>
      </c>
      <c r="L6" s="21">
        <v>0</v>
      </c>
      <c r="M6" s="21">
        <v>1001.6880104636568</v>
      </c>
      <c r="N6" s="21">
        <v>0</v>
      </c>
      <c r="O6" s="27">
        <f t="shared" si="0"/>
        <v>33768.439974046974</v>
      </c>
    </row>
    <row r="7" spans="1:15" ht="15" x14ac:dyDescent="0.2">
      <c r="A7" s="19" t="s">
        <v>20</v>
      </c>
      <c r="B7" s="21">
        <v>0</v>
      </c>
      <c r="C7" s="21">
        <v>0.89620005189285001</v>
      </c>
      <c r="D7" s="21">
        <v>0</v>
      </c>
      <c r="E7" s="21">
        <v>0</v>
      </c>
      <c r="F7" s="21">
        <v>0</v>
      </c>
      <c r="G7" s="21">
        <v>200.1473326584684</v>
      </c>
      <c r="H7" s="21">
        <v>14.141284735165502</v>
      </c>
      <c r="I7" s="21">
        <v>458.11844619277252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7">
        <f t="shared" si="0"/>
        <v>673.30326363829931</v>
      </c>
    </row>
    <row r="8" spans="1:15" ht="15" x14ac:dyDescent="0.2">
      <c r="A8" s="19" t="s">
        <v>21</v>
      </c>
      <c r="B8" s="21">
        <v>0</v>
      </c>
      <c r="C8" s="21">
        <v>0</v>
      </c>
      <c r="D8" s="21">
        <v>0</v>
      </c>
      <c r="E8" s="21">
        <v>0</v>
      </c>
      <c r="F8" s="21">
        <v>45.000841045497971</v>
      </c>
      <c r="G8" s="21">
        <v>33.463367109292058</v>
      </c>
      <c r="H8" s="21">
        <v>342.7873908157481</v>
      </c>
      <c r="I8" s="21">
        <v>62.314177026604284</v>
      </c>
      <c r="J8" s="21">
        <v>0</v>
      </c>
      <c r="K8" s="21">
        <v>0</v>
      </c>
      <c r="L8" s="21">
        <v>0</v>
      </c>
      <c r="M8" s="21">
        <v>0</v>
      </c>
      <c r="N8" s="21">
        <v>904.50464041042801</v>
      </c>
      <c r="O8" s="27">
        <f t="shared" si="0"/>
        <v>1388.0704164075705</v>
      </c>
    </row>
    <row r="9" spans="1:15" ht="15" x14ac:dyDescent="0.2">
      <c r="A9" s="19" t="s">
        <v>22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7">
        <f t="shared" si="0"/>
        <v>0</v>
      </c>
    </row>
    <row r="10" spans="1:15" ht="15" x14ac:dyDescent="0.2">
      <c r="A10" s="19" t="s">
        <v>23</v>
      </c>
      <c r="B10" s="21">
        <v>4665.2053954759167</v>
      </c>
      <c r="C10" s="21">
        <v>34.649062381964349</v>
      </c>
      <c r="D10" s="21">
        <v>759.50041719764658</v>
      </c>
      <c r="E10" s="21">
        <v>3915.6362868189203</v>
      </c>
      <c r="F10" s="21">
        <v>1338.2990882901702</v>
      </c>
      <c r="G10" s="21">
        <v>461.0721913930127</v>
      </c>
      <c r="H10" s="21">
        <v>189.01828188233981</v>
      </c>
      <c r="I10" s="21">
        <v>47.543529415085736</v>
      </c>
      <c r="J10" s="21">
        <v>2475.2393209735947</v>
      </c>
      <c r="K10" s="21">
        <v>523.26942028140616</v>
      </c>
      <c r="L10" s="21">
        <v>140.12538553136233</v>
      </c>
      <c r="M10" s="21">
        <v>297.98512300316662</v>
      </c>
      <c r="N10" s="21">
        <v>67.340676539048957</v>
      </c>
      <c r="O10" s="27">
        <f t="shared" si="0"/>
        <v>14914.884179183635</v>
      </c>
    </row>
    <row r="11" spans="1:15" ht="15" x14ac:dyDescent="0.2">
      <c r="A11" s="19" t="s">
        <v>24</v>
      </c>
      <c r="B11" s="21">
        <v>359.7872898853991</v>
      </c>
      <c r="C11" s="21">
        <v>36.924343173459057</v>
      </c>
      <c r="D11" s="21">
        <v>227.12029236826243</v>
      </c>
      <c r="E11" s="21">
        <v>75.431537499532112</v>
      </c>
      <c r="F11" s="21">
        <v>468.90323557568155</v>
      </c>
      <c r="G11" s="21">
        <v>545.68834415323875</v>
      </c>
      <c r="H11" s="21">
        <v>47.979450976553977</v>
      </c>
      <c r="I11" s="21">
        <v>20.700721437499073</v>
      </c>
      <c r="J11" s="21">
        <v>675.3780637297258</v>
      </c>
      <c r="K11" s="21">
        <v>64.580034453175969</v>
      </c>
      <c r="L11" s="21">
        <v>16.506223931035976</v>
      </c>
      <c r="M11" s="21">
        <v>678.70445952533021</v>
      </c>
      <c r="N11" s="21">
        <v>449.19087822045708</v>
      </c>
      <c r="O11" s="27">
        <f t="shared" si="0"/>
        <v>3666.8948749293513</v>
      </c>
    </row>
    <row r="12" spans="1:15" ht="15" x14ac:dyDescent="0.2">
      <c r="A12" s="19" t="s">
        <v>25</v>
      </c>
      <c r="B12" s="21">
        <v>143.7615018605029</v>
      </c>
      <c r="C12" s="21">
        <v>79.374360687391075</v>
      </c>
      <c r="D12" s="21">
        <v>565.6139433904973</v>
      </c>
      <c r="E12" s="21">
        <v>999.99465104306955</v>
      </c>
      <c r="F12" s="21">
        <v>86.489114141173133</v>
      </c>
      <c r="G12" s="21">
        <v>380.54223211686866</v>
      </c>
      <c r="H12" s="21">
        <v>114.5089160687839</v>
      </c>
      <c r="I12" s="21">
        <v>83.829336530942584</v>
      </c>
      <c r="J12" s="21">
        <v>279.57162015214675</v>
      </c>
      <c r="K12" s="21">
        <v>80.042426532320064</v>
      </c>
      <c r="L12" s="21">
        <v>190.06702616729385</v>
      </c>
      <c r="M12" s="21">
        <v>2355.5332609697871</v>
      </c>
      <c r="N12" s="21">
        <v>1147.9474664946408</v>
      </c>
      <c r="O12" s="27">
        <f t="shared" si="0"/>
        <v>6507.2758561554183</v>
      </c>
    </row>
    <row r="13" spans="1:15" ht="15" x14ac:dyDescent="0.2">
      <c r="A13" s="19" t="s">
        <v>26</v>
      </c>
      <c r="B13" s="21">
        <v>7.1316727757260079</v>
      </c>
      <c r="C13" s="21">
        <v>0</v>
      </c>
      <c r="D13" s="21">
        <v>0</v>
      </c>
      <c r="E13" s="21">
        <v>0</v>
      </c>
      <c r="F13" s="21">
        <v>0</v>
      </c>
      <c r="G13" s="21">
        <v>0.74627946448389071</v>
      </c>
      <c r="H13" s="21">
        <v>1.9250064195816914</v>
      </c>
      <c r="I13" s="21">
        <v>0</v>
      </c>
      <c r="J13" s="21">
        <v>0</v>
      </c>
      <c r="K13" s="21">
        <v>0</v>
      </c>
      <c r="L13" s="21">
        <v>0</v>
      </c>
      <c r="M13" s="21">
        <v>2.5785045556249435</v>
      </c>
      <c r="N13" s="21">
        <v>1.0628113336367371</v>
      </c>
      <c r="O13" s="27">
        <f t="shared" si="0"/>
        <v>13.444274549053272</v>
      </c>
    </row>
    <row r="14" spans="1:15" ht="15" x14ac:dyDescent="0.2">
      <c r="A14" s="19" t="s">
        <v>27</v>
      </c>
      <c r="B14" s="21">
        <v>12741.974233446008</v>
      </c>
      <c r="C14" s="21">
        <v>2283.3634458762494</v>
      </c>
      <c r="D14" s="21">
        <v>78.060693803779756</v>
      </c>
      <c r="E14" s="21">
        <v>2418.5507618304428</v>
      </c>
      <c r="F14" s="21">
        <v>1732.5009032400665</v>
      </c>
      <c r="G14" s="21">
        <v>9188.9804570406432</v>
      </c>
      <c r="H14" s="21">
        <v>0.86343445281212461</v>
      </c>
      <c r="I14" s="21">
        <v>0.45995009780701501</v>
      </c>
      <c r="J14" s="21">
        <v>1245.9881209180805</v>
      </c>
      <c r="K14" s="21">
        <v>31.249277904354432</v>
      </c>
      <c r="L14" s="21">
        <v>118.45537939612638</v>
      </c>
      <c r="M14" s="21">
        <v>305.78534754579499</v>
      </c>
      <c r="N14" s="21">
        <v>520.61061977284726</v>
      </c>
      <c r="O14" s="27">
        <f t="shared" si="0"/>
        <v>30666.842625325015</v>
      </c>
    </row>
    <row r="15" spans="1:15" ht="15" x14ac:dyDescent="0.2">
      <c r="A15" s="19" t="s">
        <v>28</v>
      </c>
      <c r="B15" s="21">
        <v>1372.6201484825817</v>
      </c>
      <c r="C15" s="21">
        <v>0</v>
      </c>
      <c r="D15" s="21">
        <v>0</v>
      </c>
      <c r="E15" s="21">
        <v>3.8171798329368088E-2</v>
      </c>
      <c r="F15" s="21">
        <v>759.78582166798117</v>
      </c>
      <c r="G15" s="21">
        <v>530.64375310162188</v>
      </c>
      <c r="H15" s="21">
        <v>0</v>
      </c>
      <c r="I15" s="21">
        <v>0</v>
      </c>
      <c r="J15" s="21">
        <v>1297.4379827611192</v>
      </c>
      <c r="K15" s="21">
        <v>23.573011346102366</v>
      </c>
      <c r="L15" s="21">
        <v>0</v>
      </c>
      <c r="M15" s="21">
        <v>52.928677190894369</v>
      </c>
      <c r="N15" s="21">
        <v>210.70980146718213</v>
      </c>
      <c r="O15" s="27">
        <f t="shared" si="0"/>
        <v>4247.7373678158119</v>
      </c>
    </row>
    <row r="16" spans="1:15" ht="15" x14ac:dyDescent="0.2">
      <c r="A16" s="19" t="s">
        <v>29</v>
      </c>
      <c r="B16" s="21">
        <v>311.43446634143248</v>
      </c>
      <c r="C16" s="21">
        <v>2.8422412439064342</v>
      </c>
      <c r="D16" s="21">
        <v>40.528167668326233</v>
      </c>
      <c r="E16" s="21">
        <v>0</v>
      </c>
      <c r="F16" s="21">
        <v>1654.7291193966059</v>
      </c>
      <c r="G16" s="21">
        <v>1355.4946364400894</v>
      </c>
      <c r="H16" s="21">
        <v>13.750739263318433</v>
      </c>
      <c r="I16" s="21">
        <v>0</v>
      </c>
      <c r="J16" s="21">
        <v>4012.7435889570288</v>
      </c>
      <c r="K16" s="21">
        <v>13.777980166947122</v>
      </c>
      <c r="L16" s="21">
        <v>58.094987520934879</v>
      </c>
      <c r="M16" s="21">
        <v>0</v>
      </c>
      <c r="N16" s="21">
        <v>6.2438034169029821</v>
      </c>
      <c r="O16" s="27">
        <f t="shared" si="0"/>
        <v>7469.6397304154916</v>
      </c>
    </row>
    <row r="17" spans="1:15" ht="15" x14ac:dyDescent="0.2">
      <c r="A17" s="19" t="s">
        <v>30</v>
      </c>
      <c r="B17" s="21">
        <v>102.92989876047666</v>
      </c>
      <c r="C17" s="21">
        <v>0</v>
      </c>
      <c r="D17" s="21">
        <v>0</v>
      </c>
      <c r="E17" s="21">
        <v>0</v>
      </c>
      <c r="F17" s="21">
        <v>0</v>
      </c>
      <c r="G17" s="21">
        <v>0.34307471125799022</v>
      </c>
      <c r="H17" s="21">
        <v>0</v>
      </c>
      <c r="I17" s="21">
        <v>0.96390594730587487</v>
      </c>
      <c r="J17" s="21">
        <v>10.275121884855341</v>
      </c>
      <c r="K17" s="21">
        <v>6.9731097351677978</v>
      </c>
      <c r="L17" s="21">
        <v>0.51082681047533873</v>
      </c>
      <c r="M17" s="21">
        <v>56.473856937639546</v>
      </c>
      <c r="N17" s="21">
        <v>32.217451809793246</v>
      </c>
      <c r="O17" s="27">
        <f t="shared" si="0"/>
        <v>210.68724659697176</v>
      </c>
    </row>
    <row r="18" spans="1:15" ht="15" x14ac:dyDescent="0.2">
      <c r="A18" s="19" t="s">
        <v>31</v>
      </c>
      <c r="B18" s="21">
        <v>0</v>
      </c>
      <c r="C18" s="21">
        <v>0.10105105138433859</v>
      </c>
      <c r="D18" s="21">
        <v>0</v>
      </c>
      <c r="E18" s="21">
        <v>0</v>
      </c>
      <c r="F18" s="21">
        <v>0.32444633014268831</v>
      </c>
      <c r="G18" s="21">
        <v>0</v>
      </c>
      <c r="H18" s="21">
        <v>0</v>
      </c>
      <c r="I18" s="21">
        <v>0</v>
      </c>
      <c r="J18" s="21">
        <v>20.037367680654913</v>
      </c>
      <c r="K18" s="21">
        <v>94.669183242660338</v>
      </c>
      <c r="L18" s="21">
        <v>0</v>
      </c>
      <c r="M18" s="21">
        <v>10.070506328950083</v>
      </c>
      <c r="N18" s="21">
        <v>87.187961238694214</v>
      </c>
      <c r="O18" s="27">
        <f t="shared" si="0"/>
        <v>212.39051587248656</v>
      </c>
    </row>
    <row r="19" spans="1:15" ht="15" x14ac:dyDescent="0.2">
      <c r="A19" s="19" t="s">
        <v>32</v>
      </c>
      <c r="B19" s="21">
        <v>1956.5388071618861</v>
      </c>
      <c r="C19" s="21">
        <v>2299.1085311281795</v>
      </c>
      <c r="D19" s="21">
        <v>1758.7216139266864</v>
      </c>
      <c r="E19" s="21">
        <v>1390.3203520035318</v>
      </c>
      <c r="F19" s="21">
        <v>1882.8932879937429</v>
      </c>
      <c r="G19" s="21">
        <v>5061.7214931183707</v>
      </c>
      <c r="H19" s="21">
        <v>0</v>
      </c>
      <c r="I19" s="21">
        <v>0</v>
      </c>
      <c r="J19" s="21">
        <v>1367.8347217378807</v>
      </c>
      <c r="K19" s="21">
        <v>7557.6456782915966</v>
      </c>
      <c r="L19" s="21">
        <v>34.857935294128296</v>
      </c>
      <c r="M19" s="21">
        <v>77.034840285205291</v>
      </c>
      <c r="N19" s="21">
        <v>246.16303126226614</v>
      </c>
      <c r="O19" s="27">
        <f t="shared" si="0"/>
        <v>23632.840292203477</v>
      </c>
    </row>
    <row r="20" spans="1:15" ht="15" x14ac:dyDescent="0.2">
      <c r="A20" s="19" t="s">
        <v>33</v>
      </c>
      <c r="B20" s="21">
        <v>51.7730386305848</v>
      </c>
      <c r="C20" s="21">
        <v>6.8567898573709263E-2</v>
      </c>
      <c r="D20" s="21">
        <v>0.156907727578845</v>
      </c>
      <c r="E20" s="21">
        <v>0</v>
      </c>
      <c r="F20" s="21">
        <v>16.695804675151717</v>
      </c>
      <c r="G20" s="21">
        <v>1.7385577715003244</v>
      </c>
      <c r="H20" s="21">
        <v>0</v>
      </c>
      <c r="I20" s="21">
        <v>0</v>
      </c>
      <c r="J20" s="21">
        <v>0</v>
      </c>
      <c r="K20" s="21">
        <v>300.11588706631954</v>
      </c>
      <c r="L20" s="21">
        <v>0</v>
      </c>
      <c r="M20" s="21">
        <v>150.32335580913792</v>
      </c>
      <c r="N20" s="21">
        <v>22.263366420293419</v>
      </c>
      <c r="O20" s="27">
        <f t="shared" si="0"/>
        <v>543.13548599914031</v>
      </c>
    </row>
    <row r="21" spans="1:15" ht="15" x14ac:dyDescent="0.2">
      <c r="A21" s="19" t="s">
        <v>34</v>
      </c>
      <c r="B21" s="21">
        <v>0</v>
      </c>
      <c r="C21" s="21">
        <v>20.808519663335431</v>
      </c>
      <c r="D21" s="21">
        <v>0</v>
      </c>
      <c r="E21" s="21">
        <v>0</v>
      </c>
      <c r="F21" s="21">
        <v>4.528573422723567</v>
      </c>
      <c r="G21" s="21">
        <v>0</v>
      </c>
      <c r="H21" s="21">
        <v>0</v>
      </c>
      <c r="I21" s="21">
        <v>0</v>
      </c>
      <c r="J21" s="21">
        <v>2.4197307107941444</v>
      </c>
      <c r="K21" s="21">
        <v>65.185946512634885</v>
      </c>
      <c r="L21" s="21">
        <v>0.38131128279324361</v>
      </c>
      <c r="M21" s="21">
        <v>5.6446029921545273</v>
      </c>
      <c r="N21" s="21">
        <v>89.190771424493249</v>
      </c>
      <c r="O21" s="27">
        <f t="shared" si="0"/>
        <v>188.15945600892906</v>
      </c>
    </row>
    <row r="22" spans="1:15" ht="15" x14ac:dyDescent="0.2">
      <c r="A22" s="19" t="s">
        <v>35</v>
      </c>
      <c r="B22" s="21">
        <v>374.09899285059583</v>
      </c>
      <c r="C22" s="21">
        <v>4351.1254018134368</v>
      </c>
      <c r="D22" s="21">
        <v>4.5036006135731756E-2</v>
      </c>
      <c r="E22" s="21">
        <v>408.30682283239929</v>
      </c>
      <c r="F22" s="21">
        <v>807.44809710256936</v>
      </c>
      <c r="G22" s="21">
        <v>651.02703979372313</v>
      </c>
      <c r="H22" s="21">
        <v>0</v>
      </c>
      <c r="I22" s="21">
        <v>66.92998227570834</v>
      </c>
      <c r="J22" s="21">
        <v>1098.6208233755206</v>
      </c>
      <c r="K22" s="21">
        <v>2.766831259223141</v>
      </c>
      <c r="L22" s="21">
        <v>0</v>
      </c>
      <c r="M22" s="21">
        <v>198.34255187502035</v>
      </c>
      <c r="N22" s="21">
        <v>521.10042147452111</v>
      </c>
      <c r="O22" s="27">
        <f t="shared" si="0"/>
        <v>8479.8120006588542</v>
      </c>
    </row>
    <row r="23" spans="1:15" ht="15" x14ac:dyDescent="0.2">
      <c r="A23" s="19" t="s">
        <v>36</v>
      </c>
      <c r="B23" s="21">
        <v>2972.1761026053623</v>
      </c>
      <c r="C23" s="21">
        <v>1342.639060452788</v>
      </c>
      <c r="D23" s="21">
        <v>144.03008202095248</v>
      </c>
      <c r="E23" s="21">
        <v>298.83195000107946</v>
      </c>
      <c r="F23" s="21">
        <v>746.37957534800489</v>
      </c>
      <c r="G23" s="21">
        <v>101.85579646007628</v>
      </c>
      <c r="H23" s="21">
        <v>865.42139119312503</v>
      </c>
      <c r="I23" s="21">
        <v>12.131841516603229</v>
      </c>
      <c r="J23" s="21">
        <v>1309.2409188383469</v>
      </c>
      <c r="K23" s="21">
        <v>425.40398679159381</v>
      </c>
      <c r="L23" s="21">
        <v>1895.3714812636788</v>
      </c>
      <c r="M23" s="21">
        <v>910.56507046814374</v>
      </c>
      <c r="N23" s="21">
        <v>6049.4932149814686</v>
      </c>
      <c r="O23" s="27">
        <f t="shared" si="0"/>
        <v>17073.540471941225</v>
      </c>
    </row>
    <row r="24" spans="1:15" ht="15" x14ac:dyDescent="0.2">
      <c r="A24" s="19" t="s">
        <v>37</v>
      </c>
      <c r="B24" s="21">
        <v>1364.9738184503815</v>
      </c>
      <c r="C24" s="21">
        <v>9.9654766557437462</v>
      </c>
      <c r="D24" s="21">
        <v>154.47811244383661</v>
      </c>
      <c r="E24" s="21">
        <v>207.6263523284</v>
      </c>
      <c r="F24" s="21">
        <v>434.29053625532146</v>
      </c>
      <c r="G24" s="21">
        <v>187.40912459006779</v>
      </c>
      <c r="H24" s="21">
        <v>71.68570066765858</v>
      </c>
      <c r="I24" s="21">
        <v>12.133468973299102</v>
      </c>
      <c r="J24" s="21">
        <v>313.4217993546377</v>
      </c>
      <c r="K24" s="21">
        <v>19.013890234618483</v>
      </c>
      <c r="L24" s="21">
        <v>79.779312148508552</v>
      </c>
      <c r="M24" s="21">
        <v>239.41431685610115</v>
      </c>
      <c r="N24" s="21">
        <v>297.83738503537433</v>
      </c>
      <c r="O24" s="27">
        <f t="shared" si="0"/>
        <v>3392.0292939939486</v>
      </c>
    </row>
    <row r="25" spans="1:15" ht="15" x14ac:dyDescent="0.2">
      <c r="A25" s="19" t="s">
        <v>38</v>
      </c>
      <c r="B25" s="21">
        <v>617.77454007562164</v>
      </c>
      <c r="C25" s="21">
        <v>3.7452342119572868</v>
      </c>
      <c r="D25" s="21">
        <v>0</v>
      </c>
      <c r="E25" s="21">
        <v>0</v>
      </c>
      <c r="F25" s="21">
        <v>83.265283814060766</v>
      </c>
      <c r="G25" s="21">
        <v>338.00907205136059</v>
      </c>
      <c r="H25" s="21">
        <v>0</v>
      </c>
      <c r="I25" s="21">
        <v>0</v>
      </c>
      <c r="J25" s="21">
        <v>160.20432399730771</v>
      </c>
      <c r="K25" s="21">
        <v>0</v>
      </c>
      <c r="L25" s="21">
        <v>8.9800250298759146</v>
      </c>
      <c r="M25" s="21">
        <v>0</v>
      </c>
      <c r="N25" s="21">
        <v>2.6379098929561842</v>
      </c>
      <c r="O25" s="27">
        <f t="shared" si="0"/>
        <v>1214.6163890731402</v>
      </c>
    </row>
    <row r="26" spans="1:15" ht="15" x14ac:dyDescent="0.2">
      <c r="A26" s="19" t="s">
        <v>39</v>
      </c>
      <c r="B26" s="21">
        <v>175.57440423419106</v>
      </c>
      <c r="C26" s="21">
        <v>5.5424687238821297</v>
      </c>
      <c r="D26" s="21">
        <v>0</v>
      </c>
      <c r="E26" s="21">
        <v>4.5502422083698564</v>
      </c>
      <c r="F26" s="21">
        <v>115.24822976031764</v>
      </c>
      <c r="G26" s="21">
        <v>178.93190910972399</v>
      </c>
      <c r="H26" s="21">
        <v>0.98191244638301156</v>
      </c>
      <c r="I26" s="21">
        <v>2.0122171506753585E-4</v>
      </c>
      <c r="J26" s="21">
        <v>46.171477938345411</v>
      </c>
      <c r="K26" s="21">
        <v>371.55322138968972</v>
      </c>
      <c r="L26" s="21">
        <v>1.9919499546101089</v>
      </c>
      <c r="M26" s="21">
        <v>51.401229640504127</v>
      </c>
      <c r="N26" s="21">
        <v>71.032819733133991</v>
      </c>
      <c r="O26" s="27">
        <f t="shared" si="0"/>
        <v>1022.9800663608663</v>
      </c>
    </row>
    <row r="27" spans="1:15" ht="15" x14ac:dyDescent="0.2">
      <c r="A27" s="19" t="s">
        <v>40</v>
      </c>
      <c r="B27" s="21">
        <v>175.57440423419106</v>
      </c>
      <c r="C27" s="21">
        <v>5.5424687238821297</v>
      </c>
      <c r="D27" s="21">
        <v>0</v>
      </c>
      <c r="E27" s="21">
        <v>27.721227184080728</v>
      </c>
      <c r="F27" s="21">
        <v>51.282490073448415</v>
      </c>
      <c r="G27" s="21">
        <v>278.80205853645668</v>
      </c>
      <c r="H27" s="21">
        <v>14.353026696963578</v>
      </c>
      <c r="I27" s="21">
        <v>2.0122171506753585E-4</v>
      </c>
      <c r="J27" s="21">
        <v>194.0628550807794</v>
      </c>
      <c r="K27" s="21">
        <v>371.55322138968972</v>
      </c>
      <c r="L27" s="21">
        <v>1.9919499546101089</v>
      </c>
      <c r="M27" s="21">
        <v>78.783193093856809</v>
      </c>
      <c r="N27" s="21">
        <v>103.99204808930817</v>
      </c>
      <c r="O27" s="27">
        <f t="shared" si="0"/>
        <v>1303.659144278982</v>
      </c>
    </row>
    <row r="28" spans="1:15" ht="15" x14ac:dyDescent="0.2">
      <c r="A28" s="19" t="s">
        <v>41</v>
      </c>
      <c r="B28" s="21">
        <v>219.62459072596428</v>
      </c>
      <c r="C28" s="21">
        <v>489.97453474061666</v>
      </c>
      <c r="D28" s="21">
        <v>164.07823003470423</v>
      </c>
      <c r="E28" s="21">
        <v>373.80998767307648</v>
      </c>
      <c r="F28" s="21">
        <v>92.038055877850454</v>
      </c>
      <c r="G28" s="21">
        <v>134.1362663107669</v>
      </c>
      <c r="H28" s="21">
        <v>446.85616300389052</v>
      </c>
      <c r="I28" s="21">
        <v>5.1920712730625267</v>
      </c>
      <c r="J28" s="21">
        <v>139.76021561017561</v>
      </c>
      <c r="K28" s="21">
        <v>191.81990536255674</v>
      </c>
      <c r="L28" s="21">
        <v>2.3878452887197574</v>
      </c>
      <c r="M28" s="21">
        <v>604.47370889800789</v>
      </c>
      <c r="N28" s="21">
        <v>328.86076398701812</v>
      </c>
      <c r="O28" s="27">
        <f t="shared" si="0"/>
        <v>3193.0123387864096</v>
      </c>
    </row>
    <row r="29" spans="1:15" ht="15" x14ac:dyDescent="0.2">
      <c r="A29" s="19" t="s">
        <v>42</v>
      </c>
      <c r="B29" s="21">
        <v>1046.3366091217647</v>
      </c>
      <c r="C29" s="21">
        <v>7792.6329392081907</v>
      </c>
      <c r="D29" s="21">
        <v>899.9719464490795</v>
      </c>
      <c r="E29" s="21">
        <v>8287.2889138260125</v>
      </c>
      <c r="F29" s="21">
        <v>1838.8561949452517</v>
      </c>
      <c r="G29" s="21">
        <v>40.4412423598299</v>
      </c>
      <c r="H29" s="21">
        <v>63.703267252512127</v>
      </c>
      <c r="I29" s="21">
        <v>907.99512934395534</v>
      </c>
      <c r="J29" s="21">
        <v>1901.6961710566345</v>
      </c>
      <c r="K29" s="21">
        <v>108.35769623863463</v>
      </c>
      <c r="L29" s="21">
        <v>31.183160893954042</v>
      </c>
      <c r="M29" s="21">
        <v>3916.5399866828348</v>
      </c>
      <c r="N29" s="21">
        <v>5361.2418896635536</v>
      </c>
      <c r="O29" s="27">
        <f t="shared" si="0"/>
        <v>32196.245147042209</v>
      </c>
    </row>
    <row r="30" spans="1:15" ht="15" x14ac:dyDescent="0.2">
      <c r="A30" s="19" t="s">
        <v>43</v>
      </c>
      <c r="B30" s="21">
        <v>0</v>
      </c>
      <c r="C30" s="21">
        <v>12.751324016712339</v>
      </c>
      <c r="D30" s="21">
        <v>28.887623494291258</v>
      </c>
      <c r="E30" s="21">
        <v>5.1397380959485064</v>
      </c>
      <c r="F30" s="21">
        <v>59.428552034465639</v>
      </c>
      <c r="G30" s="21">
        <v>107.1343329881593</v>
      </c>
      <c r="H30" s="21">
        <v>0.16149059565771756</v>
      </c>
      <c r="I30" s="21">
        <v>0.66658749763504166</v>
      </c>
      <c r="J30" s="21">
        <v>202.89063512040275</v>
      </c>
      <c r="K30" s="21">
        <v>10.642332867094506</v>
      </c>
      <c r="L30" s="21">
        <v>0.10878939907346602</v>
      </c>
      <c r="M30" s="21">
        <v>29.349200422344794</v>
      </c>
      <c r="N30" s="21">
        <v>26.652845013328573</v>
      </c>
      <c r="O30" s="27">
        <f t="shared" si="0"/>
        <v>483.81345154511394</v>
      </c>
    </row>
    <row r="31" spans="1:15" ht="15" x14ac:dyDescent="0.2">
      <c r="A31" s="19" t="s">
        <v>44</v>
      </c>
      <c r="B31" s="21">
        <v>156.17534060842996</v>
      </c>
      <c r="C31" s="21">
        <v>9.9411854508825463</v>
      </c>
      <c r="D31" s="21">
        <v>3.5010725752505105</v>
      </c>
      <c r="E31" s="21">
        <v>59.731208654666489</v>
      </c>
      <c r="F31" s="21">
        <v>117.42280443778604</v>
      </c>
      <c r="G31" s="21">
        <v>174.77640272267155</v>
      </c>
      <c r="H31" s="21">
        <v>29.498750141341233</v>
      </c>
      <c r="I31" s="21">
        <v>5.8274835122973344E-3</v>
      </c>
      <c r="J31" s="21">
        <v>243.11832301633393</v>
      </c>
      <c r="K31" s="21">
        <v>473.56589123336136</v>
      </c>
      <c r="L31" s="21">
        <v>46.147290388693982</v>
      </c>
      <c r="M31" s="21">
        <v>140.03794184150479</v>
      </c>
      <c r="N31" s="21">
        <v>161.03788597484285</v>
      </c>
      <c r="O31" s="27">
        <f t="shared" si="0"/>
        <v>1614.9599245292775</v>
      </c>
    </row>
    <row r="32" spans="1:15" ht="15" x14ac:dyDescent="0.2">
      <c r="A32" s="19" t="s">
        <v>45</v>
      </c>
      <c r="B32" s="21">
        <v>31.786447893873238</v>
      </c>
      <c r="C32" s="21">
        <v>1.6543782661390207</v>
      </c>
      <c r="D32" s="21">
        <v>0.67001668059234976</v>
      </c>
      <c r="E32" s="21">
        <v>96.834560946193207</v>
      </c>
      <c r="F32" s="21">
        <v>171.14727022727578</v>
      </c>
      <c r="G32" s="21">
        <v>109.64003229619404</v>
      </c>
      <c r="H32" s="21">
        <v>3.2513784147399885</v>
      </c>
      <c r="I32" s="21">
        <v>8.481125097601748E-2</v>
      </c>
      <c r="J32" s="21">
        <v>67.139267452010046</v>
      </c>
      <c r="K32" s="21">
        <v>36.471401472613678</v>
      </c>
      <c r="L32" s="21">
        <v>2.7029500217370228</v>
      </c>
      <c r="M32" s="21">
        <v>66.998459239800809</v>
      </c>
      <c r="N32" s="21">
        <v>75.62460786546275</v>
      </c>
      <c r="O32" s="27">
        <f t="shared" si="0"/>
        <v>664.00558202760794</v>
      </c>
    </row>
    <row r="33" spans="1:15" ht="15" x14ac:dyDescent="0.2">
      <c r="A33" s="19" t="s">
        <v>46</v>
      </c>
      <c r="B33" s="21">
        <v>38.754199675639164</v>
      </c>
      <c r="C33" s="21">
        <v>9.3872567061563892</v>
      </c>
      <c r="D33" s="21">
        <v>139.98197823654687</v>
      </c>
      <c r="E33" s="21">
        <v>79.815165516976307</v>
      </c>
      <c r="F33" s="21">
        <v>90.718768661987028</v>
      </c>
      <c r="G33" s="21">
        <v>54.631617434644085</v>
      </c>
      <c r="H33" s="21">
        <v>1.4677524218431055</v>
      </c>
      <c r="I33" s="21">
        <v>5.0219039688229328E-2</v>
      </c>
      <c r="J33" s="21">
        <v>17.653116458414043</v>
      </c>
      <c r="K33" s="21">
        <v>47.375443759238408</v>
      </c>
      <c r="L33" s="21">
        <v>0</v>
      </c>
      <c r="M33" s="21">
        <v>95.013303552231847</v>
      </c>
      <c r="N33" s="21">
        <v>125.61719728609958</v>
      </c>
      <c r="O33" s="27">
        <f t="shared" si="0"/>
        <v>700.46601874946498</v>
      </c>
    </row>
    <row r="34" spans="1:15" ht="15" x14ac:dyDescent="0.2">
      <c r="A34" s="19" t="s">
        <v>120</v>
      </c>
      <c r="B34" s="21">
        <v>46.05720808935277</v>
      </c>
      <c r="C34" s="21">
        <v>6.195499753202161</v>
      </c>
      <c r="D34" s="21">
        <v>61.061683654975745</v>
      </c>
      <c r="E34" s="21">
        <v>4.4862936608788191</v>
      </c>
      <c r="F34" s="21">
        <v>63.761762969198919</v>
      </c>
      <c r="G34" s="21">
        <v>69.277994123993636</v>
      </c>
      <c r="H34" s="21">
        <v>6.036735241683951E-4</v>
      </c>
      <c r="I34" s="21">
        <v>0</v>
      </c>
      <c r="J34" s="21">
        <v>264.33008308339856</v>
      </c>
      <c r="K34" s="21">
        <v>27.066389410886348</v>
      </c>
      <c r="L34" s="21">
        <v>0</v>
      </c>
      <c r="M34" s="21">
        <v>44.421445596355213</v>
      </c>
      <c r="N34" s="21">
        <v>52.827157804354812</v>
      </c>
      <c r="O34" s="27">
        <f t="shared" si="0"/>
        <v>639.48612182012107</v>
      </c>
    </row>
    <row r="35" spans="1:15" ht="15" x14ac:dyDescent="0.2">
      <c r="A35" s="19" t="s">
        <v>121</v>
      </c>
      <c r="B35" s="21">
        <v>4.2891584226510231</v>
      </c>
      <c r="C35" s="21">
        <v>33.358517796207487</v>
      </c>
      <c r="D35" s="21">
        <v>29.257133411735996</v>
      </c>
      <c r="E35" s="21">
        <v>0</v>
      </c>
      <c r="F35" s="21">
        <v>0</v>
      </c>
      <c r="G35" s="21">
        <v>446.14210188808323</v>
      </c>
      <c r="H35" s="21">
        <v>0</v>
      </c>
      <c r="I35" s="21">
        <v>0</v>
      </c>
      <c r="J35" s="21">
        <v>54.388250602928927</v>
      </c>
      <c r="K35" s="21">
        <v>230.19128582782028</v>
      </c>
      <c r="L35" s="21">
        <v>0</v>
      </c>
      <c r="M35" s="21">
        <v>101.12351374005561</v>
      </c>
      <c r="N35" s="21">
        <v>385.68034122880061</v>
      </c>
      <c r="O35" s="27">
        <f t="shared" si="0"/>
        <v>1284.4303029182831</v>
      </c>
    </row>
    <row r="36" spans="1:15" ht="15" x14ac:dyDescent="0.2">
      <c r="A36" s="19" t="s">
        <v>48</v>
      </c>
      <c r="B36" s="21">
        <v>31.822776523786715</v>
      </c>
      <c r="C36" s="21">
        <v>1.6559560761280971</v>
      </c>
      <c r="D36" s="21">
        <v>0.46615206879463672</v>
      </c>
      <c r="E36" s="21">
        <v>0</v>
      </c>
      <c r="F36" s="21">
        <v>149.03065831593102</v>
      </c>
      <c r="G36" s="21">
        <v>1027.4881758234726</v>
      </c>
      <c r="H36" s="21">
        <v>0.14282024623562617</v>
      </c>
      <c r="I36" s="21">
        <v>0.12073302904052149</v>
      </c>
      <c r="J36" s="21">
        <v>238.70558763239359</v>
      </c>
      <c r="K36" s="21">
        <v>20.997983970414186</v>
      </c>
      <c r="L36" s="21">
        <v>9.1184232324703351E-2</v>
      </c>
      <c r="M36" s="21">
        <v>12.643190009802479</v>
      </c>
      <c r="N36" s="21">
        <v>62.102990600071408</v>
      </c>
      <c r="O36" s="27">
        <f t="shared" si="0"/>
        <v>1545.2682085283959</v>
      </c>
    </row>
    <row r="37" spans="1:15" ht="15" x14ac:dyDescent="0.2">
      <c r="A37" s="19" t="s">
        <v>49</v>
      </c>
      <c r="B37" s="21">
        <v>18.485630195488401</v>
      </c>
      <c r="C37" s="21">
        <v>1.0393989789679032</v>
      </c>
      <c r="D37" s="21">
        <v>149.69932134457991</v>
      </c>
      <c r="E37" s="21">
        <v>2.8798146615033788</v>
      </c>
      <c r="F37" s="21">
        <v>0.13557220988858198</v>
      </c>
      <c r="G37" s="21">
        <v>10.069565225945167</v>
      </c>
      <c r="H37" s="21">
        <v>0</v>
      </c>
      <c r="I37" s="21">
        <v>0</v>
      </c>
      <c r="J37" s="21">
        <v>520.87954225854014</v>
      </c>
      <c r="K37" s="21">
        <v>211.31126164425851</v>
      </c>
      <c r="L37" s="21">
        <v>0</v>
      </c>
      <c r="M37" s="21">
        <v>738.20695303587445</v>
      </c>
      <c r="N37" s="21">
        <v>272.46082055627767</v>
      </c>
      <c r="O37" s="27">
        <f t="shared" si="0"/>
        <v>1925.1678801113239</v>
      </c>
    </row>
    <row r="38" spans="1:15" ht="15" x14ac:dyDescent="0.2">
      <c r="A38" s="19" t="s">
        <v>50</v>
      </c>
      <c r="B38" s="21">
        <v>0.49282951730945745</v>
      </c>
      <c r="C38" s="21">
        <v>0</v>
      </c>
      <c r="D38" s="21">
        <v>0</v>
      </c>
      <c r="E38" s="21">
        <v>0</v>
      </c>
      <c r="F38" s="21">
        <v>0</v>
      </c>
      <c r="G38" s="21">
        <v>0.31007791851003685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17.938015844641541</v>
      </c>
      <c r="N38" s="21">
        <v>5.3387001878513178</v>
      </c>
      <c r="O38" s="27">
        <f t="shared" si="0"/>
        <v>24.079623468312356</v>
      </c>
    </row>
    <row r="39" spans="1:15" ht="15" x14ac:dyDescent="0.2">
      <c r="A39" s="19" t="s">
        <v>51</v>
      </c>
      <c r="B39" s="21">
        <v>6.2667867398593193</v>
      </c>
      <c r="C39" s="21">
        <v>7.4238685101311506E-4</v>
      </c>
      <c r="D39" s="21">
        <v>0</v>
      </c>
      <c r="E39" s="21">
        <v>0</v>
      </c>
      <c r="F39" s="21">
        <v>129.72739832833699</v>
      </c>
      <c r="G39" s="21">
        <v>0.44843475665708588</v>
      </c>
      <c r="H39" s="21">
        <v>0</v>
      </c>
      <c r="I39" s="21">
        <v>0</v>
      </c>
      <c r="J39" s="21">
        <v>28.082182882816436</v>
      </c>
      <c r="K39" s="21">
        <v>105.97509002108609</v>
      </c>
      <c r="L39" s="21">
        <v>0</v>
      </c>
      <c r="M39" s="21">
        <v>18.92700067261249</v>
      </c>
      <c r="N39" s="21">
        <v>23.310526736308002</v>
      </c>
      <c r="O39" s="27">
        <f t="shared" si="0"/>
        <v>312.73816252452747</v>
      </c>
    </row>
    <row r="40" spans="1:15" ht="15" x14ac:dyDescent="0.2">
      <c r="A40" s="19" t="s">
        <v>52</v>
      </c>
      <c r="B40" s="21">
        <v>7.8506626906102603</v>
      </c>
      <c r="C40" s="21">
        <v>0.11528656794535504</v>
      </c>
      <c r="D40" s="21">
        <v>0.85941811878431784</v>
      </c>
      <c r="E40" s="21">
        <v>0.49056545086194775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0.59025574830840422</v>
      </c>
      <c r="N40" s="21">
        <v>17.408013525778191</v>
      </c>
      <c r="O40" s="27">
        <f t="shared" si="0"/>
        <v>27.314202102288476</v>
      </c>
    </row>
    <row r="41" spans="1:15" ht="15" x14ac:dyDescent="0.2">
      <c r="A41" s="19" t="s">
        <v>53</v>
      </c>
      <c r="B41" s="21">
        <v>4076.616168348964</v>
      </c>
      <c r="C41" s="21">
        <v>2354.1203409836071</v>
      </c>
      <c r="D41" s="21">
        <v>400.25875625083137</v>
      </c>
      <c r="E41" s="21">
        <v>6499.0769173073331</v>
      </c>
      <c r="F41" s="21">
        <v>2708.0355194775243</v>
      </c>
      <c r="G41" s="21">
        <v>3370.5419498036358</v>
      </c>
      <c r="H41" s="21">
        <v>8336.9017265370876</v>
      </c>
      <c r="I41" s="21">
        <v>428.60915569651343</v>
      </c>
      <c r="J41" s="21">
        <v>932.82865940653983</v>
      </c>
      <c r="K41" s="21">
        <v>2581.8522115945366</v>
      </c>
      <c r="L41" s="21">
        <v>9505.2649854900646</v>
      </c>
      <c r="M41" s="21">
        <v>36670.630325350663</v>
      </c>
      <c r="N41" s="21">
        <v>33111.940198814948</v>
      </c>
      <c r="O41" s="27">
        <f t="shared" si="0"/>
        <v>110976.67691506226</v>
      </c>
    </row>
    <row r="42" spans="1:15" ht="15" x14ac:dyDescent="0.2">
      <c r="A42" s="19" t="s">
        <v>54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14.500079377607072</v>
      </c>
      <c r="O42" s="27">
        <f t="shared" si="0"/>
        <v>14.500079377607072</v>
      </c>
    </row>
    <row r="43" spans="1:15" ht="15" x14ac:dyDescent="0.2">
      <c r="A43" s="19" t="s">
        <v>55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7">
        <f t="shared" si="0"/>
        <v>0</v>
      </c>
    </row>
    <row r="44" spans="1:15" ht="15" x14ac:dyDescent="0.2">
      <c r="A44" s="20" t="s">
        <v>117</v>
      </c>
      <c r="B44" s="21">
        <v>9906</v>
      </c>
      <c r="C44" s="21">
        <v>12210</v>
      </c>
      <c r="D44" s="21">
        <v>3602</v>
      </c>
      <c r="E44" s="21">
        <v>4182</v>
      </c>
      <c r="F44" s="21">
        <v>830.99999999999989</v>
      </c>
      <c r="G44" s="21">
        <v>5881.9999999999991</v>
      </c>
      <c r="H44" s="21">
        <v>1351.9999999999998</v>
      </c>
      <c r="I44" s="21">
        <v>3482</v>
      </c>
      <c r="J44" s="21">
        <v>2041</v>
      </c>
      <c r="K44" s="21">
        <v>3509</v>
      </c>
      <c r="L44" s="21">
        <v>1754</v>
      </c>
      <c r="M44" s="21">
        <v>62300.000000000007</v>
      </c>
      <c r="N44" s="21">
        <v>113781</v>
      </c>
      <c r="O44" s="27">
        <f t="shared" si="0"/>
        <v>224832</v>
      </c>
    </row>
    <row r="45" spans="1:15" ht="15" x14ac:dyDescent="0.2">
      <c r="A45" s="19" t="s">
        <v>56</v>
      </c>
      <c r="B45" s="21">
        <v>2581</v>
      </c>
      <c r="C45" s="21">
        <v>1323</v>
      </c>
      <c r="D45" s="21">
        <v>1310</v>
      </c>
      <c r="E45" s="21">
        <v>2591</v>
      </c>
      <c r="F45" s="21">
        <v>284</v>
      </c>
      <c r="G45" s="21">
        <v>628</v>
      </c>
      <c r="H45" s="21">
        <v>357</v>
      </c>
      <c r="I45" s="21">
        <v>767</v>
      </c>
      <c r="J45" s="21">
        <v>767.99999999999989</v>
      </c>
      <c r="K45" s="21">
        <v>855.00000000000011</v>
      </c>
      <c r="L45" s="21">
        <v>697</v>
      </c>
      <c r="M45" s="21">
        <v>4000</v>
      </c>
      <c r="N45" s="21">
        <v>2599</v>
      </c>
      <c r="O45" s="27">
        <f t="shared" si="0"/>
        <v>18760</v>
      </c>
    </row>
    <row r="46" spans="1:15" ht="15" x14ac:dyDescent="0.2">
      <c r="A46" s="19" t="s">
        <v>102</v>
      </c>
      <c r="B46" s="21">
        <v>711.62901097024564</v>
      </c>
      <c r="C46" s="21">
        <v>733.55409280729873</v>
      </c>
      <c r="D46" s="21">
        <v>101.23179450229019</v>
      </c>
      <c r="E46" s="21">
        <v>218.0397219543477</v>
      </c>
      <c r="F46" s="21">
        <v>125.82314419571694</v>
      </c>
      <c r="G46" s="21">
        <v>420.08809737390624</v>
      </c>
      <c r="H46" s="21">
        <v>45.406278705043299</v>
      </c>
      <c r="I46" s="21">
        <v>91.319227555490329</v>
      </c>
      <c r="J46" s="21">
        <v>77.681461659010736</v>
      </c>
      <c r="K46" s="21">
        <v>129.62379572145588</v>
      </c>
      <c r="L46" s="21">
        <v>84.445410401109214</v>
      </c>
      <c r="M46" s="21">
        <v>9000.6801779985362</v>
      </c>
      <c r="N46" s="21">
        <v>28543.32566948676</v>
      </c>
      <c r="O46" s="27">
        <f t="shared" si="0"/>
        <v>40282.847883331211</v>
      </c>
    </row>
    <row r="47" spans="1:15" ht="15" x14ac:dyDescent="0.2">
      <c r="A47" s="19" t="s">
        <v>103</v>
      </c>
      <c r="B47" s="21">
        <v>726.70937936497103</v>
      </c>
      <c r="C47" s="21">
        <v>3631.7819020720444</v>
      </c>
      <c r="D47" s="21">
        <v>386.63711851271785</v>
      </c>
      <c r="E47" s="21">
        <v>15.794747445626353</v>
      </c>
      <c r="F47" s="21">
        <v>25.643786087843576</v>
      </c>
      <c r="G47" s="21">
        <v>199.51605067319639</v>
      </c>
      <c r="H47" s="21">
        <v>23.980349685282977</v>
      </c>
      <c r="I47" s="21">
        <v>166.97676576712945</v>
      </c>
      <c r="J47" s="21">
        <v>68.455020763057504</v>
      </c>
      <c r="K47" s="21">
        <v>101.34891676805047</v>
      </c>
      <c r="L47" s="21">
        <v>74.286729006964734</v>
      </c>
      <c r="M47" s="21">
        <v>4652.0369459318281</v>
      </c>
      <c r="N47" s="21">
        <v>7281.0124634765343</v>
      </c>
      <c r="O47" s="27">
        <f t="shared" si="0"/>
        <v>17354.180175555244</v>
      </c>
    </row>
    <row r="48" spans="1:15" ht="15" x14ac:dyDescent="0.2">
      <c r="A48" s="19" t="s">
        <v>104</v>
      </c>
      <c r="B48" s="21">
        <v>495.22443697453542</v>
      </c>
      <c r="C48" s="21">
        <v>258.12279513766958</v>
      </c>
      <c r="D48" s="21">
        <v>158.75152831689499</v>
      </c>
      <c r="E48" s="21">
        <v>816.1692496897839</v>
      </c>
      <c r="F48" s="21">
        <v>124.70570257302579</v>
      </c>
      <c r="G48" s="21">
        <v>230.67658368707916</v>
      </c>
      <c r="H48" s="21">
        <v>179.16012931803058</v>
      </c>
      <c r="I48" s="21">
        <v>70.551177482184443</v>
      </c>
      <c r="J48" s="21">
        <v>44.162492264807682</v>
      </c>
      <c r="K48" s="21">
        <v>164.07789774887982</v>
      </c>
      <c r="L48" s="21">
        <v>33.68837751219688</v>
      </c>
      <c r="M48" s="21">
        <v>8478.4179874350684</v>
      </c>
      <c r="N48" s="21">
        <v>22460.520715660099</v>
      </c>
      <c r="O48" s="27">
        <f t="shared" si="0"/>
        <v>33514.229073800256</v>
      </c>
    </row>
    <row r="49" spans="1:15" ht="15" x14ac:dyDescent="0.2">
      <c r="A49" s="19" t="s">
        <v>105</v>
      </c>
      <c r="B49" s="21">
        <v>139.35953980625101</v>
      </c>
      <c r="C49" s="21">
        <v>2058.2394587327967</v>
      </c>
      <c r="D49" s="21">
        <v>43.413767595952365</v>
      </c>
      <c r="E49" s="21">
        <v>123.46969137685132</v>
      </c>
      <c r="F49" s="21">
        <v>24.357160142259733</v>
      </c>
      <c r="G49" s="21">
        <v>91.922972425983346</v>
      </c>
      <c r="H49" s="21">
        <v>20.529704723760187</v>
      </c>
      <c r="I49" s="21">
        <v>61.016600994284076</v>
      </c>
      <c r="J49" s="21">
        <v>19.850582558106019</v>
      </c>
      <c r="K49" s="21">
        <v>48.379419507937136</v>
      </c>
      <c r="L49" s="21">
        <v>24.37096189750752</v>
      </c>
      <c r="M49" s="21">
        <v>5287.7190130777926</v>
      </c>
      <c r="N49" s="21">
        <v>1417.6502149061212</v>
      </c>
      <c r="O49" s="27">
        <f t="shared" si="0"/>
        <v>9360.2790877456027</v>
      </c>
    </row>
    <row r="50" spans="1:15" ht="15" x14ac:dyDescent="0.2">
      <c r="A50" s="19" t="s">
        <v>106</v>
      </c>
      <c r="B50" s="21">
        <v>580.12720234241885</v>
      </c>
      <c r="C50" s="21">
        <v>292.50278022169948</v>
      </c>
      <c r="D50" s="21">
        <v>187.05438137021454</v>
      </c>
      <c r="E50" s="21">
        <v>20.371920493809441</v>
      </c>
      <c r="F50" s="21">
        <v>168.57757647942844</v>
      </c>
      <c r="G50" s="21">
        <v>281.64237228185522</v>
      </c>
      <c r="H50" s="21">
        <v>56.567355362923522</v>
      </c>
      <c r="I50" s="21">
        <v>253.10082205194544</v>
      </c>
      <c r="J50" s="21">
        <v>96.485788441262159</v>
      </c>
      <c r="K50" s="21">
        <v>160.10191199590585</v>
      </c>
      <c r="L50" s="21">
        <v>83.677475522502178</v>
      </c>
      <c r="M50" s="21">
        <v>2853.345642302907</v>
      </c>
      <c r="N50" s="21">
        <v>3281.8236472439471</v>
      </c>
      <c r="O50" s="27">
        <f t="shared" si="0"/>
        <v>8315.378876110819</v>
      </c>
    </row>
    <row r="51" spans="1:15" ht="15" x14ac:dyDescent="0.2">
      <c r="A51" s="19" t="s">
        <v>107</v>
      </c>
      <c r="B51" s="21">
        <v>111.6146506374254</v>
      </c>
      <c r="C51" s="21">
        <v>104.13711547159981</v>
      </c>
      <c r="D51" s="21">
        <v>42.609808936768061</v>
      </c>
      <c r="E51" s="21">
        <v>6.6346155155499256</v>
      </c>
      <c r="F51" s="21">
        <v>56.153088682550219</v>
      </c>
      <c r="G51" s="21">
        <v>100.21157398554841</v>
      </c>
      <c r="H51" s="21">
        <v>31.781492342774033</v>
      </c>
      <c r="I51" s="21">
        <v>19.72946274347013</v>
      </c>
      <c r="J51" s="21">
        <v>20.492878574943393</v>
      </c>
      <c r="K51" s="21">
        <v>89.563892139338094</v>
      </c>
      <c r="L51" s="21">
        <v>18.194571373853801</v>
      </c>
      <c r="M51" s="21">
        <v>3438.4620904713511</v>
      </c>
      <c r="N51" s="21">
        <v>4047.9891678644672</v>
      </c>
      <c r="O51" s="27">
        <f t="shared" si="0"/>
        <v>8087.5744087396397</v>
      </c>
    </row>
    <row r="52" spans="1:15" ht="15" x14ac:dyDescent="0.2">
      <c r="A52" s="19" t="s">
        <v>108</v>
      </c>
      <c r="B52" s="21">
        <v>127.55426380443471</v>
      </c>
      <c r="C52" s="21">
        <v>264.17135910074956</v>
      </c>
      <c r="D52" s="21">
        <v>32.303505569724841</v>
      </c>
      <c r="E52" s="21">
        <v>33.269701000710903</v>
      </c>
      <c r="F52" s="21">
        <v>11.505689490393486</v>
      </c>
      <c r="G52" s="21">
        <v>74.835527076784274</v>
      </c>
      <c r="H52" s="21">
        <v>20.35916811682899</v>
      </c>
      <c r="I52" s="21">
        <v>70.157664813652474</v>
      </c>
      <c r="J52" s="21">
        <v>9.5657670935276862</v>
      </c>
      <c r="K52" s="21">
        <v>46.635189962110182</v>
      </c>
      <c r="L52" s="21">
        <v>11.826197130548325</v>
      </c>
      <c r="M52" s="21">
        <v>7303.1201123246565</v>
      </c>
      <c r="N52" s="21">
        <v>6934.5299668901835</v>
      </c>
      <c r="O52" s="27">
        <f t="shared" si="0"/>
        <v>14939.834112374305</v>
      </c>
    </row>
    <row r="53" spans="1:15" ht="15" x14ac:dyDescent="0.2">
      <c r="A53" s="19" t="s">
        <v>109</v>
      </c>
      <c r="B53" s="21">
        <v>370.42166661395248</v>
      </c>
      <c r="C53" s="21">
        <v>56.662842241899902</v>
      </c>
      <c r="D53" s="21">
        <v>56.891241229778117</v>
      </c>
      <c r="E53" s="21">
        <v>8.7614879874398301</v>
      </c>
      <c r="F53" s="21">
        <v>8.2225750085588416</v>
      </c>
      <c r="G53" s="21">
        <v>396.02734154709765</v>
      </c>
      <c r="H53" s="21">
        <v>19.789503280909869</v>
      </c>
      <c r="I53" s="21">
        <v>56.08042653182514</v>
      </c>
      <c r="J53" s="21">
        <v>23.716477451900779</v>
      </c>
      <c r="K53" s="21">
        <v>203.23716767198164</v>
      </c>
      <c r="L53" s="21">
        <v>16.060809461152829</v>
      </c>
      <c r="M53" s="21">
        <v>5338.2846320553117</v>
      </c>
      <c r="N53" s="21">
        <v>5624.2405255741987</v>
      </c>
      <c r="O53" s="27">
        <f t="shared" si="0"/>
        <v>12178.396696656007</v>
      </c>
    </row>
    <row r="54" spans="1:15" ht="15" x14ac:dyDescent="0.2">
      <c r="A54" s="19" t="s">
        <v>110</v>
      </c>
      <c r="B54" s="21">
        <v>219.59307702112682</v>
      </c>
      <c r="C54" s="21">
        <v>161.56567179784977</v>
      </c>
      <c r="D54" s="21">
        <v>66.61690778741044</v>
      </c>
      <c r="E54" s="21">
        <v>15.715481523795857</v>
      </c>
      <c r="F54" s="21">
        <v>0</v>
      </c>
      <c r="G54" s="21">
        <v>94.905054792830953</v>
      </c>
      <c r="H54" s="21">
        <v>38.904117010985637</v>
      </c>
      <c r="I54" s="21">
        <v>115.89345412322569</v>
      </c>
      <c r="J54" s="21">
        <v>37.192575012715125</v>
      </c>
      <c r="K54" s="21">
        <v>75.851034854711699</v>
      </c>
      <c r="L54" s="21">
        <v>21.759983310243605</v>
      </c>
      <c r="M54" s="21">
        <v>772.93160437066092</v>
      </c>
      <c r="N54" s="21">
        <v>1769.0127466556589</v>
      </c>
      <c r="O54" s="27">
        <f t="shared" si="0"/>
        <v>3389.9417082612154</v>
      </c>
    </row>
    <row r="55" spans="1:15" ht="15" x14ac:dyDescent="0.2">
      <c r="A55" s="19" t="s">
        <v>111</v>
      </c>
      <c r="B55" s="21">
        <v>36.474317942320546</v>
      </c>
      <c r="C55" s="21">
        <v>908.13690403909845</v>
      </c>
      <c r="D55" s="21">
        <v>4.5222674579117044</v>
      </c>
      <c r="E55" s="21">
        <v>112.28220331470136</v>
      </c>
      <c r="F55" s="21">
        <v>0.51760813902798464</v>
      </c>
      <c r="G55" s="21">
        <v>8.3226177082363133</v>
      </c>
      <c r="H55" s="21">
        <v>3.8679153827374262</v>
      </c>
      <c r="I55" s="21">
        <v>18.480184021489787</v>
      </c>
      <c r="J55" s="21">
        <v>45.223295021977393</v>
      </c>
      <c r="K55" s="21">
        <v>6.942492600166501</v>
      </c>
      <c r="L55" s="21">
        <v>1.1738433144421807</v>
      </c>
      <c r="M55" s="21">
        <v>1184.6802160447512</v>
      </c>
      <c r="N55" s="21">
        <v>10938.598818285958</v>
      </c>
      <c r="O55" s="27">
        <f t="shared" si="0"/>
        <v>13269.222683272819</v>
      </c>
    </row>
    <row r="56" spans="1:15" ht="15" x14ac:dyDescent="0.2">
      <c r="A56" s="19" t="s">
        <v>112</v>
      </c>
      <c r="B56" s="21">
        <v>1617.6341328184983</v>
      </c>
      <c r="C56" s="21">
        <v>900.47976319559848</v>
      </c>
      <c r="D56" s="21">
        <v>446.21938803226556</v>
      </c>
      <c r="E56" s="21">
        <v>90.348686302494002</v>
      </c>
      <c r="F56" s="21">
        <v>0.65070737477803775</v>
      </c>
      <c r="G56" s="21">
        <v>1538.0288234550496</v>
      </c>
      <c r="H56" s="21">
        <v>211.42185133334368</v>
      </c>
      <c r="I56" s="21">
        <v>683.46210666780962</v>
      </c>
      <c r="J56" s="21">
        <v>369.35252646221159</v>
      </c>
      <c r="K56" s="21">
        <v>678.78069799181651</v>
      </c>
      <c r="L56" s="21">
        <v>328.29216060450705</v>
      </c>
      <c r="M56" s="21">
        <v>3467.3567298870771</v>
      </c>
      <c r="N56" s="21">
        <v>7978.8574918124204</v>
      </c>
      <c r="O56" s="27">
        <f t="shared" si="0"/>
        <v>18310.88506593787</v>
      </c>
    </row>
    <row r="57" spans="1:15" ht="15" x14ac:dyDescent="0.2">
      <c r="A57" s="19" t="s">
        <v>113</v>
      </c>
      <c r="B57" s="21">
        <v>584.28644515318535</v>
      </c>
      <c r="C57" s="21">
        <v>460.19416469434924</v>
      </c>
      <c r="D57" s="21">
        <v>223.65683254807763</v>
      </c>
      <c r="E57" s="21">
        <v>39.395163149758339</v>
      </c>
      <c r="F57" s="21">
        <v>0</v>
      </c>
      <c r="G57" s="21">
        <v>504.92437216004259</v>
      </c>
      <c r="H57" s="21">
        <v>81.019402046101305</v>
      </c>
      <c r="I57" s="21">
        <v>289.05567307479447</v>
      </c>
      <c r="J57" s="21">
        <v>132.36953383476151</v>
      </c>
      <c r="K57" s="21">
        <v>208.94033927906059</v>
      </c>
      <c r="L57" s="21">
        <v>105.70075079112533</v>
      </c>
      <c r="M57" s="21">
        <v>1755.3493445053327</v>
      </c>
      <c r="N57" s="21">
        <v>3960.1485349270829</v>
      </c>
      <c r="O57" s="27">
        <f t="shared" si="0"/>
        <v>8345.0405561636726</v>
      </c>
    </row>
    <row r="58" spans="1:15" ht="15" x14ac:dyDescent="0.2">
      <c r="A58" s="19" t="s">
        <v>114</v>
      </c>
      <c r="B58" s="21">
        <v>192.43347052327738</v>
      </c>
      <c r="C58" s="21">
        <v>120.98282532729979</v>
      </c>
      <c r="D58" s="21">
        <v>55.126998616568116</v>
      </c>
      <c r="E58" s="21">
        <v>18.366550529834907</v>
      </c>
      <c r="F58" s="21">
        <v>0.84296182641700357</v>
      </c>
      <c r="G58" s="21">
        <v>48.291592396973371</v>
      </c>
      <c r="H58" s="21">
        <v>13.113176541475664</v>
      </c>
      <c r="I58" s="21">
        <v>56.766006318277761</v>
      </c>
      <c r="J58" s="21">
        <v>14.522353336668932</v>
      </c>
      <c r="K58" s="21">
        <v>21.378287130760647</v>
      </c>
      <c r="L58" s="21">
        <v>11.826197130548325</v>
      </c>
      <c r="M58" s="21">
        <v>1531.4158890334591</v>
      </c>
      <c r="N58" s="21">
        <v>1217.5687732154122</v>
      </c>
      <c r="O58" s="27">
        <f t="shared" si="0"/>
        <v>3302.6350819269728</v>
      </c>
    </row>
    <row r="59" spans="1:15" ht="15" x14ac:dyDescent="0.2">
      <c r="A59" s="19" t="s">
        <v>115</v>
      </c>
      <c r="B59" s="21">
        <v>1411.9384060273574</v>
      </c>
      <c r="C59" s="21">
        <v>936.46832516004838</v>
      </c>
      <c r="D59" s="21">
        <v>486.96445952342549</v>
      </c>
      <c r="E59" s="21">
        <v>72.380779715295688</v>
      </c>
      <c r="F59" s="21">
        <v>0</v>
      </c>
      <c r="G59" s="21">
        <v>1264.6070204354169</v>
      </c>
      <c r="H59" s="21">
        <v>249.09955614980285</v>
      </c>
      <c r="I59" s="21">
        <v>762.4104278544213</v>
      </c>
      <c r="J59" s="21">
        <v>313.9292475250495</v>
      </c>
      <c r="K59" s="21">
        <v>719.13895662782545</v>
      </c>
      <c r="L59" s="21">
        <v>241.69653254329813</v>
      </c>
      <c r="M59" s="21">
        <v>3236.1996145612716</v>
      </c>
      <c r="N59" s="21">
        <v>5726.7212640011476</v>
      </c>
      <c r="O59" s="27">
        <f t="shared" si="0"/>
        <v>15421.55459012436</v>
      </c>
    </row>
    <row r="60" spans="1:15" ht="15" x14ac:dyDescent="0.2">
      <c r="A60" s="20" t="s">
        <v>194</v>
      </c>
      <c r="B60" s="21">
        <f>SUM(B46:B59)</f>
        <v>7325</v>
      </c>
      <c r="C60" s="21">
        <f t="shared" ref="C60:K60" si="1">SUM(C46:C59)</f>
        <v>10887.000000000002</v>
      </c>
      <c r="D60" s="21">
        <f t="shared" si="1"/>
        <v>2291.9999999999995</v>
      </c>
      <c r="E60" s="21">
        <f t="shared" si="1"/>
        <v>1590.9999999999998</v>
      </c>
      <c r="F60" s="21">
        <f t="shared" si="1"/>
        <v>546.99999999999989</v>
      </c>
      <c r="G60" s="21">
        <f t="shared" si="1"/>
        <v>5254.0000000000009</v>
      </c>
      <c r="H60" s="21">
        <f t="shared" si="1"/>
        <v>995.00000000000011</v>
      </c>
      <c r="I60" s="21">
        <f t="shared" si="1"/>
        <v>2715</v>
      </c>
      <c r="J60" s="21">
        <f t="shared" si="1"/>
        <v>1273</v>
      </c>
      <c r="K60" s="21">
        <f t="shared" si="1"/>
        <v>2654.0000000000005</v>
      </c>
      <c r="L60" s="21">
        <f>SUM(L46:L59)</f>
        <v>1057</v>
      </c>
      <c r="M60" s="21">
        <f t="shared" ref="M60:N60" si="2">SUM(M46:M59)</f>
        <v>58300</v>
      </c>
      <c r="N60" s="21">
        <f t="shared" si="2"/>
        <v>111182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FD73A-1CAB-4E14-899B-4E3EDEB54635}">
  <dimension ref="A1:AQ227"/>
  <sheetViews>
    <sheetView topLeftCell="H88" zoomScale="80" zoomScaleNormal="80" workbookViewId="0">
      <selection activeCell="Q102" sqref="Q102:AA116"/>
    </sheetView>
  </sheetViews>
  <sheetFormatPr defaultRowHeight="14.25" x14ac:dyDescent="0.2"/>
  <sheetData>
    <row r="1" spans="1:29" x14ac:dyDescent="0.2">
      <c r="B1" t="s">
        <v>3</v>
      </c>
      <c r="C1" t="s">
        <v>77</v>
      </c>
      <c r="D1" t="s">
        <v>76</v>
      </c>
      <c r="E1" t="s">
        <v>4</v>
      </c>
      <c r="F1" t="s">
        <v>6</v>
      </c>
      <c r="G1" t="s">
        <v>5</v>
      </c>
      <c r="H1" t="s">
        <v>78</v>
      </c>
      <c r="I1" t="s">
        <v>75</v>
      </c>
      <c r="J1" t="s">
        <v>79</v>
      </c>
      <c r="K1" t="s">
        <v>7</v>
      </c>
      <c r="L1" t="s">
        <v>74</v>
      </c>
      <c r="M1" t="s">
        <v>80</v>
      </c>
      <c r="N1" t="s">
        <v>81</v>
      </c>
      <c r="P1" t="s">
        <v>82</v>
      </c>
      <c r="Q1" t="s">
        <v>65</v>
      </c>
      <c r="R1" t="s">
        <v>70</v>
      </c>
      <c r="S1" t="s">
        <v>71</v>
      </c>
      <c r="T1" t="s">
        <v>63</v>
      </c>
      <c r="U1" t="s">
        <v>64</v>
      </c>
      <c r="V1" t="s">
        <v>66</v>
      </c>
      <c r="W1" t="s">
        <v>72</v>
      </c>
      <c r="X1" t="s">
        <v>73</v>
      </c>
      <c r="Y1" t="s">
        <v>68</v>
      </c>
      <c r="Z1" t="s">
        <v>69</v>
      </c>
      <c r="AA1" t="s">
        <v>67</v>
      </c>
      <c r="AB1" t="s">
        <v>93</v>
      </c>
      <c r="AC1" t="s">
        <v>95</v>
      </c>
    </row>
    <row r="2" spans="1:29" x14ac:dyDescent="0.2">
      <c r="A2" t="s">
        <v>17</v>
      </c>
      <c r="B2">
        <v>1850079.3</v>
      </c>
      <c r="C2">
        <v>4328.1598647647907</v>
      </c>
      <c r="D2">
        <v>0</v>
      </c>
      <c r="E2">
        <v>4601018</v>
      </c>
      <c r="F2">
        <v>1210046</v>
      </c>
      <c r="H2">
        <v>412.52530631764409</v>
      </c>
      <c r="I2">
        <v>127.36855395075892</v>
      </c>
      <c r="M2">
        <v>307.74194277136985</v>
      </c>
      <c r="N2">
        <v>1.5478270499649909</v>
      </c>
      <c r="P2" t="s">
        <v>17</v>
      </c>
      <c r="Q2">
        <v>8.042895442359249E-4</v>
      </c>
      <c r="R2">
        <v>1.4688041571908521E-3</v>
      </c>
      <c r="S2" t="s">
        <v>94</v>
      </c>
      <c r="T2">
        <v>1.0588659995928187E-3</v>
      </c>
      <c r="U2">
        <v>1.6399376847790513E-3</v>
      </c>
      <c r="V2" t="s">
        <v>94</v>
      </c>
      <c r="W2">
        <v>2.2869866123533685E-3</v>
      </c>
      <c r="X2">
        <v>1.2561531351432686E-3</v>
      </c>
      <c r="Y2" t="s">
        <v>94</v>
      </c>
      <c r="Z2" t="s">
        <v>94</v>
      </c>
      <c r="AA2" t="s">
        <v>94</v>
      </c>
      <c r="AB2">
        <v>1.7256109239252281E-4</v>
      </c>
      <c r="AC2" t="s">
        <v>94</v>
      </c>
    </row>
    <row r="3" spans="1:29" x14ac:dyDescent="0.2">
      <c r="A3" t="s">
        <v>18</v>
      </c>
      <c r="C3">
        <v>1601.280794383187</v>
      </c>
      <c r="D3">
        <v>0</v>
      </c>
      <c r="F3">
        <v>0</v>
      </c>
      <c r="H3">
        <v>0</v>
      </c>
      <c r="J3">
        <v>2138792</v>
      </c>
      <c r="M3">
        <v>161.43839620793173</v>
      </c>
      <c r="N3">
        <v>1448.7661187672313</v>
      </c>
      <c r="P3" t="s">
        <v>18</v>
      </c>
      <c r="Q3" t="s">
        <v>94</v>
      </c>
      <c r="R3">
        <v>3.1655171117668057E-4</v>
      </c>
      <c r="S3" t="s">
        <v>94</v>
      </c>
      <c r="T3" t="s">
        <v>94</v>
      </c>
      <c r="U3" t="s">
        <v>94</v>
      </c>
      <c r="V3" t="s">
        <v>94</v>
      </c>
      <c r="W3" t="s">
        <v>94</v>
      </c>
      <c r="X3" t="s">
        <v>94</v>
      </c>
      <c r="Y3">
        <v>1.8799295774647891E-4</v>
      </c>
      <c r="Z3" t="s">
        <v>94</v>
      </c>
      <c r="AA3" t="s">
        <v>94</v>
      </c>
      <c r="AB3" t="s">
        <v>94</v>
      </c>
      <c r="AC3">
        <v>9.3249300730849038E-5</v>
      </c>
    </row>
    <row r="4" spans="1:29" x14ac:dyDescent="0.2">
      <c r="A4" t="s">
        <v>19</v>
      </c>
      <c r="B4">
        <v>656578.5</v>
      </c>
      <c r="C4">
        <v>9952.5074251995811</v>
      </c>
      <c r="D4">
        <v>2870.0577354895022</v>
      </c>
      <c r="E4">
        <v>452726</v>
      </c>
      <c r="F4">
        <v>1292750.7</v>
      </c>
      <c r="G4">
        <v>911370</v>
      </c>
      <c r="H4">
        <v>2170.887900151019</v>
      </c>
      <c r="I4">
        <v>9792.0411977383628</v>
      </c>
      <c r="J4">
        <v>2508.3000000000002</v>
      </c>
      <c r="M4">
        <v>417.04919020382363</v>
      </c>
      <c r="N4">
        <v>6.1913081998599635</v>
      </c>
      <c r="P4" t="s">
        <v>19</v>
      </c>
      <c r="Q4" t="s">
        <v>94</v>
      </c>
      <c r="R4">
        <v>2.6400702489806881E-3</v>
      </c>
      <c r="S4">
        <v>3.5069774597135655E-3</v>
      </c>
      <c r="T4">
        <v>1.5948883258907795E-3</v>
      </c>
      <c r="U4">
        <v>4.971337398846515E-3</v>
      </c>
      <c r="V4">
        <v>2.1089947361056637E-3</v>
      </c>
      <c r="W4">
        <v>3.0246335940047222E-3</v>
      </c>
      <c r="X4">
        <v>8.3594923791085792E-3</v>
      </c>
      <c r="Y4" t="s">
        <v>94</v>
      </c>
      <c r="Z4" t="s">
        <v>94</v>
      </c>
      <c r="AA4" t="s">
        <v>94</v>
      </c>
      <c r="AB4">
        <v>1.8260373221398209E-3</v>
      </c>
      <c r="AC4" t="s">
        <v>94</v>
      </c>
    </row>
    <row r="5" spans="1:29" x14ac:dyDescent="0.2">
      <c r="A5" t="s">
        <v>20</v>
      </c>
      <c r="B5">
        <v>0</v>
      </c>
      <c r="C5">
        <v>2.79487063015302</v>
      </c>
      <c r="D5">
        <v>1.1102737854891691</v>
      </c>
      <c r="F5">
        <v>3234.5</v>
      </c>
      <c r="G5">
        <v>144407</v>
      </c>
      <c r="H5">
        <v>47.703674087591239</v>
      </c>
      <c r="I5">
        <v>225.04334107379088</v>
      </c>
      <c r="M5">
        <v>0</v>
      </c>
      <c r="N5">
        <v>0</v>
      </c>
      <c r="P5" t="s">
        <v>20</v>
      </c>
      <c r="Q5">
        <v>9.1294388438257329E-4</v>
      </c>
      <c r="R5">
        <v>1.3175230566534915E-3</v>
      </c>
      <c r="S5" t="s">
        <v>94</v>
      </c>
      <c r="T5" t="s">
        <v>94</v>
      </c>
      <c r="U5" t="s">
        <v>94</v>
      </c>
      <c r="V5">
        <v>3.444755915488134E-3</v>
      </c>
      <c r="W5">
        <v>7.331033207108983E-4</v>
      </c>
      <c r="X5">
        <v>1.4864486075276977E-2</v>
      </c>
      <c r="Y5" t="s">
        <v>94</v>
      </c>
      <c r="Z5" t="s">
        <v>94</v>
      </c>
      <c r="AA5" t="s">
        <v>94</v>
      </c>
      <c r="AB5" t="s">
        <v>94</v>
      </c>
      <c r="AC5" t="s">
        <v>94</v>
      </c>
    </row>
    <row r="6" spans="1:29" x14ac:dyDescent="0.2">
      <c r="A6" t="s">
        <v>21</v>
      </c>
      <c r="B6">
        <v>109994.29999999999</v>
      </c>
      <c r="C6">
        <v>13559.086474954645</v>
      </c>
      <c r="D6">
        <v>1.1102737854891691</v>
      </c>
      <c r="E6">
        <v>5340</v>
      </c>
      <c r="F6">
        <v>67118.100000000006</v>
      </c>
      <c r="G6">
        <v>99191</v>
      </c>
      <c r="H6">
        <v>542.65274482758616</v>
      </c>
      <c r="I6">
        <v>46.553691403287836</v>
      </c>
      <c r="J6">
        <v>61802</v>
      </c>
      <c r="K6">
        <v>114348</v>
      </c>
      <c r="M6">
        <v>36.996299130984355</v>
      </c>
      <c r="N6">
        <v>399.33937889096762</v>
      </c>
      <c r="P6" t="s">
        <v>21</v>
      </c>
      <c r="Q6" t="s">
        <v>94</v>
      </c>
      <c r="R6" t="s">
        <v>94</v>
      </c>
      <c r="S6" t="s">
        <v>94</v>
      </c>
      <c r="T6" t="s">
        <v>94</v>
      </c>
      <c r="U6">
        <v>1.5031884261535219E-3</v>
      </c>
      <c r="V6">
        <v>8.3848300207198213E-4</v>
      </c>
      <c r="W6">
        <v>1.5621796759941091E-3</v>
      </c>
      <c r="X6">
        <v>9.7739705629779246E-3</v>
      </c>
      <c r="Y6" t="s">
        <v>94</v>
      </c>
      <c r="Z6" t="s">
        <v>94</v>
      </c>
      <c r="AA6" t="s">
        <v>94</v>
      </c>
      <c r="AB6" t="s">
        <v>94</v>
      </c>
      <c r="AC6">
        <v>2.1151313360018328E-3</v>
      </c>
    </row>
    <row r="7" spans="1:29" x14ac:dyDescent="0.2">
      <c r="A7" t="s">
        <v>22</v>
      </c>
      <c r="B7">
        <v>0</v>
      </c>
      <c r="C7">
        <v>0</v>
      </c>
      <c r="D7">
        <v>0</v>
      </c>
      <c r="F7">
        <v>0</v>
      </c>
      <c r="H7">
        <v>0</v>
      </c>
      <c r="M7">
        <v>0</v>
      </c>
      <c r="N7">
        <v>0</v>
      </c>
      <c r="P7" t="s">
        <v>22</v>
      </c>
      <c r="Q7" t="s">
        <v>94</v>
      </c>
      <c r="R7" t="s">
        <v>94</v>
      </c>
      <c r="S7" t="s">
        <v>94</v>
      </c>
      <c r="T7" t="s">
        <v>94</v>
      </c>
      <c r="U7" t="s">
        <v>94</v>
      </c>
      <c r="V7" t="s">
        <v>94</v>
      </c>
      <c r="W7" t="s">
        <v>94</v>
      </c>
      <c r="X7" t="s">
        <v>94</v>
      </c>
      <c r="Y7" t="s">
        <v>94</v>
      </c>
      <c r="Z7" t="s">
        <v>94</v>
      </c>
      <c r="AA7" t="s">
        <v>94</v>
      </c>
      <c r="AB7" t="s">
        <v>94</v>
      </c>
      <c r="AC7" t="s">
        <v>94</v>
      </c>
    </row>
    <row r="8" spans="1:29" x14ac:dyDescent="0.2">
      <c r="A8" t="s">
        <v>23</v>
      </c>
      <c r="B8">
        <v>5612803.3999999994</v>
      </c>
      <c r="C8">
        <v>215.19566650050777</v>
      </c>
      <c r="D8">
        <v>777.19164984241843</v>
      </c>
      <c r="E8">
        <v>2831173</v>
      </c>
      <c r="F8">
        <v>1212433.3</v>
      </c>
      <c r="G8">
        <v>677666</v>
      </c>
      <c r="H8">
        <v>99.16146058394159</v>
      </c>
      <c r="I8">
        <v>125.42126396814284</v>
      </c>
      <c r="J8">
        <v>1005863.4</v>
      </c>
      <c r="K8">
        <v>2798260</v>
      </c>
      <c r="L8">
        <v>45.296286472148537</v>
      </c>
      <c r="M8">
        <v>931.63407811660602</v>
      </c>
      <c r="N8">
        <v>662.46997738501602</v>
      </c>
      <c r="P8" t="s">
        <v>23</v>
      </c>
      <c r="Q8">
        <v>3.769384426466339E-3</v>
      </c>
      <c r="R8">
        <v>6.6156563046313518E-4</v>
      </c>
      <c r="S8">
        <v>1.1543308795701687E-3</v>
      </c>
      <c r="T8">
        <v>2.8895607415921243E-3</v>
      </c>
      <c r="U8">
        <v>2.4747297123782312E-3</v>
      </c>
      <c r="V8">
        <v>1.6910253825211533E-3</v>
      </c>
      <c r="W8">
        <v>4.7139942157690849E-3</v>
      </c>
      <c r="X8">
        <v>2.7679518546785569E-3</v>
      </c>
      <c r="Y8">
        <v>5.7902426294258709E-3</v>
      </c>
      <c r="Z8">
        <v>6.4421657347017106E-4</v>
      </c>
      <c r="AA8">
        <v>5.0624756214240011E-3</v>
      </c>
      <c r="AB8">
        <v>2.4317205930004531E-4</v>
      </c>
      <c r="AC8">
        <v>9.4924857165526913E-5</v>
      </c>
    </row>
    <row r="9" spans="1:29" x14ac:dyDescent="0.2">
      <c r="A9" t="s">
        <v>24</v>
      </c>
      <c r="B9">
        <v>1332423.8999999999</v>
      </c>
      <c r="C9">
        <v>300.1118694056492</v>
      </c>
      <c r="D9">
        <v>54.403415488969287</v>
      </c>
      <c r="E9">
        <v>1005480</v>
      </c>
      <c r="F9">
        <v>1065890.8</v>
      </c>
      <c r="G9">
        <v>899798</v>
      </c>
      <c r="H9">
        <v>230.80484607349609</v>
      </c>
      <c r="I9">
        <v>126.50750310631301</v>
      </c>
      <c r="J9">
        <v>322443.7</v>
      </c>
      <c r="K9">
        <v>600190</v>
      </c>
      <c r="L9">
        <v>55.262732095490719</v>
      </c>
      <c r="M9">
        <v>1227.6044711644811</v>
      </c>
      <c r="N9">
        <v>1112.8876489248282</v>
      </c>
      <c r="P9" t="s">
        <v>24</v>
      </c>
      <c r="Q9">
        <v>1.2245679707400656E-3</v>
      </c>
      <c r="R9">
        <v>5.0552725586313827E-4</v>
      </c>
      <c r="S9">
        <v>4.9312860499430983E-3</v>
      </c>
      <c r="T9">
        <v>1.5673840213502926E-4</v>
      </c>
      <c r="U9">
        <v>9.8628621296589065E-4</v>
      </c>
      <c r="V9">
        <v>1.5072890619244285E-3</v>
      </c>
      <c r="W9">
        <v>5.1408922325774618E-4</v>
      </c>
      <c r="X9">
        <v>1.1948337556472711E-3</v>
      </c>
      <c r="Y9">
        <v>4.9284644415615048E-3</v>
      </c>
      <c r="Z9">
        <v>3.706842380795754E-4</v>
      </c>
      <c r="AA9">
        <v>4.887920163970655E-4</v>
      </c>
      <c r="AB9">
        <v>4.2032642856495837E-4</v>
      </c>
      <c r="AC9">
        <v>3.7691922036775782E-4</v>
      </c>
    </row>
    <row r="10" spans="1:29" x14ac:dyDescent="0.2">
      <c r="A10" t="s">
        <v>25</v>
      </c>
      <c r="B10">
        <v>628964.1</v>
      </c>
      <c r="C10">
        <v>356.17061466065377</v>
      </c>
      <c r="D10">
        <v>145.44586589908116</v>
      </c>
      <c r="E10">
        <v>316659</v>
      </c>
      <c r="F10">
        <v>82237.399999999994</v>
      </c>
      <c r="G10">
        <v>424896</v>
      </c>
      <c r="H10">
        <v>230.80484607349609</v>
      </c>
      <c r="I10">
        <v>469.09788172746585</v>
      </c>
      <c r="J10">
        <v>258074.5</v>
      </c>
      <c r="K10">
        <v>127634</v>
      </c>
      <c r="L10">
        <v>170.82758620689657</v>
      </c>
      <c r="M10">
        <v>2231.5494975825559</v>
      </c>
      <c r="N10">
        <v>1614.3836131134851</v>
      </c>
      <c r="P10" t="s">
        <v>25</v>
      </c>
      <c r="Q10">
        <v>1.0365642746757667E-3</v>
      </c>
      <c r="R10">
        <v>9.1566607457017424E-4</v>
      </c>
      <c r="S10">
        <v>4.5935574075810972E-3</v>
      </c>
      <c r="T10">
        <v>6.5978392875215052E-3</v>
      </c>
      <c r="U10">
        <v>2.3578953395975676E-3</v>
      </c>
      <c r="V10">
        <v>2.2259587515784831E-3</v>
      </c>
      <c r="W10">
        <v>1.2269377518857893E-3</v>
      </c>
      <c r="X10">
        <v>1.3048808074592512E-3</v>
      </c>
      <c r="Y10">
        <v>2.5489807841325481E-3</v>
      </c>
      <c r="Z10">
        <v>2.1604711361733662E-3</v>
      </c>
      <c r="AA10">
        <v>1.8207801009675333E-3</v>
      </c>
      <c r="AB10">
        <v>8.0250393972427928E-4</v>
      </c>
      <c r="AC10">
        <v>6.6402426775405876E-4</v>
      </c>
    </row>
    <row r="11" spans="1:29" x14ac:dyDescent="0.2">
      <c r="A11" t="s">
        <v>26</v>
      </c>
      <c r="B11">
        <v>626729</v>
      </c>
      <c r="C11">
        <v>0</v>
      </c>
      <c r="D11">
        <v>0</v>
      </c>
      <c r="F11">
        <v>0</v>
      </c>
      <c r="G11">
        <v>240868</v>
      </c>
      <c r="H11">
        <v>43.539185011326445</v>
      </c>
      <c r="L11">
        <v>0</v>
      </c>
      <c r="M11">
        <v>53.812798735977246</v>
      </c>
      <c r="N11">
        <v>32.504368049264805</v>
      </c>
      <c r="P11" t="s">
        <v>84</v>
      </c>
      <c r="Q11">
        <v>5.160492014890009E-5</v>
      </c>
      <c r="R11" t="s">
        <v>94</v>
      </c>
      <c r="S11" t="s">
        <v>94</v>
      </c>
      <c r="T11" t="s">
        <v>94</v>
      </c>
      <c r="U11" t="s">
        <v>94</v>
      </c>
      <c r="V11">
        <v>7.7005062616573407E-6</v>
      </c>
      <c r="W11">
        <v>1.0934024326152143E-4</v>
      </c>
      <c r="X11" t="s">
        <v>94</v>
      </c>
      <c r="Y11" t="s">
        <v>94</v>
      </c>
      <c r="Z11" t="s">
        <v>94</v>
      </c>
      <c r="AA11" t="s">
        <v>94</v>
      </c>
      <c r="AB11">
        <v>3.6428960575927622E-5</v>
      </c>
      <c r="AC11">
        <v>3.0533959723303942E-5</v>
      </c>
    </row>
    <row r="12" spans="1:29" x14ac:dyDescent="0.2">
      <c r="A12" t="s">
        <v>27</v>
      </c>
      <c r="B12">
        <v>5846858.5999999996</v>
      </c>
      <c r="C12">
        <v>21.752684522092366</v>
      </c>
      <c r="D12">
        <v>22.205475709783382</v>
      </c>
      <c r="E12">
        <v>1853443</v>
      </c>
      <c r="F12">
        <v>1587727.1</v>
      </c>
      <c r="G12">
        <v>3933746</v>
      </c>
      <c r="H12">
        <v>0.71176440976591993</v>
      </c>
      <c r="I12">
        <v>4.6755510729934011</v>
      </c>
      <c r="J12">
        <v>547649.6</v>
      </c>
      <c r="K12">
        <v>215349</v>
      </c>
      <c r="L12">
        <v>33.577718832891243</v>
      </c>
      <c r="M12">
        <v>464.1353890978038</v>
      </c>
      <c r="N12">
        <v>1297.0790678706624</v>
      </c>
      <c r="P12" t="s">
        <v>27</v>
      </c>
      <c r="Q12">
        <v>9.8831098969052247E-3</v>
      </c>
      <c r="R12">
        <v>0.43129770992366401</v>
      </c>
      <c r="S12">
        <v>4.1524340940847695E-3</v>
      </c>
      <c r="T12">
        <v>2.7262888298279302E-3</v>
      </c>
      <c r="U12">
        <v>2.4464145926666016E-3</v>
      </c>
      <c r="V12">
        <v>5.8057443373780108E-3</v>
      </c>
      <c r="W12">
        <v>3.0000000000000001E-3</v>
      </c>
      <c r="X12">
        <v>7.1831708568496672E-4</v>
      </c>
      <c r="Y12">
        <v>5.3534000651854112E-3</v>
      </c>
      <c r="Z12">
        <v>4.9990989081310242E-4</v>
      </c>
      <c r="AA12">
        <v>5.7731431048966214E-3</v>
      </c>
      <c r="AB12">
        <v>5.0088317562935647E-4</v>
      </c>
      <c r="AC12">
        <v>3.748135220163956E-4</v>
      </c>
    </row>
    <row r="13" spans="1:29" x14ac:dyDescent="0.2">
      <c r="A13" t="s">
        <v>28</v>
      </c>
      <c r="B13">
        <v>1552863</v>
      </c>
      <c r="C13">
        <v>4.913393724977194</v>
      </c>
      <c r="D13">
        <v>3.3308213564675073</v>
      </c>
      <c r="E13">
        <v>513679</v>
      </c>
      <c r="F13">
        <v>366003.4</v>
      </c>
      <c r="G13">
        <v>724205</v>
      </c>
      <c r="H13">
        <v>0.37367631512710797</v>
      </c>
      <c r="I13">
        <v>1.936339333259893</v>
      </c>
      <c r="J13">
        <v>92215.9</v>
      </c>
      <c r="K13">
        <v>104194</v>
      </c>
      <c r="L13">
        <v>8.9641909814323615</v>
      </c>
      <c r="M13">
        <v>351.46484174435136</v>
      </c>
      <c r="N13">
        <v>263.13059849404846</v>
      </c>
      <c r="P13" t="s">
        <v>85</v>
      </c>
      <c r="Q13">
        <v>4.0086369054151668E-3</v>
      </c>
      <c r="R13" t="s">
        <v>94</v>
      </c>
      <c r="S13" t="s">
        <v>94</v>
      </c>
      <c r="T13">
        <v>1.5525539512498058E-7</v>
      </c>
      <c r="U13">
        <v>4.6541300182032959E-3</v>
      </c>
      <c r="V13">
        <v>1.8211194414693163E-3</v>
      </c>
      <c r="W13" t="s">
        <v>94</v>
      </c>
      <c r="X13" t="s">
        <v>94</v>
      </c>
      <c r="Y13">
        <v>3.3105440539239285E-2</v>
      </c>
      <c r="Z13">
        <v>7.794117647058822E-4</v>
      </c>
      <c r="AA13" t="s">
        <v>94</v>
      </c>
      <c r="AB13">
        <v>1.1449159589048927E-4</v>
      </c>
      <c r="AC13">
        <v>7.4779414880094897E-4</v>
      </c>
    </row>
    <row r="14" spans="1:29" x14ac:dyDescent="0.2">
      <c r="A14" t="s">
        <v>29</v>
      </c>
      <c r="B14">
        <v>6679410.5</v>
      </c>
      <c r="C14">
        <v>56.901557739642328</v>
      </c>
      <c r="D14">
        <v>19.984928138805046</v>
      </c>
      <c r="E14">
        <v>39013</v>
      </c>
      <c r="F14">
        <v>142164.5</v>
      </c>
      <c r="G14">
        <v>839321</v>
      </c>
      <c r="H14">
        <v>8.4100525673294726</v>
      </c>
      <c r="J14">
        <v>1323648.3999999999</v>
      </c>
      <c r="K14">
        <v>22956</v>
      </c>
      <c r="L14">
        <v>16.889257294429708</v>
      </c>
      <c r="M14">
        <v>35.314649170485069</v>
      </c>
      <c r="N14">
        <v>106.80006644758436</v>
      </c>
      <c r="P14" t="s">
        <v>29</v>
      </c>
      <c r="Q14">
        <v>2.1145016689000734E-4</v>
      </c>
      <c r="R14">
        <v>2.0523515359492954E-4</v>
      </c>
      <c r="S14">
        <v>2.3954372623574143E-3</v>
      </c>
      <c r="T14" t="s">
        <v>94</v>
      </c>
      <c r="U14">
        <v>2.6095654517491573E-2</v>
      </c>
      <c r="V14">
        <v>4.0139005474873748E-3</v>
      </c>
      <c r="W14">
        <v>4.0434817370405178E-3</v>
      </c>
      <c r="X14">
        <v>1.7857142857142858E-5</v>
      </c>
      <c r="Y14">
        <v>7.1332483297856658E-3</v>
      </c>
      <c r="Z14">
        <v>2.0676829268292682E-3</v>
      </c>
      <c r="AA14">
        <v>5.6290723925536109E-3</v>
      </c>
      <c r="AB14" t="s">
        <v>94</v>
      </c>
      <c r="AC14">
        <v>5.45941836616466E-5</v>
      </c>
    </row>
    <row r="15" spans="1:29" x14ac:dyDescent="0.2">
      <c r="A15" t="s">
        <v>30</v>
      </c>
      <c r="B15">
        <v>1009018.5</v>
      </c>
      <c r="C15">
        <v>0.2878549391534847</v>
      </c>
      <c r="D15">
        <v>2.2205475709783382</v>
      </c>
      <c r="E15">
        <v>107524</v>
      </c>
      <c r="F15">
        <v>0</v>
      </c>
      <c r="G15">
        <v>70096</v>
      </c>
      <c r="H15">
        <v>0</v>
      </c>
      <c r="I15">
        <v>31.280538660060227</v>
      </c>
      <c r="J15">
        <v>38061.599999999999</v>
      </c>
      <c r="K15">
        <v>500105</v>
      </c>
      <c r="L15">
        <v>6.6096816976127322</v>
      </c>
      <c r="M15">
        <v>62.221048538473688</v>
      </c>
      <c r="N15">
        <v>95.965277097829428</v>
      </c>
      <c r="P15" t="s">
        <v>30</v>
      </c>
      <c r="Q15">
        <v>4.626173428021607E-4</v>
      </c>
      <c r="R15" t="s">
        <v>94</v>
      </c>
      <c r="S15" t="s">
        <v>94</v>
      </c>
      <c r="T15" t="s">
        <v>94</v>
      </c>
      <c r="U15" t="s">
        <v>94</v>
      </c>
      <c r="V15">
        <v>1.2164446826934972E-5</v>
      </c>
      <c r="W15" t="s">
        <v>94</v>
      </c>
      <c r="X15">
        <v>2.2500839566478402E-4</v>
      </c>
      <c r="Y15">
        <v>6.3521173724574861E-4</v>
      </c>
      <c r="Z15">
        <v>4.8035233444388667E-5</v>
      </c>
      <c r="AA15">
        <v>1.2647417649450996E-4</v>
      </c>
      <c r="AB15">
        <v>6.9004049853547739E-4</v>
      </c>
      <c r="AC15">
        <v>3.1350591861494567E-4</v>
      </c>
    </row>
    <row r="16" spans="1:29" x14ac:dyDescent="0.2">
      <c r="A16" t="s">
        <v>31</v>
      </c>
      <c r="B16">
        <v>495360.9</v>
      </c>
      <c r="C16">
        <v>33.464475536774707</v>
      </c>
      <c r="D16">
        <v>1.1102737854891691</v>
      </c>
      <c r="E16">
        <v>152038</v>
      </c>
      <c r="F16">
        <v>26555.8</v>
      </c>
      <c r="G16">
        <v>38685</v>
      </c>
      <c r="H16">
        <v>2.0018374024666497E-2</v>
      </c>
      <c r="J16">
        <v>142871.4</v>
      </c>
      <c r="K16">
        <v>845920</v>
      </c>
      <c r="L16">
        <v>3.4522546419098146</v>
      </c>
      <c r="M16">
        <v>149.66684648443669</v>
      </c>
      <c r="N16">
        <v>400.88720594093263</v>
      </c>
      <c r="P16" t="s">
        <v>31</v>
      </c>
      <c r="Q16" t="s">
        <v>94</v>
      </c>
      <c r="R16">
        <v>1.2407142857142856E-5</v>
      </c>
      <c r="S16" t="s">
        <v>94</v>
      </c>
      <c r="T16" t="s">
        <v>94</v>
      </c>
      <c r="U16">
        <v>2.739150680678944E-5</v>
      </c>
      <c r="V16" t="s">
        <v>94</v>
      </c>
      <c r="W16" t="s">
        <v>94</v>
      </c>
      <c r="X16" t="s">
        <v>94</v>
      </c>
      <c r="Y16">
        <v>3.3000000000000005E-4</v>
      </c>
      <c r="Z16">
        <v>3.8554399192906066E-4</v>
      </c>
      <c r="AA16" t="s">
        <v>94</v>
      </c>
      <c r="AB16">
        <v>5.1155243364020688E-5</v>
      </c>
      <c r="AC16">
        <v>2.0309676435867224E-4</v>
      </c>
    </row>
    <row r="17" spans="1:29" x14ac:dyDescent="0.2">
      <c r="A17" t="s">
        <v>32</v>
      </c>
      <c r="B17">
        <v>1123223.4000000001</v>
      </c>
      <c r="C17">
        <v>1268.5986964707299</v>
      </c>
      <c r="D17">
        <v>123.24039018929777</v>
      </c>
      <c r="E17">
        <v>113877</v>
      </c>
      <c r="F17">
        <v>108958</v>
      </c>
      <c r="G17">
        <v>2015155</v>
      </c>
      <c r="H17">
        <v>11.059261943116033</v>
      </c>
      <c r="J17">
        <v>190567.1</v>
      </c>
      <c r="K17">
        <v>884163</v>
      </c>
      <c r="L17">
        <v>15.828514588859417</v>
      </c>
      <c r="M17">
        <v>339.69329202085635</v>
      </c>
      <c r="N17">
        <v>608.29603063624143</v>
      </c>
      <c r="P17" t="s">
        <v>32</v>
      </c>
      <c r="Q17">
        <v>7.8995402630123255E-3</v>
      </c>
      <c r="R17">
        <v>7.446465495161341E-3</v>
      </c>
      <c r="S17">
        <v>1.6856773797921051E-2</v>
      </c>
      <c r="T17">
        <v>2.5507902852737088E-2</v>
      </c>
      <c r="U17">
        <v>3.8743516019712064E-2</v>
      </c>
      <c r="V17">
        <v>6.2429043774026314E-3</v>
      </c>
      <c r="W17" t="s">
        <v>94</v>
      </c>
      <c r="X17">
        <v>8.461538461538462E-4</v>
      </c>
      <c r="Y17">
        <v>1.6889013065043208E-2</v>
      </c>
      <c r="Z17">
        <v>2.9447524579321076E-2</v>
      </c>
      <c r="AA17">
        <v>3.6038791698359235E-3</v>
      </c>
      <c r="AB17">
        <v>1.7241088139812461E-4</v>
      </c>
      <c r="AC17">
        <v>3.7789968241328046E-4</v>
      </c>
    </row>
    <row r="18" spans="1:29" x14ac:dyDescent="0.2">
      <c r="A18" t="s">
        <v>33</v>
      </c>
      <c r="B18">
        <v>725021.79999999993</v>
      </c>
      <c r="C18">
        <v>10.07191043496222</v>
      </c>
      <c r="D18">
        <v>2.2205475709783382</v>
      </c>
      <c r="E18">
        <v>57884</v>
      </c>
      <c r="F18">
        <v>65321.2</v>
      </c>
      <c r="G18">
        <v>318732</v>
      </c>
      <c r="H18">
        <v>2.49117543418072</v>
      </c>
      <c r="I18">
        <v>0.56673346339313946</v>
      </c>
      <c r="J18">
        <v>17923.099999999999</v>
      </c>
      <c r="K18">
        <v>676790</v>
      </c>
      <c r="L18">
        <v>0.68236074270557023</v>
      </c>
      <c r="M18">
        <v>687.79483384420917</v>
      </c>
      <c r="N18">
        <v>92.869622997899441</v>
      </c>
      <c r="P18" t="s">
        <v>33</v>
      </c>
      <c r="Q18">
        <v>3.2384118724101382E-4</v>
      </c>
      <c r="R18">
        <v>2.7972027972027969E-5</v>
      </c>
      <c r="S18">
        <v>8.3466974974825636E-5</v>
      </c>
      <c r="T18" t="s">
        <v>94</v>
      </c>
      <c r="U18">
        <v>5.7304093567251454E-4</v>
      </c>
      <c r="V18">
        <v>1.3556898748652268E-5</v>
      </c>
      <c r="W18" t="s">
        <v>94</v>
      </c>
      <c r="X18" t="s">
        <v>94</v>
      </c>
      <c r="Y18" t="s">
        <v>94</v>
      </c>
      <c r="Z18">
        <v>1.5276703705211171E-3</v>
      </c>
      <c r="AA18" t="s">
        <v>94</v>
      </c>
      <c r="AB18">
        <v>1.6616211418717024E-4</v>
      </c>
      <c r="AC18">
        <v>2.2386480951393453E-4</v>
      </c>
    </row>
    <row r="19" spans="1:29" x14ac:dyDescent="0.2">
      <c r="A19" t="s">
        <v>34</v>
      </c>
      <c r="B19">
        <v>522986</v>
      </c>
      <c r="C19">
        <v>45.501721147391436</v>
      </c>
      <c r="D19">
        <v>0</v>
      </c>
      <c r="E19">
        <v>6659</v>
      </c>
      <c r="F19">
        <v>238718.3</v>
      </c>
      <c r="G19">
        <v>190685</v>
      </c>
      <c r="H19">
        <v>3.1139692927258995E-2</v>
      </c>
      <c r="I19">
        <v>3.1485192410729973E-2</v>
      </c>
      <c r="J19">
        <v>328434.3</v>
      </c>
      <c r="K19">
        <v>267096</v>
      </c>
      <c r="L19">
        <v>3.9051724137931036</v>
      </c>
      <c r="M19">
        <v>75.674248222467995</v>
      </c>
      <c r="N19">
        <v>131.56529924702423</v>
      </c>
      <c r="P19" t="s">
        <v>34</v>
      </c>
      <c r="Q19" t="s">
        <v>94</v>
      </c>
      <c r="R19">
        <v>1.8790067054749097E-3</v>
      </c>
      <c r="S19" t="s">
        <v>94</v>
      </c>
      <c r="T19" t="s">
        <v>94</v>
      </c>
      <c r="U19">
        <v>4.253125E-5</v>
      </c>
      <c r="V19" t="s">
        <v>94</v>
      </c>
      <c r="W19" t="s">
        <v>94</v>
      </c>
      <c r="X19" t="s">
        <v>94</v>
      </c>
      <c r="Y19">
        <v>1.7335529167027826E-5</v>
      </c>
      <c r="Z19">
        <v>8.4077771939043624E-4</v>
      </c>
      <c r="AA19">
        <v>1.5978947368421056E-4</v>
      </c>
      <c r="AB19">
        <v>5.6708706701249969E-5</v>
      </c>
      <c r="AC19">
        <v>6.3306345062136879E-4</v>
      </c>
    </row>
    <row r="20" spans="1:29" x14ac:dyDescent="0.2">
      <c r="A20" t="s">
        <v>35</v>
      </c>
      <c r="B20">
        <v>3755628.7</v>
      </c>
      <c r="C20">
        <v>1910.6977420544952</v>
      </c>
      <c r="D20">
        <v>2.2205475709783382</v>
      </c>
      <c r="E20">
        <v>1847532</v>
      </c>
      <c r="F20">
        <v>2140123.2999999998</v>
      </c>
      <c r="G20">
        <v>1242360</v>
      </c>
      <c r="H20">
        <v>0</v>
      </c>
      <c r="I20">
        <v>205.5983064420667</v>
      </c>
      <c r="J20">
        <v>9713962</v>
      </c>
      <c r="K20">
        <v>13505</v>
      </c>
      <c r="L20">
        <v>0.16445623342175067</v>
      </c>
      <c r="M20">
        <v>1822.9085571812293</v>
      </c>
      <c r="N20">
        <v>3230.3150532769359</v>
      </c>
      <c r="P20" t="s">
        <v>86</v>
      </c>
      <c r="Q20">
        <v>4.5173462791240954E-4</v>
      </c>
      <c r="R20">
        <v>9.356740372679407E-3</v>
      </c>
      <c r="S20">
        <v>2.3956877427903198E-5</v>
      </c>
      <c r="T20">
        <v>4.6173262232113111E-4</v>
      </c>
      <c r="U20">
        <v>8.458790455061221E-4</v>
      </c>
      <c r="V20">
        <v>1.3024122146600013E-3</v>
      </c>
      <c r="W20">
        <v>8.0000000000000004E-4</v>
      </c>
      <c r="X20">
        <v>2.3770562747057033E-3</v>
      </c>
      <c r="Y20">
        <v>2.661153946686525E-4</v>
      </c>
      <c r="Z20">
        <v>7.0580167980802187E-4</v>
      </c>
      <c r="AA20" t="s">
        <v>94</v>
      </c>
      <c r="AB20">
        <v>8.2720941617159835E-5</v>
      </c>
      <c r="AC20">
        <v>1.5064170465160751E-4</v>
      </c>
    </row>
    <row r="21" spans="1:29" x14ac:dyDescent="0.2">
      <c r="A21" t="s">
        <v>36</v>
      </c>
      <c r="B21">
        <v>7701638.5</v>
      </c>
      <c r="C21">
        <v>2922.2514614541201</v>
      </c>
      <c r="D21">
        <v>119.90956883283026</v>
      </c>
      <c r="E21">
        <v>863659</v>
      </c>
      <c r="F21">
        <v>1687174.2</v>
      </c>
      <c r="G21">
        <v>955418</v>
      </c>
      <c r="H21">
        <v>394.67803616914171</v>
      </c>
      <c r="I21">
        <v>109.80460853242077</v>
      </c>
      <c r="J21">
        <v>2244802.1</v>
      </c>
      <c r="K21">
        <v>2297886</v>
      </c>
      <c r="L21">
        <v>1560.4035809018569</v>
      </c>
      <c r="M21">
        <v>3672.7235137304465</v>
      </c>
      <c r="N21">
        <v>8325.7617017616849</v>
      </c>
      <c r="P21" t="s">
        <v>36</v>
      </c>
      <c r="Q21">
        <v>1.7501323851666928E-3</v>
      </c>
      <c r="R21">
        <v>1.8878029589271825E-3</v>
      </c>
      <c r="S21">
        <v>1.4188281271308749E-3</v>
      </c>
      <c r="T21">
        <v>7.2290398254572382E-4</v>
      </c>
      <c r="U21">
        <v>9.9181864283857707E-4</v>
      </c>
      <c r="V21">
        <v>2.6496543511567676E-4</v>
      </c>
      <c r="W21">
        <v>5.4226655081051241E-3</v>
      </c>
      <c r="X21">
        <v>8.067601660482639E-4</v>
      </c>
      <c r="Y21">
        <v>1.3723348211004632E-3</v>
      </c>
      <c r="Z21">
        <v>6.3777527554162493E-4</v>
      </c>
      <c r="AA21">
        <v>1.9877699756201826E-3</v>
      </c>
      <c r="AB21">
        <v>1.8848951962430947E-4</v>
      </c>
      <c r="AC21">
        <v>6.7852162857834949E-4</v>
      </c>
    </row>
    <row r="22" spans="1:29" x14ac:dyDescent="0.2">
      <c r="A22" t="s">
        <v>37</v>
      </c>
      <c r="B22">
        <v>4581630.6999999993</v>
      </c>
      <c r="C22">
        <v>106.53477826565917</v>
      </c>
      <c r="D22">
        <v>35.528761135653411</v>
      </c>
      <c r="E22">
        <v>287318</v>
      </c>
      <c r="F22">
        <v>307848.90000000002</v>
      </c>
      <c r="G22">
        <v>398705</v>
      </c>
      <c r="H22">
        <v>25.994414736974576</v>
      </c>
      <c r="I22">
        <v>60.404341639985439</v>
      </c>
      <c r="J22">
        <v>160158.5</v>
      </c>
      <c r="K22">
        <v>112182</v>
      </c>
      <c r="L22">
        <v>102.692175066313</v>
      </c>
      <c r="M22">
        <v>1308.3236692684468</v>
      </c>
      <c r="N22">
        <v>1523.061817165551</v>
      </c>
      <c r="P22" t="s">
        <v>37</v>
      </c>
      <c r="Q22">
        <v>1.351088303202455E-3</v>
      </c>
      <c r="R22">
        <v>3.8434535709911619E-4</v>
      </c>
      <c r="S22">
        <v>5.1359089130222088E-3</v>
      </c>
      <c r="T22">
        <v>1.5097864768683273E-3</v>
      </c>
      <c r="U22">
        <v>3.1628253134925854E-3</v>
      </c>
      <c r="V22">
        <v>1.1682504143103658E-3</v>
      </c>
      <c r="W22">
        <v>6.8199413489736073E-3</v>
      </c>
      <c r="X22">
        <v>1.4667466840777212E-3</v>
      </c>
      <c r="Y22">
        <v>4.6046622430652561E-3</v>
      </c>
      <c r="Z22">
        <v>5.8390528559537473E-4</v>
      </c>
      <c r="AA22">
        <v>1.271339844054305E-3</v>
      </c>
      <c r="AB22">
        <v>1.3912314139674574E-4</v>
      </c>
      <c r="AC22">
        <v>1.8261243936251327E-4</v>
      </c>
    </row>
    <row r="23" spans="1:29" x14ac:dyDescent="0.2">
      <c r="A23" t="s">
        <v>38</v>
      </c>
      <c r="B23">
        <v>445562.2</v>
      </c>
      <c r="C23">
        <v>6.2480141831764122</v>
      </c>
      <c r="D23">
        <v>0</v>
      </c>
      <c r="E23">
        <v>148803</v>
      </c>
      <c r="F23">
        <v>12679.1</v>
      </c>
      <c r="G23">
        <v>130142</v>
      </c>
      <c r="H23">
        <v>0</v>
      </c>
      <c r="J23">
        <v>31732.7</v>
      </c>
      <c r="L23">
        <v>1.4456233421750664</v>
      </c>
      <c r="M23">
        <v>15.134849644493601</v>
      </c>
      <c r="N23">
        <v>29.408713949334828</v>
      </c>
      <c r="P23" t="s">
        <v>38</v>
      </c>
      <c r="Q23">
        <v>6.2878353287291475E-3</v>
      </c>
      <c r="R23">
        <v>2.4629292954099729E-3</v>
      </c>
      <c r="S23">
        <v>3.3452593917710203E-5</v>
      </c>
      <c r="T23" t="s">
        <v>94</v>
      </c>
      <c r="U23">
        <v>1.4723395763710238E-2</v>
      </c>
      <c r="V23">
        <v>6.4551713337092009E-3</v>
      </c>
      <c r="W23" t="s">
        <v>94</v>
      </c>
      <c r="X23" t="s">
        <v>94</v>
      </c>
      <c r="Y23">
        <v>1.1879161334035984E-2</v>
      </c>
      <c r="Z23" t="s">
        <v>94</v>
      </c>
      <c r="AA23">
        <v>1.0165555555555556E-2</v>
      </c>
      <c r="AB23" t="s">
        <v>94</v>
      </c>
      <c r="AC23">
        <v>8.3763072988195448E-5</v>
      </c>
    </row>
    <row r="24" spans="1:29" x14ac:dyDescent="0.2">
      <c r="A24" t="s">
        <v>39</v>
      </c>
      <c r="B24">
        <v>1105849.05</v>
      </c>
      <c r="C24">
        <v>29.055943672134536</v>
      </c>
      <c r="D24">
        <v>4.4410951419566764</v>
      </c>
      <c r="E24">
        <v>72984</v>
      </c>
      <c r="F24">
        <v>424401</v>
      </c>
      <c r="G24">
        <v>852112</v>
      </c>
      <c r="H24">
        <v>6.4557031965768941</v>
      </c>
      <c r="I24">
        <v>5.5099086718777453E-2</v>
      </c>
      <c r="J24">
        <v>267057.59999999998</v>
      </c>
      <c r="K24">
        <v>353957</v>
      </c>
      <c r="L24">
        <v>54.888992042440314</v>
      </c>
      <c r="M24">
        <v>179.93654577342389</v>
      </c>
      <c r="N24">
        <v>386.95676249124767</v>
      </c>
      <c r="P24" t="s">
        <v>87</v>
      </c>
      <c r="Q24">
        <v>7.2002047637412085E-4</v>
      </c>
      <c r="R24">
        <v>7.8376025341648397E-4</v>
      </c>
      <c r="S24" t="s">
        <v>94</v>
      </c>
      <c r="T24">
        <v>1.3025750174459178E-4</v>
      </c>
      <c r="U24">
        <v>6.0882196319744395E-4</v>
      </c>
      <c r="V24">
        <v>5.2190085456989862E-4</v>
      </c>
      <c r="W24">
        <v>3.7614678899082569E-4</v>
      </c>
      <c r="X24">
        <v>2.6666666666666667E-5</v>
      </c>
      <c r="Y24">
        <v>4.0680605413796441E-4</v>
      </c>
      <c r="Z24">
        <v>3.6163056343450342E-3</v>
      </c>
      <c r="AA24">
        <v>5.9388436306637393E-5</v>
      </c>
      <c r="AB24">
        <v>2.171793784171634E-4</v>
      </c>
      <c r="AC24">
        <v>1.7142150050731937E-4</v>
      </c>
    </row>
    <row r="25" spans="1:29" x14ac:dyDescent="0.2">
      <c r="A25" t="s">
        <v>40</v>
      </c>
      <c r="B25">
        <v>1105849.05</v>
      </c>
      <c r="C25">
        <v>29.055943672134536</v>
      </c>
      <c r="D25">
        <v>4.4410951419566764</v>
      </c>
      <c r="E25">
        <v>444637</v>
      </c>
      <c r="F25">
        <v>188847.5</v>
      </c>
      <c r="G25">
        <v>1327715</v>
      </c>
      <c r="H25">
        <v>94.365725446765666</v>
      </c>
      <c r="I25">
        <v>5.5099086718777453E-2</v>
      </c>
      <c r="J25">
        <v>1122467</v>
      </c>
      <c r="K25">
        <v>353957</v>
      </c>
      <c r="L25">
        <v>54.888992042440314</v>
      </c>
      <c r="M25">
        <v>275.79059352188335</v>
      </c>
      <c r="N25">
        <v>566.50470028718667</v>
      </c>
      <c r="Q25">
        <v>7.2002047637412085E-4</v>
      </c>
      <c r="R25">
        <v>7.8376025341648397E-4</v>
      </c>
      <c r="S25" t="s">
        <v>94</v>
      </c>
      <c r="T25">
        <v>1.3025750174459178E-4</v>
      </c>
      <c r="U25">
        <v>6.0882196319744395E-4</v>
      </c>
      <c r="V25">
        <v>5.2190085456989862E-4</v>
      </c>
      <c r="W25">
        <v>3.7614678899082569E-4</v>
      </c>
      <c r="X25">
        <v>2.6666666666666667E-5</v>
      </c>
      <c r="Y25">
        <v>4.0680605413796441E-4</v>
      </c>
      <c r="Z25">
        <v>3.6163056343450342E-3</v>
      </c>
      <c r="AA25">
        <v>5.9388436306637393E-5</v>
      </c>
      <c r="AB25">
        <v>2.171793784171634E-4</v>
      </c>
      <c r="AC25">
        <v>1.7142150050731937E-4</v>
      </c>
    </row>
    <row r="26" spans="1:29" x14ac:dyDescent="0.2">
      <c r="A26" t="s">
        <v>41</v>
      </c>
      <c r="B26">
        <v>4824676.5</v>
      </c>
      <c r="C26">
        <v>3116.9568770125825</v>
      </c>
      <c r="D26">
        <v>277.56844637229227</v>
      </c>
      <c r="E26">
        <v>1913383</v>
      </c>
      <c r="F26">
        <v>1581779.1</v>
      </c>
      <c r="G26">
        <v>969517</v>
      </c>
      <c r="H26">
        <v>2640.0529715076764</v>
      </c>
      <c r="I26">
        <v>192.05967370545281</v>
      </c>
      <c r="J26">
        <v>1322513.5</v>
      </c>
      <c r="K26">
        <v>1228425</v>
      </c>
      <c r="L26">
        <v>61.943103448275863</v>
      </c>
      <c r="M26">
        <v>2218.0962978985622</v>
      </c>
      <c r="N26">
        <v>1086.5745890754235</v>
      </c>
      <c r="P26" t="s">
        <v>88</v>
      </c>
      <c r="Q26">
        <v>2.0643924380489987E-4</v>
      </c>
      <c r="R26">
        <v>6.4588869721106433E-4</v>
      </c>
      <c r="S26">
        <v>6.9825055688674839E-4</v>
      </c>
      <c r="T26">
        <v>4.0817357150573229E-4</v>
      </c>
      <c r="U26">
        <v>1.3045299372244307E-4</v>
      </c>
      <c r="V26">
        <v>3.438647663111449E-4</v>
      </c>
      <c r="W26">
        <v>4.1858461342443283E-4</v>
      </c>
      <c r="X26">
        <v>1.9739799864197251E-4</v>
      </c>
      <c r="Y26">
        <v>2.4865776218858688E-4</v>
      </c>
      <c r="Z26">
        <v>5.3794717184051468E-4</v>
      </c>
      <c r="AA26">
        <v>6.308439575202747E-5</v>
      </c>
      <c r="AB26">
        <v>2.0718651042144206E-4</v>
      </c>
      <c r="AC26">
        <v>2.8263191125195626E-4</v>
      </c>
    </row>
    <row r="27" spans="1:29" x14ac:dyDescent="0.2">
      <c r="A27" t="s">
        <v>42</v>
      </c>
      <c r="B27">
        <v>8008201.4000000004</v>
      </c>
      <c r="C27">
        <v>35165.231634398333</v>
      </c>
      <c r="D27">
        <v>1773.107235426203</v>
      </c>
      <c r="E27">
        <v>28526452</v>
      </c>
      <c r="F27">
        <v>4332241.5999999996</v>
      </c>
      <c r="G27">
        <v>1025299</v>
      </c>
      <c r="H27">
        <v>174.66832071482506</v>
      </c>
      <c r="I27">
        <v>8733.9136617554668</v>
      </c>
      <c r="J27">
        <v>6425878.2999999998</v>
      </c>
      <c r="K27">
        <v>9205945</v>
      </c>
      <c r="L27">
        <v>209.66816976127322</v>
      </c>
      <c r="M27">
        <v>8359.4819536419636</v>
      </c>
      <c r="N27">
        <v>11515.833251739532</v>
      </c>
      <c r="P27" t="s">
        <v>42</v>
      </c>
      <c r="Q27">
        <v>5.9253761754399562E-4</v>
      </c>
      <c r="R27">
        <v>9.1051206883783012E-4</v>
      </c>
      <c r="S27">
        <v>5.9954859940655443E-4</v>
      </c>
      <c r="T27">
        <v>6.0696075590322286E-4</v>
      </c>
      <c r="U27">
        <v>9.5162873064351926E-4</v>
      </c>
      <c r="V27">
        <v>9.8032673936118892E-5</v>
      </c>
      <c r="W27">
        <v>9.0193597855591423E-4</v>
      </c>
      <c r="X27">
        <v>7.5912432997953102E-4</v>
      </c>
      <c r="Y27">
        <v>6.9634940482621191E-4</v>
      </c>
      <c r="Z27">
        <v>4.054954539717456E-5</v>
      </c>
      <c r="AA27">
        <v>2.4338642659279777E-4</v>
      </c>
      <c r="AB27">
        <v>3.5619486706918977E-4</v>
      </c>
      <c r="AC27">
        <v>4.3474912123688057E-4</v>
      </c>
    </row>
    <row r="28" spans="1:29" x14ac:dyDescent="0.2">
      <c r="A28" t="s">
        <v>43</v>
      </c>
      <c r="B28">
        <v>274213.3</v>
      </c>
      <c r="C28">
        <v>151.20328209305129</v>
      </c>
      <c r="D28">
        <v>115.46847369087359</v>
      </c>
      <c r="E28">
        <v>161075</v>
      </c>
      <c r="F28">
        <v>208545.4</v>
      </c>
      <c r="G28">
        <v>3104412</v>
      </c>
      <c r="H28">
        <v>3.8395241379310341</v>
      </c>
      <c r="I28">
        <v>95.211221850047423</v>
      </c>
      <c r="J28">
        <v>320730.09999999998</v>
      </c>
      <c r="K28">
        <v>382595</v>
      </c>
      <c r="L28">
        <v>0.9370026525198939</v>
      </c>
      <c r="M28">
        <v>216.93284490440826</v>
      </c>
      <c r="N28">
        <v>227.53057634485364</v>
      </c>
      <c r="P28" t="s">
        <v>43</v>
      </c>
      <c r="Q28" t="s">
        <v>94</v>
      </c>
      <c r="R28">
        <v>3.4650462241612133E-4</v>
      </c>
      <c r="S28">
        <v>2.9551451187335092E-4</v>
      </c>
      <c r="T28">
        <v>6.6666666666666656E-5</v>
      </c>
      <c r="U28">
        <v>6.3889130927278115E-4</v>
      </c>
      <c r="V28">
        <v>8.577213298041534E-5</v>
      </c>
      <c r="W28">
        <v>1.0401548137397192E-4</v>
      </c>
      <c r="X28">
        <v>5.1121938285108227E-5</v>
      </c>
      <c r="Y28">
        <v>1.4884726353096226E-3</v>
      </c>
      <c r="Z28">
        <v>9.5827939710455421E-5</v>
      </c>
      <c r="AA28">
        <v>1.9000038482259681E-4</v>
      </c>
      <c r="AB28">
        <v>1.0285737076597986E-4</v>
      </c>
      <c r="AC28">
        <v>1.0938870607901395E-4</v>
      </c>
    </row>
    <row r="29" spans="1:29" x14ac:dyDescent="0.2">
      <c r="A29" t="s">
        <v>44</v>
      </c>
      <c r="B29">
        <v>2906861.3</v>
      </c>
      <c r="C29">
        <v>1052.2192544258742</v>
      </c>
      <c r="D29">
        <v>23.315749495272552</v>
      </c>
      <c r="E29">
        <v>801235</v>
      </c>
      <c r="F29">
        <v>215483.4</v>
      </c>
      <c r="G29">
        <v>1139614</v>
      </c>
      <c r="H29">
        <v>54.713552605084317</v>
      </c>
      <c r="I29">
        <v>4.3764417450914657</v>
      </c>
      <c r="J29">
        <v>5523425.2000000002</v>
      </c>
      <c r="K29">
        <v>1833335</v>
      </c>
      <c r="L29">
        <v>79.179442970822294</v>
      </c>
      <c r="M29">
        <v>507.85828807078525</v>
      </c>
      <c r="N29">
        <v>888.45272667990457</v>
      </c>
      <c r="P29" t="s">
        <v>89</v>
      </c>
      <c r="Q29">
        <v>2.43650689573036E-4</v>
      </c>
      <c r="R29">
        <v>3.8819228529769065E-5</v>
      </c>
      <c r="S29">
        <v>1.7737081260773971E-4</v>
      </c>
      <c r="T29">
        <v>1.557533090522719E-4</v>
      </c>
      <c r="U29">
        <v>1.2217182898344673E-3</v>
      </c>
      <c r="V29">
        <v>3.8117281040188599E-4</v>
      </c>
      <c r="W29">
        <v>1.3333275399094486E-3</v>
      </c>
      <c r="X29">
        <v>9.7229530324174701E-6</v>
      </c>
      <c r="Y29">
        <v>1.0356852405720518E-4</v>
      </c>
      <c r="Z29">
        <v>8.8988356824507963E-4</v>
      </c>
      <c r="AA29">
        <v>9.5376742780389496E-4</v>
      </c>
      <c r="AB29">
        <v>2.0963685286145699E-4</v>
      </c>
      <c r="AC29">
        <v>1.692631482731841E-4</v>
      </c>
    </row>
    <row r="30" spans="1:29" x14ac:dyDescent="0.2">
      <c r="A30" t="s">
        <v>45</v>
      </c>
      <c r="B30">
        <v>2079706.4999999998</v>
      </c>
      <c r="C30">
        <v>126.4190834036181</v>
      </c>
      <c r="D30">
        <v>13.323285425870029</v>
      </c>
      <c r="E30">
        <v>1447436</v>
      </c>
      <c r="F30">
        <v>870857.5</v>
      </c>
      <c r="G30">
        <v>1810724</v>
      </c>
      <c r="H30">
        <v>199.69240037754844</v>
      </c>
      <c r="I30">
        <v>20.30794910492083</v>
      </c>
      <c r="J30">
        <v>944534.1</v>
      </c>
      <c r="K30">
        <v>1434126</v>
      </c>
      <c r="L30">
        <v>65.972679045092846</v>
      </c>
      <c r="M30">
        <v>756.74248222467997</v>
      </c>
      <c r="N30">
        <v>919.40926767920462</v>
      </c>
      <c r="P30" t="s">
        <v>45</v>
      </c>
      <c r="Q30">
        <v>6.9313757489869514E-5</v>
      </c>
      <c r="R30">
        <v>5.3769642402106512E-5</v>
      </c>
      <c r="S30">
        <v>5.9402497649046481E-5</v>
      </c>
      <c r="T30">
        <v>1.3977416592876642E-4</v>
      </c>
      <c r="U30">
        <v>4.4061099126697088E-4</v>
      </c>
      <c r="V30">
        <v>1.5049213052329219E-4</v>
      </c>
      <c r="W30">
        <v>4.0265595824074705E-5</v>
      </c>
      <c r="X30">
        <v>3.0494792964273261E-5</v>
      </c>
      <c r="Y30">
        <v>1.6725439150099924E-4</v>
      </c>
      <c r="Z30">
        <v>8.7611223475933924E-5</v>
      </c>
      <c r="AA30">
        <v>6.7047504509921819E-5</v>
      </c>
      <c r="AB30">
        <v>6.7310242717624649E-5</v>
      </c>
      <c r="AC30">
        <v>7.6810914690164517E-5</v>
      </c>
    </row>
    <row r="31" spans="1:29" x14ac:dyDescent="0.2">
      <c r="A31" t="s">
        <v>46</v>
      </c>
      <c r="B31">
        <v>1802869.4000000001</v>
      </c>
      <c r="C31">
        <v>214.82725680706406</v>
      </c>
      <c r="D31">
        <v>1704.2702607258746</v>
      </c>
      <c r="E31">
        <v>596988</v>
      </c>
      <c r="F31">
        <v>707987</v>
      </c>
      <c r="G31">
        <v>674557</v>
      </c>
      <c r="H31">
        <v>11.535031965768939</v>
      </c>
      <c r="I31">
        <v>7.6194165633966522</v>
      </c>
      <c r="J31">
        <v>3052149.6</v>
      </c>
      <c r="K31">
        <v>972316</v>
      </c>
      <c r="L31">
        <v>13.38129973474801</v>
      </c>
      <c r="M31">
        <v>1202.3797217569916</v>
      </c>
      <c r="N31">
        <v>913.21795947934459</v>
      </c>
      <c r="P31" t="s">
        <v>46</v>
      </c>
      <c r="Q31">
        <v>9.7484147501110979E-5</v>
      </c>
      <c r="R31">
        <v>1.7954126501223153E-4</v>
      </c>
      <c r="S31">
        <v>9.7020628530583675E-5</v>
      </c>
      <c r="T31">
        <v>2.7932879554471655E-4</v>
      </c>
      <c r="U31">
        <v>2.8727928422198084E-4</v>
      </c>
      <c r="V31">
        <v>2.0129004586096538E-4</v>
      </c>
      <c r="W31">
        <v>3.1467493586061457E-4</v>
      </c>
      <c r="X31">
        <v>4.8126576862357435E-5</v>
      </c>
      <c r="Y31">
        <v>1.3609248447281502E-5</v>
      </c>
      <c r="Z31">
        <v>1.6785738811625158E-4</v>
      </c>
      <c r="AA31" t="s">
        <v>94</v>
      </c>
      <c r="AB31">
        <v>6.0076860846730683E-5</v>
      </c>
      <c r="AC31">
        <v>1.2845272855947751E-4</v>
      </c>
    </row>
    <row r="32" spans="1:29" x14ac:dyDescent="0.2">
      <c r="A32" t="s">
        <v>47</v>
      </c>
      <c r="B32">
        <v>386896.1</v>
      </c>
      <c r="C32">
        <v>152.81967683374359</v>
      </c>
      <c r="D32">
        <v>241.48454834389429</v>
      </c>
      <c r="E32">
        <v>171282.5</v>
      </c>
      <c r="F32">
        <v>371615.2</v>
      </c>
      <c r="G32">
        <v>4029633.5</v>
      </c>
      <c r="H32">
        <v>0.38513127359677823</v>
      </c>
      <c r="J32">
        <v>905013.5</v>
      </c>
      <c r="K32">
        <v>972397</v>
      </c>
      <c r="L32">
        <v>12.833753315649869</v>
      </c>
      <c r="M32">
        <v>1051.8720502923052</v>
      </c>
      <c r="N32">
        <v>1134.5572276243383</v>
      </c>
      <c r="P32" t="s">
        <v>90</v>
      </c>
      <c r="Q32">
        <v>5.3986198768154526E-4</v>
      </c>
      <c r="R32">
        <v>1.6657584935475376E-4</v>
      </c>
      <c r="S32">
        <v>2.9868255006507962E-4</v>
      </c>
      <c r="T32">
        <v>5.4723087988491958E-5</v>
      </c>
      <c r="U32">
        <v>3.8467972202533066E-4</v>
      </c>
      <c r="V32">
        <v>4.2729385775502726E-5</v>
      </c>
      <c r="W32">
        <v>3.8763366937057568E-6</v>
      </c>
      <c r="X32">
        <v>3.5071721670816825E-5</v>
      </c>
      <c r="Y32">
        <v>6.8724265621073215E-4</v>
      </c>
      <c r="Z32">
        <v>9.5891766251811439E-5</v>
      </c>
      <c r="AA32" t="s">
        <v>94</v>
      </c>
      <c r="AB32">
        <v>3.2106593431317745E-5</v>
      </c>
      <c r="AC32">
        <v>4.3480999329123627E-5</v>
      </c>
    </row>
    <row r="33" spans="1:42" x14ac:dyDescent="0.2">
      <c r="B33">
        <v>386896.1</v>
      </c>
      <c r="C33">
        <v>152.81967683374359</v>
      </c>
      <c r="D33">
        <v>241.48454834389429</v>
      </c>
      <c r="E33">
        <v>171282.5</v>
      </c>
      <c r="F33">
        <v>371615.2</v>
      </c>
      <c r="G33">
        <v>4029633.5</v>
      </c>
      <c r="H33">
        <v>0.38513127359677823</v>
      </c>
      <c r="J33">
        <v>905013.5</v>
      </c>
      <c r="K33">
        <v>972397</v>
      </c>
      <c r="L33">
        <v>12.833753315649869</v>
      </c>
      <c r="M33">
        <v>1051.8720502923052</v>
      </c>
      <c r="N33">
        <v>1134.5572276243383</v>
      </c>
      <c r="P33" t="s">
        <v>91</v>
      </c>
      <c r="Q33">
        <v>5.0275596103028188E-5</v>
      </c>
      <c r="R33">
        <v>8.9689672447277929E-4</v>
      </c>
      <c r="S33">
        <v>1.4311094440808901E-4</v>
      </c>
      <c r="T33" t="s">
        <v>94</v>
      </c>
      <c r="U33" t="s">
        <v>94</v>
      </c>
      <c r="V33">
        <v>2.7517219895469182E-4</v>
      </c>
      <c r="W33" t="s">
        <v>94</v>
      </c>
      <c r="X33" t="s">
        <v>94</v>
      </c>
      <c r="Y33">
        <v>1.4140625000000001E-4</v>
      </c>
      <c r="Z33">
        <v>8.1552986764193655E-4</v>
      </c>
      <c r="AA33" t="s">
        <v>94</v>
      </c>
      <c r="AB33">
        <v>7.3089281503811178E-5</v>
      </c>
      <c r="AC33">
        <v>3.1744593794601672E-4</v>
      </c>
    </row>
    <row r="34" spans="1:42" x14ac:dyDescent="0.2">
      <c r="A34" t="s">
        <v>48</v>
      </c>
      <c r="B34">
        <v>2684131.1999999997</v>
      </c>
      <c r="C34">
        <v>55.565933136306526</v>
      </c>
      <c r="D34">
        <v>13.323285425870029</v>
      </c>
      <c r="E34">
        <v>881831</v>
      </c>
      <c r="F34">
        <v>2118237.1</v>
      </c>
      <c r="G34">
        <v>4601127</v>
      </c>
      <c r="H34">
        <v>1.7071224515479484</v>
      </c>
      <c r="I34">
        <v>0.88158538750043924</v>
      </c>
      <c r="J34">
        <v>2114199.6</v>
      </c>
      <c r="K34">
        <v>444231</v>
      </c>
      <c r="L34">
        <v>36.103580901856766</v>
      </c>
      <c r="M34">
        <v>442.27393961131298</v>
      </c>
      <c r="N34">
        <v>967.3919062281193</v>
      </c>
      <c r="P34" t="s">
        <v>48</v>
      </c>
      <c r="Q34">
        <v>5.376675445782354E-5</v>
      </c>
      <c r="R34">
        <v>1.2244897959183673E-4</v>
      </c>
      <c r="S34">
        <v>4.1328220584285756E-5</v>
      </c>
      <c r="T34" t="s">
        <v>94</v>
      </c>
      <c r="U34">
        <v>1.5773697071809671E-4</v>
      </c>
      <c r="V34">
        <v>5.5502111515169823E-4</v>
      </c>
      <c r="W34">
        <v>2.068965517241379E-4</v>
      </c>
      <c r="X34">
        <v>1E-3</v>
      </c>
      <c r="Y34">
        <v>2.6566550742965542E-4</v>
      </c>
      <c r="Z34">
        <v>1.6284084245504299E-4</v>
      </c>
      <c r="AA34">
        <v>4.1331216691234839E-6</v>
      </c>
      <c r="AB34">
        <v>2.1733504998445567E-5</v>
      </c>
      <c r="AC34">
        <v>5.9948558284194667E-5</v>
      </c>
    </row>
    <row r="35" spans="1:42" x14ac:dyDescent="0.2">
      <c r="A35" t="s">
        <v>49</v>
      </c>
      <c r="B35">
        <v>947886.70000000007</v>
      </c>
      <c r="C35">
        <v>11.445915696851818</v>
      </c>
      <c r="D35">
        <v>213.17256681392047</v>
      </c>
      <c r="E35">
        <v>31086</v>
      </c>
      <c r="F35">
        <v>6941.5</v>
      </c>
      <c r="G35">
        <v>59857</v>
      </c>
      <c r="H35">
        <v>0</v>
      </c>
      <c r="I35">
        <v>2.1882208725457328</v>
      </c>
      <c r="J35">
        <v>817741.2</v>
      </c>
      <c r="K35">
        <v>1318348</v>
      </c>
      <c r="L35">
        <v>0</v>
      </c>
      <c r="M35">
        <v>2433.3474928424707</v>
      </c>
      <c r="N35">
        <v>2202.5578921001816</v>
      </c>
      <c r="P35" t="s">
        <v>49</v>
      </c>
      <c r="Q35">
        <v>8.8441749350365466E-5</v>
      </c>
      <c r="R35">
        <v>3.7311843944214817E-4</v>
      </c>
      <c r="S35">
        <v>8.2950486922705698E-4</v>
      </c>
      <c r="T35">
        <v>1.9355107482086321E-4</v>
      </c>
      <c r="U35">
        <v>4.3787464051834651E-5</v>
      </c>
      <c r="V35">
        <v>4.1811203319502079E-4</v>
      </c>
      <c r="W35" t="s">
        <v>94</v>
      </c>
      <c r="X35" t="s">
        <v>94</v>
      </c>
      <c r="Y35">
        <v>1.498787265016773E-3</v>
      </c>
      <c r="Z35">
        <v>5.5218827518353807E-4</v>
      </c>
      <c r="AA35" t="s">
        <v>94</v>
      </c>
      <c r="AB35">
        <v>2.3064203184051742E-4</v>
      </c>
      <c r="AC35">
        <v>1.1551686823162792E-4</v>
      </c>
    </row>
    <row r="36" spans="1:42" x14ac:dyDescent="0.2">
      <c r="A36" t="s">
        <v>50</v>
      </c>
      <c r="B36">
        <v>102761.1</v>
      </c>
      <c r="C36">
        <v>4.7585322305798918</v>
      </c>
      <c r="D36">
        <v>0</v>
      </c>
      <c r="E36">
        <v>82552</v>
      </c>
      <c r="F36">
        <v>0</v>
      </c>
      <c r="G36">
        <v>114368</v>
      </c>
      <c r="H36">
        <v>0</v>
      </c>
      <c r="I36">
        <v>3.494856357591027</v>
      </c>
      <c r="J36">
        <v>189807.6</v>
      </c>
      <c r="K36">
        <v>70037</v>
      </c>
      <c r="L36">
        <v>2.0842175066312998</v>
      </c>
      <c r="M36">
        <v>210.20624506241111</v>
      </c>
      <c r="N36">
        <v>165.61749434625401</v>
      </c>
      <c r="P36" t="s">
        <v>50</v>
      </c>
      <c r="Q36">
        <v>2.1749408983451538E-5</v>
      </c>
      <c r="R36" t="s">
        <v>94</v>
      </c>
      <c r="S36">
        <v>1.4671415329072548E-5</v>
      </c>
      <c r="T36" t="s">
        <v>94</v>
      </c>
      <c r="U36">
        <v>5.8313632781717896E-5</v>
      </c>
      <c r="V36">
        <v>6.7384996051452307E-6</v>
      </c>
      <c r="W36" t="s">
        <v>94</v>
      </c>
      <c r="X36" t="s">
        <v>94</v>
      </c>
      <c r="Y36" t="s">
        <v>94</v>
      </c>
      <c r="Z36" t="s">
        <v>94</v>
      </c>
      <c r="AA36" t="s">
        <v>94</v>
      </c>
      <c r="AB36">
        <v>6.4877371370494668E-5</v>
      </c>
      <c r="AC36">
        <v>3.0102183632651407E-5</v>
      </c>
    </row>
    <row r="37" spans="1:42" x14ac:dyDescent="0.2">
      <c r="A37" t="s">
        <v>51</v>
      </c>
      <c r="B37">
        <v>42305.2</v>
      </c>
      <c r="C37">
        <v>7.8100177289705155E-2</v>
      </c>
      <c r="D37">
        <v>0</v>
      </c>
      <c r="F37">
        <v>15403.2</v>
      </c>
      <c r="G37">
        <v>51694</v>
      </c>
      <c r="H37">
        <v>0</v>
      </c>
      <c r="J37">
        <v>80403.899999999994</v>
      </c>
      <c r="K37">
        <v>124907</v>
      </c>
      <c r="L37">
        <v>0.13527851458885942</v>
      </c>
      <c r="M37">
        <v>191.70809549691893</v>
      </c>
      <c r="N37">
        <v>165.61749434625401</v>
      </c>
      <c r="P37" t="s">
        <v>51</v>
      </c>
      <c r="Q37">
        <v>6.717855474744778E-4</v>
      </c>
      <c r="R37">
        <v>3.9056490898213823E-5</v>
      </c>
      <c r="S37">
        <v>3.5702357564929086E-4</v>
      </c>
      <c r="T37">
        <v>8.197428596082491E-5</v>
      </c>
      <c r="U37">
        <v>1.8882226394430105E-2</v>
      </c>
      <c r="V37">
        <v>2.1560360645484586E-5</v>
      </c>
      <c r="W37">
        <v>1.023391864466602E-3</v>
      </c>
      <c r="X37" t="s">
        <v>94</v>
      </c>
      <c r="Y37">
        <v>8.2181170275123522E-4</v>
      </c>
      <c r="Z37">
        <v>2.9228842632542666E-3</v>
      </c>
      <c r="AA37" t="s">
        <v>94</v>
      </c>
      <c r="AB37">
        <v>7.5059523185433115E-5</v>
      </c>
      <c r="AC37">
        <v>1.3143606715112957E-4</v>
      </c>
    </row>
    <row r="38" spans="1:42" x14ac:dyDescent="0.2">
      <c r="A38" t="s">
        <v>52</v>
      </c>
      <c r="B38">
        <v>381804.39999999997</v>
      </c>
      <c r="C38">
        <v>17.561382721999415</v>
      </c>
      <c r="D38">
        <v>1.1102737854891691</v>
      </c>
      <c r="E38">
        <v>22805</v>
      </c>
      <c r="F38">
        <v>0</v>
      </c>
      <c r="G38">
        <v>251792</v>
      </c>
      <c r="H38">
        <v>0.28303756607097907</v>
      </c>
      <c r="J38">
        <v>75033.3</v>
      </c>
      <c r="K38">
        <v>187575</v>
      </c>
      <c r="L38">
        <v>7.7586206896551727E-2</v>
      </c>
      <c r="M38">
        <v>16.816499604992888</v>
      </c>
      <c r="N38">
        <v>178.00011074597393</v>
      </c>
      <c r="P38" t="s">
        <v>52</v>
      </c>
      <c r="Q38">
        <v>9.324915007285089E-5</v>
      </c>
      <c r="R38">
        <v>2.6973355239659975E-5</v>
      </c>
      <c r="S38">
        <v>9.1433394288929521E-4</v>
      </c>
      <c r="T38">
        <v>4.4943074003795062E-5</v>
      </c>
      <c r="U38">
        <v>1.9270998415213942E-4</v>
      </c>
      <c r="V38" t="s">
        <v>94</v>
      </c>
      <c r="W38" t="s">
        <v>94</v>
      </c>
      <c r="X38" t="s">
        <v>94</v>
      </c>
      <c r="Y38" t="s">
        <v>94</v>
      </c>
      <c r="Z38" t="s">
        <v>94</v>
      </c>
      <c r="AA38" t="s">
        <v>94</v>
      </c>
      <c r="AB38">
        <v>2.6685115091765331E-5</v>
      </c>
      <c r="AC38">
        <v>9.1326669738314408E-5</v>
      </c>
    </row>
    <row r="39" spans="1:42" x14ac:dyDescent="0.2">
      <c r="A39" t="s">
        <v>53</v>
      </c>
      <c r="B39">
        <v>3992289.6999999997</v>
      </c>
      <c r="C39">
        <v>3903.2178042766409</v>
      </c>
      <c r="D39">
        <v>500.73347725561524</v>
      </c>
      <c r="E39">
        <v>3314491</v>
      </c>
      <c r="F39">
        <v>1773875.4</v>
      </c>
      <c r="G39">
        <v>2729249</v>
      </c>
      <c r="H39">
        <v>4827.8720787691918</v>
      </c>
      <c r="I39">
        <v>1366.91631956476</v>
      </c>
      <c r="J39">
        <v>2269945.5</v>
      </c>
      <c r="K39">
        <v>1972311</v>
      </c>
      <c r="L39">
        <v>2671.4607427055703</v>
      </c>
      <c r="M39">
        <v>19545.817490883237</v>
      </c>
      <c r="N39">
        <v>11390.459260692369</v>
      </c>
      <c r="P39" t="s">
        <v>53</v>
      </c>
      <c r="Q39">
        <v>4.6308132517747271E-3</v>
      </c>
      <c r="R39">
        <v>2.4781114999962951E-3</v>
      </c>
      <c r="S39">
        <v>9.4420139242555341E-4</v>
      </c>
      <c r="T39">
        <v>4.0966675748172797E-3</v>
      </c>
      <c r="U39">
        <v>3.4226594682007379E-3</v>
      </c>
      <c r="V39">
        <v>3.0693998714013361E-3</v>
      </c>
      <c r="W39">
        <v>4.2704837820770778E-3</v>
      </c>
      <c r="X39">
        <v>2.2895904330241796E-3</v>
      </c>
      <c r="Y39">
        <v>9.6695223857134994E-4</v>
      </c>
      <c r="Z39">
        <v>4.5097304521834964E-3</v>
      </c>
      <c r="AA39">
        <v>5.8226965174902308E-3</v>
      </c>
      <c r="AB39">
        <v>1.4263594778287296E-3</v>
      </c>
      <c r="AC39">
        <v>2.7146389257465208E-3</v>
      </c>
    </row>
    <row r="40" spans="1:42" x14ac:dyDescent="0.2">
      <c r="A40" t="s">
        <v>54</v>
      </c>
      <c r="B40">
        <v>80957.400000000009</v>
      </c>
      <c r="C40">
        <v>8.915246809301685</v>
      </c>
      <c r="D40">
        <v>3.3308213564675073</v>
      </c>
      <c r="E40">
        <v>69497</v>
      </c>
      <c r="F40">
        <v>43946.8</v>
      </c>
      <c r="G40">
        <v>60163</v>
      </c>
      <c r="H40">
        <v>2.1976838283413036</v>
      </c>
      <c r="J40">
        <v>86675.199999999997</v>
      </c>
      <c r="K40">
        <v>257871</v>
      </c>
      <c r="L40">
        <v>0.1659151193633952</v>
      </c>
      <c r="M40">
        <v>201.79799525991467</v>
      </c>
      <c r="N40">
        <v>38.695676249124766</v>
      </c>
      <c r="P40" t="s">
        <v>54</v>
      </c>
      <c r="Q40" t="s">
        <v>94</v>
      </c>
      <c r="R40" t="s">
        <v>94</v>
      </c>
      <c r="S40" t="s">
        <v>94</v>
      </c>
      <c r="T40" t="s">
        <v>94</v>
      </c>
      <c r="U40" t="s">
        <v>94</v>
      </c>
      <c r="V40" t="s">
        <v>94</v>
      </c>
      <c r="W40" t="s">
        <v>94</v>
      </c>
      <c r="X40" t="s">
        <v>94</v>
      </c>
      <c r="Y40" t="s">
        <v>94</v>
      </c>
      <c r="Z40" t="s">
        <v>94</v>
      </c>
      <c r="AA40" t="s">
        <v>94</v>
      </c>
      <c r="AB40" t="s">
        <v>94</v>
      </c>
      <c r="AC40">
        <v>3.4992632612966605E-4</v>
      </c>
    </row>
    <row r="41" spans="1:42" x14ac:dyDescent="0.2">
      <c r="A41" t="s">
        <v>55</v>
      </c>
      <c r="B41">
        <v>60527.6</v>
      </c>
      <c r="C41">
        <v>15535.832198082862</v>
      </c>
      <c r="D41">
        <v>11700.065151484863</v>
      </c>
      <c r="E41">
        <v>21633</v>
      </c>
      <c r="F41">
        <v>6527.9</v>
      </c>
      <c r="G41">
        <v>48608</v>
      </c>
      <c r="H41">
        <v>5627.1602673798134</v>
      </c>
      <c r="I41">
        <v>6626.6826469599946</v>
      </c>
      <c r="J41">
        <v>24071.9</v>
      </c>
      <c r="K41">
        <v>17818</v>
      </c>
      <c r="L41">
        <v>2322.1649867374003</v>
      </c>
      <c r="M41">
        <v>0</v>
      </c>
      <c r="N41">
        <v>0</v>
      </c>
      <c r="P41" t="s">
        <v>55</v>
      </c>
      <c r="AB41" t="s">
        <v>94</v>
      </c>
      <c r="AC41" t="s">
        <v>94</v>
      </c>
    </row>
    <row r="42" spans="1:42" x14ac:dyDescent="0.2">
      <c r="Q42" t="s">
        <v>65</v>
      </c>
      <c r="R42" t="s">
        <v>70</v>
      </c>
      <c r="S42" t="s">
        <v>71</v>
      </c>
      <c r="T42" t="s">
        <v>63</v>
      </c>
      <c r="U42" t="s">
        <v>64</v>
      </c>
      <c r="V42" t="s">
        <v>66</v>
      </c>
      <c r="W42" t="s">
        <v>72</v>
      </c>
      <c r="X42" t="s">
        <v>73</v>
      </c>
      <c r="Y42" t="s">
        <v>68</v>
      </c>
      <c r="Z42" t="s">
        <v>69</v>
      </c>
      <c r="AA42" t="s">
        <v>67</v>
      </c>
      <c r="AB42" t="s">
        <v>93</v>
      </c>
      <c r="AC42" t="s">
        <v>95</v>
      </c>
      <c r="AD42" t="s">
        <v>65</v>
      </c>
      <c r="AE42" t="s">
        <v>70</v>
      </c>
      <c r="AF42" t="s">
        <v>71</v>
      </c>
      <c r="AG42" t="s">
        <v>63</v>
      </c>
      <c r="AH42" t="s">
        <v>64</v>
      </c>
      <c r="AI42" t="s">
        <v>66</v>
      </c>
      <c r="AJ42" t="s">
        <v>72</v>
      </c>
      <c r="AK42" t="s">
        <v>73</v>
      </c>
      <c r="AL42" t="s">
        <v>68</v>
      </c>
      <c r="AM42" t="s">
        <v>69</v>
      </c>
      <c r="AN42" t="s">
        <v>67</v>
      </c>
      <c r="AO42" t="s">
        <v>93</v>
      </c>
      <c r="AP42" t="s">
        <v>95</v>
      </c>
    </row>
    <row r="43" spans="1:42" x14ac:dyDescent="0.2">
      <c r="Q43">
        <v>33406</v>
      </c>
      <c r="R43">
        <v>29255</v>
      </c>
      <c r="S43">
        <v>14128</v>
      </c>
      <c r="T43">
        <v>27834</v>
      </c>
      <c r="U43">
        <v>19400</v>
      </c>
      <c r="V43">
        <v>25815</v>
      </c>
      <c r="W43">
        <v>13596</v>
      </c>
      <c r="X43">
        <v>13340</v>
      </c>
      <c r="Y43">
        <v>19291</v>
      </c>
      <c r="Z43">
        <v>13997</v>
      </c>
      <c r="AA43">
        <v>12135</v>
      </c>
      <c r="AB43">
        <v>49000</v>
      </c>
      <c r="AC43">
        <v>51000</v>
      </c>
    </row>
    <row r="44" spans="1:42" x14ac:dyDescent="0.2">
      <c r="B44">
        <v>1487.999436997319</v>
      </c>
      <c r="C44">
        <v>6.3572192023531207</v>
      </c>
      <c r="E44">
        <v>4871.8615237145514</v>
      </c>
      <c r="F44">
        <v>1984.4000357161519</v>
      </c>
      <c r="H44">
        <v>0.94343985280542453</v>
      </c>
      <c r="I44">
        <v>0.15999440836391038</v>
      </c>
      <c r="M44">
        <v>5.310428581962482E-2</v>
      </c>
      <c r="P44" t="s">
        <v>17</v>
      </c>
      <c r="Q44">
        <f>Q$43*B44/SUM(B$44:B$83)</f>
        <v>328.11287617545469</v>
      </c>
      <c r="R44">
        <f t="shared" ref="R44:AC59" si="0">R$43*C44/SUM(C$44:C$83)</f>
        <v>1547.220522209627</v>
      </c>
      <c r="S44">
        <f t="shared" si="0"/>
        <v>0</v>
      </c>
      <c r="T44">
        <f t="shared" si="0"/>
        <v>2331.8415897831528</v>
      </c>
      <c r="U44">
        <f t="shared" si="0"/>
        <v>885.10904672541153</v>
      </c>
      <c r="V44">
        <f t="shared" si="0"/>
        <v>0</v>
      </c>
      <c r="W44">
        <f t="shared" si="0"/>
        <v>381.49255656849641</v>
      </c>
      <c r="X44">
        <f t="shared" si="0"/>
        <v>21.91121793215002</v>
      </c>
      <c r="Y44">
        <f t="shared" si="0"/>
        <v>0</v>
      </c>
      <c r="Z44">
        <f t="shared" si="0"/>
        <v>0</v>
      </c>
      <c r="AA44">
        <f t="shared" si="0"/>
        <v>0</v>
      </c>
      <c r="AB44">
        <f t="shared" si="0"/>
        <v>69.849791823984489</v>
      </c>
      <c r="AC44">
        <f t="shared" si="0"/>
        <v>0</v>
      </c>
    </row>
    <row r="45" spans="1:42" x14ac:dyDescent="0.2">
      <c r="C45">
        <v>0.50688817553635224</v>
      </c>
      <c r="J45">
        <v>402.07783408450712</v>
      </c>
      <c r="N45">
        <v>0.13509642749759052</v>
      </c>
      <c r="P45" t="s">
        <v>18</v>
      </c>
      <c r="Q45">
        <f t="shared" ref="Q45:Q83" si="1">Q$43*B45/SUM(B$44:B$83)</f>
        <v>0</v>
      </c>
      <c r="R45">
        <f t="shared" si="0"/>
        <v>123.36648504505612</v>
      </c>
      <c r="S45">
        <f t="shared" si="0"/>
        <v>0</v>
      </c>
      <c r="T45">
        <f t="shared" si="0"/>
        <v>0</v>
      </c>
      <c r="U45">
        <f t="shared" si="0"/>
        <v>0</v>
      </c>
      <c r="V45">
        <f t="shared" si="0"/>
        <v>0</v>
      </c>
      <c r="W45">
        <f t="shared" si="0"/>
        <v>0</v>
      </c>
      <c r="X45">
        <f t="shared" si="0"/>
        <v>0</v>
      </c>
      <c r="Y45">
        <f t="shared" si="0"/>
        <v>170.88012732859079</v>
      </c>
      <c r="Z45">
        <f t="shared" si="0"/>
        <v>0</v>
      </c>
      <c r="AA45">
        <f t="shared" si="0"/>
        <v>0</v>
      </c>
      <c r="AB45">
        <f t="shared" si="0"/>
        <v>0</v>
      </c>
      <c r="AC45">
        <f t="shared" si="0"/>
        <v>144.66890236026012</v>
      </c>
    </row>
    <row r="46" spans="1:42" x14ac:dyDescent="0.2">
      <c r="C46">
        <v>26.275318756028806</v>
      </c>
      <c r="D46">
        <v>10.065227786438243</v>
      </c>
      <c r="E46">
        <v>722.04741222722907</v>
      </c>
      <c r="F46">
        <v>6426.6999022950113</v>
      </c>
      <c r="G46">
        <v>1922.0745326446188</v>
      </c>
      <c r="H46">
        <v>6.5661404716151415</v>
      </c>
      <c r="I46">
        <v>81.856493768411084</v>
      </c>
      <c r="M46">
        <v>0.7615473864803709</v>
      </c>
      <c r="P46" t="s">
        <v>19</v>
      </c>
      <c r="Q46">
        <f t="shared" si="1"/>
        <v>0</v>
      </c>
      <c r="R46">
        <f t="shared" si="0"/>
        <v>6394.8891980756853</v>
      </c>
      <c r="S46">
        <f t="shared" si="0"/>
        <v>8521.0514011261312</v>
      </c>
      <c r="T46">
        <f t="shared" si="0"/>
        <v>345.59688887524368</v>
      </c>
      <c r="U46">
        <f t="shared" si="0"/>
        <v>2866.5239476564338</v>
      </c>
      <c r="V46">
        <f t="shared" si="0"/>
        <v>773.34508672718528</v>
      </c>
      <c r="W46">
        <f t="shared" si="0"/>
        <v>2655.1069555262379</v>
      </c>
      <c r="X46">
        <f t="shared" si="0"/>
        <v>11210.238485596403</v>
      </c>
      <c r="Y46">
        <f t="shared" si="0"/>
        <v>0</v>
      </c>
      <c r="Z46">
        <f t="shared" si="0"/>
        <v>0</v>
      </c>
      <c r="AA46">
        <f t="shared" si="0"/>
        <v>0</v>
      </c>
      <c r="AB46">
        <f t="shared" si="0"/>
        <v>1001.6880104636568</v>
      </c>
      <c r="AC46">
        <f t="shared" si="0"/>
        <v>0</v>
      </c>
    </row>
    <row r="47" spans="1:42" x14ac:dyDescent="0.2">
      <c r="B47">
        <v>0</v>
      </c>
      <c r="C47">
        <v>3.6823064955902769E-3</v>
      </c>
      <c r="G47">
        <v>497.44686748789496</v>
      </c>
      <c r="H47">
        <v>3.4971721883723571E-2</v>
      </c>
      <c r="I47">
        <v>3.345153609725172</v>
      </c>
      <c r="P47" t="s">
        <v>20</v>
      </c>
      <c r="Q47">
        <f t="shared" si="1"/>
        <v>0</v>
      </c>
      <c r="R47">
        <f t="shared" si="0"/>
        <v>0.89620005189285001</v>
      </c>
      <c r="S47">
        <f t="shared" si="0"/>
        <v>0</v>
      </c>
      <c r="T47">
        <f t="shared" si="0"/>
        <v>0</v>
      </c>
      <c r="U47">
        <f t="shared" si="0"/>
        <v>0</v>
      </c>
      <c r="V47">
        <f t="shared" si="0"/>
        <v>200.1473326584684</v>
      </c>
      <c r="W47">
        <f t="shared" si="0"/>
        <v>14.141284735165502</v>
      </c>
      <c r="X47">
        <f t="shared" si="0"/>
        <v>458.11844619277252</v>
      </c>
      <c r="Y47">
        <f t="shared" si="0"/>
        <v>0</v>
      </c>
      <c r="Z47">
        <f t="shared" si="0"/>
        <v>0</v>
      </c>
      <c r="AA47">
        <f t="shared" si="0"/>
        <v>0</v>
      </c>
      <c r="AB47">
        <f t="shared" si="0"/>
        <v>0</v>
      </c>
      <c r="AC47">
        <f t="shared" si="0"/>
        <v>0</v>
      </c>
    </row>
    <row r="48" spans="1:42" x14ac:dyDescent="0.2">
      <c r="F48">
        <v>100.89115110541471</v>
      </c>
      <c r="G48">
        <v>83.169967458521981</v>
      </c>
      <c r="H48">
        <v>0.84772108909207256</v>
      </c>
      <c r="I48">
        <v>0.45501440937369375</v>
      </c>
      <c r="N48">
        <v>0.84465523399179443</v>
      </c>
      <c r="P48" t="s">
        <v>21</v>
      </c>
      <c r="Q48">
        <f t="shared" si="1"/>
        <v>0</v>
      </c>
      <c r="R48">
        <f t="shared" si="0"/>
        <v>0</v>
      </c>
      <c r="S48">
        <f t="shared" si="0"/>
        <v>0</v>
      </c>
      <c r="T48">
        <f t="shared" si="0"/>
        <v>0</v>
      </c>
      <c r="U48">
        <f t="shared" si="0"/>
        <v>45.000841045497971</v>
      </c>
      <c r="V48">
        <f t="shared" si="0"/>
        <v>33.463367109292058</v>
      </c>
      <c r="W48">
        <f t="shared" si="0"/>
        <v>342.7873908157481</v>
      </c>
      <c r="X48">
        <f t="shared" si="0"/>
        <v>62.314177026604284</v>
      </c>
      <c r="Y48">
        <f t="shared" si="0"/>
        <v>0</v>
      </c>
      <c r="Z48">
        <f t="shared" si="0"/>
        <v>0</v>
      </c>
      <c r="AA48">
        <f t="shared" si="0"/>
        <v>0</v>
      </c>
      <c r="AB48">
        <f t="shared" si="0"/>
        <v>0</v>
      </c>
      <c r="AC48">
        <f t="shared" si="0"/>
        <v>904.50464041042801</v>
      </c>
    </row>
    <row r="49" spans="2:29" x14ac:dyDescent="0.2">
      <c r="P49" t="s">
        <v>22</v>
      </c>
      <c r="Q49">
        <f t="shared" si="1"/>
        <v>0</v>
      </c>
      <c r="R49">
        <f t="shared" si="0"/>
        <v>0</v>
      </c>
      <c r="S49">
        <f t="shared" si="0"/>
        <v>0</v>
      </c>
      <c r="T49">
        <f t="shared" si="0"/>
        <v>0</v>
      </c>
      <c r="U49">
        <f t="shared" si="0"/>
        <v>0</v>
      </c>
      <c r="V49">
        <f t="shared" si="0"/>
        <v>0</v>
      </c>
      <c r="W49">
        <f t="shared" si="0"/>
        <v>0</v>
      </c>
      <c r="X49">
        <f t="shared" si="0"/>
        <v>0</v>
      </c>
      <c r="Y49">
        <f t="shared" si="0"/>
        <v>0</v>
      </c>
      <c r="Z49">
        <f t="shared" si="0"/>
        <v>0</v>
      </c>
      <c r="AA49">
        <f t="shared" si="0"/>
        <v>0</v>
      </c>
      <c r="AB49">
        <f t="shared" si="0"/>
        <v>0</v>
      </c>
      <c r="AC49">
        <f t="shared" si="0"/>
        <v>0</v>
      </c>
    </row>
    <row r="50" spans="2:29" x14ac:dyDescent="0.2">
      <c r="B50">
        <v>21156.813724777316</v>
      </c>
      <c r="C50">
        <v>0.14236605678134301</v>
      </c>
      <c r="D50">
        <v>0.89713632075718941</v>
      </c>
      <c r="E50">
        <v>8180.8463534555995</v>
      </c>
      <c r="F50">
        <v>3000.4447117867899</v>
      </c>
      <c r="G50">
        <v>1145.9504068715798</v>
      </c>
      <c r="H50">
        <v>0.46744655161991477</v>
      </c>
      <c r="I50">
        <v>0.34716002021674985</v>
      </c>
      <c r="J50">
        <v>5824.1931380592468</v>
      </c>
      <c r="K50">
        <v>1802.6854688786409</v>
      </c>
      <c r="L50">
        <v>0.22931134600628975</v>
      </c>
      <c r="M50">
        <v>0.22654737728971436</v>
      </c>
      <c r="N50">
        <v>6.2884867979722495E-2</v>
      </c>
      <c r="P50" t="s">
        <v>23</v>
      </c>
      <c r="Q50">
        <f t="shared" si="1"/>
        <v>4665.2053954759167</v>
      </c>
      <c r="R50">
        <f t="shared" si="0"/>
        <v>34.649062381964349</v>
      </c>
      <c r="S50">
        <f t="shared" si="0"/>
        <v>759.50041719764658</v>
      </c>
      <c r="T50">
        <f t="shared" si="0"/>
        <v>3915.6362868189203</v>
      </c>
      <c r="U50">
        <f t="shared" si="0"/>
        <v>1338.2990882901702</v>
      </c>
      <c r="V50">
        <f t="shared" si="0"/>
        <v>461.0721913930127</v>
      </c>
      <c r="W50">
        <f t="shared" si="0"/>
        <v>189.01828188233981</v>
      </c>
      <c r="X50">
        <f t="shared" si="0"/>
        <v>47.543529415085736</v>
      </c>
      <c r="Y50">
        <f t="shared" si="0"/>
        <v>2475.2393209735947</v>
      </c>
      <c r="Z50">
        <f t="shared" si="0"/>
        <v>523.26942028140616</v>
      </c>
      <c r="AA50">
        <f t="shared" si="0"/>
        <v>140.12538553136233</v>
      </c>
      <c r="AB50">
        <f t="shared" si="0"/>
        <v>297.98512300316662</v>
      </c>
      <c r="AC50">
        <f t="shared" si="0"/>
        <v>67.340676539048957</v>
      </c>
    </row>
    <row r="51" spans="2:29" x14ac:dyDescent="0.2">
      <c r="B51">
        <v>1631.643631388564</v>
      </c>
      <c r="C51">
        <v>0.15171472979259437</v>
      </c>
      <c r="D51">
        <v>0.26827880387001252</v>
      </c>
      <c r="E51">
        <v>157.59732857872922</v>
      </c>
      <c r="F51">
        <v>1051.2734005671837</v>
      </c>
      <c r="G51">
        <v>1356.2556833414769</v>
      </c>
      <c r="H51">
        <v>0.11865428404204728</v>
      </c>
      <c r="I51">
        <v>0.15115543505407478</v>
      </c>
      <c r="J51">
        <v>1589.1523098555253</v>
      </c>
      <c r="K51">
        <v>222.48097285298036</v>
      </c>
      <c r="L51">
        <v>2.7011982252565736E-2</v>
      </c>
      <c r="M51">
        <v>0.51599460305494071</v>
      </c>
      <c r="N51">
        <v>0.4194687449896532</v>
      </c>
      <c r="P51" t="s">
        <v>24</v>
      </c>
      <c r="Q51">
        <f t="shared" si="1"/>
        <v>359.7872898853991</v>
      </c>
      <c r="R51">
        <f t="shared" si="0"/>
        <v>36.924343173459057</v>
      </c>
      <c r="S51">
        <f t="shared" si="0"/>
        <v>227.12029236826243</v>
      </c>
      <c r="T51">
        <f t="shared" si="0"/>
        <v>75.431537499532112</v>
      </c>
      <c r="U51">
        <f t="shared" si="0"/>
        <v>468.90323557568155</v>
      </c>
      <c r="V51">
        <f t="shared" si="0"/>
        <v>545.68834415323875</v>
      </c>
      <c r="W51">
        <f t="shared" si="0"/>
        <v>47.979450976553977</v>
      </c>
      <c r="X51">
        <f t="shared" si="0"/>
        <v>20.700721437499073</v>
      </c>
      <c r="Y51">
        <f t="shared" si="0"/>
        <v>675.3780637297258</v>
      </c>
      <c r="Z51">
        <f t="shared" si="0"/>
        <v>64.580034453175969</v>
      </c>
      <c r="AA51">
        <f t="shared" si="0"/>
        <v>16.506223931035976</v>
      </c>
      <c r="AB51">
        <f t="shared" si="0"/>
        <v>678.70445952533021</v>
      </c>
      <c r="AC51">
        <f t="shared" si="0"/>
        <v>449.19087822045708</v>
      </c>
    </row>
    <row r="52" spans="2:29" x14ac:dyDescent="0.2">
      <c r="B52">
        <v>651.96171611359637</v>
      </c>
      <c r="C52">
        <v>0.32613334860356696</v>
      </c>
      <c r="D52">
        <v>0.66811393470277114</v>
      </c>
      <c r="E52">
        <v>2089.2651909472725</v>
      </c>
      <c r="F52">
        <v>193.90718220062098</v>
      </c>
      <c r="G52">
        <v>945.80096971069122</v>
      </c>
      <c r="H52">
        <v>0.28318317896576095</v>
      </c>
      <c r="I52">
        <v>0.6121168226859599</v>
      </c>
      <c r="J52">
        <v>657.82694137461533</v>
      </c>
      <c r="K52">
        <v>275.74957299435141</v>
      </c>
      <c r="L52">
        <v>0.31103946966183316</v>
      </c>
      <c r="M52">
        <v>1.7908272634997371</v>
      </c>
      <c r="N52">
        <v>1.0719898965718337</v>
      </c>
      <c r="P52" t="s">
        <v>25</v>
      </c>
      <c r="Q52">
        <f t="shared" si="1"/>
        <v>143.7615018605029</v>
      </c>
      <c r="R52">
        <f t="shared" si="0"/>
        <v>79.374360687391075</v>
      </c>
      <c r="S52">
        <f t="shared" si="0"/>
        <v>565.6139433904973</v>
      </c>
      <c r="T52">
        <f t="shared" si="0"/>
        <v>999.99465104306955</v>
      </c>
      <c r="U52">
        <f t="shared" si="0"/>
        <v>86.489114141173133</v>
      </c>
      <c r="V52">
        <f t="shared" si="0"/>
        <v>380.54223211686866</v>
      </c>
      <c r="W52">
        <f t="shared" si="0"/>
        <v>114.5089160687839</v>
      </c>
      <c r="X52">
        <f t="shared" si="0"/>
        <v>83.829336530942584</v>
      </c>
      <c r="Y52">
        <f t="shared" si="0"/>
        <v>279.57162015214675</v>
      </c>
      <c r="Z52">
        <f t="shared" si="0"/>
        <v>80.042426532320064</v>
      </c>
      <c r="AA52">
        <f t="shared" si="0"/>
        <v>190.06702616729385</v>
      </c>
      <c r="AB52">
        <f t="shared" si="0"/>
        <v>2355.5332609697871</v>
      </c>
      <c r="AC52">
        <f t="shared" si="0"/>
        <v>1147.9474664946408</v>
      </c>
    </row>
    <row r="53" spans="2:29" x14ac:dyDescent="0.2">
      <c r="B53">
        <v>32.342300000000002</v>
      </c>
      <c r="G53">
        <v>1.8548055422328804</v>
      </c>
      <c r="H53">
        <v>4.7605850805468213E-3</v>
      </c>
      <c r="M53">
        <v>1.9603443236332427E-3</v>
      </c>
      <c r="N53">
        <v>9.9248706484769906E-4</v>
      </c>
      <c r="P53" t="s">
        <v>26</v>
      </c>
      <c r="Q53">
        <f t="shared" si="1"/>
        <v>7.1316727757260079</v>
      </c>
      <c r="R53">
        <f t="shared" si="0"/>
        <v>0</v>
      </c>
      <c r="S53">
        <f t="shared" si="0"/>
        <v>0</v>
      </c>
      <c r="T53">
        <f t="shared" si="0"/>
        <v>0</v>
      </c>
      <c r="U53">
        <f t="shared" si="0"/>
        <v>0</v>
      </c>
      <c r="V53">
        <f t="shared" si="0"/>
        <v>0.74627946448389071</v>
      </c>
      <c r="W53">
        <f t="shared" si="0"/>
        <v>1.9250064195816914</v>
      </c>
      <c r="X53">
        <f t="shared" si="0"/>
        <v>0</v>
      </c>
      <c r="Y53">
        <f t="shared" si="0"/>
        <v>0</v>
      </c>
      <c r="Z53">
        <f t="shared" si="0"/>
        <v>0</v>
      </c>
      <c r="AA53">
        <f t="shared" si="0"/>
        <v>0</v>
      </c>
      <c r="AB53">
        <f t="shared" si="0"/>
        <v>2.5785045556249435</v>
      </c>
      <c r="AC53">
        <f t="shared" si="0"/>
        <v>1.0628113336367371</v>
      </c>
    </row>
    <row r="54" spans="2:29" x14ac:dyDescent="0.2">
      <c r="B54">
        <v>57785.146095465425</v>
      </c>
      <c r="C54">
        <v>9.3818830190703686</v>
      </c>
      <c r="D54">
        <v>9.2206774412675718E-2</v>
      </c>
      <c r="E54">
        <v>5053.0209476227683</v>
      </c>
      <c r="F54">
        <v>3884.238746612225</v>
      </c>
      <c r="G54">
        <v>22838.3235641834</v>
      </c>
      <c r="H54">
        <v>2.1352932292977599E-3</v>
      </c>
      <c r="I54">
        <v>3.3585282207238389E-3</v>
      </c>
      <c r="J54">
        <v>2931.7874043387642</v>
      </c>
      <c r="K54">
        <v>107.65509507671079</v>
      </c>
      <c r="L54">
        <v>0.1938489759582635</v>
      </c>
      <c r="M54">
        <v>0.23247760761327496</v>
      </c>
      <c r="N54">
        <v>0.4861627737623464</v>
      </c>
      <c r="P54" t="s">
        <v>27</v>
      </c>
      <c r="Q54">
        <f t="shared" si="1"/>
        <v>12741.974233446008</v>
      </c>
      <c r="R54">
        <f t="shared" si="0"/>
        <v>2283.3634458762494</v>
      </c>
      <c r="S54">
        <f t="shared" si="0"/>
        <v>78.060693803779756</v>
      </c>
      <c r="T54">
        <f t="shared" si="0"/>
        <v>2418.5507618304428</v>
      </c>
      <c r="U54">
        <f t="shared" si="0"/>
        <v>1732.5009032400665</v>
      </c>
      <c r="V54">
        <f t="shared" si="0"/>
        <v>9188.9804570406432</v>
      </c>
      <c r="W54">
        <f t="shared" si="0"/>
        <v>0.86343445281212461</v>
      </c>
      <c r="X54">
        <f t="shared" si="0"/>
        <v>0.45995009780701501</v>
      </c>
      <c r="Y54">
        <f t="shared" si="0"/>
        <v>1245.9881209180805</v>
      </c>
      <c r="Z54">
        <f t="shared" si="0"/>
        <v>31.249277904354432</v>
      </c>
      <c r="AA54">
        <f t="shared" si="0"/>
        <v>118.45537939612638</v>
      </c>
      <c r="AB54">
        <f t="shared" si="0"/>
        <v>305.78534754579499</v>
      </c>
      <c r="AC54">
        <f t="shared" si="0"/>
        <v>520.61061977284726</v>
      </c>
    </row>
    <row r="55" spans="2:29" x14ac:dyDescent="0.2">
      <c r="B55">
        <v>6224.8639308537122</v>
      </c>
      <c r="E55">
        <v>7.97514361124049E-2</v>
      </c>
      <c r="F55">
        <v>1703.4274107044682</v>
      </c>
      <c r="G55">
        <v>1318.8638051092862</v>
      </c>
      <c r="J55">
        <v>3052.8479942224358</v>
      </c>
      <c r="K55">
        <v>81.210029411764694</v>
      </c>
      <c r="M55">
        <v>4.0239770630709042E-2</v>
      </c>
      <c r="N55">
        <v>0.19676752192434124</v>
      </c>
      <c r="P55" t="s">
        <v>28</v>
      </c>
      <c r="Q55">
        <f t="shared" si="1"/>
        <v>1372.6201484825817</v>
      </c>
      <c r="R55">
        <f t="shared" si="0"/>
        <v>0</v>
      </c>
      <c r="S55">
        <f t="shared" si="0"/>
        <v>0</v>
      </c>
      <c r="T55">
        <f t="shared" si="0"/>
        <v>3.8171798329368088E-2</v>
      </c>
      <c r="U55">
        <f t="shared" si="0"/>
        <v>759.78582166798117</v>
      </c>
      <c r="V55">
        <f t="shared" si="0"/>
        <v>530.64375310162188</v>
      </c>
      <c r="W55">
        <f t="shared" si="0"/>
        <v>0</v>
      </c>
      <c r="X55">
        <f t="shared" si="0"/>
        <v>0</v>
      </c>
      <c r="Y55">
        <f t="shared" si="0"/>
        <v>1297.4379827611192</v>
      </c>
      <c r="Z55">
        <f t="shared" si="0"/>
        <v>23.573011346102366</v>
      </c>
      <c r="AA55">
        <f t="shared" si="0"/>
        <v>0</v>
      </c>
      <c r="AB55">
        <f t="shared" si="0"/>
        <v>52.928677190894369</v>
      </c>
      <c r="AC55">
        <f t="shared" si="0"/>
        <v>210.70980146718213</v>
      </c>
    </row>
    <row r="56" spans="2:29" x14ac:dyDescent="0.2">
      <c r="B56">
        <v>1412.3624649518674</v>
      </c>
      <c r="C56">
        <v>1.1678199942486246E-2</v>
      </c>
      <c r="D56">
        <v>4.7872641549228816E-2</v>
      </c>
      <c r="F56">
        <v>3709.8756766519309</v>
      </c>
      <c r="G56">
        <v>3368.9510214176507</v>
      </c>
      <c r="H56">
        <v>3.4005893963547446E-2</v>
      </c>
      <c r="J56">
        <v>9441.9127385234679</v>
      </c>
      <c r="K56">
        <v>47.465729268292684</v>
      </c>
      <c r="L56">
        <v>9.5070851966808964E-2</v>
      </c>
      <c r="N56">
        <v>5.8306624427154809E-3</v>
      </c>
      <c r="P56" t="s">
        <v>29</v>
      </c>
      <c r="Q56">
        <f t="shared" si="1"/>
        <v>311.43446634143248</v>
      </c>
      <c r="R56">
        <f t="shared" si="0"/>
        <v>2.8422412439064342</v>
      </c>
      <c r="S56">
        <f t="shared" si="0"/>
        <v>40.528167668326233</v>
      </c>
      <c r="T56">
        <f t="shared" si="0"/>
        <v>0</v>
      </c>
      <c r="U56">
        <f t="shared" si="0"/>
        <v>1654.7291193966059</v>
      </c>
      <c r="V56">
        <f t="shared" si="0"/>
        <v>1355.4946364400894</v>
      </c>
      <c r="W56">
        <f t="shared" si="0"/>
        <v>13.750739263318433</v>
      </c>
      <c r="X56">
        <f t="shared" si="0"/>
        <v>0</v>
      </c>
      <c r="Y56">
        <f t="shared" si="0"/>
        <v>4012.7435889570288</v>
      </c>
      <c r="Z56">
        <f t="shared" si="0"/>
        <v>13.777980166947122</v>
      </c>
      <c r="AA56">
        <f t="shared" si="0"/>
        <v>58.094987520934879</v>
      </c>
      <c r="AB56">
        <f t="shared" si="0"/>
        <v>0</v>
      </c>
      <c r="AC56">
        <f t="shared" si="0"/>
        <v>6.2438034169029821</v>
      </c>
    </row>
    <row r="57" spans="2:29" x14ac:dyDescent="0.2">
      <c r="B57">
        <v>466.78945730822198</v>
      </c>
      <c r="G57">
        <v>0.85267906478083377</v>
      </c>
      <c r="I57">
        <v>7.0383838194304042E-3</v>
      </c>
      <c r="J57">
        <v>24.177175058352784</v>
      </c>
      <c r="K57">
        <v>24.022660421705993</v>
      </c>
      <c r="L57">
        <v>8.3595404959640486E-4</v>
      </c>
      <c r="M57">
        <v>4.2935043352888523E-2</v>
      </c>
      <c r="N57">
        <v>3.0085682351692823E-2</v>
      </c>
      <c r="P57" t="s">
        <v>30</v>
      </c>
      <c r="Q57">
        <f t="shared" si="1"/>
        <v>102.92989876047666</v>
      </c>
      <c r="R57">
        <f t="shared" si="0"/>
        <v>0</v>
      </c>
      <c r="S57">
        <f t="shared" si="0"/>
        <v>0</v>
      </c>
      <c r="T57">
        <f t="shared" si="0"/>
        <v>0</v>
      </c>
      <c r="U57">
        <f t="shared" si="0"/>
        <v>0</v>
      </c>
      <c r="V57">
        <f t="shared" si="0"/>
        <v>0.34307471125799022</v>
      </c>
      <c r="W57">
        <f t="shared" si="0"/>
        <v>0</v>
      </c>
      <c r="X57">
        <f t="shared" si="0"/>
        <v>0.96390594730587487</v>
      </c>
      <c r="Y57">
        <f t="shared" si="0"/>
        <v>10.275121884855341</v>
      </c>
      <c r="Z57">
        <f t="shared" si="0"/>
        <v>6.9731097351677978</v>
      </c>
      <c r="AA57">
        <f t="shared" si="0"/>
        <v>0.51082681047533873</v>
      </c>
      <c r="AB57">
        <f t="shared" si="0"/>
        <v>56.473856937639546</v>
      </c>
      <c r="AC57">
        <f t="shared" si="0"/>
        <v>32.217451809793246</v>
      </c>
    </row>
    <row r="58" spans="2:29" x14ac:dyDescent="0.2">
      <c r="C58">
        <v>4.1519852862412617E-4</v>
      </c>
      <c r="F58">
        <v>0.72740337645973896</v>
      </c>
      <c r="J58">
        <v>47.147562000000008</v>
      </c>
      <c r="K58">
        <v>326.13937365263098</v>
      </c>
      <c r="M58">
        <v>7.6562439554368833E-3</v>
      </c>
      <c r="N58">
        <v>8.1418894399392108E-2</v>
      </c>
      <c r="P58" t="s">
        <v>31</v>
      </c>
      <c r="Q58">
        <f t="shared" si="1"/>
        <v>0</v>
      </c>
      <c r="R58">
        <f t="shared" si="0"/>
        <v>0.10105105138433859</v>
      </c>
      <c r="S58">
        <f t="shared" si="0"/>
        <v>0</v>
      </c>
      <c r="T58">
        <f t="shared" si="0"/>
        <v>0</v>
      </c>
      <c r="U58">
        <f t="shared" si="0"/>
        <v>0.32444633014268831</v>
      </c>
      <c r="V58">
        <f t="shared" si="0"/>
        <v>0</v>
      </c>
      <c r="W58">
        <f t="shared" si="0"/>
        <v>0</v>
      </c>
      <c r="X58">
        <f t="shared" si="0"/>
        <v>0</v>
      </c>
      <c r="Y58">
        <f t="shared" si="0"/>
        <v>20.037367680654913</v>
      </c>
      <c r="Z58">
        <f t="shared" si="0"/>
        <v>94.669183242660338</v>
      </c>
      <c r="AA58">
        <f t="shared" si="0"/>
        <v>0</v>
      </c>
      <c r="AB58">
        <f t="shared" si="0"/>
        <v>10.070506328950083</v>
      </c>
      <c r="AC58">
        <f t="shared" si="0"/>
        <v>87.187961238694214</v>
      </c>
    </row>
    <row r="59" spans="2:29" x14ac:dyDescent="0.2">
      <c r="B59">
        <v>8872.9484726575993</v>
      </c>
      <c r="C59">
        <v>9.4465764204759459</v>
      </c>
      <c r="D59">
        <v>2.077435380188521</v>
      </c>
      <c r="E59">
        <v>2904.7634531611416</v>
      </c>
      <c r="F59">
        <v>4221.4160184757875</v>
      </c>
      <c r="G59">
        <v>12580.4199706448</v>
      </c>
      <c r="J59">
        <v>3218.4902416673958</v>
      </c>
      <c r="K59">
        <v>26036.411674626263</v>
      </c>
      <c r="L59">
        <v>5.7044054016234476E-2</v>
      </c>
      <c r="M59">
        <v>5.8566819882346376E-2</v>
      </c>
      <c r="N59">
        <v>0.22987487679069477</v>
      </c>
      <c r="P59" t="s">
        <v>32</v>
      </c>
      <c r="Q59">
        <f t="shared" si="1"/>
        <v>1956.5388071618861</v>
      </c>
      <c r="R59">
        <f t="shared" si="0"/>
        <v>2299.1085311281795</v>
      </c>
      <c r="S59">
        <f t="shared" si="0"/>
        <v>1758.7216139266864</v>
      </c>
      <c r="T59">
        <f t="shared" si="0"/>
        <v>1390.3203520035318</v>
      </c>
      <c r="U59">
        <f t="shared" si="0"/>
        <v>1882.8932879937429</v>
      </c>
      <c r="V59">
        <f t="shared" si="0"/>
        <v>5061.7214931183707</v>
      </c>
      <c r="W59">
        <f t="shared" si="0"/>
        <v>0</v>
      </c>
      <c r="X59">
        <f t="shared" si="0"/>
        <v>0</v>
      </c>
      <c r="Y59">
        <f t="shared" si="0"/>
        <v>1367.8347217378807</v>
      </c>
      <c r="Z59">
        <f t="shared" si="0"/>
        <v>7557.6456782915966</v>
      </c>
      <c r="AA59">
        <f t="shared" si="0"/>
        <v>34.857935294128296</v>
      </c>
      <c r="AB59">
        <f t="shared" si="0"/>
        <v>77.034840285205291</v>
      </c>
      <c r="AC59">
        <f t="shared" si="0"/>
        <v>246.16303126226614</v>
      </c>
    </row>
    <row r="60" spans="2:29" x14ac:dyDescent="0.2">
      <c r="B60">
        <v>234.79192048761686</v>
      </c>
      <c r="C60">
        <v>2.8173176041852363E-4</v>
      </c>
      <c r="D60">
        <v>1.8534238853725881E-4</v>
      </c>
      <c r="F60">
        <v>37.431721567251458</v>
      </c>
      <c r="G60">
        <v>4.3210174519554343</v>
      </c>
      <c r="K60">
        <v>1033.9120300649868</v>
      </c>
      <c r="M60">
        <v>0.11428544371856726</v>
      </c>
      <c r="N60">
        <v>2.0790240462055673E-2</v>
      </c>
      <c r="P60" t="s">
        <v>33</v>
      </c>
      <c r="Q60">
        <f t="shared" si="1"/>
        <v>51.7730386305848</v>
      </c>
      <c r="R60">
        <f t="shared" ref="R60:R83" si="2">R$43*C60/SUM(C$44:C$83)</f>
        <v>6.8567898573709263E-2</v>
      </c>
      <c r="S60">
        <f t="shared" ref="S60:S83" si="3">S$43*D60/SUM(D$44:D$83)</f>
        <v>0.156907727578845</v>
      </c>
      <c r="T60">
        <f t="shared" ref="T60:T83" si="4">T$43*E60/SUM(E$44:E$83)</f>
        <v>0</v>
      </c>
      <c r="U60">
        <f t="shared" ref="U60:U83" si="5">U$43*F60/SUM(F$44:F$83)</f>
        <v>16.695804675151717</v>
      </c>
      <c r="V60">
        <f t="shared" ref="V60:V83" si="6">V$43*G60/SUM(G$44:G$83)</f>
        <v>1.7385577715003244</v>
      </c>
      <c r="W60">
        <f t="shared" ref="W60:W83" si="7">W$43*H60/SUM(H$44:H$83)</f>
        <v>0</v>
      </c>
      <c r="X60">
        <f t="shared" ref="X60:X83" si="8">X$43*I60/SUM(I$44:I$83)</f>
        <v>0</v>
      </c>
      <c r="Y60">
        <f t="shared" ref="Y60:Y83" si="9">Y$43*J60/SUM(J$44:J$83)</f>
        <v>0</v>
      </c>
      <c r="Z60">
        <f t="shared" ref="Z60:Z83" si="10">Z$43*K60/SUM(K$44:K$83)</f>
        <v>300.11588706631954</v>
      </c>
      <c r="AA60">
        <f t="shared" ref="AA60:AA83" si="11">AA$43*L60/SUM(L$44:L$83)</f>
        <v>0</v>
      </c>
      <c r="AB60">
        <f t="shared" ref="AB60:AB83" si="12">AB$43*M60/SUM(M$44:M$83)</f>
        <v>150.32335580913792</v>
      </c>
      <c r="AC60">
        <f t="shared" ref="AC60:AC83" si="13">AC$43*N60/SUM(N$44:N$83)</f>
        <v>22.263366420293419</v>
      </c>
    </row>
    <row r="61" spans="2:29" x14ac:dyDescent="0.2">
      <c r="C61">
        <v>8.5498039146598009E-2</v>
      </c>
      <c r="F61">
        <v>10.152987696875</v>
      </c>
      <c r="J61">
        <v>5.6935823871023672</v>
      </c>
      <c r="K61">
        <v>224.56836573830796</v>
      </c>
      <c r="L61">
        <v>6.2400544464609822E-4</v>
      </c>
      <c r="M61">
        <v>4.2913887472855244E-3</v>
      </c>
      <c r="N61">
        <v>8.3289182323354125E-2</v>
      </c>
      <c r="P61" t="s">
        <v>34</v>
      </c>
      <c r="Q61">
        <f t="shared" si="1"/>
        <v>0</v>
      </c>
      <c r="R61">
        <f t="shared" si="2"/>
        <v>20.808519663335431</v>
      </c>
      <c r="S61">
        <f t="shared" si="3"/>
        <v>0</v>
      </c>
      <c r="T61">
        <f t="shared" si="4"/>
        <v>0</v>
      </c>
      <c r="U61">
        <f t="shared" si="5"/>
        <v>4.528573422723567</v>
      </c>
      <c r="V61">
        <f t="shared" si="6"/>
        <v>0</v>
      </c>
      <c r="W61">
        <f t="shared" si="7"/>
        <v>0</v>
      </c>
      <c r="X61">
        <f t="shared" si="8"/>
        <v>0</v>
      </c>
      <c r="Y61">
        <f t="shared" si="9"/>
        <v>2.4197307107941444</v>
      </c>
      <c r="Z61">
        <f t="shared" si="10"/>
        <v>65.185946512634885</v>
      </c>
      <c r="AA61">
        <f t="shared" si="11"/>
        <v>0.38131128279324361</v>
      </c>
      <c r="AB61">
        <f t="shared" si="12"/>
        <v>5.6446029921545273</v>
      </c>
      <c r="AC61">
        <f t="shared" si="13"/>
        <v>89.190771424493249</v>
      </c>
    </row>
    <row r="62" spans="2:29" x14ac:dyDescent="0.2">
      <c r="B62">
        <v>1696.5475333716665</v>
      </c>
      <c r="C62">
        <v>17.877902703068678</v>
      </c>
      <c r="D62">
        <v>5.3197385980756226E-5</v>
      </c>
      <c r="E62">
        <v>853.06579518220406</v>
      </c>
      <c r="F62">
        <v>1810.285454269412</v>
      </c>
      <c r="G62">
        <v>1618.0648390049992</v>
      </c>
      <c r="H62">
        <v>0</v>
      </c>
      <c r="I62">
        <v>0.48871874439698065</v>
      </c>
      <c r="J62">
        <v>2585.0348314262928</v>
      </c>
      <c r="K62">
        <v>9.5318516858073359</v>
      </c>
      <c r="M62">
        <v>0.15079271233200953</v>
      </c>
      <c r="N62">
        <v>0.48662016618738596</v>
      </c>
      <c r="P62" t="s">
        <v>35</v>
      </c>
      <c r="Q62">
        <f t="shared" si="1"/>
        <v>374.09899285059583</v>
      </c>
      <c r="R62">
        <f t="shared" si="2"/>
        <v>4351.1254018134368</v>
      </c>
      <c r="S62">
        <f t="shared" si="3"/>
        <v>4.5036006135731756E-2</v>
      </c>
      <c r="T62">
        <f t="shared" si="4"/>
        <v>408.30682283239929</v>
      </c>
      <c r="U62">
        <f t="shared" si="5"/>
        <v>807.44809710256936</v>
      </c>
      <c r="V62">
        <f t="shared" si="6"/>
        <v>651.02703979372313</v>
      </c>
      <c r="W62">
        <f t="shared" si="7"/>
        <v>0</v>
      </c>
      <c r="X62">
        <f t="shared" si="8"/>
        <v>66.92998227570834</v>
      </c>
      <c r="Y62">
        <f t="shared" si="9"/>
        <v>1098.6208233755206</v>
      </c>
      <c r="Z62">
        <f t="shared" si="10"/>
        <v>2.766831259223141</v>
      </c>
      <c r="AA62">
        <f t="shared" si="11"/>
        <v>0</v>
      </c>
      <c r="AB62">
        <f t="shared" si="12"/>
        <v>198.34255187502035</v>
      </c>
      <c r="AC62">
        <f t="shared" si="13"/>
        <v>521.10042147452111</v>
      </c>
    </row>
    <row r="63" spans="2:29" x14ac:dyDescent="0.2">
      <c r="B63">
        <v>13478.88695769663</v>
      </c>
      <c r="C63">
        <v>5.5166349556623713</v>
      </c>
      <c r="D63">
        <v>0.17013106897215527</v>
      </c>
      <c r="E63">
        <v>624.34253066145732</v>
      </c>
      <c r="F63">
        <v>1673.3708252762619</v>
      </c>
      <c r="G63">
        <v>253.15274608734967</v>
      </c>
      <c r="H63">
        <v>2.1402069735410714</v>
      </c>
      <c r="I63">
        <v>8.8585984212480401E-2</v>
      </c>
      <c r="J63">
        <v>3080.6200883094443</v>
      </c>
      <c r="K63">
        <v>1465.5348768132424</v>
      </c>
      <c r="L63">
        <v>3.1017233879669299</v>
      </c>
      <c r="M63">
        <v>0.6922698908159578</v>
      </c>
      <c r="N63">
        <v>5.6492093890345894</v>
      </c>
      <c r="P63" t="s">
        <v>36</v>
      </c>
      <c r="Q63">
        <f t="shared" si="1"/>
        <v>2972.1761026053623</v>
      </c>
      <c r="R63">
        <f t="shared" si="2"/>
        <v>1342.639060452788</v>
      </c>
      <c r="S63">
        <f t="shared" si="3"/>
        <v>144.03008202095248</v>
      </c>
      <c r="T63">
        <f t="shared" si="4"/>
        <v>298.83195000107946</v>
      </c>
      <c r="U63">
        <f t="shared" si="5"/>
        <v>746.37957534800489</v>
      </c>
      <c r="V63">
        <f t="shared" si="6"/>
        <v>101.85579646007628</v>
      </c>
      <c r="W63">
        <f t="shared" si="7"/>
        <v>865.42139119312503</v>
      </c>
      <c r="X63">
        <f t="shared" si="8"/>
        <v>12.131841516603229</v>
      </c>
      <c r="Y63">
        <f t="shared" si="9"/>
        <v>1309.2409188383469</v>
      </c>
      <c r="Z63">
        <f t="shared" si="10"/>
        <v>425.40398679159381</v>
      </c>
      <c r="AA63">
        <f t="shared" si="11"/>
        <v>1895.3714812636788</v>
      </c>
      <c r="AB63">
        <f t="shared" si="12"/>
        <v>910.56507046814374</v>
      </c>
      <c r="AC63">
        <f t="shared" si="13"/>
        <v>6049.4932149814686</v>
      </c>
    </row>
    <row r="64" spans="2:29" x14ac:dyDescent="0.2">
      <c r="B64">
        <v>6190.187648363275</v>
      </c>
      <c r="C64">
        <v>4.0946147395989937E-2</v>
      </c>
      <c r="D64">
        <v>0.18247248098523941</v>
      </c>
      <c r="E64">
        <v>433.78883096085406</v>
      </c>
      <c r="F64">
        <v>973.67229365084768</v>
      </c>
      <c r="G64">
        <v>465.78728143761435</v>
      </c>
      <c r="H64">
        <v>0.1772803839070618</v>
      </c>
      <c r="I64">
        <v>8.8597867804346461E-2</v>
      </c>
      <c r="J64">
        <v>737.47579785596679</v>
      </c>
      <c r="K64">
        <v>65.503662748660332</v>
      </c>
      <c r="L64">
        <v>0.13055665383440376</v>
      </c>
      <c r="M64">
        <v>0.18201809883234332</v>
      </c>
      <c r="N64">
        <v>0.27813003373250345</v>
      </c>
      <c r="P64" t="s">
        <v>37</v>
      </c>
      <c r="Q64">
        <f t="shared" si="1"/>
        <v>1364.9738184503815</v>
      </c>
      <c r="R64">
        <f t="shared" si="2"/>
        <v>9.9654766557437462</v>
      </c>
      <c r="S64">
        <f t="shared" si="3"/>
        <v>154.47811244383661</v>
      </c>
      <c r="T64">
        <f t="shared" si="4"/>
        <v>207.6263523284</v>
      </c>
      <c r="U64">
        <f t="shared" si="5"/>
        <v>434.29053625532146</v>
      </c>
      <c r="V64">
        <f t="shared" si="6"/>
        <v>187.40912459006779</v>
      </c>
      <c r="W64">
        <f t="shared" si="7"/>
        <v>71.68570066765858</v>
      </c>
      <c r="X64">
        <f t="shared" si="8"/>
        <v>12.133468973299102</v>
      </c>
      <c r="Y64">
        <f t="shared" si="9"/>
        <v>313.4217993546377</v>
      </c>
      <c r="Z64">
        <f t="shared" si="10"/>
        <v>19.013890234618483</v>
      </c>
      <c r="AA64">
        <f t="shared" si="11"/>
        <v>79.779312148508552</v>
      </c>
      <c r="AB64">
        <f t="shared" si="12"/>
        <v>239.41431685610115</v>
      </c>
      <c r="AC64">
        <f t="shared" si="13"/>
        <v>297.83738503537433</v>
      </c>
    </row>
    <row r="65" spans="2:29" x14ac:dyDescent="0.2">
      <c r="B65">
        <v>2801.6217423062822</v>
      </c>
      <c r="C65">
        <v>1.5388417169882198E-2</v>
      </c>
      <c r="D65">
        <v>0</v>
      </c>
      <c r="F65">
        <v>186.67940722765849</v>
      </c>
      <c r="G65">
        <v>840.08890771158281</v>
      </c>
      <c r="J65">
        <v>376.95786286456365</v>
      </c>
      <c r="L65">
        <v>1.4695564397288537E-2</v>
      </c>
      <c r="N65">
        <v>2.4633642530270949E-3</v>
      </c>
      <c r="P65" t="s">
        <v>38</v>
      </c>
      <c r="Q65">
        <f t="shared" si="1"/>
        <v>617.77454007562164</v>
      </c>
      <c r="R65">
        <f t="shared" si="2"/>
        <v>3.7452342119572868</v>
      </c>
      <c r="S65">
        <f t="shared" si="3"/>
        <v>0</v>
      </c>
      <c r="T65">
        <f t="shared" si="4"/>
        <v>0</v>
      </c>
      <c r="U65">
        <f t="shared" si="5"/>
        <v>83.265283814060766</v>
      </c>
      <c r="V65">
        <f t="shared" si="6"/>
        <v>338.00907205136059</v>
      </c>
      <c r="W65">
        <f t="shared" si="7"/>
        <v>0</v>
      </c>
      <c r="X65">
        <f t="shared" si="8"/>
        <v>0</v>
      </c>
      <c r="Y65">
        <f t="shared" si="9"/>
        <v>160.20432399730771</v>
      </c>
      <c r="Z65">
        <f t="shared" si="10"/>
        <v>0</v>
      </c>
      <c r="AA65">
        <f t="shared" si="11"/>
        <v>8.9800250298759146</v>
      </c>
      <c r="AB65">
        <f t="shared" si="12"/>
        <v>0</v>
      </c>
      <c r="AC65">
        <f t="shared" si="13"/>
        <v>2.6379098929561842</v>
      </c>
    </row>
    <row r="66" spans="2:29" x14ac:dyDescent="0.2">
      <c r="B66">
        <v>796.23395977886901</v>
      </c>
      <c r="C66">
        <v>2.2772893775727249E-2</v>
      </c>
      <c r="E66">
        <v>9.5067135073272873</v>
      </c>
      <c r="F66">
        <v>258.38465000295844</v>
      </c>
      <c r="G66">
        <v>444.71798098926547</v>
      </c>
      <c r="H66">
        <v>2.4282920280702079E-3</v>
      </c>
      <c r="I66">
        <v>1.4693089791673988E-6</v>
      </c>
      <c r="J66">
        <v>108.64064848355484</v>
      </c>
      <c r="K66">
        <v>1280.0166934158653</v>
      </c>
      <c r="L66">
        <v>3.2597714078479935E-3</v>
      </c>
      <c r="M66">
        <v>3.9078507165603668E-2</v>
      </c>
      <c r="N66">
        <v>6.6332708857704079E-2</v>
      </c>
      <c r="P66" t="s">
        <v>39</v>
      </c>
      <c r="Q66">
        <f t="shared" si="1"/>
        <v>175.57440423419106</v>
      </c>
      <c r="R66">
        <f t="shared" si="2"/>
        <v>5.5424687238821297</v>
      </c>
      <c r="S66">
        <f t="shared" si="3"/>
        <v>0</v>
      </c>
      <c r="T66">
        <f t="shared" si="4"/>
        <v>4.5502422083698564</v>
      </c>
      <c r="U66">
        <f t="shared" si="5"/>
        <v>115.24822976031764</v>
      </c>
      <c r="V66">
        <f t="shared" si="6"/>
        <v>178.93190910972399</v>
      </c>
      <c r="W66">
        <f t="shared" si="7"/>
        <v>0.98191244638301156</v>
      </c>
      <c r="X66">
        <f t="shared" si="8"/>
        <v>2.0122171506753585E-4</v>
      </c>
      <c r="Y66">
        <f t="shared" si="9"/>
        <v>46.171477938345411</v>
      </c>
      <c r="Z66">
        <f t="shared" si="10"/>
        <v>371.55322138968972</v>
      </c>
      <c r="AA66">
        <f t="shared" si="11"/>
        <v>1.9919499546101089</v>
      </c>
      <c r="AB66">
        <f t="shared" si="12"/>
        <v>51.401229640504127</v>
      </c>
      <c r="AC66">
        <f t="shared" si="13"/>
        <v>71.032819733133991</v>
      </c>
    </row>
    <row r="67" spans="2:29" x14ac:dyDescent="0.2">
      <c r="B67">
        <v>796.23395977886901</v>
      </c>
      <c r="C67">
        <v>2.2772893775727249E-2</v>
      </c>
      <c r="E67">
        <v>57.917304803210058</v>
      </c>
      <c r="F67">
        <v>114.97450569492929</v>
      </c>
      <c r="G67">
        <v>692.93559312527293</v>
      </c>
      <c r="H67">
        <v>3.5495364617590758E-2</v>
      </c>
      <c r="I67">
        <v>1.4693089791673988E-6</v>
      </c>
      <c r="J67">
        <v>456.62637117007847</v>
      </c>
      <c r="K67">
        <v>1280.0166934158653</v>
      </c>
      <c r="L67">
        <v>3.2597714078479935E-3</v>
      </c>
      <c r="M67">
        <v>5.9896029674383199E-2</v>
      </c>
      <c r="N67">
        <v>9.7111085767678781E-2</v>
      </c>
      <c r="P67" t="s">
        <v>40</v>
      </c>
      <c r="Q67">
        <f t="shared" si="1"/>
        <v>175.57440423419106</v>
      </c>
      <c r="R67">
        <f t="shared" si="2"/>
        <v>5.5424687238821297</v>
      </c>
      <c r="S67">
        <f t="shared" si="3"/>
        <v>0</v>
      </c>
      <c r="T67">
        <f t="shared" si="4"/>
        <v>27.721227184080728</v>
      </c>
      <c r="U67">
        <f t="shared" si="5"/>
        <v>51.282490073448415</v>
      </c>
      <c r="V67">
        <f t="shared" si="6"/>
        <v>278.80205853645668</v>
      </c>
      <c r="W67">
        <f t="shared" si="7"/>
        <v>14.353026696963578</v>
      </c>
      <c r="X67">
        <f t="shared" si="8"/>
        <v>2.0122171506753585E-4</v>
      </c>
      <c r="Y67">
        <f t="shared" si="9"/>
        <v>194.0628550807794</v>
      </c>
      <c r="Z67">
        <f t="shared" si="10"/>
        <v>371.55322138968972</v>
      </c>
      <c r="AA67">
        <f t="shared" si="11"/>
        <v>1.9919499546101089</v>
      </c>
      <c r="AB67">
        <f t="shared" si="12"/>
        <v>78.783193093856809</v>
      </c>
      <c r="AC67">
        <f t="shared" si="13"/>
        <v>103.99204808930817</v>
      </c>
    </row>
    <row r="68" spans="2:29" x14ac:dyDescent="0.2">
      <c r="B68">
        <v>996.00256826327097</v>
      </c>
      <c r="C68">
        <v>2.0132072165567245</v>
      </c>
      <c r="D68">
        <v>0.19381232225364264</v>
      </c>
      <c r="E68">
        <v>780.99237276835254</v>
      </c>
      <c r="F68">
        <v>206.34781900259165</v>
      </c>
      <c r="G68">
        <v>333.38273663968226</v>
      </c>
      <c r="H68">
        <v>1.1050855524985659</v>
      </c>
      <c r="I68">
        <v>3.791219520928666E-2</v>
      </c>
      <c r="J68">
        <v>328.85324737419569</v>
      </c>
      <c r="K68">
        <v>660.82775456818422</v>
      </c>
      <c r="L68">
        <v>3.9076432520398123E-3</v>
      </c>
      <c r="M68">
        <v>0.45955963174032249</v>
      </c>
      <c r="N68">
        <v>0.30710065282819593</v>
      </c>
      <c r="P68" t="s">
        <v>41</v>
      </c>
      <c r="Q68">
        <f t="shared" si="1"/>
        <v>219.62459072596428</v>
      </c>
      <c r="R68">
        <f t="shared" si="2"/>
        <v>489.97453474061666</v>
      </c>
      <c r="S68">
        <f t="shared" si="3"/>
        <v>164.07823003470423</v>
      </c>
      <c r="T68">
        <f t="shared" si="4"/>
        <v>373.80998767307648</v>
      </c>
      <c r="U68">
        <f t="shared" si="5"/>
        <v>92.038055877850454</v>
      </c>
      <c r="V68">
        <f t="shared" si="6"/>
        <v>134.1362663107669</v>
      </c>
      <c r="W68">
        <f t="shared" si="7"/>
        <v>446.85616300389052</v>
      </c>
      <c r="X68">
        <f t="shared" si="8"/>
        <v>5.1920712730625267</v>
      </c>
      <c r="Y68">
        <f t="shared" si="9"/>
        <v>139.76021561017561</v>
      </c>
      <c r="Z68">
        <f t="shared" si="10"/>
        <v>191.81990536255674</v>
      </c>
      <c r="AA68">
        <f t="shared" si="11"/>
        <v>2.3878452887197574</v>
      </c>
      <c r="AB68">
        <f t="shared" si="12"/>
        <v>604.47370889800789</v>
      </c>
      <c r="AC68">
        <f t="shared" si="13"/>
        <v>328.86076398701812</v>
      </c>
    </row>
    <row r="69" spans="2:29" x14ac:dyDescent="0.2">
      <c r="B69">
        <v>4745.1605783684909</v>
      </c>
      <c r="C69">
        <v>32.018367806597539</v>
      </c>
      <c r="D69">
        <v>1.0630639595974078</v>
      </c>
      <c r="E69">
        <v>17314.436869157005</v>
      </c>
      <c r="F69">
        <v>4122.6855746490482</v>
      </c>
      <c r="G69">
        <v>100.51280255402877</v>
      </c>
      <c r="H69">
        <v>0.15753964276664401</v>
      </c>
      <c r="I69">
        <v>6.6301263565791908</v>
      </c>
      <c r="J69">
        <v>4474.6565296906701</v>
      </c>
      <c r="K69">
        <v>373.29688470139217</v>
      </c>
      <c r="L69">
        <v>5.1030386608448386E-2</v>
      </c>
      <c r="M69">
        <v>2.9776045632447903</v>
      </c>
      <c r="N69">
        <v>5.0064983865042105</v>
      </c>
      <c r="P69" t="s">
        <v>42</v>
      </c>
      <c r="Q69">
        <f t="shared" si="1"/>
        <v>1046.3366091217647</v>
      </c>
      <c r="R69">
        <f t="shared" si="2"/>
        <v>7792.6329392081907</v>
      </c>
      <c r="S69">
        <f t="shared" si="3"/>
        <v>899.9719464490795</v>
      </c>
      <c r="T69">
        <f t="shared" si="4"/>
        <v>8287.2889138260125</v>
      </c>
      <c r="U69">
        <f t="shared" si="5"/>
        <v>1838.8561949452517</v>
      </c>
      <c r="V69">
        <f t="shared" si="6"/>
        <v>40.4412423598299</v>
      </c>
      <c r="W69">
        <f t="shared" si="7"/>
        <v>63.703267252512127</v>
      </c>
      <c r="X69">
        <f t="shared" si="8"/>
        <v>907.99512934395534</v>
      </c>
      <c r="Y69">
        <f t="shared" si="9"/>
        <v>1901.6961710566345</v>
      </c>
      <c r="Z69">
        <f t="shared" si="10"/>
        <v>108.35769623863463</v>
      </c>
      <c r="AA69">
        <f t="shared" si="11"/>
        <v>31.183160893954042</v>
      </c>
      <c r="AB69">
        <f t="shared" si="12"/>
        <v>3916.5399866828348</v>
      </c>
      <c r="AC69">
        <f t="shared" si="13"/>
        <v>5361.2418896635536</v>
      </c>
    </row>
    <row r="70" spans="2:29" x14ac:dyDescent="0.2">
      <c r="C70">
        <v>5.2392636169731013E-2</v>
      </c>
      <c r="D70">
        <v>3.4122609639519373E-2</v>
      </c>
      <c r="E70">
        <v>10.738333333333332</v>
      </c>
      <c r="F70">
        <v>133.23784364881584</v>
      </c>
      <c r="G70">
        <v>266.27203888999713</v>
      </c>
      <c r="H70">
        <v>3.9936995145388107E-4</v>
      </c>
      <c r="I70">
        <v>4.8673822074678727E-3</v>
      </c>
      <c r="J70">
        <v>477.39797717011874</v>
      </c>
      <c r="K70">
        <v>36.663290593521694</v>
      </c>
      <c r="L70">
        <v>1.7803086455857379E-4</v>
      </c>
      <c r="M70">
        <v>2.2313142059651524E-2</v>
      </c>
      <c r="N70">
        <v>2.4889275339775838E-2</v>
      </c>
      <c r="P70" t="s">
        <v>43</v>
      </c>
      <c r="Q70">
        <f t="shared" si="1"/>
        <v>0</v>
      </c>
      <c r="R70">
        <f t="shared" si="2"/>
        <v>12.751324016712339</v>
      </c>
      <c r="S70">
        <f t="shared" si="3"/>
        <v>28.887623494291258</v>
      </c>
      <c r="T70">
        <f t="shared" si="4"/>
        <v>5.1397380959485064</v>
      </c>
      <c r="U70">
        <f t="shared" si="5"/>
        <v>59.428552034465639</v>
      </c>
      <c r="V70">
        <f t="shared" si="6"/>
        <v>107.1343329881593</v>
      </c>
      <c r="W70">
        <f t="shared" si="7"/>
        <v>0.16149059565771756</v>
      </c>
      <c r="X70">
        <f t="shared" si="8"/>
        <v>0.66658749763504166</v>
      </c>
      <c r="Y70">
        <f t="shared" si="9"/>
        <v>202.89063512040275</v>
      </c>
      <c r="Z70">
        <f t="shared" si="10"/>
        <v>10.642332867094506</v>
      </c>
      <c r="AA70">
        <f t="shared" si="11"/>
        <v>0.10878939907346602</v>
      </c>
      <c r="AB70">
        <f t="shared" si="12"/>
        <v>29.349200422344794</v>
      </c>
      <c r="AC70">
        <f t="shared" si="13"/>
        <v>26.652845013328573</v>
      </c>
    </row>
    <row r="71" spans="2:29" x14ac:dyDescent="0.2">
      <c r="B71">
        <v>708.25876023817182</v>
      </c>
      <c r="C71">
        <v>4.0846339700981227E-2</v>
      </c>
      <c r="D71">
        <v>4.1355334345349899E-3</v>
      </c>
      <c r="E71">
        <v>124.79500257849708</v>
      </c>
      <c r="F71">
        <v>263.26001093571642</v>
      </c>
      <c r="G71">
        <v>434.38987115333492</v>
      </c>
      <c r="H71">
        <v>7.2951086494643269E-2</v>
      </c>
      <c r="I71">
        <v>4.255193753663547E-5</v>
      </c>
      <c r="J71">
        <v>572.0529957043733</v>
      </c>
      <c r="K71">
        <v>1631.4546915885931</v>
      </c>
      <c r="L71">
        <v>7.5518773657226368E-2</v>
      </c>
      <c r="M71">
        <v>0.10646581321076665</v>
      </c>
      <c r="N71">
        <v>0.15038230560973539</v>
      </c>
      <c r="P71" t="s">
        <v>44</v>
      </c>
      <c r="Q71">
        <f t="shared" si="1"/>
        <v>156.17534060842996</v>
      </c>
      <c r="R71">
        <f t="shared" si="2"/>
        <v>9.9411854508825463</v>
      </c>
      <c r="S71">
        <f t="shared" si="3"/>
        <v>3.5010725752505105</v>
      </c>
      <c r="T71">
        <f t="shared" si="4"/>
        <v>59.731208654666489</v>
      </c>
      <c r="U71">
        <f t="shared" si="5"/>
        <v>117.42280443778604</v>
      </c>
      <c r="V71">
        <f t="shared" si="6"/>
        <v>174.77640272267155</v>
      </c>
      <c r="W71">
        <f t="shared" si="7"/>
        <v>29.498750141341233</v>
      </c>
      <c r="X71">
        <f t="shared" si="8"/>
        <v>5.8274835122973344E-3</v>
      </c>
      <c r="Y71">
        <f t="shared" si="9"/>
        <v>243.11832301633393</v>
      </c>
      <c r="Z71">
        <f t="shared" si="10"/>
        <v>473.56589123336136</v>
      </c>
      <c r="AA71">
        <f t="shared" si="11"/>
        <v>46.147290388693982</v>
      </c>
      <c r="AB71">
        <f t="shared" si="12"/>
        <v>140.03794184150479</v>
      </c>
      <c r="AC71">
        <f t="shared" si="13"/>
        <v>161.03788597484285</v>
      </c>
    </row>
    <row r="72" spans="2:29" x14ac:dyDescent="0.2">
      <c r="B72">
        <v>144.15227199110529</v>
      </c>
      <c r="C72">
        <v>6.7975089074146233E-3</v>
      </c>
      <c r="D72">
        <v>7.9143643118781968E-4</v>
      </c>
      <c r="E72">
        <v>202.31415963526996</v>
      </c>
      <c r="F72">
        <v>383.70938632727609</v>
      </c>
      <c r="G72">
        <v>272.49971254965772</v>
      </c>
      <c r="H72">
        <v>8.0407334827416691E-3</v>
      </c>
      <c r="I72">
        <v>6.192867034835592E-4</v>
      </c>
      <c r="J72">
        <v>157.97747614744398</v>
      </c>
      <c r="K72">
        <v>125.64553347864721</v>
      </c>
      <c r="L72">
        <v>4.423303495807487E-3</v>
      </c>
      <c r="M72">
        <v>5.0936520153280963E-2</v>
      </c>
      <c r="N72">
        <v>7.0620666825054024E-2</v>
      </c>
      <c r="P72" t="s">
        <v>45</v>
      </c>
      <c r="Q72">
        <f t="shared" si="1"/>
        <v>31.786447893873238</v>
      </c>
      <c r="R72">
        <f t="shared" si="2"/>
        <v>1.6543782661390207</v>
      </c>
      <c r="S72">
        <f t="shared" si="3"/>
        <v>0.67001668059234976</v>
      </c>
      <c r="T72">
        <f t="shared" si="4"/>
        <v>96.834560946193207</v>
      </c>
      <c r="U72">
        <f t="shared" si="5"/>
        <v>171.14727022727578</v>
      </c>
      <c r="V72">
        <f t="shared" si="6"/>
        <v>109.64003229619404</v>
      </c>
      <c r="W72">
        <f t="shared" si="7"/>
        <v>3.2513784147399885</v>
      </c>
      <c r="X72">
        <f t="shared" si="8"/>
        <v>8.481125097601748E-2</v>
      </c>
      <c r="Y72">
        <f t="shared" si="9"/>
        <v>67.139267452010046</v>
      </c>
      <c r="Z72">
        <f t="shared" si="10"/>
        <v>36.471401472613678</v>
      </c>
      <c r="AA72">
        <f t="shared" si="11"/>
        <v>2.7029500217370228</v>
      </c>
      <c r="AB72">
        <f t="shared" si="12"/>
        <v>66.998459239800809</v>
      </c>
      <c r="AC72">
        <f t="shared" si="13"/>
        <v>75.62460786546275</v>
      </c>
    </row>
    <row r="73" spans="2:29" x14ac:dyDescent="0.2">
      <c r="B73">
        <v>175.75118651483947</v>
      </c>
      <c r="C73">
        <v>3.8570357446247809E-2</v>
      </c>
      <c r="D73">
        <v>0.16534937188160606</v>
      </c>
      <c r="E73">
        <v>166.75593899464926</v>
      </c>
      <c r="F73">
        <v>203.38999859846754</v>
      </c>
      <c r="G73">
        <v>135.78160946583523</v>
      </c>
      <c r="H73">
        <v>3.6297854439784794E-3</v>
      </c>
      <c r="I73">
        <v>3.6669643688462831E-4</v>
      </c>
      <c r="J73">
        <v>41.537462204670859</v>
      </c>
      <c r="K73">
        <v>163.21042418364127</v>
      </c>
      <c r="M73">
        <v>7.2235199228925545E-2</v>
      </c>
      <c r="N73">
        <v>0.11730533866464019</v>
      </c>
      <c r="P73" t="s">
        <v>46</v>
      </c>
      <c r="Q73">
        <f t="shared" si="1"/>
        <v>38.754199675639164</v>
      </c>
      <c r="R73">
        <f t="shared" si="2"/>
        <v>9.3872567061563892</v>
      </c>
      <c r="S73">
        <f t="shared" si="3"/>
        <v>139.98197823654687</v>
      </c>
      <c r="T73">
        <f t="shared" si="4"/>
        <v>79.815165516976307</v>
      </c>
      <c r="U73">
        <f t="shared" si="5"/>
        <v>90.718768661987028</v>
      </c>
      <c r="V73">
        <f t="shared" si="6"/>
        <v>54.631617434644085</v>
      </c>
      <c r="W73">
        <f t="shared" si="7"/>
        <v>1.4677524218431055</v>
      </c>
      <c r="X73">
        <f t="shared" si="8"/>
        <v>5.0219039688229328E-2</v>
      </c>
      <c r="Y73">
        <f t="shared" si="9"/>
        <v>17.653116458414043</v>
      </c>
      <c r="Z73">
        <f t="shared" si="10"/>
        <v>47.375443759238408</v>
      </c>
      <c r="AA73">
        <f t="shared" si="11"/>
        <v>0</v>
      </c>
      <c r="AB73">
        <f t="shared" si="12"/>
        <v>95.013303552231847</v>
      </c>
      <c r="AC73">
        <f t="shared" si="13"/>
        <v>125.61719728609958</v>
      </c>
    </row>
    <row r="74" spans="2:29" x14ac:dyDescent="0.2">
      <c r="B74">
        <v>208.87049757223789</v>
      </c>
      <c r="C74">
        <v>2.5456067466699824E-2</v>
      </c>
      <c r="D74">
        <v>7.2127220700668349E-2</v>
      </c>
      <c r="E74">
        <v>9.3731073183888736</v>
      </c>
      <c r="F74">
        <v>142.95283183638767</v>
      </c>
      <c r="G74">
        <v>172.18376435538926</v>
      </c>
      <c r="H74">
        <v>1.4928984877368226E-6</v>
      </c>
      <c r="J74">
        <v>621.96388164657139</v>
      </c>
      <c r="K74">
        <v>93.244865827962684</v>
      </c>
      <c r="M74">
        <v>3.3772028260501651E-2</v>
      </c>
      <c r="N74">
        <v>4.9331682053186214E-2</v>
      </c>
      <c r="P74" t="s">
        <v>47</v>
      </c>
      <c r="Q74">
        <f t="shared" si="1"/>
        <v>46.05720808935277</v>
      </c>
      <c r="R74">
        <f t="shared" si="2"/>
        <v>6.195499753202161</v>
      </c>
      <c r="S74">
        <f t="shared" si="3"/>
        <v>61.061683654975745</v>
      </c>
      <c r="T74">
        <f t="shared" si="4"/>
        <v>4.4862936608788191</v>
      </c>
      <c r="U74">
        <f t="shared" si="5"/>
        <v>63.761762969198919</v>
      </c>
      <c r="V74">
        <f t="shared" si="6"/>
        <v>69.277994123993636</v>
      </c>
      <c r="W74">
        <f t="shared" si="7"/>
        <v>6.036735241683951E-4</v>
      </c>
      <c r="X74">
        <f t="shared" si="8"/>
        <v>0</v>
      </c>
      <c r="Y74">
        <f t="shared" si="9"/>
        <v>264.33008308339856</v>
      </c>
      <c r="Z74">
        <f t="shared" si="10"/>
        <v>27.066389410886348</v>
      </c>
      <c r="AA74">
        <f t="shared" si="11"/>
        <v>0</v>
      </c>
      <c r="AB74">
        <f t="shared" si="12"/>
        <v>44.421445596355213</v>
      </c>
      <c r="AC74">
        <f t="shared" si="13"/>
        <v>52.827157804354812</v>
      </c>
    </row>
    <row r="75" spans="2:29" x14ac:dyDescent="0.2">
      <c r="B75">
        <v>19.451432057436804</v>
      </c>
      <c r="C75">
        <v>0.1370634675871733</v>
      </c>
      <c r="D75">
        <v>3.4559081773455541E-2</v>
      </c>
      <c r="G75">
        <v>1108.8431111764912</v>
      </c>
      <c r="J75">
        <v>127.97456523437501</v>
      </c>
      <c r="K75">
        <v>793.01879670541621</v>
      </c>
      <c r="M75">
        <v>7.6880572389805321E-2</v>
      </c>
      <c r="N75">
        <v>0.36016058327664047</v>
      </c>
      <c r="Q75">
        <f t="shared" si="1"/>
        <v>4.2891584226510231</v>
      </c>
      <c r="R75">
        <f t="shared" si="2"/>
        <v>33.358517796207487</v>
      </c>
      <c r="S75">
        <f t="shared" si="3"/>
        <v>29.257133411735996</v>
      </c>
      <c r="T75">
        <f t="shared" si="4"/>
        <v>0</v>
      </c>
      <c r="U75">
        <f t="shared" si="5"/>
        <v>0</v>
      </c>
      <c r="V75">
        <f t="shared" si="6"/>
        <v>446.14210188808323</v>
      </c>
      <c r="W75">
        <f t="shared" si="7"/>
        <v>0</v>
      </c>
      <c r="X75">
        <f t="shared" si="8"/>
        <v>0</v>
      </c>
      <c r="Y75">
        <f t="shared" si="9"/>
        <v>54.388250602928927</v>
      </c>
      <c r="Z75">
        <f t="shared" si="10"/>
        <v>230.19128582782028</v>
      </c>
      <c r="AA75">
        <f t="shared" si="11"/>
        <v>0</v>
      </c>
      <c r="AB75">
        <f t="shared" si="12"/>
        <v>101.12351374005561</v>
      </c>
      <c r="AC75">
        <f t="shared" si="13"/>
        <v>385.68034122880061</v>
      </c>
    </row>
    <row r="76" spans="2:29" x14ac:dyDescent="0.2">
      <c r="B76">
        <v>144.31702316298322</v>
      </c>
      <c r="C76">
        <v>6.8039918126089624E-3</v>
      </c>
      <c r="D76">
        <v>5.5062767898775614E-4</v>
      </c>
      <c r="F76">
        <v>334.12430341668608</v>
      </c>
      <c r="G76">
        <v>2553.722638494588</v>
      </c>
      <c r="H76">
        <v>3.5319774859612723E-4</v>
      </c>
      <c r="I76">
        <v>8.8158538750043923E-4</v>
      </c>
      <c r="J76">
        <v>561.6699095415745</v>
      </c>
      <c r="K76">
        <v>72.338950284646202</v>
      </c>
      <c r="L76">
        <v>1.4922049255841697E-4</v>
      </c>
      <c r="M76">
        <v>9.612162877224684E-3</v>
      </c>
      <c r="N76">
        <v>5.7993750074174594E-2</v>
      </c>
      <c r="P76" t="s">
        <v>48</v>
      </c>
      <c r="Q76">
        <f t="shared" si="1"/>
        <v>31.822776523786715</v>
      </c>
      <c r="R76">
        <f t="shared" si="2"/>
        <v>1.6559560761280971</v>
      </c>
      <c r="S76">
        <f t="shared" si="3"/>
        <v>0.46615206879463672</v>
      </c>
      <c r="T76">
        <f t="shared" si="4"/>
        <v>0</v>
      </c>
      <c r="U76">
        <f t="shared" si="5"/>
        <v>149.03065831593102</v>
      </c>
      <c r="V76">
        <f t="shared" si="6"/>
        <v>1027.4881758234726</v>
      </c>
      <c r="W76">
        <f t="shared" si="7"/>
        <v>0.14282024623562617</v>
      </c>
      <c r="X76">
        <f t="shared" si="8"/>
        <v>0.12073302904052149</v>
      </c>
      <c r="Y76">
        <f t="shared" si="9"/>
        <v>238.70558763239359</v>
      </c>
      <c r="Z76">
        <f t="shared" si="10"/>
        <v>20.997983970414186</v>
      </c>
      <c r="AA76">
        <f t="shared" si="11"/>
        <v>9.1184232324703351E-2</v>
      </c>
      <c r="AB76">
        <f t="shared" si="12"/>
        <v>12.643190009802479</v>
      </c>
      <c r="AC76">
        <f t="shared" si="13"/>
        <v>62.102990600071408</v>
      </c>
    </row>
    <row r="77" spans="2:29" x14ac:dyDescent="0.2">
      <c r="B77">
        <v>83.832757933945075</v>
      </c>
      <c r="C77">
        <v>4.2706822027957381E-3</v>
      </c>
      <c r="D77">
        <v>0.17682768215777717</v>
      </c>
      <c r="E77">
        <v>6.0167287118813535</v>
      </c>
      <c r="F77">
        <v>0.30395068171581024</v>
      </c>
      <c r="G77">
        <v>25.026931970954358</v>
      </c>
      <c r="J77">
        <v>1225.6200966395338</v>
      </c>
      <c r="K77">
        <v>727.97630821166706</v>
      </c>
      <c r="M77">
        <v>0.56123220992321643</v>
      </c>
      <c r="N77">
        <v>0.2544325897942688</v>
      </c>
      <c r="P77" t="s">
        <v>49</v>
      </c>
      <c r="Q77">
        <f t="shared" si="1"/>
        <v>18.485630195488401</v>
      </c>
      <c r="R77">
        <f t="shared" si="2"/>
        <v>1.0393989789679032</v>
      </c>
      <c r="S77">
        <f t="shared" si="3"/>
        <v>149.69932134457991</v>
      </c>
      <c r="T77">
        <f t="shared" si="4"/>
        <v>2.8798146615033788</v>
      </c>
      <c r="U77">
        <f t="shared" si="5"/>
        <v>0.13557220988858198</v>
      </c>
      <c r="V77">
        <f t="shared" si="6"/>
        <v>10.069565225945167</v>
      </c>
      <c r="W77">
        <f t="shared" si="7"/>
        <v>0</v>
      </c>
      <c r="X77">
        <f t="shared" si="8"/>
        <v>0</v>
      </c>
      <c r="Y77">
        <f t="shared" si="9"/>
        <v>520.87954225854014</v>
      </c>
      <c r="Z77">
        <f t="shared" si="10"/>
        <v>211.31126164425851</v>
      </c>
      <c r="AA77">
        <f t="shared" si="11"/>
        <v>0</v>
      </c>
      <c r="AB77">
        <f t="shared" si="12"/>
        <v>738.20695303587445</v>
      </c>
      <c r="AC77">
        <f t="shared" si="13"/>
        <v>272.46082055627767</v>
      </c>
    </row>
    <row r="78" spans="2:29" x14ac:dyDescent="0.2">
      <c r="B78">
        <v>2.2349931914893619</v>
      </c>
      <c r="D78">
        <v>0</v>
      </c>
      <c r="F78">
        <v>0</v>
      </c>
      <c r="G78">
        <v>0.77066872284124976</v>
      </c>
      <c r="M78">
        <v>1.3637628625311256E-2</v>
      </c>
      <c r="N78">
        <v>4.9854482275905445E-3</v>
      </c>
      <c r="P78" t="s">
        <v>50</v>
      </c>
      <c r="Q78">
        <f t="shared" si="1"/>
        <v>0.49282951730945745</v>
      </c>
      <c r="R78">
        <f t="shared" si="2"/>
        <v>0</v>
      </c>
      <c r="S78">
        <f t="shared" si="3"/>
        <v>0</v>
      </c>
      <c r="T78">
        <f t="shared" si="4"/>
        <v>0</v>
      </c>
      <c r="U78">
        <f t="shared" si="5"/>
        <v>0</v>
      </c>
      <c r="V78">
        <f t="shared" si="6"/>
        <v>0.31007791851003685</v>
      </c>
      <c r="W78">
        <f t="shared" si="7"/>
        <v>0</v>
      </c>
      <c r="X78">
        <f t="shared" si="8"/>
        <v>0</v>
      </c>
      <c r="Y78">
        <f t="shared" si="9"/>
        <v>0</v>
      </c>
      <c r="Z78">
        <f t="shared" si="10"/>
        <v>0</v>
      </c>
      <c r="AA78">
        <f t="shared" si="11"/>
        <v>0</v>
      </c>
      <c r="AB78">
        <f t="shared" si="12"/>
        <v>17.938015844641541</v>
      </c>
      <c r="AC78">
        <f t="shared" si="13"/>
        <v>5.3387001878513178</v>
      </c>
    </row>
    <row r="79" spans="2:29" x14ac:dyDescent="0.2">
      <c r="B79">
        <v>28.420021943017275</v>
      </c>
      <c r="C79">
        <v>3.0503188634642551E-6</v>
      </c>
      <c r="D79">
        <v>0</v>
      </c>
      <c r="E79">
        <v>0</v>
      </c>
      <c r="F79">
        <v>290.84670959868583</v>
      </c>
      <c r="G79">
        <v>1.1145412832076802</v>
      </c>
      <c r="H79">
        <v>0</v>
      </c>
      <c r="J79">
        <v>66.076865966840032</v>
      </c>
      <c r="K79">
        <v>365.08870467030067</v>
      </c>
      <c r="M79">
        <v>1.4389518238786212E-2</v>
      </c>
      <c r="N79">
        <v>2.1768112108296062E-2</v>
      </c>
      <c r="P79" t="s">
        <v>51</v>
      </c>
      <c r="Q79">
        <f t="shared" si="1"/>
        <v>6.2667867398593193</v>
      </c>
      <c r="R79">
        <f t="shared" si="2"/>
        <v>7.4238685101311506E-4</v>
      </c>
      <c r="S79">
        <f t="shared" si="3"/>
        <v>0</v>
      </c>
      <c r="T79">
        <f t="shared" si="4"/>
        <v>0</v>
      </c>
      <c r="U79">
        <f t="shared" si="5"/>
        <v>129.72739832833699</v>
      </c>
      <c r="V79">
        <f t="shared" si="6"/>
        <v>0.44843475665708588</v>
      </c>
      <c r="W79">
        <f t="shared" si="7"/>
        <v>0</v>
      </c>
      <c r="X79">
        <f t="shared" si="8"/>
        <v>0</v>
      </c>
      <c r="Y79">
        <f t="shared" si="9"/>
        <v>28.082182882816436</v>
      </c>
      <c r="Z79">
        <f t="shared" si="10"/>
        <v>105.97509002108609</v>
      </c>
      <c r="AA79">
        <f t="shared" si="11"/>
        <v>0</v>
      </c>
      <c r="AB79">
        <f t="shared" si="12"/>
        <v>18.92700067261249</v>
      </c>
      <c r="AC79">
        <f t="shared" si="13"/>
        <v>23.310526736308002</v>
      </c>
    </row>
    <row r="80" spans="2:29" x14ac:dyDescent="0.2">
      <c r="B80">
        <v>35.602935794074789</v>
      </c>
      <c r="C80">
        <v>4.7368941466011707E-4</v>
      </c>
      <c r="D80">
        <v>1.0151610079729356E-3</v>
      </c>
      <c r="E80">
        <v>1.0249268026565463</v>
      </c>
      <c r="F80">
        <v>0</v>
      </c>
      <c r="M80">
        <v>4.4875022739986146E-4</v>
      </c>
      <c r="N80">
        <v>1.6256157327480949E-2</v>
      </c>
      <c r="P80" t="s">
        <v>52</v>
      </c>
      <c r="Q80">
        <f t="shared" si="1"/>
        <v>7.8506626906102603</v>
      </c>
      <c r="R80">
        <f t="shared" si="2"/>
        <v>0.11528656794535504</v>
      </c>
      <c r="S80">
        <f t="shared" si="3"/>
        <v>0.85941811878431784</v>
      </c>
      <c r="T80">
        <f t="shared" si="4"/>
        <v>0.49056545086194775</v>
      </c>
      <c r="U80">
        <f t="shared" si="5"/>
        <v>0</v>
      </c>
      <c r="V80">
        <f t="shared" si="6"/>
        <v>0</v>
      </c>
      <c r="W80">
        <f t="shared" si="7"/>
        <v>0</v>
      </c>
      <c r="X80">
        <f t="shared" si="8"/>
        <v>0</v>
      </c>
      <c r="Y80">
        <f t="shared" si="9"/>
        <v>0</v>
      </c>
      <c r="Z80">
        <f t="shared" si="10"/>
        <v>0</v>
      </c>
      <c r="AA80">
        <f t="shared" si="11"/>
        <v>0</v>
      </c>
      <c r="AB80">
        <f t="shared" si="12"/>
        <v>0.59025574830840422</v>
      </c>
      <c r="AC80">
        <f t="shared" si="13"/>
        <v>17.408013525778191</v>
      </c>
    </row>
    <row r="81" spans="2:43" x14ac:dyDescent="0.2">
      <c r="B81">
        <v>18487.548047683747</v>
      </c>
      <c r="C81">
        <v>9.6726089277682323</v>
      </c>
      <c r="D81">
        <v>0.47279324645884108</v>
      </c>
      <c r="E81">
        <v>13578.3678067237</v>
      </c>
      <c r="F81">
        <v>6071.3714332183708</v>
      </c>
      <c r="G81">
        <v>8377.1565296222252</v>
      </c>
      <c r="H81">
        <v>20.617349414326583</v>
      </c>
      <c r="I81">
        <v>3.1296785280200967</v>
      </c>
      <c r="J81">
        <v>2194.9288826599623</v>
      </c>
      <c r="K81">
        <v>8894.5909778764835</v>
      </c>
      <c r="L81">
        <v>15.55510516316359</v>
      </c>
      <c r="M81">
        <v>27.879362030031864</v>
      </c>
      <c r="N81">
        <v>30.92098409120544</v>
      </c>
      <c r="P81" t="s">
        <v>53</v>
      </c>
      <c r="Q81">
        <f t="shared" si="1"/>
        <v>4076.616168348964</v>
      </c>
      <c r="R81">
        <f t="shared" si="2"/>
        <v>2354.1203409836071</v>
      </c>
      <c r="S81">
        <f t="shared" si="3"/>
        <v>400.25875625083137</v>
      </c>
      <c r="T81">
        <f t="shared" si="4"/>
        <v>6499.0769173073331</v>
      </c>
      <c r="U81">
        <f t="shared" si="5"/>
        <v>2708.0355194775243</v>
      </c>
      <c r="V81">
        <f t="shared" si="6"/>
        <v>3370.5419498036358</v>
      </c>
      <c r="W81">
        <f t="shared" si="7"/>
        <v>8336.9017265370876</v>
      </c>
      <c r="X81">
        <f t="shared" si="8"/>
        <v>428.60915569651343</v>
      </c>
      <c r="Y81">
        <f t="shared" si="9"/>
        <v>932.82865940653983</v>
      </c>
      <c r="Z81">
        <f t="shared" si="10"/>
        <v>2581.8522115945366</v>
      </c>
      <c r="AA81">
        <f t="shared" si="11"/>
        <v>9505.2649854900646</v>
      </c>
      <c r="AB81">
        <f t="shared" si="12"/>
        <v>36670.630325350663</v>
      </c>
      <c r="AC81">
        <f t="shared" si="13"/>
        <v>33111.940198814948</v>
      </c>
    </row>
    <row r="82" spans="2:43" x14ac:dyDescent="0.2">
      <c r="N82">
        <v>1.3540635826959205E-2</v>
      </c>
      <c r="P82" t="s">
        <v>54</v>
      </c>
      <c r="Q82">
        <f t="shared" si="1"/>
        <v>0</v>
      </c>
      <c r="R82">
        <f t="shared" si="2"/>
        <v>0</v>
      </c>
      <c r="S82">
        <f t="shared" si="3"/>
        <v>0</v>
      </c>
      <c r="T82">
        <f t="shared" si="4"/>
        <v>0</v>
      </c>
      <c r="U82">
        <f t="shared" si="5"/>
        <v>0</v>
      </c>
      <c r="V82">
        <f t="shared" si="6"/>
        <v>0</v>
      </c>
      <c r="W82">
        <f t="shared" si="7"/>
        <v>0</v>
      </c>
      <c r="X82">
        <f t="shared" si="8"/>
        <v>0</v>
      </c>
      <c r="Y82">
        <f t="shared" si="9"/>
        <v>0</v>
      </c>
      <c r="Z82">
        <f t="shared" si="10"/>
        <v>0</v>
      </c>
      <c r="AA82">
        <f t="shared" si="11"/>
        <v>0</v>
      </c>
      <c r="AB82">
        <f t="shared" si="12"/>
        <v>0</v>
      </c>
      <c r="AC82">
        <f t="shared" si="13"/>
        <v>14.500079377607072</v>
      </c>
    </row>
    <row r="83" spans="2:43" x14ac:dyDescent="0.2"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P83" t="s">
        <v>55</v>
      </c>
      <c r="Q83">
        <f t="shared" si="1"/>
        <v>0</v>
      </c>
      <c r="R83">
        <f t="shared" si="2"/>
        <v>0</v>
      </c>
      <c r="S83">
        <f t="shared" si="3"/>
        <v>0</v>
      </c>
      <c r="T83">
        <f t="shared" si="4"/>
        <v>0</v>
      </c>
      <c r="U83">
        <f t="shared" si="5"/>
        <v>0</v>
      </c>
      <c r="V83">
        <f t="shared" si="6"/>
        <v>0</v>
      </c>
      <c r="W83">
        <f t="shared" si="7"/>
        <v>0</v>
      </c>
      <c r="X83">
        <f t="shared" si="8"/>
        <v>0</v>
      </c>
      <c r="Y83">
        <f t="shared" si="9"/>
        <v>0</v>
      </c>
      <c r="Z83">
        <f t="shared" si="10"/>
        <v>0</v>
      </c>
      <c r="AA83">
        <f t="shared" si="11"/>
        <v>0</v>
      </c>
      <c r="AB83">
        <f t="shared" si="12"/>
        <v>0</v>
      </c>
      <c r="AC83">
        <f t="shared" si="13"/>
        <v>0</v>
      </c>
    </row>
    <row r="84" spans="2:43" x14ac:dyDescent="0.2">
      <c r="B84" t="e">
        <f>B42*T42</f>
        <v>#VALUE!</v>
      </c>
      <c r="Q84">
        <v>7325</v>
      </c>
      <c r="R84">
        <v>10887</v>
      </c>
      <c r="S84">
        <v>2292</v>
      </c>
      <c r="T84">
        <v>1591</v>
      </c>
      <c r="U84">
        <v>547</v>
      </c>
      <c r="V84">
        <v>5254</v>
      </c>
      <c r="W84">
        <v>995</v>
      </c>
      <c r="X84">
        <v>2715</v>
      </c>
      <c r="Y84">
        <v>1273</v>
      </c>
      <c r="Z84">
        <v>2654.0000000000005</v>
      </c>
      <c r="AA84">
        <v>1057</v>
      </c>
      <c r="AB84">
        <v>58300</v>
      </c>
      <c r="AC84">
        <v>111182</v>
      </c>
    </row>
    <row r="85" spans="2:43" x14ac:dyDescent="0.2">
      <c r="B85" t="e">
        <f>B43*#REF!</f>
        <v>#REF!</v>
      </c>
      <c r="P85" t="s">
        <v>100</v>
      </c>
      <c r="Q85">
        <v>1620</v>
      </c>
      <c r="R85">
        <v>1362</v>
      </c>
      <c r="S85">
        <v>455</v>
      </c>
      <c r="T85">
        <v>1359</v>
      </c>
      <c r="U85">
        <v>529</v>
      </c>
      <c r="V85">
        <v>3059</v>
      </c>
      <c r="W85">
        <v>962</v>
      </c>
      <c r="X85">
        <v>429</v>
      </c>
      <c r="Y85">
        <v>1036</v>
      </c>
      <c r="Z85">
        <v>1126</v>
      </c>
      <c r="AA85">
        <v>483</v>
      </c>
      <c r="AQ85" t="s">
        <v>116</v>
      </c>
    </row>
    <row r="86" spans="2:43" x14ac:dyDescent="0.2">
      <c r="B86">
        <f>B44*T43</f>
        <v>41416976.329383373</v>
      </c>
      <c r="P86" t="s">
        <v>101</v>
      </c>
      <c r="Q86">
        <v>57146</v>
      </c>
      <c r="R86">
        <v>95800</v>
      </c>
      <c r="S86">
        <v>9066</v>
      </c>
      <c r="T86">
        <v>376851</v>
      </c>
      <c r="U86">
        <v>8508</v>
      </c>
      <c r="V86">
        <v>37049</v>
      </c>
      <c r="W86">
        <v>12514</v>
      </c>
      <c r="X86">
        <v>5994</v>
      </c>
      <c r="Y86">
        <v>19230</v>
      </c>
      <c r="Z86">
        <v>11296</v>
      </c>
      <c r="AA86">
        <v>15395</v>
      </c>
      <c r="AB86">
        <v>1246000</v>
      </c>
      <c r="AC86">
        <v>1169800</v>
      </c>
      <c r="AD86">
        <f t="shared" ref="AD86:AD99" si="14">291.8*Q86*365/1000/10000</f>
        <v>608.64490219999993</v>
      </c>
      <c r="AE86">
        <f t="shared" ref="AE86:AP99" si="15">291.8*R86*365/1000/10000</f>
        <v>1020.33706</v>
      </c>
      <c r="AF86">
        <f t="shared" si="15"/>
        <v>96.559246200000018</v>
      </c>
      <c r="AG86">
        <f t="shared" si="15"/>
        <v>4013.7269457000002</v>
      </c>
      <c r="AH86">
        <f t="shared" si="15"/>
        <v>90.616155599999999</v>
      </c>
      <c r="AI86">
        <f t="shared" si="15"/>
        <v>394.59778430000006</v>
      </c>
      <c r="AJ86">
        <f t="shared" si="15"/>
        <v>133.28285980000001</v>
      </c>
      <c r="AK86">
        <f t="shared" si="15"/>
        <v>63.8402958</v>
      </c>
      <c r="AL86">
        <f t="shared" si="15"/>
        <v>204.812961</v>
      </c>
      <c r="AM86">
        <f t="shared" si="15"/>
        <v>120.3103072</v>
      </c>
      <c r="AN86">
        <f t="shared" si="15"/>
        <v>163.96752649999999</v>
      </c>
      <c r="AO86">
        <f t="shared" si="15"/>
        <v>13270.772199999999</v>
      </c>
      <c r="AP86">
        <f t="shared" si="15"/>
        <v>12459.18886</v>
      </c>
      <c r="AQ86" t="s">
        <v>102</v>
      </c>
    </row>
    <row r="87" spans="2:43" x14ac:dyDescent="0.2">
      <c r="B87">
        <f t="shared" ref="B87:B99" si="16">B45*Q44</f>
        <v>0</v>
      </c>
      <c r="Q87">
        <v>58357</v>
      </c>
      <c r="R87">
        <v>474300</v>
      </c>
      <c r="S87">
        <v>34626</v>
      </c>
      <c r="T87">
        <v>27299</v>
      </c>
      <c r="U87">
        <v>1734</v>
      </c>
      <c r="V87">
        <v>17596</v>
      </c>
      <c r="W87">
        <v>6609</v>
      </c>
      <c r="X87">
        <v>10960</v>
      </c>
      <c r="Y87">
        <v>16946</v>
      </c>
      <c r="Z87">
        <v>8832</v>
      </c>
      <c r="AA87">
        <v>13543</v>
      </c>
      <c r="AB87">
        <v>644000</v>
      </c>
      <c r="AC87">
        <v>298400</v>
      </c>
      <c r="AD87">
        <f t="shared" si="14"/>
        <v>621.54289990000007</v>
      </c>
      <c r="AE87">
        <f t="shared" si="15"/>
        <v>5051.6270100000002</v>
      </c>
      <c r="AF87">
        <f t="shared" si="15"/>
        <v>368.79113820000009</v>
      </c>
      <c r="AG87">
        <f t="shared" si="15"/>
        <v>290.75345929999997</v>
      </c>
      <c r="AH87">
        <f t="shared" si="15"/>
        <v>18.468313800000001</v>
      </c>
      <c r="AI87">
        <f t="shared" si="15"/>
        <v>187.40971719999999</v>
      </c>
      <c r="AJ87">
        <f t="shared" si="15"/>
        <v>70.390476300000017</v>
      </c>
      <c r="AK87">
        <f t="shared" si="15"/>
        <v>116.731672</v>
      </c>
      <c r="AL87">
        <f t="shared" si="15"/>
        <v>180.48676219999999</v>
      </c>
      <c r="AM87">
        <f t="shared" si="15"/>
        <v>94.066982400000001</v>
      </c>
      <c r="AN87">
        <f t="shared" si="15"/>
        <v>144.24243010000001</v>
      </c>
      <c r="AO87">
        <f t="shared" si="15"/>
        <v>6859.0508</v>
      </c>
      <c r="AP87">
        <f t="shared" si="15"/>
        <v>3178.1688800000002</v>
      </c>
      <c r="AQ87" t="s">
        <v>103</v>
      </c>
    </row>
    <row r="88" spans="2:43" x14ac:dyDescent="0.2">
      <c r="B88">
        <f t="shared" si="16"/>
        <v>0</v>
      </c>
      <c r="Q88">
        <v>16162</v>
      </c>
      <c r="R88">
        <v>13700</v>
      </c>
      <c r="S88">
        <v>5778</v>
      </c>
      <c r="T88">
        <v>573291</v>
      </c>
      <c r="U88">
        <v>3427</v>
      </c>
      <c r="V88">
        <v>8268</v>
      </c>
      <c r="W88">
        <v>20067</v>
      </c>
      <c r="X88">
        <v>1882</v>
      </c>
      <c r="Y88">
        <v>4443</v>
      </c>
      <c r="Z88">
        <v>5811</v>
      </c>
      <c r="AA88">
        <v>2496</v>
      </c>
      <c r="AB88">
        <v>477000</v>
      </c>
      <c r="AC88">
        <v>374099.99999999994</v>
      </c>
      <c r="AD88">
        <f>718*Q88*365/1000/10000</f>
        <v>423.55753399999998</v>
      </c>
      <c r="AE88">
        <f t="shared" ref="AE88:AN88" si="17">718*R88*365/1000/10000</f>
        <v>359.03590000000003</v>
      </c>
      <c r="AF88">
        <f t="shared" si="17"/>
        <v>151.424046</v>
      </c>
      <c r="AG88">
        <f t="shared" si="17"/>
        <v>15024.237237000001</v>
      </c>
      <c r="AH88">
        <f t="shared" si="17"/>
        <v>89.811389000000005</v>
      </c>
      <c r="AI88">
        <f t="shared" si="17"/>
        <v>216.67947599999997</v>
      </c>
      <c r="AJ88">
        <f t="shared" si="17"/>
        <v>525.89586900000006</v>
      </c>
      <c r="AK88">
        <f t="shared" si="17"/>
        <v>49.321573999999998</v>
      </c>
      <c r="AL88">
        <f t="shared" si="17"/>
        <v>116.437701</v>
      </c>
      <c r="AM88">
        <f t="shared" si="17"/>
        <v>152.28887700000001</v>
      </c>
      <c r="AN88">
        <f t="shared" si="17"/>
        <v>65.412672000000001</v>
      </c>
      <c r="AO88">
        <f t="shared" ref="AO88" si="18">718*AB88*365/1000/10000</f>
        <v>12500.739</v>
      </c>
      <c r="AP88">
        <f t="shared" ref="AP88" si="19">718*AC88*365/1000/10000</f>
        <v>9804.0386999999992</v>
      </c>
      <c r="AQ88" t="s">
        <v>104</v>
      </c>
    </row>
    <row r="89" spans="2:43" x14ac:dyDescent="0.2">
      <c r="B89">
        <f t="shared" si="16"/>
        <v>0</v>
      </c>
      <c r="Q89">
        <v>11191</v>
      </c>
      <c r="R89">
        <v>268800</v>
      </c>
      <c r="S89">
        <v>3888</v>
      </c>
      <c r="T89">
        <v>213400</v>
      </c>
      <c r="U89">
        <v>1647</v>
      </c>
      <c r="V89">
        <v>8107</v>
      </c>
      <c r="W89">
        <v>5658</v>
      </c>
      <c r="X89">
        <v>4005</v>
      </c>
      <c r="Y89">
        <v>4914</v>
      </c>
      <c r="Z89">
        <v>4216</v>
      </c>
      <c r="AA89">
        <v>4443</v>
      </c>
      <c r="AB89">
        <v>732000</v>
      </c>
      <c r="AC89">
        <v>58099.999999999993</v>
      </c>
      <c r="AD89">
        <f t="shared" si="14"/>
        <v>119.19198370000001</v>
      </c>
      <c r="AE89">
        <f t="shared" si="15"/>
        <v>2862.90816</v>
      </c>
      <c r="AF89">
        <f t="shared" si="15"/>
        <v>41.409921600000004</v>
      </c>
      <c r="AG89">
        <f t="shared" si="15"/>
        <v>2272.8593799999999</v>
      </c>
      <c r="AH89">
        <f t="shared" si="15"/>
        <v>17.541702900000001</v>
      </c>
      <c r="AI89">
        <f t="shared" si="15"/>
        <v>86.345224899999991</v>
      </c>
      <c r="AJ89">
        <f t="shared" si="15"/>
        <v>60.261660600000006</v>
      </c>
      <c r="AK89">
        <f t="shared" si="15"/>
        <v>42.656053499999999</v>
      </c>
      <c r="AL89">
        <f t="shared" si="15"/>
        <v>52.337539800000002</v>
      </c>
      <c r="AM89">
        <f t="shared" si="15"/>
        <v>44.903351199999996</v>
      </c>
      <c r="AN89">
        <f t="shared" si="15"/>
        <v>47.321060100000011</v>
      </c>
      <c r="AO89">
        <f t="shared" si="15"/>
        <v>7796.3123999999998</v>
      </c>
      <c r="AP89">
        <f t="shared" si="15"/>
        <v>618.80566999999996</v>
      </c>
      <c r="AQ89" t="s">
        <v>105</v>
      </c>
    </row>
    <row r="90" spans="2:43" x14ac:dyDescent="0.2">
      <c r="B90">
        <f t="shared" si="16"/>
        <v>0</v>
      </c>
      <c r="Q90">
        <v>46586</v>
      </c>
      <c r="R90">
        <v>38200</v>
      </c>
      <c r="S90">
        <v>16752</v>
      </c>
      <c r="T90">
        <v>35210</v>
      </c>
      <c r="U90">
        <v>11399</v>
      </c>
      <c r="V90">
        <v>24839</v>
      </c>
      <c r="W90">
        <v>15590</v>
      </c>
      <c r="X90">
        <v>16613</v>
      </c>
      <c r="Y90">
        <v>23885</v>
      </c>
      <c r="Z90">
        <v>13952</v>
      </c>
      <c r="AA90">
        <v>15255</v>
      </c>
      <c r="AB90">
        <v>395000</v>
      </c>
      <c r="AC90">
        <v>134500</v>
      </c>
      <c r="AD90">
        <f t="shared" si="14"/>
        <v>496.17351020000001</v>
      </c>
      <c r="AE90">
        <f t="shared" si="15"/>
        <v>406.85674</v>
      </c>
      <c r="AF90">
        <f t="shared" si="15"/>
        <v>178.42052640000003</v>
      </c>
      <c r="AG90">
        <f t="shared" si="15"/>
        <v>375.01114699999999</v>
      </c>
      <c r="AH90">
        <f t="shared" si="15"/>
        <v>121.4073293</v>
      </c>
      <c r="AI90">
        <f t="shared" si="15"/>
        <v>264.55273729999999</v>
      </c>
      <c r="AJ90">
        <f t="shared" si="15"/>
        <v>166.04441299999999</v>
      </c>
      <c r="AK90">
        <f t="shared" si="15"/>
        <v>176.94007910000002</v>
      </c>
      <c r="AL90">
        <f t="shared" si="15"/>
        <v>254.39196949999999</v>
      </c>
      <c r="AM90">
        <f t="shared" si="15"/>
        <v>148.59856640000001</v>
      </c>
      <c r="AN90">
        <f t="shared" si="15"/>
        <v>162.4764285</v>
      </c>
      <c r="AO90">
        <f t="shared" si="15"/>
        <v>4207.0264999999999</v>
      </c>
      <c r="AP90">
        <f t="shared" si="15"/>
        <v>1432.5191500000001</v>
      </c>
      <c r="AQ90" t="s">
        <v>106</v>
      </c>
    </row>
    <row r="91" spans="2:43" x14ac:dyDescent="0.2">
      <c r="B91">
        <f t="shared" si="16"/>
        <v>0</v>
      </c>
      <c r="Q91">
        <v>8963</v>
      </c>
      <c r="R91">
        <v>13600</v>
      </c>
      <c r="S91">
        <v>3816</v>
      </c>
      <c r="T91">
        <v>11467</v>
      </c>
      <c r="U91">
        <v>3797</v>
      </c>
      <c r="V91">
        <v>8838</v>
      </c>
      <c r="W91">
        <v>8759</v>
      </c>
      <c r="X91">
        <v>1295</v>
      </c>
      <c r="Y91">
        <v>5073</v>
      </c>
      <c r="Z91">
        <v>7805</v>
      </c>
      <c r="AA91">
        <v>3317</v>
      </c>
      <c r="AB91">
        <v>476000</v>
      </c>
      <c r="AC91">
        <v>165900</v>
      </c>
      <c r="AD91">
        <f t="shared" si="14"/>
        <v>95.4622241</v>
      </c>
      <c r="AE91">
        <f t="shared" si="15"/>
        <v>144.84951999999998</v>
      </c>
      <c r="AF91">
        <f t="shared" si="15"/>
        <v>40.643071200000001</v>
      </c>
      <c r="AG91">
        <f t="shared" si="15"/>
        <v>122.13157690000001</v>
      </c>
      <c r="AH91">
        <f t="shared" si="15"/>
        <v>40.440707900000007</v>
      </c>
      <c r="AI91">
        <f t="shared" si="15"/>
        <v>94.130886600000011</v>
      </c>
      <c r="AJ91">
        <f t="shared" si="15"/>
        <v>93.289481300000006</v>
      </c>
      <c r="AK91">
        <f t="shared" si="15"/>
        <v>13.7926565</v>
      </c>
      <c r="AL91">
        <f t="shared" si="15"/>
        <v>54.031001100000005</v>
      </c>
      <c r="AM91">
        <f t="shared" si="15"/>
        <v>83.128713500000003</v>
      </c>
      <c r="AN91">
        <f t="shared" si="15"/>
        <v>35.328371900000008</v>
      </c>
      <c r="AO91">
        <f t="shared" si="15"/>
        <v>5069.7331999999997</v>
      </c>
      <c r="AP91">
        <f t="shared" si="15"/>
        <v>1766.9511300000001</v>
      </c>
      <c r="AQ91" t="s">
        <v>107</v>
      </c>
    </row>
    <row r="92" spans="2:43" x14ac:dyDescent="0.2">
      <c r="B92">
        <f t="shared" si="16"/>
        <v>0</v>
      </c>
      <c r="Q92">
        <v>10243</v>
      </c>
      <c r="R92">
        <v>34500</v>
      </c>
      <c r="S92">
        <v>2893</v>
      </c>
      <c r="T92">
        <v>57502</v>
      </c>
      <c r="U92">
        <v>778</v>
      </c>
      <c r="V92">
        <v>6600</v>
      </c>
      <c r="W92">
        <v>5611</v>
      </c>
      <c r="X92">
        <v>4605</v>
      </c>
      <c r="Y92">
        <v>2368</v>
      </c>
      <c r="Z92">
        <v>4064</v>
      </c>
      <c r="AA92">
        <v>2156</v>
      </c>
      <c r="AB92">
        <v>1011000</v>
      </c>
      <c r="AC92">
        <v>284200</v>
      </c>
      <c r="AD92">
        <f t="shared" si="14"/>
        <v>109.09512009999999</v>
      </c>
      <c r="AE92">
        <f t="shared" si="15"/>
        <v>367.44914999999997</v>
      </c>
      <c r="AF92">
        <f t="shared" si="15"/>
        <v>30.8124751</v>
      </c>
      <c r="AG92">
        <f t="shared" si="15"/>
        <v>612.4365514000001</v>
      </c>
      <c r="AH92">
        <f t="shared" si="15"/>
        <v>8.2862446000000016</v>
      </c>
      <c r="AI92">
        <f t="shared" si="15"/>
        <v>70.294619999999995</v>
      </c>
      <c r="AJ92">
        <f t="shared" si="15"/>
        <v>59.761077700000001</v>
      </c>
      <c r="AK92">
        <f t="shared" si="15"/>
        <v>49.046473499999998</v>
      </c>
      <c r="AL92">
        <f t="shared" si="15"/>
        <v>25.220857599999999</v>
      </c>
      <c r="AM92">
        <f t="shared" si="15"/>
        <v>43.284444799999996</v>
      </c>
      <c r="AN92">
        <f t="shared" si="15"/>
        <v>22.962909200000002</v>
      </c>
      <c r="AO92">
        <f t="shared" si="15"/>
        <v>10767.8577</v>
      </c>
      <c r="AP92">
        <f t="shared" si="15"/>
        <v>3026.9289399999998</v>
      </c>
      <c r="AQ92" t="s">
        <v>108</v>
      </c>
    </row>
    <row r="93" spans="2:43" x14ac:dyDescent="0.2">
      <c r="B93">
        <f t="shared" si="16"/>
        <v>7611952.6726478469</v>
      </c>
      <c r="Q93">
        <v>29746</v>
      </c>
      <c r="R93">
        <v>7400</v>
      </c>
      <c r="S93">
        <v>5095</v>
      </c>
      <c r="T93">
        <v>15143</v>
      </c>
      <c r="U93">
        <v>556</v>
      </c>
      <c r="V93">
        <v>34927</v>
      </c>
      <c r="W93">
        <v>5454</v>
      </c>
      <c r="X93">
        <v>3681</v>
      </c>
      <c r="Y93">
        <v>5871</v>
      </c>
      <c r="Z93">
        <v>17711</v>
      </c>
      <c r="AA93">
        <v>2928</v>
      </c>
      <c r="AB93">
        <v>739000</v>
      </c>
      <c r="AC93">
        <v>230500</v>
      </c>
      <c r="AD93">
        <f t="shared" si="14"/>
        <v>316.81572220000004</v>
      </c>
      <c r="AE93">
        <f t="shared" si="15"/>
        <v>78.815179999999998</v>
      </c>
      <c r="AF93">
        <f t="shared" si="15"/>
        <v>54.265316500000004</v>
      </c>
      <c r="AG93">
        <f t="shared" si="15"/>
        <v>161.28355010000001</v>
      </c>
      <c r="AH93">
        <f t="shared" si="15"/>
        <v>5.921789200000001</v>
      </c>
      <c r="AI93">
        <f t="shared" si="15"/>
        <v>371.99699889999999</v>
      </c>
      <c r="AJ93">
        <f t="shared" si="15"/>
        <v>58.088917799999997</v>
      </c>
      <c r="AK93">
        <f t="shared" si="15"/>
        <v>39.205226699999997</v>
      </c>
      <c r="AL93">
        <f t="shared" si="15"/>
        <v>62.530259699999995</v>
      </c>
      <c r="AM93">
        <f t="shared" si="15"/>
        <v>188.63454769999998</v>
      </c>
      <c r="AN93">
        <f t="shared" si="15"/>
        <v>31.185249599999999</v>
      </c>
      <c r="AO93">
        <f t="shared" si="15"/>
        <v>7870.8672999999999</v>
      </c>
      <c r="AP93">
        <f t="shared" si="15"/>
        <v>2454.9863500000001</v>
      </c>
      <c r="AQ93" t="s">
        <v>109</v>
      </c>
    </row>
    <row r="94" spans="2:43" x14ac:dyDescent="0.2">
      <c r="B94">
        <f t="shared" si="16"/>
        <v>234567.53894954477</v>
      </c>
      <c r="Q94">
        <v>17634</v>
      </c>
      <c r="R94">
        <v>21100</v>
      </c>
      <c r="S94">
        <v>5966</v>
      </c>
      <c r="T94">
        <v>27162</v>
      </c>
      <c r="V94">
        <v>8370</v>
      </c>
      <c r="W94">
        <v>10722</v>
      </c>
      <c r="X94">
        <v>7607</v>
      </c>
      <c r="Y94">
        <v>9207</v>
      </c>
      <c r="Z94">
        <v>6610</v>
      </c>
      <c r="AA94">
        <v>3967</v>
      </c>
      <c r="AB94">
        <v>107000</v>
      </c>
      <c r="AC94">
        <v>72500</v>
      </c>
      <c r="AD94">
        <f t="shared" si="14"/>
        <v>187.81444380000002</v>
      </c>
      <c r="AE94">
        <f t="shared" si="15"/>
        <v>224.72977000000003</v>
      </c>
      <c r="AF94">
        <f t="shared" si="15"/>
        <v>63.542076199999997</v>
      </c>
      <c r="AG94">
        <f t="shared" si="15"/>
        <v>289.29431340000002</v>
      </c>
      <c r="AH94">
        <f t="shared" si="15"/>
        <v>0</v>
      </c>
      <c r="AI94">
        <f t="shared" si="15"/>
        <v>89.14635899999999</v>
      </c>
      <c r="AJ94">
        <f t="shared" si="15"/>
        <v>114.1968054</v>
      </c>
      <c r="AK94">
        <f t="shared" si="15"/>
        <v>81.019874899999991</v>
      </c>
      <c r="AL94">
        <f t="shared" si="15"/>
        <v>98.060994899999997</v>
      </c>
      <c r="AM94">
        <f t="shared" si="15"/>
        <v>70.401127000000002</v>
      </c>
      <c r="AN94">
        <f t="shared" si="15"/>
        <v>42.251326900000009</v>
      </c>
      <c r="AO94">
        <f t="shared" si="15"/>
        <v>1139.6249</v>
      </c>
      <c r="AP94">
        <f t="shared" si="15"/>
        <v>772.17574999999999</v>
      </c>
      <c r="AQ94" t="s">
        <v>110</v>
      </c>
    </row>
    <row r="95" spans="2:43" x14ac:dyDescent="0.2">
      <c r="B95">
        <f t="shared" si="16"/>
        <v>4649.5776216229433</v>
      </c>
      <c r="Q95">
        <v>2929</v>
      </c>
      <c r="R95">
        <v>118600</v>
      </c>
      <c r="S95">
        <v>405</v>
      </c>
      <c r="T95">
        <v>194064</v>
      </c>
      <c r="U95">
        <v>35</v>
      </c>
      <c r="V95">
        <v>734</v>
      </c>
      <c r="W95">
        <v>1066</v>
      </c>
      <c r="X95">
        <v>1213</v>
      </c>
      <c r="Y95">
        <v>11195</v>
      </c>
      <c r="Z95">
        <v>605</v>
      </c>
      <c r="AA95">
        <v>214</v>
      </c>
      <c r="AB95">
        <v>164000</v>
      </c>
      <c r="AC95">
        <v>448300</v>
      </c>
      <c r="AD95">
        <f t="shared" si="14"/>
        <v>31.195900300000002</v>
      </c>
      <c r="AE95">
        <f t="shared" si="15"/>
        <v>1263.17302</v>
      </c>
      <c r="AF95">
        <f t="shared" si="15"/>
        <v>4.3135335000000001</v>
      </c>
      <c r="AG95">
        <f t="shared" si="15"/>
        <v>2066.9174447999999</v>
      </c>
      <c r="AH95">
        <f t="shared" si="15"/>
        <v>0.37277450000000001</v>
      </c>
      <c r="AI95">
        <f t="shared" si="15"/>
        <v>7.8176138000000011</v>
      </c>
      <c r="AJ95">
        <f t="shared" si="15"/>
        <v>11.3536462</v>
      </c>
      <c r="AK95">
        <f t="shared" si="15"/>
        <v>12.919299100000002</v>
      </c>
      <c r="AL95">
        <f t="shared" si="15"/>
        <v>119.23458650000001</v>
      </c>
      <c r="AM95">
        <f t="shared" si="15"/>
        <v>6.4436735000000001</v>
      </c>
      <c r="AN95">
        <f t="shared" si="15"/>
        <v>2.2792498000000001</v>
      </c>
      <c r="AO95">
        <f t="shared" si="15"/>
        <v>1746.7148</v>
      </c>
      <c r="AP95">
        <f t="shared" si="15"/>
        <v>4774.7088100000001</v>
      </c>
      <c r="AQ95" t="s">
        <v>111</v>
      </c>
    </row>
    <row r="96" spans="2:43" x14ac:dyDescent="0.2">
      <c r="B96">
        <f t="shared" si="16"/>
        <v>412104.7532503808</v>
      </c>
      <c r="Q96">
        <v>129901</v>
      </c>
      <c r="R96">
        <v>117600</v>
      </c>
      <c r="S96">
        <v>39962</v>
      </c>
      <c r="T96">
        <v>156155</v>
      </c>
      <c r="U96">
        <v>44</v>
      </c>
      <c r="V96">
        <v>135644</v>
      </c>
      <c r="W96">
        <v>58268</v>
      </c>
      <c r="X96">
        <v>44861</v>
      </c>
      <c r="Y96">
        <v>91433</v>
      </c>
      <c r="Z96">
        <v>59152</v>
      </c>
      <c r="AA96">
        <v>59850</v>
      </c>
      <c r="AB96">
        <v>480000</v>
      </c>
      <c r="AC96">
        <v>327000</v>
      </c>
      <c r="AD96">
        <f t="shared" si="14"/>
        <v>1383.5365807000003</v>
      </c>
      <c r="AE96">
        <f t="shared" si="15"/>
        <v>1252.52232</v>
      </c>
      <c r="AF96">
        <f t="shared" si="15"/>
        <v>425.62327340000002</v>
      </c>
      <c r="AG96">
        <f t="shared" si="15"/>
        <v>1663.1600585000001</v>
      </c>
      <c r="AH96">
        <f t="shared" si="15"/>
        <v>0.46863080000000001</v>
      </c>
      <c r="AI96">
        <f t="shared" si="15"/>
        <v>1444.7035508000001</v>
      </c>
      <c r="AJ96">
        <f t="shared" si="15"/>
        <v>620.59498760000008</v>
      </c>
      <c r="AK96">
        <f t="shared" si="15"/>
        <v>477.80105269999996</v>
      </c>
      <c r="AL96">
        <f t="shared" si="15"/>
        <v>973.8254531</v>
      </c>
      <c r="AM96">
        <f t="shared" si="15"/>
        <v>630.01020640000013</v>
      </c>
      <c r="AN96">
        <f t="shared" si="15"/>
        <v>637.44439499999999</v>
      </c>
      <c r="AO96">
        <f t="shared" si="15"/>
        <v>5112.3360000000002</v>
      </c>
      <c r="AP96">
        <f t="shared" si="15"/>
        <v>3482.7788999999998</v>
      </c>
      <c r="AQ96" t="s">
        <v>112</v>
      </c>
    </row>
    <row r="97" spans="2:43" x14ac:dyDescent="0.2">
      <c r="B97">
        <f t="shared" si="16"/>
        <v>79317055.813645437</v>
      </c>
      <c r="Q97">
        <v>46920</v>
      </c>
      <c r="R97">
        <v>60100</v>
      </c>
      <c r="S97">
        <v>20030</v>
      </c>
      <c r="T97">
        <v>68089</v>
      </c>
      <c r="V97">
        <v>44531</v>
      </c>
      <c r="W97">
        <v>22329</v>
      </c>
      <c r="X97">
        <v>18973</v>
      </c>
      <c r="Y97">
        <v>32768</v>
      </c>
      <c r="Z97">
        <v>18208</v>
      </c>
      <c r="AA97">
        <v>19270</v>
      </c>
      <c r="AB97">
        <v>243000</v>
      </c>
      <c r="AC97">
        <v>162300</v>
      </c>
      <c r="AD97">
        <f t="shared" si="14"/>
        <v>499.73084400000005</v>
      </c>
      <c r="AE97">
        <f t="shared" si="15"/>
        <v>640.10707000000002</v>
      </c>
      <c r="AF97">
        <f t="shared" si="15"/>
        <v>213.33352099999999</v>
      </c>
      <c r="AG97">
        <f t="shared" si="15"/>
        <v>725.19551230000002</v>
      </c>
      <c r="AH97">
        <f t="shared" si="15"/>
        <v>0</v>
      </c>
      <c r="AI97">
        <f t="shared" si="15"/>
        <v>474.28632170000003</v>
      </c>
      <c r="AJ97">
        <f t="shared" si="15"/>
        <v>237.81948029999998</v>
      </c>
      <c r="AK97">
        <f t="shared" si="15"/>
        <v>202.07573110000001</v>
      </c>
      <c r="AL97">
        <f t="shared" si="15"/>
        <v>349.00213760000003</v>
      </c>
      <c r="AM97">
        <f t="shared" si="15"/>
        <v>193.92794560000002</v>
      </c>
      <c r="AN97">
        <f t="shared" si="15"/>
        <v>205.238989</v>
      </c>
      <c r="AO97">
        <f t="shared" si="15"/>
        <v>2588.1201000000001</v>
      </c>
      <c r="AP97">
        <f t="shared" si="15"/>
        <v>1728.6086100000002</v>
      </c>
      <c r="AQ97" t="s">
        <v>113</v>
      </c>
    </row>
    <row r="98" spans="2:43" x14ac:dyDescent="0.2">
      <c r="B98">
        <f t="shared" si="16"/>
        <v>1938637.1763534574</v>
      </c>
      <c r="Q98">
        <v>15453</v>
      </c>
      <c r="R98">
        <v>15800</v>
      </c>
      <c r="S98">
        <v>4937</v>
      </c>
      <c r="T98">
        <v>31744</v>
      </c>
      <c r="U98">
        <v>57</v>
      </c>
      <c r="V98">
        <v>4259</v>
      </c>
      <c r="W98">
        <v>3614</v>
      </c>
      <c r="X98">
        <v>3726</v>
      </c>
      <c r="Y98">
        <v>3595</v>
      </c>
      <c r="Z98">
        <v>1863</v>
      </c>
      <c r="AA98">
        <v>2156</v>
      </c>
      <c r="AB98">
        <v>212000</v>
      </c>
      <c r="AC98">
        <v>49900</v>
      </c>
      <c r="AD98">
        <f t="shared" si="14"/>
        <v>164.58526710000004</v>
      </c>
      <c r="AE98">
        <f t="shared" si="15"/>
        <v>168.28106</v>
      </c>
      <c r="AF98">
        <f t="shared" si="15"/>
        <v>52.582505900000001</v>
      </c>
      <c r="AG98">
        <f t="shared" si="15"/>
        <v>338.09582080000007</v>
      </c>
      <c r="AH98">
        <f t="shared" si="15"/>
        <v>0.60708990000000007</v>
      </c>
      <c r="AI98">
        <f t="shared" si="15"/>
        <v>45.361331300000003</v>
      </c>
      <c r="AJ98">
        <f t="shared" si="15"/>
        <v>38.491629799999998</v>
      </c>
      <c r="AK98">
        <f t="shared" si="15"/>
        <v>39.684508199999996</v>
      </c>
      <c r="AL98">
        <f t="shared" si="15"/>
        <v>38.289266499999997</v>
      </c>
      <c r="AM98">
        <f t="shared" si="15"/>
        <v>19.842254099999998</v>
      </c>
      <c r="AN98">
        <f t="shared" si="15"/>
        <v>22.962909200000002</v>
      </c>
      <c r="AO98">
        <f t="shared" si="15"/>
        <v>2257.9484000000002</v>
      </c>
      <c r="AP98">
        <f t="shared" si="15"/>
        <v>531.46992999999998</v>
      </c>
      <c r="AQ98" t="s">
        <v>114</v>
      </c>
    </row>
    <row r="99" spans="2:43" x14ac:dyDescent="0.2">
      <c r="B99">
        <f t="shared" si="16"/>
        <v>145374.32553059299</v>
      </c>
      <c r="Q99">
        <v>113383</v>
      </c>
      <c r="R99">
        <v>122300</v>
      </c>
      <c r="S99">
        <v>43611</v>
      </c>
      <c r="T99">
        <v>125100</v>
      </c>
      <c r="V99">
        <v>111530</v>
      </c>
      <c r="W99">
        <v>68652</v>
      </c>
      <c r="X99">
        <v>50043</v>
      </c>
      <c r="Y99">
        <v>77713</v>
      </c>
      <c r="Z99">
        <v>62669</v>
      </c>
      <c r="AA99">
        <v>44063</v>
      </c>
      <c r="AB99">
        <v>448000</v>
      </c>
      <c r="AC99">
        <v>234700</v>
      </c>
      <c r="AD99">
        <f t="shared" si="14"/>
        <v>1207.6083180999999</v>
      </c>
      <c r="AE99">
        <f t="shared" si="15"/>
        <v>1302.58061</v>
      </c>
      <c r="AF99">
        <f t="shared" si="15"/>
        <v>464.48767769999995</v>
      </c>
      <c r="AG99">
        <f t="shared" si="15"/>
        <v>1332.40257</v>
      </c>
      <c r="AH99">
        <f t="shared" si="15"/>
        <v>0</v>
      </c>
      <c r="AI99">
        <f t="shared" si="15"/>
        <v>1187.8725710000001</v>
      </c>
      <c r="AJ99">
        <f t="shared" si="15"/>
        <v>731.19185640000012</v>
      </c>
      <c r="AK99">
        <f t="shared" si="15"/>
        <v>532.99298009999995</v>
      </c>
      <c r="AL99">
        <f t="shared" si="15"/>
        <v>827.6978491000001</v>
      </c>
      <c r="AM99">
        <f t="shared" si="15"/>
        <v>667.46871829999998</v>
      </c>
      <c r="AN99">
        <f t="shared" si="15"/>
        <v>469.30179409999994</v>
      </c>
      <c r="AO99">
        <f t="shared" si="15"/>
        <v>4771.5136000000002</v>
      </c>
      <c r="AP99">
        <f t="shared" si="15"/>
        <v>2499.71929</v>
      </c>
      <c r="AQ99" t="s">
        <v>115</v>
      </c>
    </row>
    <row r="100" spans="2:43" x14ac:dyDescent="0.2">
      <c r="Q100" t="s">
        <v>65</v>
      </c>
      <c r="R100" t="s">
        <v>70</v>
      </c>
      <c r="S100" t="s">
        <v>71</v>
      </c>
      <c r="T100" t="s">
        <v>63</v>
      </c>
      <c r="U100" t="s">
        <v>64</v>
      </c>
      <c r="V100" t="s">
        <v>66</v>
      </c>
      <c r="W100" t="s">
        <v>72</v>
      </c>
      <c r="X100" t="s">
        <v>73</v>
      </c>
      <c r="Y100" t="s">
        <v>68</v>
      </c>
      <c r="Z100" t="s">
        <v>69</v>
      </c>
      <c r="AA100" t="s">
        <v>67</v>
      </c>
      <c r="AB100" t="s">
        <v>93</v>
      </c>
      <c r="AC100" t="s">
        <v>95</v>
      </c>
    </row>
    <row r="101" spans="2:43" x14ac:dyDescent="0.2">
      <c r="P101" s="18" t="s">
        <v>118</v>
      </c>
      <c r="Q101" s="18">
        <v>9906</v>
      </c>
      <c r="R101" s="18">
        <v>12210</v>
      </c>
      <c r="S101" s="18">
        <v>3602</v>
      </c>
      <c r="T101" s="18">
        <v>4182</v>
      </c>
      <c r="U101" s="18">
        <v>830.99999999999989</v>
      </c>
      <c r="V101" s="18">
        <v>5881.9999999999991</v>
      </c>
      <c r="W101" s="18">
        <v>1351.9999999999998</v>
      </c>
      <c r="X101" s="18">
        <v>3482</v>
      </c>
      <c r="Y101" s="18">
        <v>2041</v>
      </c>
      <c r="Z101" s="18">
        <v>3509</v>
      </c>
      <c r="AA101">
        <v>1754</v>
      </c>
      <c r="AB101">
        <f>SUM(AB102:AB116)</f>
        <v>62300.000000000007</v>
      </c>
      <c r="AC101">
        <f>SUM(AC102:AC116)</f>
        <v>113781</v>
      </c>
    </row>
    <row r="102" spans="2:43" x14ac:dyDescent="0.2">
      <c r="B102">
        <f>B61*Q60</f>
        <v>0</v>
      </c>
      <c r="P102" t="s">
        <v>116</v>
      </c>
      <c r="Q102" s="18">
        <v>2581</v>
      </c>
      <c r="R102" s="18">
        <v>1323</v>
      </c>
      <c r="S102" s="18">
        <v>1310</v>
      </c>
      <c r="T102" s="18">
        <v>2591</v>
      </c>
      <c r="U102" s="18">
        <v>284</v>
      </c>
      <c r="V102" s="18">
        <v>628</v>
      </c>
      <c r="W102" s="18">
        <v>357</v>
      </c>
      <c r="X102" s="18">
        <v>767</v>
      </c>
      <c r="Y102" s="18">
        <v>767.99999999999989</v>
      </c>
      <c r="Z102" s="18">
        <v>855.00000000000011</v>
      </c>
      <c r="AA102" s="18">
        <v>697</v>
      </c>
      <c r="AB102" s="18">
        <v>4000</v>
      </c>
      <c r="AC102">
        <v>2599</v>
      </c>
    </row>
    <row r="103" spans="2:43" x14ac:dyDescent="0.2">
      <c r="B103">
        <f t="shared" ref="B103:B116" si="20">B63*Q62</f>
        <v>5042438.0356213413</v>
      </c>
      <c r="P103" t="s">
        <v>102</v>
      </c>
      <c r="Q103" s="18">
        <f t="shared" ref="Q103:Q116" si="21">Q$84*AD86/SUM(AD$85:AD$99)</f>
        <v>711.62901097024564</v>
      </c>
      <c r="R103" s="18">
        <f t="shared" ref="R103:R116" si="22">R$84*AE86/SUM(AE$85:AE$99)</f>
        <v>733.55409280729873</v>
      </c>
      <c r="S103" s="18">
        <f t="shared" ref="S103:S116" si="23">S$84*AF86/SUM(AF$85:AF$99)</f>
        <v>101.23179450229019</v>
      </c>
      <c r="T103" s="18">
        <f t="shared" ref="T103:T116" si="24">T$84*AG86/SUM(AG$85:AG$99)</f>
        <v>218.0397219543477</v>
      </c>
      <c r="U103" s="18">
        <f t="shared" ref="U103:U116" si="25">U$84*AH86/SUM(AH$85:AH$99)</f>
        <v>125.82314419571694</v>
      </c>
      <c r="V103" s="18">
        <f t="shared" ref="V103:V116" si="26">V$84*AI86/SUM(AI$85:AI$99)</f>
        <v>420.08809737390624</v>
      </c>
      <c r="W103" s="18">
        <f t="shared" ref="W103:W116" si="27">W$84*AJ86/SUM(AJ$85:AJ$99)</f>
        <v>45.406278705043299</v>
      </c>
      <c r="X103" s="18">
        <f t="shared" ref="X103:X116" si="28">X$84*AK86/SUM(AK$85:AK$99)</f>
        <v>91.319227555490329</v>
      </c>
      <c r="Y103" s="18">
        <f t="shared" ref="Y103:Y116" si="29">Y$84*AL86/SUM(AL$85:AL$99)</f>
        <v>77.681461659010736</v>
      </c>
      <c r="Z103" s="18">
        <f t="shared" ref="Z103:Z116" si="30">Z$84*AM86/SUM(AM$85:AM$99)</f>
        <v>129.62379572145588</v>
      </c>
      <c r="AA103" s="18">
        <f t="shared" ref="AA103:AA116" si="31">AA$84*AN86/SUM(AN$85:AN$99)</f>
        <v>84.445410401109214</v>
      </c>
      <c r="AB103" s="18">
        <f t="shared" ref="AB103:AC116" si="32">AB$84*AO86/SUM(AO$85:AO$99)</f>
        <v>9000.6801779985362</v>
      </c>
      <c r="AC103" s="18">
        <f t="shared" si="32"/>
        <v>28543.32566948676</v>
      </c>
    </row>
    <row r="104" spans="2:43" x14ac:dyDescent="0.2">
      <c r="B104">
        <f t="shared" si="20"/>
        <v>18398327.799108211</v>
      </c>
      <c r="P104" t="s">
        <v>103</v>
      </c>
      <c r="Q104" s="18">
        <f t="shared" si="21"/>
        <v>726.70937936497103</v>
      </c>
      <c r="R104" s="18">
        <f t="shared" si="22"/>
        <v>3631.7819020720444</v>
      </c>
      <c r="S104" s="18">
        <f t="shared" si="23"/>
        <v>386.63711851271785</v>
      </c>
      <c r="T104" s="18">
        <f t="shared" si="24"/>
        <v>15.794747445626353</v>
      </c>
      <c r="U104" s="18">
        <f t="shared" si="25"/>
        <v>25.643786087843576</v>
      </c>
      <c r="V104" s="18">
        <f t="shared" si="26"/>
        <v>199.51605067319639</v>
      </c>
      <c r="W104" s="18">
        <f t="shared" si="27"/>
        <v>23.980349685282977</v>
      </c>
      <c r="X104" s="18">
        <f t="shared" si="28"/>
        <v>166.97676576712945</v>
      </c>
      <c r="Y104" s="18">
        <f t="shared" si="29"/>
        <v>68.455020763057504</v>
      </c>
      <c r="Z104" s="18">
        <f t="shared" si="30"/>
        <v>101.34891676805047</v>
      </c>
      <c r="AA104" s="18">
        <f t="shared" si="31"/>
        <v>74.286729006964734</v>
      </c>
      <c r="AB104" s="18">
        <f t="shared" si="32"/>
        <v>4652.0369459318281</v>
      </c>
      <c r="AC104" s="18">
        <f t="shared" si="32"/>
        <v>7281.0124634765343</v>
      </c>
    </row>
    <row r="105" spans="2:43" x14ac:dyDescent="0.2">
      <c r="B105">
        <f t="shared" si="20"/>
        <v>3824140.3274494167</v>
      </c>
      <c r="P105" t="s">
        <v>104</v>
      </c>
      <c r="Q105" s="18">
        <f t="shared" si="21"/>
        <v>495.22443697453542</v>
      </c>
      <c r="R105" s="18">
        <f t="shared" si="22"/>
        <v>258.12279513766958</v>
      </c>
      <c r="S105" s="18">
        <f t="shared" si="23"/>
        <v>158.75152831689499</v>
      </c>
      <c r="T105" s="18">
        <f t="shared" si="24"/>
        <v>816.1692496897839</v>
      </c>
      <c r="U105" s="18">
        <f t="shared" si="25"/>
        <v>124.70570257302579</v>
      </c>
      <c r="V105" s="18">
        <f t="shared" si="26"/>
        <v>230.67658368707916</v>
      </c>
      <c r="W105" s="18">
        <f t="shared" si="27"/>
        <v>179.16012931803058</v>
      </c>
      <c r="X105" s="18">
        <f t="shared" si="28"/>
        <v>70.551177482184443</v>
      </c>
      <c r="Y105" s="18">
        <f t="shared" si="29"/>
        <v>44.162492264807682</v>
      </c>
      <c r="Z105" s="18">
        <f t="shared" si="30"/>
        <v>164.07789774887982</v>
      </c>
      <c r="AA105" s="18">
        <f t="shared" si="31"/>
        <v>33.68837751219688</v>
      </c>
      <c r="AB105" s="18">
        <f t="shared" si="32"/>
        <v>8478.4179874350684</v>
      </c>
      <c r="AC105" s="18">
        <f t="shared" si="32"/>
        <v>22460.520715660099</v>
      </c>
    </row>
    <row r="106" spans="2:43" x14ac:dyDescent="0.2">
      <c r="B106">
        <f t="shared" si="20"/>
        <v>491893.06829498184</v>
      </c>
      <c r="P106" t="s">
        <v>105</v>
      </c>
      <c r="Q106" s="18">
        <f t="shared" si="21"/>
        <v>139.35953980625101</v>
      </c>
      <c r="R106" s="18">
        <f t="shared" si="22"/>
        <v>2058.2394587327967</v>
      </c>
      <c r="S106" s="18">
        <f t="shared" si="23"/>
        <v>43.413767595952365</v>
      </c>
      <c r="T106" s="18">
        <f t="shared" si="24"/>
        <v>123.46969137685132</v>
      </c>
      <c r="U106" s="18">
        <f t="shared" si="25"/>
        <v>24.357160142259733</v>
      </c>
      <c r="V106" s="18">
        <f t="shared" si="26"/>
        <v>91.922972425983346</v>
      </c>
      <c r="W106" s="18">
        <f t="shared" si="27"/>
        <v>20.529704723760187</v>
      </c>
      <c r="X106" s="18">
        <f t="shared" si="28"/>
        <v>61.016600994284076</v>
      </c>
      <c r="Y106" s="18">
        <f t="shared" si="29"/>
        <v>19.850582558106019</v>
      </c>
      <c r="Z106" s="18">
        <f t="shared" si="30"/>
        <v>48.379419507937136</v>
      </c>
      <c r="AA106" s="18">
        <f t="shared" si="31"/>
        <v>24.37096189750752</v>
      </c>
      <c r="AB106" s="18">
        <f t="shared" si="32"/>
        <v>5287.7190130777926</v>
      </c>
      <c r="AC106" s="18">
        <f t="shared" si="32"/>
        <v>1417.6502149061212</v>
      </c>
    </row>
    <row r="107" spans="2:43" x14ac:dyDescent="0.2">
      <c r="B107">
        <f t="shared" si="20"/>
        <v>139798.30311920578</v>
      </c>
      <c r="P107" t="s">
        <v>106</v>
      </c>
      <c r="Q107" s="18">
        <f t="shared" si="21"/>
        <v>580.12720234241885</v>
      </c>
      <c r="R107" s="18">
        <f t="shared" si="22"/>
        <v>292.50278022169948</v>
      </c>
      <c r="S107" s="18">
        <f t="shared" si="23"/>
        <v>187.05438137021454</v>
      </c>
      <c r="T107" s="18">
        <f t="shared" si="24"/>
        <v>20.371920493809441</v>
      </c>
      <c r="U107" s="18">
        <f t="shared" si="25"/>
        <v>168.57757647942844</v>
      </c>
      <c r="V107" s="18">
        <f t="shared" si="26"/>
        <v>281.64237228185522</v>
      </c>
      <c r="W107" s="18">
        <f t="shared" si="27"/>
        <v>56.567355362923522</v>
      </c>
      <c r="X107" s="18">
        <f t="shared" si="28"/>
        <v>253.10082205194544</v>
      </c>
      <c r="Y107" s="18">
        <f t="shared" si="29"/>
        <v>96.485788441262159</v>
      </c>
      <c r="Z107" s="18">
        <f t="shared" si="30"/>
        <v>160.10191199590585</v>
      </c>
      <c r="AA107" s="18">
        <f t="shared" si="31"/>
        <v>83.677475522502178</v>
      </c>
      <c r="AB107" s="18">
        <f t="shared" si="32"/>
        <v>2853.345642302907</v>
      </c>
      <c r="AC107" s="18">
        <f t="shared" si="32"/>
        <v>3281.8236472439471</v>
      </c>
    </row>
    <row r="108" spans="2:43" x14ac:dyDescent="0.2">
      <c r="B108">
        <f t="shared" si="20"/>
        <v>174872.55753854802</v>
      </c>
      <c r="P108" t="s">
        <v>107</v>
      </c>
      <c r="Q108" s="18">
        <f t="shared" si="21"/>
        <v>111.6146506374254</v>
      </c>
      <c r="R108" s="18">
        <f t="shared" si="22"/>
        <v>104.13711547159981</v>
      </c>
      <c r="S108" s="18">
        <f t="shared" si="23"/>
        <v>42.609808936768061</v>
      </c>
      <c r="T108" s="18">
        <f t="shared" si="24"/>
        <v>6.6346155155499256</v>
      </c>
      <c r="U108" s="18">
        <f t="shared" si="25"/>
        <v>56.153088682550219</v>
      </c>
      <c r="V108" s="18">
        <f t="shared" si="26"/>
        <v>100.21157398554841</v>
      </c>
      <c r="W108" s="18">
        <f t="shared" si="27"/>
        <v>31.781492342774033</v>
      </c>
      <c r="X108" s="18">
        <f t="shared" si="28"/>
        <v>19.72946274347013</v>
      </c>
      <c r="Y108" s="18">
        <f t="shared" si="29"/>
        <v>20.492878574943393</v>
      </c>
      <c r="Z108" s="18">
        <f t="shared" si="30"/>
        <v>89.563892139338094</v>
      </c>
      <c r="AA108" s="18">
        <f t="shared" si="31"/>
        <v>18.194571373853801</v>
      </c>
      <c r="AB108" s="18">
        <f t="shared" si="32"/>
        <v>3438.4620904713511</v>
      </c>
      <c r="AC108" s="18">
        <f t="shared" si="32"/>
        <v>4047.9891678644672</v>
      </c>
    </row>
    <row r="109" spans="2:43" x14ac:dyDescent="0.2">
      <c r="B109">
        <f t="shared" si="20"/>
        <v>1042153.9499531598</v>
      </c>
      <c r="P109" t="s">
        <v>108</v>
      </c>
      <c r="Q109" s="18">
        <f t="shared" si="21"/>
        <v>127.55426380443471</v>
      </c>
      <c r="R109" s="18">
        <f t="shared" si="22"/>
        <v>264.17135910074956</v>
      </c>
      <c r="S109" s="18">
        <f t="shared" si="23"/>
        <v>32.303505569724841</v>
      </c>
      <c r="T109" s="18">
        <f t="shared" si="24"/>
        <v>33.269701000710903</v>
      </c>
      <c r="U109" s="18">
        <f t="shared" si="25"/>
        <v>11.505689490393486</v>
      </c>
      <c r="V109" s="18">
        <f t="shared" si="26"/>
        <v>74.835527076784274</v>
      </c>
      <c r="W109" s="18">
        <f t="shared" si="27"/>
        <v>20.35916811682899</v>
      </c>
      <c r="X109" s="18">
        <f t="shared" si="28"/>
        <v>70.157664813652474</v>
      </c>
      <c r="Y109" s="18">
        <f t="shared" si="29"/>
        <v>9.5657670935276862</v>
      </c>
      <c r="Z109" s="18">
        <f t="shared" si="30"/>
        <v>46.635189962110182</v>
      </c>
      <c r="AA109" s="18">
        <f t="shared" si="31"/>
        <v>11.826197130548325</v>
      </c>
      <c r="AB109" s="18">
        <f t="shared" si="32"/>
        <v>7303.1201123246565</v>
      </c>
      <c r="AC109" s="18">
        <f t="shared" si="32"/>
        <v>6934.5299668901835</v>
      </c>
    </row>
    <row r="110" spans="2:43" x14ac:dyDescent="0.2">
      <c r="B110">
        <f t="shared" si="20"/>
        <v>0</v>
      </c>
      <c r="P110" t="s">
        <v>109</v>
      </c>
      <c r="Q110" s="18">
        <f t="shared" si="21"/>
        <v>370.42166661395248</v>
      </c>
      <c r="R110" s="18">
        <f t="shared" si="22"/>
        <v>56.662842241899902</v>
      </c>
      <c r="S110" s="18">
        <f t="shared" si="23"/>
        <v>56.891241229778117</v>
      </c>
      <c r="T110" s="18">
        <f t="shared" si="24"/>
        <v>8.7614879874398301</v>
      </c>
      <c r="U110" s="18">
        <f t="shared" si="25"/>
        <v>8.2225750085588416</v>
      </c>
      <c r="V110" s="18">
        <f t="shared" si="26"/>
        <v>396.02734154709765</v>
      </c>
      <c r="W110" s="18">
        <f t="shared" si="27"/>
        <v>19.789503280909869</v>
      </c>
      <c r="X110" s="18">
        <f t="shared" si="28"/>
        <v>56.08042653182514</v>
      </c>
      <c r="Y110" s="18">
        <f t="shared" si="29"/>
        <v>23.716477451900779</v>
      </c>
      <c r="Z110" s="18">
        <f t="shared" si="30"/>
        <v>203.23716767198164</v>
      </c>
      <c r="AA110" s="18">
        <f t="shared" si="31"/>
        <v>16.060809461152829</v>
      </c>
      <c r="AB110" s="18">
        <f t="shared" si="32"/>
        <v>5338.2846320553117</v>
      </c>
      <c r="AC110" s="18">
        <f t="shared" si="32"/>
        <v>5624.2405255741987</v>
      </c>
    </row>
    <row r="111" spans="2:43" x14ac:dyDescent="0.2">
      <c r="B111">
        <f t="shared" si="20"/>
        <v>0</v>
      </c>
      <c r="P111" t="s">
        <v>110</v>
      </c>
      <c r="Q111" s="18">
        <f t="shared" si="21"/>
        <v>219.59307702112682</v>
      </c>
      <c r="R111" s="18">
        <f t="shared" si="22"/>
        <v>161.56567179784977</v>
      </c>
      <c r="S111" s="18">
        <f t="shared" si="23"/>
        <v>66.61690778741044</v>
      </c>
      <c r="T111" s="18">
        <f t="shared" si="24"/>
        <v>15.715481523795857</v>
      </c>
      <c r="U111" s="18">
        <f t="shared" si="25"/>
        <v>0</v>
      </c>
      <c r="V111" s="18">
        <f t="shared" si="26"/>
        <v>94.905054792830953</v>
      </c>
      <c r="W111" s="18">
        <f t="shared" si="27"/>
        <v>38.904117010985637</v>
      </c>
      <c r="X111" s="18">
        <f t="shared" si="28"/>
        <v>115.89345412322569</v>
      </c>
      <c r="Y111" s="18">
        <f t="shared" si="29"/>
        <v>37.192575012715125</v>
      </c>
      <c r="Z111" s="18">
        <f t="shared" si="30"/>
        <v>75.851034854711699</v>
      </c>
      <c r="AA111" s="18">
        <f t="shared" si="31"/>
        <v>21.759983310243605</v>
      </c>
      <c r="AB111" s="18">
        <f t="shared" si="32"/>
        <v>772.93160437066092</v>
      </c>
      <c r="AC111" s="18">
        <f t="shared" si="32"/>
        <v>1769.0127466556589</v>
      </c>
    </row>
    <row r="112" spans="2:43" x14ac:dyDescent="0.2">
      <c r="B112">
        <f t="shared" si="20"/>
        <v>22513.030177689907</v>
      </c>
      <c r="P112" t="s">
        <v>111</v>
      </c>
      <c r="Q112" s="18">
        <f t="shared" si="21"/>
        <v>36.474317942320546</v>
      </c>
      <c r="R112" s="18">
        <f t="shared" si="22"/>
        <v>908.13690403909845</v>
      </c>
      <c r="S112" s="18">
        <f t="shared" si="23"/>
        <v>4.5222674579117044</v>
      </c>
      <c r="T112" s="18">
        <f t="shared" si="24"/>
        <v>112.28220331470136</v>
      </c>
      <c r="U112" s="18">
        <f t="shared" si="25"/>
        <v>0.51760813902798464</v>
      </c>
      <c r="V112" s="18">
        <f t="shared" si="26"/>
        <v>8.3226177082363133</v>
      </c>
      <c r="W112" s="18">
        <f t="shared" si="27"/>
        <v>3.8679153827374262</v>
      </c>
      <c r="X112" s="18">
        <f t="shared" si="28"/>
        <v>18.480184021489787</v>
      </c>
      <c r="Y112" s="18">
        <f t="shared" si="29"/>
        <v>45.223295021977393</v>
      </c>
      <c r="Z112" s="18">
        <f t="shared" si="30"/>
        <v>6.942492600166501</v>
      </c>
      <c r="AA112" s="18">
        <f t="shared" si="31"/>
        <v>1.1738433144421807</v>
      </c>
      <c r="AB112" s="18">
        <f t="shared" si="32"/>
        <v>1184.6802160447512</v>
      </c>
      <c r="AC112" s="18">
        <f t="shared" si="32"/>
        <v>10938.598818285958</v>
      </c>
    </row>
    <row r="113" spans="2:29" x14ac:dyDescent="0.2">
      <c r="B113">
        <f t="shared" si="20"/>
        <v>5586.5059324403419</v>
      </c>
      <c r="P113" t="s">
        <v>112</v>
      </c>
      <c r="Q113" s="18">
        <f t="shared" si="21"/>
        <v>1617.6341328184983</v>
      </c>
      <c r="R113" s="18">
        <f t="shared" si="22"/>
        <v>900.47976319559848</v>
      </c>
      <c r="S113" s="18">
        <f t="shared" si="23"/>
        <v>446.21938803226556</v>
      </c>
      <c r="T113" s="18">
        <f t="shared" si="24"/>
        <v>90.348686302494002</v>
      </c>
      <c r="U113" s="18">
        <f t="shared" si="25"/>
        <v>0.65070737477803775</v>
      </c>
      <c r="V113" s="18">
        <f t="shared" si="26"/>
        <v>1538.0288234550496</v>
      </c>
      <c r="W113" s="18">
        <f t="shared" si="27"/>
        <v>211.42185133334368</v>
      </c>
      <c r="X113" s="18">
        <f t="shared" si="28"/>
        <v>683.46210666780962</v>
      </c>
      <c r="Y113" s="18">
        <f t="shared" si="29"/>
        <v>369.35252646221159</v>
      </c>
      <c r="Z113" s="18">
        <f t="shared" si="30"/>
        <v>678.78069799181651</v>
      </c>
      <c r="AA113" s="18">
        <f t="shared" si="31"/>
        <v>328.29216060450705</v>
      </c>
      <c r="AB113" s="18">
        <f t="shared" si="32"/>
        <v>3467.3567298870771</v>
      </c>
      <c r="AC113" s="18">
        <f t="shared" si="32"/>
        <v>7978.8574918124204</v>
      </c>
    </row>
    <row r="114" spans="2:29" x14ac:dyDescent="0.2">
      <c r="B114">
        <f t="shared" si="20"/>
        <v>8094.6089692646128</v>
      </c>
      <c r="P114" t="s">
        <v>113</v>
      </c>
      <c r="Q114" s="18">
        <f t="shared" si="21"/>
        <v>584.28644515318535</v>
      </c>
      <c r="R114" s="18">
        <f t="shared" si="22"/>
        <v>460.19416469434924</v>
      </c>
      <c r="S114" s="18">
        <f t="shared" si="23"/>
        <v>223.65683254807763</v>
      </c>
      <c r="T114" s="18">
        <f t="shared" si="24"/>
        <v>39.395163149758339</v>
      </c>
      <c r="U114" s="18">
        <f t="shared" si="25"/>
        <v>0</v>
      </c>
      <c r="V114" s="18">
        <f t="shared" si="26"/>
        <v>504.92437216004259</v>
      </c>
      <c r="W114" s="18">
        <f t="shared" si="27"/>
        <v>81.019402046101305</v>
      </c>
      <c r="X114" s="18">
        <f t="shared" si="28"/>
        <v>289.05567307479447</v>
      </c>
      <c r="Y114" s="18">
        <f t="shared" si="29"/>
        <v>132.36953383476151</v>
      </c>
      <c r="Z114" s="18">
        <f t="shared" si="30"/>
        <v>208.94033927906059</v>
      </c>
      <c r="AA114" s="18">
        <f t="shared" si="31"/>
        <v>105.70075079112533</v>
      </c>
      <c r="AB114" s="18">
        <f t="shared" si="32"/>
        <v>1755.3493445053327</v>
      </c>
      <c r="AC114" s="18">
        <f t="shared" si="32"/>
        <v>3960.1485349270829</v>
      </c>
    </row>
    <row r="115" spans="2:29" x14ac:dyDescent="0.2">
      <c r="B115">
        <f t="shared" si="20"/>
        <v>895.87865390527418</v>
      </c>
      <c r="P115" t="s">
        <v>114</v>
      </c>
      <c r="Q115" s="18">
        <f t="shared" si="21"/>
        <v>192.43347052327738</v>
      </c>
      <c r="R115" s="18">
        <f t="shared" si="22"/>
        <v>120.98282532729979</v>
      </c>
      <c r="S115" s="18">
        <f t="shared" si="23"/>
        <v>55.126998616568116</v>
      </c>
      <c r="T115" s="18">
        <f t="shared" si="24"/>
        <v>18.366550529834907</v>
      </c>
      <c r="U115" s="18">
        <f t="shared" si="25"/>
        <v>0.84296182641700357</v>
      </c>
      <c r="V115" s="18">
        <f t="shared" si="26"/>
        <v>48.291592396973371</v>
      </c>
      <c r="W115" s="18">
        <f t="shared" si="27"/>
        <v>13.113176541475664</v>
      </c>
      <c r="X115" s="18">
        <f t="shared" si="28"/>
        <v>56.766006318277761</v>
      </c>
      <c r="Y115" s="18">
        <f t="shared" si="29"/>
        <v>14.522353336668932</v>
      </c>
      <c r="Z115" s="18">
        <f t="shared" si="30"/>
        <v>21.378287130760647</v>
      </c>
      <c r="AA115" s="18">
        <f t="shared" si="31"/>
        <v>11.826197130548325</v>
      </c>
      <c r="AB115" s="18">
        <f t="shared" si="32"/>
        <v>1531.4158890334591</v>
      </c>
      <c r="AC115" s="18">
        <f t="shared" si="32"/>
        <v>1217.5687732154122</v>
      </c>
    </row>
    <row r="116" spans="2:29" x14ac:dyDescent="0.2">
      <c r="B116">
        <f t="shared" si="20"/>
        <v>618.9985754314323</v>
      </c>
      <c r="P116" t="s">
        <v>115</v>
      </c>
      <c r="Q116" s="18">
        <f t="shared" si="21"/>
        <v>1411.9384060273574</v>
      </c>
      <c r="R116" s="18">
        <f t="shared" si="22"/>
        <v>936.46832516004838</v>
      </c>
      <c r="S116" s="18">
        <f t="shared" si="23"/>
        <v>486.96445952342549</v>
      </c>
      <c r="T116" s="18">
        <f t="shared" si="24"/>
        <v>72.380779715295688</v>
      </c>
      <c r="U116" s="18">
        <f t="shared" si="25"/>
        <v>0</v>
      </c>
      <c r="V116" s="18">
        <f t="shared" si="26"/>
        <v>1264.6070204354169</v>
      </c>
      <c r="W116" s="18">
        <f t="shared" si="27"/>
        <v>249.09955614980285</v>
      </c>
      <c r="X116" s="18">
        <f t="shared" si="28"/>
        <v>762.4104278544213</v>
      </c>
      <c r="Y116" s="18">
        <f t="shared" si="29"/>
        <v>313.9292475250495</v>
      </c>
      <c r="Z116" s="18">
        <f t="shared" si="30"/>
        <v>719.13895662782545</v>
      </c>
      <c r="AA116" s="18">
        <f t="shared" si="31"/>
        <v>241.69653254329813</v>
      </c>
      <c r="AB116" s="18">
        <f t="shared" si="32"/>
        <v>3236.1996145612716</v>
      </c>
      <c r="AC116" s="18">
        <f t="shared" si="32"/>
        <v>5726.7212640011476</v>
      </c>
    </row>
    <row r="117" spans="2:29" x14ac:dyDescent="0.2">
      <c r="B117">
        <f t="shared" ref="B117:B126" si="33">B77*Q76</f>
        <v>2667.7911211046417</v>
      </c>
      <c r="Q117" s="18">
        <f t="shared" ref="Q117:Y117" si="34">SUM(Q102:Q116)-Q84</f>
        <v>2581</v>
      </c>
      <c r="R117" s="18">
        <f t="shared" si="34"/>
        <v>1323.0000000000018</v>
      </c>
      <c r="S117" s="18">
        <f t="shared" si="34"/>
        <v>1309.9999999999995</v>
      </c>
      <c r="T117" s="18">
        <f t="shared" si="34"/>
        <v>2591</v>
      </c>
      <c r="U117" s="18">
        <f t="shared" si="34"/>
        <v>284</v>
      </c>
      <c r="V117" s="18">
        <f t="shared" si="34"/>
        <v>628</v>
      </c>
      <c r="W117" s="18">
        <f t="shared" si="34"/>
        <v>357</v>
      </c>
      <c r="X117" s="18">
        <f t="shared" si="34"/>
        <v>767.00000000000045</v>
      </c>
      <c r="Y117" s="18">
        <f t="shared" si="34"/>
        <v>768.00000000000045</v>
      </c>
      <c r="Z117" s="18">
        <f t="shared" ref="Z117:AC117" si="35">SUM(Z102:Z116)-Z84</f>
        <v>855.00000000000045</v>
      </c>
      <c r="AA117" s="18">
        <f t="shared" si="35"/>
        <v>697</v>
      </c>
      <c r="AB117" s="18">
        <f t="shared" si="35"/>
        <v>4000.0000000000073</v>
      </c>
      <c r="AC117" s="18">
        <f t="shared" si="35"/>
        <v>2599</v>
      </c>
    </row>
    <row r="118" spans="2:29" x14ac:dyDescent="0.2">
      <c r="B118">
        <f t="shared" si="33"/>
        <v>41.315257627306735</v>
      </c>
    </row>
    <row r="119" spans="2:29" x14ac:dyDescent="0.2">
      <c r="B119">
        <f t="shared" si="33"/>
        <v>14.006225696101392</v>
      </c>
      <c r="M119" t="s">
        <v>102</v>
      </c>
      <c r="N119" t="s">
        <v>103</v>
      </c>
      <c r="O119" t="s">
        <v>104</v>
      </c>
      <c r="P119" t="s">
        <v>105</v>
      </c>
      <c r="Q119" t="s">
        <v>106</v>
      </c>
      <c r="R119" t="s">
        <v>107</v>
      </c>
      <c r="S119" t="s">
        <v>108</v>
      </c>
      <c r="T119" t="s">
        <v>109</v>
      </c>
      <c r="U119" t="s">
        <v>110</v>
      </c>
      <c r="V119" t="s">
        <v>111</v>
      </c>
      <c r="W119" t="s">
        <v>112</v>
      </c>
      <c r="X119" t="s">
        <v>113</v>
      </c>
      <c r="Y119" t="s">
        <v>114</v>
      </c>
      <c r="Z119" t="s">
        <v>115</v>
      </c>
    </row>
    <row r="120" spans="2:29" x14ac:dyDescent="0.2">
      <c r="B120">
        <f t="shared" si="33"/>
        <v>223.11600593437061</v>
      </c>
    </row>
    <row r="121" spans="2:29" x14ac:dyDescent="0.2">
      <c r="B121">
        <f t="shared" si="33"/>
        <v>145139.50369881536</v>
      </c>
    </row>
    <row r="122" spans="2:29" x14ac:dyDescent="0.2">
      <c r="B122">
        <f t="shared" si="33"/>
        <v>0</v>
      </c>
    </row>
    <row r="123" spans="2:29" x14ac:dyDescent="0.2">
      <c r="B123">
        <f t="shared" si="33"/>
        <v>0</v>
      </c>
    </row>
    <row r="124" spans="2:29" x14ac:dyDescent="0.2">
      <c r="B124" t="e">
        <f t="shared" si="33"/>
        <v>#VALUE!</v>
      </c>
    </row>
    <row r="125" spans="2:29" x14ac:dyDescent="0.2">
      <c r="B125" t="e">
        <f t="shared" si="33"/>
        <v>#REF!</v>
      </c>
    </row>
    <row r="126" spans="2:29" x14ac:dyDescent="0.2">
      <c r="B126">
        <f t="shared" si="33"/>
        <v>67095501653.601067</v>
      </c>
    </row>
    <row r="127" spans="2:29" x14ac:dyDescent="0.2">
      <c r="B127" t="e">
        <f>B87*#REF!</f>
        <v>#REF!</v>
      </c>
    </row>
    <row r="128" spans="2:29" x14ac:dyDescent="0.2">
      <c r="B128" t="e">
        <f>B88*#REF!</f>
        <v>#REF!</v>
      </c>
    </row>
    <row r="129" spans="2:2" x14ac:dyDescent="0.2">
      <c r="B129">
        <f t="shared" ref="B129:B140" si="36">B89*R86</f>
        <v>0</v>
      </c>
    </row>
    <row r="130" spans="2:2" x14ac:dyDescent="0.2">
      <c r="B130">
        <f t="shared" si="36"/>
        <v>0</v>
      </c>
    </row>
    <row r="131" spans="2:2" x14ac:dyDescent="0.2">
      <c r="B131">
        <f t="shared" si="36"/>
        <v>0</v>
      </c>
    </row>
    <row r="132" spans="2:2" x14ac:dyDescent="0.2">
      <c r="B132">
        <f t="shared" si="36"/>
        <v>0</v>
      </c>
    </row>
    <row r="133" spans="2:2" x14ac:dyDescent="0.2">
      <c r="B133">
        <f t="shared" si="36"/>
        <v>290776592095.14777</v>
      </c>
    </row>
    <row r="134" spans="2:2" x14ac:dyDescent="0.2">
      <c r="B134">
        <f t="shared" si="36"/>
        <v>3190118529.713809</v>
      </c>
    </row>
    <row r="135" spans="2:2" x14ac:dyDescent="0.2">
      <c r="B135">
        <f t="shared" si="36"/>
        <v>160410427.94599155</v>
      </c>
    </row>
    <row r="136" spans="2:2" x14ac:dyDescent="0.2">
      <c r="B136">
        <f t="shared" si="36"/>
        <v>3049575174.0528178</v>
      </c>
    </row>
    <row r="137" spans="2:2" x14ac:dyDescent="0.2">
      <c r="B137">
        <f t="shared" si="36"/>
        <v>1673589877667.9187</v>
      </c>
    </row>
    <row r="138" spans="2:2" x14ac:dyDescent="0.2">
      <c r="B138">
        <f t="shared" si="36"/>
        <v>229922369115.52005</v>
      </c>
    </row>
    <row r="139" spans="2:2" x14ac:dyDescent="0.2">
      <c r="B139">
        <f t="shared" si="36"/>
        <v>17096020682.397736</v>
      </c>
    </row>
    <row r="140" spans="2:2" x14ac:dyDescent="0.2">
      <c r="B140">
        <f t="shared" si="36"/>
        <v>0</v>
      </c>
    </row>
    <row r="141" spans="2:2" x14ac:dyDescent="0.2">
      <c r="B141" t="e">
        <f>#REF!*R98</f>
        <v>#REF!</v>
      </c>
    </row>
    <row r="142" spans="2:2" x14ac:dyDescent="0.2">
      <c r="B142">
        <f>B101*R99</f>
        <v>0</v>
      </c>
    </row>
    <row r="143" spans="2:2" x14ac:dyDescent="0.2">
      <c r="B143" t="e">
        <f>B102*Q100</f>
        <v>#VALUE!</v>
      </c>
    </row>
    <row r="144" spans="2:2" x14ac:dyDescent="0.2">
      <c r="B144" t="e">
        <f>#REF!*#REF!</f>
        <v>#REF!</v>
      </c>
    </row>
    <row r="145" spans="2:2" x14ac:dyDescent="0.2">
      <c r="B145">
        <f>B103*Q101</f>
        <v>49950391180.865005</v>
      </c>
    </row>
    <row r="146" spans="2:2" x14ac:dyDescent="0.2">
      <c r="B146">
        <f>B104*Q102</f>
        <v>47486084049.498291</v>
      </c>
    </row>
    <row r="147" spans="2:2" x14ac:dyDescent="0.2">
      <c r="B147" t="e">
        <f>B105*#REF!</f>
        <v>#REF!</v>
      </c>
    </row>
    <row r="148" spans="2:2" x14ac:dyDescent="0.2">
      <c r="B148">
        <f t="shared" ref="B148:B179" si="37">B106*Q103</f>
        <v>350045377.6938774</v>
      </c>
    </row>
    <row r="149" spans="2:2" x14ac:dyDescent="0.2">
      <c r="B149">
        <f t="shared" si="37"/>
        <v>101592738.09603412</v>
      </c>
    </row>
    <row r="150" spans="2:2" x14ac:dyDescent="0.2">
      <c r="B150">
        <f t="shared" si="37"/>
        <v>86601163.849324495</v>
      </c>
    </row>
    <row r="151" spans="2:2" x14ac:dyDescent="0.2">
      <c r="B151">
        <f t="shared" si="37"/>
        <v>145234094.87273908</v>
      </c>
    </row>
    <row r="152" spans="2:2" x14ac:dyDescent="0.2">
      <c r="B152">
        <f t="shared" si="37"/>
        <v>0</v>
      </c>
    </row>
    <row r="153" spans="2:2" x14ac:dyDescent="0.2">
      <c r="B153">
        <f t="shared" si="37"/>
        <v>0</v>
      </c>
    </row>
    <row r="154" spans="2:2" x14ac:dyDescent="0.2">
      <c r="B154">
        <f t="shared" si="37"/>
        <v>2871632.9903222579</v>
      </c>
    </row>
    <row r="155" spans="2:2" x14ac:dyDescent="0.2">
      <c r="B155">
        <f t="shared" si="37"/>
        <v>2069362.8380432841</v>
      </c>
    </row>
    <row r="156" spans="2:2" x14ac:dyDescent="0.2">
      <c r="B156">
        <f t="shared" si="37"/>
        <v>1777520.0908436282</v>
      </c>
    </row>
    <row r="157" spans="2:2" x14ac:dyDescent="0.2">
      <c r="B157">
        <f t="shared" si="37"/>
        <v>32676.562860279122</v>
      </c>
    </row>
    <row r="158" spans="2:2" x14ac:dyDescent="0.2">
      <c r="B158">
        <f t="shared" si="37"/>
        <v>1001313.2237839107</v>
      </c>
    </row>
    <row r="159" spans="2:2" x14ac:dyDescent="0.2">
      <c r="B159">
        <f t="shared" si="37"/>
        <v>1558754.1905614622</v>
      </c>
    </row>
    <row r="160" spans="2:2" x14ac:dyDescent="0.2">
      <c r="B160">
        <f t="shared" si="37"/>
        <v>7950.4384107859414</v>
      </c>
    </row>
    <row r="161" spans="2:2" x14ac:dyDescent="0.2">
      <c r="B161">
        <f t="shared" si="37"/>
        <v>19775.927983812813</v>
      </c>
    </row>
    <row r="162" spans="2:2" x14ac:dyDescent="0.2">
      <c r="B162">
        <f t="shared" si="37"/>
        <v>575862.41131661052</v>
      </c>
    </row>
    <row r="163" spans="2:2" x14ac:dyDescent="0.2">
      <c r="B163">
        <f t="shared" si="37"/>
        <v>0</v>
      </c>
    </row>
    <row r="164" spans="2:2" x14ac:dyDescent="0.2">
      <c r="B164" t="e">
        <f t="shared" si="37"/>
        <v>#VALUE!</v>
      </c>
    </row>
    <row r="165" spans="2:2" x14ac:dyDescent="0.2">
      <c r="B165">
        <f t="shared" si="37"/>
        <v>0</v>
      </c>
    </row>
    <row r="166" spans="2:2" x14ac:dyDescent="0.2">
      <c r="B166" t="e">
        <f t="shared" si="37"/>
        <v>#VALUE!</v>
      </c>
    </row>
    <row r="167" spans="2:2" x14ac:dyDescent="0.2">
      <c r="B167" t="e">
        <f t="shared" si="37"/>
        <v>#REF!</v>
      </c>
    </row>
    <row r="168" spans="2:2" x14ac:dyDescent="0.2">
      <c r="B168">
        <f t="shared" si="37"/>
        <v>0</v>
      </c>
    </row>
    <row r="169" spans="2:2" x14ac:dyDescent="0.2">
      <c r="B169" t="e">
        <f t="shared" si="37"/>
        <v>#REF!</v>
      </c>
    </row>
    <row r="170" spans="2:2" x14ac:dyDescent="0.2">
      <c r="B170" t="e">
        <f t="shared" si="37"/>
        <v>#REF!</v>
      </c>
    </row>
    <row r="171" spans="2:2" x14ac:dyDescent="0.2">
      <c r="B171">
        <f t="shared" si="37"/>
        <v>0</v>
      </c>
    </row>
    <row r="172" spans="2:2" x14ac:dyDescent="0.2">
      <c r="B172">
        <f t="shared" si="37"/>
        <v>0</v>
      </c>
    </row>
    <row r="173" spans="2:2" x14ac:dyDescent="0.2">
      <c r="B173">
        <f t="shared" si="37"/>
        <v>0</v>
      </c>
    </row>
    <row r="174" spans="2:2" x14ac:dyDescent="0.2">
      <c r="B174">
        <f t="shared" si="37"/>
        <v>0</v>
      </c>
    </row>
    <row r="175" spans="2:2" x14ac:dyDescent="0.2">
      <c r="B175">
        <f t="shared" si="37"/>
        <v>0</v>
      </c>
    </row>
    <row r="176" spans="2:2" x14ac:dyDescent="0.2">
      <c r="B176">
        <f t="shared" si="37"/>
        <v>0</v>
      </c>
    </row>
    <row r="177" spans="2:2" x14ac:dyDescent="0.2">
      <c r="B177">
        <f t="shared" si="37"/>
        <v>0</v>
      </c>
    </row>
    <row r="178" spans="2:2" x14ac:dyDescent="0.2">
      <c r="B178">
        <f t="shared" si="37"/>
        <v>0</v>
      </c>
    </row>
    <row r="179" spans="2:2" x14ac:dyDescent="0.2">
      <c r="B179">
        <f t="shared" si="37"/>
        <v>0</v>
      </c>
    </row>
    <row r="180" spans="2:2" x14ac:dyDescent="0.2">
      <c r="B180">
        <f t="shared" ref="B180:B211" si="38">B138*Q135</f>
        <v>0</v>
      </c>
    </row>
    <row r="181" spans="2:2" x14ac:dyDescent="0.2">
      <c r="B181">
        <f t="shared" si="38"/>
        <v>0</v>
      </c>
    </row>
    <row r="182" spans="2:2" x14ac:dyDescent="0.2">
      <c r="B182">
        <f t="shared" si="38"/>
        <v>0</v>
      </c>
    </row>
    <row r="183" spans="2:2" x14ac:dyDescent="0.2">
      <c r="B183" t="e">
        <f t="shared" si="38"/>
        <v>#REF!</v>
      </c>
    </row>
    <row r="184" spans="2:2" x14ac:dyDescent="0.2">
      <c r="B184">
        <f t="shared" si="38"/>
        <v>0</v>
      </c>
    </row>
    <row r="185" spans="2:2" x14ac:dyDescent="0.2">
      <c r="B185" t="e">
        <f t="shared" si="38"/>
        <v>#VALUE!</v>
      </c>
    </row>
    <row r="186" spans="2:2" x14ac:dyDescent="0.2">
      <c r="B186" t="e">
        <f t="shared" si="38"/>
        <v>#REF!</v>
      </c>
    </row>
    <row r="187" spans="2:2" x14ac:dyDescent="0.2">
      <c r="B187">
        <f t="shared" si="38"/>
        <v>0</v>
      </c>
    </row>
    <row r="188" spans="2:2" x14ac:dyDescent="0.2">
      <c r="B188">
        <f t="shared" si="38"/>
        <v>0</v>
      </c>
    </row>
    <row r="189" spans="2:2" x14ac:dyDescent="0.2">
      <c r="B189" t="e">
        <f t="shared" si="38"/>
        <v>#REF!</v>
      </c>
    </row>
    <row r="190" spans="2:2" x14ac:dyDescent="0.2">
      <c r="B190">
        <f t="shared" si="38"/>
        <v>0</v>
      </c>
    </row>
    <row r="191" spans="2:2" x14ac:dyDescent="0.2">
      <c r="B191">
        <f t="shared" si="38"/>
        <v>0</v>
      </c>
    </row>
    <row r="192" spans="2:2" x14ac:dyDescent="0.2">
      <c r="B192">
        <f t="shared" si="38"/>
        <v>0</v>
      </c>
    </row>
    <row r="193" spans="2:2" x14ac:dyDescent="0.2">
      <c r="B193">
        <f t="shared" si="38"/>
        <v>0</v>
      </c>
    </row>
    <row r="194" spans="2:2" x14ac:dyDescent="0.2">
      <c r="B194">
        <f t="shared" si="38"/>
        <v>0</v>
      </c>
    </row>
    <row r="195" spans="2:2" x14ac:dyDescent="0.2">
      <c r="B195">
        <f t="shared" si="38"/>
        <v>0</v>
      </c>
    </row>
    <row r="196" spans="2:2" x14ac:dyDescent="0.2">
      <c r="B196">
        <f t="shared" si="38"/>
        <v>0</v>
      </c>
    </row>
    <row r="197" spans="2:2" x14ac:dyDescent="0.2">
      <c r="B197">
        <f t="shared" si="38"/>
        <v>0</v>
      </c>
    </row>
    <row r="198" spans="2:2" x14ac:dyDescent="0.2">
      <c r="B198">
        <f t="shared" si="38"/>
        <v>0</v>
      </c>
    </row>
    <row r="199" spans="2:2" x14ac:dyDescent="0.2">
      <c r="B199">
        <f t="shared" si="38"/>
        <v>0</v>
      </c>
    </row>
    <row r="200" spans="2:2" x14ac:dyDescent="0.2">
      <c r="B200">
        <f t="shared" si="38"/>
        <v>0</v>
      </c>
    </row>
    <row r="201" spans="2:2" x14ac:dyDescent="0.2">
      <c r="B201">
        <f t="shared" si="38"/>
        <v>0</v>
      </c>
    </row>
    <row r="202" spans="2:2" x14ac:dyDescent="0.2">
      <c r="B202">
        <f t="shared" si="38"/>
        <v>0</v>
      </c>
    </row>
    <row r="203" spans="2:2" x14ac:dyDescent="0.2">
      <c r="B203">
        <f t="shared" si="38"/>
        <v>0</v>
      </c>
    </row>
    <row r="204" spans="2:2" x14ac:dyDescent="0.2">
      <c r="B204">
        <f t="shared" si="38"/>
        <v>0</v>
      </c>
    </row>
    <row r="205" spans="2:2" x14ac:dyDescent="0.2">
      <c r="B205">
        <f t="shared" si="38"/>
        <v>0</v>
      </c>
    </row>
    <row r="206" spans="2:2" x14ac:dyDescent="0.2">
      <c r="B206" t="e">
        <f t="shared" si="38"/>
        <v>#VALUE!</v>
      </c>
    </row>
    <row r="207" spans="2:2" x14ac:dyDescent="0.2">
      <c r="B207">
        <f t="shared" si="38"/>
        <v>0</v>
      </c>
    </row>
    <row r="208" spans="2:2" x14ac:dyDescent="0.2">
      <c r="B208" t="e">
        <f t="shared" si="38"/>
        <v>#VALUE!</v>
      </c>
    </row>
    <row r="209" spans="2:2" x14ac:dyDescent="0.2">
      <c r="B209" t="e">
        <f t="shared" si="38"/>
        <v>#REF!</v>
      </c>
    </row>
    <row r="210" spans="2:2" x14ac:dyDescent="0.2">
      <c r="B210">
        <f t="shared" si="38"/>
        <v>0</v>
      </c>
    </row>
    <row r="211" spans="2:2" x14ac:dyDescent="0.2">
      <c r="B211" t="e">
        <f t="shared" si="38"/>
        <v>#REF!</v>
      </c>
    </row>
    <row r="212" spans="2:2" x14ac:dyDescent="0.2">
      <c r="B212" t="e">
        <f t="shared" ref="B212:B227" si="39">B170*Q167</f>
        <v>#REF!</v>
      </c>
    </row>
    <row r="213" spans="2:2" x14ac:dyDescent="0.2">
      <c r="B213">
        <f t="shared" si="39"/>
        <v>0</v>
      </c>
    </row>
    <row r="214" spans="2:2" x14ac:dyDescent="0.2">
      <c r="B214">
        <f t="shared" si="39"/>
        <v>0</v>
      </c>
    </row>
    <row r="215" spans="2:2" x14ac:dyDescent="0.2">
      <c r="B215">
        <f t="shared" si="39"/>
        <v>0</v>
      </c>
    </row>
    <row r="216" spans="2:2" x14ac:dyDescent="0.2">
      <c r="B216">
        <f t="shared" si="39"/>
        <v>0</v>
      </c>
    </row>
    <row r="217" spans="2:2" x14ac:dyDescent="0.2">
      <c r="B217">
        <f t="shared" si="39"/>
        <v>0</v>
      </c>
    </row>
    <row r="218" spans="2:2" x14ac:dyDescent="0.2">
      <c r="B218">
        <f t="shared" si="39"/>
        <v>0</v>
      </c>
    </row>
    <row r="219" spans="2:2" x14ac:dyDescent="0.2">
      <c r="B219">
        <f t="shared" si="39"/>
        <v>0</v>
      </c>
    </row>
    <row r="220" spans="2:2" x14ac:dyDescent="0.2">
      <c r="B220">
        <f t="shared" si="39"/>
        <v>0</v>
      </c>
    </row>
    <row r="221" spans="2:2" x14ac:dyDescent="0.2">
      <c r="B221">
        <f t="shared" si="39"/>
        <v>0</v>
      </c>
    </row>
    <row r="222" spans="2:2" x14ac:dyDescent="0.2">
      <c r="B222">
        <f t="shared" si="39"/>
        <v>0</v>
      </c>
    </row>
    <row r="223" spans="2:2" x14ac:dyDescent="0.2">
      <c r="B223">
        <f t="shared" si="39"/>
        <v>0</v>
      </c>
    </row>
    <row r="224" spans="2:2" x14ac:dyDescent="0.2">
      <c r="B224">
        <f t="shared" si="39"/>
        <v>0</v>
      </c>
    </row>
    <row r="225" spans="2:2" x14ac:dyDescent="0.2">
      <c r="B225" t="e">
        <f t="shared" si="39"/>
        <v>#REF!</v>
      </c>
    </row>
    <row r="226" spans="2:2" x14ac:dyDescent="0.2">
      <c r="B226">
        <f t="shared" si="39"/>
        <v>0</v>
      </c>
    </row>
    <row r="227" spans="2:2" x14ac:dyDescent="0.2">
      <c r="B227" t="e">
        <f t="shared" si="39"/>
        <v>#VALUE!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CA680-B9B1-43DA-BE74-ED985036A0BC}">
  <dimension ref="A1:AQ14"/>
  <sheetViews>
    <sheetView workbookViewId="0">
      <selection activeCell="P100" sqref="P100:AC116"/>
    </sheetView>
  </sheetViews>
  <sheetFormatPr defaultRowHeight="14.25" x14ac:dyDescent="0.2"/>
  <sheetData>
    <row r="1" spans="1:43" x14ac:dyDescent="0.2">
      <c r="B1" t="s">
        <v>82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83</v>
      </c>
      <c r="I1" t="s">
        <v>22</v>
      </c>
      <c r="J1" t="s">
        <v>23</v>
      </c>
      <c r="K1" t="s">
        <v>24</v>
      </c>
      <c r="L1" t="s">
        <v>25</v>
      </c>
      <c r="M1" t="s">
        <v>84</v>
      </c>
      <c r="N1" t="s">
        <v>27</v>
      </c>
      <c r="O1" t="s">
        <v>85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86</v>
      </c>
      <c r="W1" t="s">
        <v>36</v>
      </c>
      <c r="X1" t="s">
        <v>37</v>
      </c>
      <c r="Y1" t="s">
        <v>38</v>
      </c>
      <c r="Z1" t="s">
        <v>87</v>
      </c>
      <c r="AA1" t="s">
        <v>88</v>
      </c>
      <c r="AB1" t="s">
        <v>42</v>
      </c>
      <c r="AC1" t="s">
        <v>43</v>
      </c>
      <c r="AD1" t="s">
        <v>89</v>
      </c>
      <c r="AE1" t="s">
        <v>45</v>
      </c>
      <c r="AF1" t="s">
        <v>46</v>
      </c>
      <c r="AG1" t="s">
        <v>90</v>
      </c>
      <c r="AH1" t="s">
        <v>91</v>
      </c>
      <c r="AI1" t="s">
        <v>48</v>
      </c>
      <c r="AJ1" t="s">
        <v>49</v>
      </c>
      <c r="AK1" t="s">
        <v>50</v>
      </c>
      <c r="AL1" t="s">
        <v>51</v>
      </c>
      <c r="AM1" t="s">
        <v>52</v>
      </c>
      <c r="AN1" t="s">
        <v>92</v>
      </c>
      <c r="AO1" t="s">
        <v>53</v>
      </c>
      <c r="AP1" t="s">
        <v>54</v>
      </c>
      <c r="AQ1" t="s">
        <v>55</v>
      </c>
    </row>
    <row r="2" spans="1:43" x14ac:dyDescent="0.2">
      <c r="A2" t="s">
        <v>93</v>
      </c>
      <c r="B2" t="s">
        <v>93</v>
      </c>
      <c r="C2">
        <v>1.7256109239252281E-4</v>
      </c>
      <c r="D2" t="s">
        <v>94</v>
      </c>
      <c r="E2">
        <v>1.8260373221398209E-3</v>
      </c>
      <c r="F2" t="s">
        <v>94</v>
      </c>
      <c r="G2" t="s">
        <v>94</v>
      </c>
      <c r="H2" t="s">
        <v>94</v>
      </c>
      <c r="I2" t="s">
        <v>94</v>
      </c>
      <c r="J2">
        <v>2.4317205930004531E-4</v>
      </c>
      <c r="K2">
        <v>4.2032642856495837E-4</v>
      </c>
      <c r="L2">
        <v>8.0250393972427928E-4</v>
      </c>
      <c r="M2">
        <v>3.6428960575927622E-5</v>
      </c>
      <c r="N2">
        <v>5.0088317562935647E-4</v>
      </c>
      <c r="O2">
        <v>1.1449159589048927E-4</v>
      </c>
      <c r="P2" t="s">
        <v>94</v>
      </c>
      <c r="Q2">
        <v>6.9004049853547739E-4</v>
      </c>
      <c r="R2">
        <v>5.1155243364020688E-5</v>
      </c>
      <c r="S2">
        <v>1.7241088139812461E-4</v>
      </c>
      <c r="T2">
        <v>1.6616211418717024E-4</v>
      </c>
      <c r="U2">
        <v>5.6708706701249969E-5</v>
      </c>
      <c r="V2">
        <v>8.2720941617159835E-5</v>
      </c>
      <c r="W2">
        <v>1.8848951962430947E-4</v>
      </c>
      <c r="X2">
        <v>1.3912314139674574E-4</v>
      </c>
      <c r="Y2" t="s">
        <v>94</v>
      </c>
      <c r="Z2">
        <v>2.171793784171634E-4</v>
      </c>
      <c r="AA2">
        <v>2.0718651042144206E-4</v>
      </c>
      <c r="AB2">
        <v>3.5619486706918977E-4</v>
      </c>
      <c r="AC2">
        <v>1.0285737076597986E-4</v>
      </c>
      <c r="AD2">
        <v>2.0963885286145724E-4</v>
      </c>
      <c r="AE2">
        <v>6.7310242717624649E-5</v>
      </c>
      <c r="AF2">
        <v>6.0076860846730683E-5</v>
      </c>
      <c r="AG2">
        <v>3.2106593431317745E-5</v>
      </c>
      <c r="AH2">
        <v>7.3089281503811178E-5</v>
      </c>
      <c r="AI2">
        <v>2.1733504998445567E-5</v>
      </c>
      <c r="AJ2">
        <v>2.3064203184051742E-4</v>
      </c>
      <c r="AK2">
        <v>6.4877371370494668E-5</v>
      </c>
      <c r="AL2">
        <v>7.5059523185433115E-5</v>
      </c>
      <c r="AM2">
        <v>2.6685115091765331E-5</v>
      </c>
      <c r="AN2">
        <v>1.2933365565783017E-4</v>
      </c>
      <c r="AO2">
        <v>1.4263594778287296E-3</v>
      </c>
      <c r="AP2" t="s">
        <v>94</v>
      </c>
      <c r="AQ2" t="s">
        <v>94</v>
      </c>
    </row>
    <row r="3" spans="1:43" x14ac:dyDescent="0.2">
      <c r="A3" t="s">
        <v>95</v>
      </c>
      <c r="B3" t="s">
        <v>95</v>
      </c>
      <c r="C3" t="s">
        <v>94</v>
      </c>
      <c r="D3">
        <v>9.3249300730849038E-5</v>
      </c>
      <c r="E3" t="s">
        <v>94</v>
      </c>
      <c r="F3" t="s">
        <v>94</v>
      </c>
      <c r="G3">
        <v>2.1151313360018328E-3</v>
      </c>
      <c r="H3">
        <v>1.0509969390157759E-4</v>
      </c>
      <c r="I3" t="s">
        <v>94</v>
      </c>
      <c r="J3">
        <v>9.4924857165526913E-5</v>
      </c>
      <c r="K3">
        <v>3.7691922036775782E-4</v>
      </c>
      <c r="L3">
        <v>6.6402426775405876E-4</v>
      </c>
      <c r="M3">
        <v>3.0533959723303942E-5</v>
      </c>
      <c r="N3">
        <v>3.748135220163956E-4</v>
      </c>
      <c r="O3">
        <v>7.4779414880094897E-4</v>
      </c>
      <c r="P3">
        <v>5.45941836616466E-5</v>
      </c>
      <c r="Q3">
        <v>3.1350591861494567E-4</v>
      </c>
      <c r="R3">
        <v>2.0309676435867224E-4</v>
      </c>
      <c r="S3">
        <v>3.7789968241328046E-4</v>
      </c>
      <c r="T3">
        <v>2.2386480951393453E-4</v>
      </c>
      <c r="U3">
        <v>6.3306345062136879E-4</v>
      </c>
      <c r="V3">
        <v>1.5064170465160751E-4</v>
      </c>
      <c r="W3">
        <v>6.7852162857834949E-4</v>
      </c>
      <c r="X3">
        <v>1.8261243936251327E-4</v>
      </c>
      <c r="Y3">
        <v>8.3763072988195448E-5</v>
      </c>
      <c r="Z3">
        <v>1.7142150050731937E-4</v>
      </c>
      <c r="AA3">
        <v>2.8263191125195626E-4</v>
      </c>
      <c r="AB3">
        <v>4.3474912123688057E-4</v>
      </c>
      <c r="AC3">
        <v>1.0938870607901395E-4</v>
      </c>
      <c r="AD3">
        <v>1.692631482731841E-4</v>
      </c>
      <c r="AE3">
        <v>7.6810914690164517E-5</v>
      </c>
      <c r="AF3">
        <v>1.2845272855947751E-4</v>
      </c>
      <c r="AG3">
        <v>4.3480999329123627E-5</v>
      </c>
      <c r="AH3">
        <v>3.1744593794601672E-4</v>
      </c>
      <c r="AI3">
        <v>5.9948558284194667E-5</v>
      </c>
      <c r="AJ3">
        <v>1.1551686823162792E-4</v>
      </c>
      <c r="AK3">
        <v>3.0102183632651407E-5</v>
      </c>
      <c r="AL3">
        <v>1.3143606715112957E-4</v>
      </c>
      <c r="AM3">
        <v>9.1326669738314408E-5</v>
      </c>
      <c r="AN3" t="s">
        <v>94</v>
      </c>
      <c r="AO3">
        <v>2.7146389257465208E-3</v>
      </c>
      <c r="AP3">
        <v>3.4992632612966605E-4</v>
      </c>
      <c r="AQ3" t="s">
        <v>94</v>
      </c>
    </row>
    <row r="4" spans="1:43" x14ac:dyDescent="0.2">
      <c r="A4" t="s">
        <v>96</v>
      </c>
      <c r="B4" t="s">
        <v>65</v>
      </c>
      <c r="C4">
        <v>8.042895442359249E-4</v>
      </c>
      <c r="D4" t="s">
        <v>94</v>
      </c>
      <c r="E4" t="s">
        <v>94</v>
      </c>
      <c r="F4">
        <v>9.1294388438257329E-4</v>
      </c>
      <c r="G4" t="s">
        <v>94</v>
      </c>
      <c r="H4" t="s">
        <v>94</v>
      </c>
      <c r="I4" t="s">
        <v>94</v>
      </c>
      <c r="J4">
        <v>3.769384426466339E-3</v>
      </c>
      <c r="K4">
        <v>1.2245679707400656E-3</v>
      </c>
      <c r="L4">
        <v>1.0365642746757667E-3</v>
      </c>
      <c r="M4">
        <v>5.160492014890009E-5</v>
      </c>
      <c r="N4">
        <v>9.8831098969052247E-3</v>
      </c>
      <c r="O4">
        <v>4.0086369054151668E-3</v>
      </c>
      <c r="P4">
        <v>2.1145016689000734E-4</v>
      </c>
      <c r="Q4">
        <v>4.626173428021607E-4</v>
      </c>
      <c r="R4" t="s">
        <v>94</v>
      </c>
      <c r="S4">
        <v>7.8995402630123255E-3</v>
      </c>
      <c r="T4">
        <v>3.2384118724101382E-4</v>
      </c>
      <c r="U4" t="s">
        <v>94</v>
      </c>
      <c r="V4">
        <v>4.5173462791240954E-4</v>
      </c>
      <c r="W4">
        <v>1.7501323851666928E-3</v>
      </c>
      <c r="X4">
        <v>1.351088303202455E-3</v>
      </c>
      <c r="Y4">
        <v>6.2878353287291475E-3</v>
      </c>
      <c r="Z4">
        <v>7.2002047637412085E-4</v>
      </c>
      <c r="AA4">
        <v>2.0643924380489987E-4</v>
      </c>
      <c r="AB4">
        <v>5.9253761754399562E-4</v>
      </c>
      <c r="AC4" t="s">
        <v>94</v>
      </c>
      <c r="AD4">
        <v>2.4385068957303601E-4</v>
      </c>
      <c r="AE4">
        <v>6.9313757489869514E-5</v>
      </c>
      <c r="AF4">
        <v>9.7484147501110979E-5</v>
      </c>
      <c r="AG4">
        <v>5.3986198768154526E-4</v>
      </c>
      <c r="AH4">
        <v>5.0275596103028188E-5</v>
      </c>
      <c r="AI4">
        <v>5.376675445782354E-5</v>
      </c>
      <c r="AJ4">
        <v>8.8441749350365466E-5</v>
      </c>
      <c r="AK4">
        <v>2.1749408983451538E-5</v>
      </c>
      <c r="AL4">
        <v>6.717855474744778E-4</v>
      </c>
      <c r="AM4">
        <v>9.324915007285089E-5</v>
      </c>
      <c r="AN4">
        <v>1.4095696968143725E-4</v>
      </c>
      <c r="AO4">
        <v>4.6308132517747271E-3</v>
      </c>
      <c r="AP4" t="s">
        <v>94</v>
      </c>
    </row>
    <row r="5" spans="1:43" x14ac:dyDescent="0.2">
      <c r="B5" t="s">
        <v>70</v>
      </c>
      <c r="C5">
        <v>1.4688041571908521E-3</v>
      </c>
      <c r="D5">
        <v>3.1655171117668057E-4</v>
      </c>
      <c r="E5">
        <v>2.6400702489806881E-3</v>
      </c>
      <c r="F5">
        <v>1.3175230566534915E-3</v>
      </c>
      <c r="G5" t="s">
        <v>94</v>
      </c>
      <c r="H5" t="s">
        <v>94</v>
      </c>
      <c r="I5" t="s">
        <v>94</v>
      </c>
      <c r="J5">
        <v>6.6156563046313518E-4</v>
      </c>
      <c r="K5">
        <v>5.0552725586313827E-4</v>
      </c>
      <c r="L5">
        <v>9.1566607457017424E-4</v>
      </c>
      <c r="M5" t="s">
        <v>94</v>
      </c>
      <c r="N5">
        <v>0.43129770992366401</v>
      </c>
      <c r="O5" t="s">
        <v>94</v>
      </c>
      <c r="P5">
        <v>2.0523515359492954E-4</v>
      </c>
      <c r="Q5" t="s">
        <v>94</v>
      </c>
      <c r="R5">
        <v>1.2407142857142856E-5</v>
      </c>
      <c r="S5">
        <v>7.446465495161341E-3</v>
      </c>
      <c r="T5">
        <v>2.7972027972027969E-5</v>
      </c>
      <c r="U5">
        <v>1.8790067054749097E-3</v>
      </c>
      <c r="V5">
        <v>9.356740372679407E-3</v>
      </c>
      <c r="W5">
        <v>1.8878029589271825E-3</v>
      </c>
      <c r="X5">
        <v>3.8434535709911619E-4</v>
      </c>
      <c r="Y5">
        <v>2.4629292954099729E-3</v>
      </c>
      <c r="Z5">
        <v>7.8376025341648397E-4</v>
      </c>
      <c r="AA5">
        <v>6.4588869721106433E-4</v>
      </c>
      <c r="AB5">
        <v>9.1051206883783012E-4</v>
      </c>
      <c r="AC5">
        <v>3.4650462241612133E-4</v>
      </c>
      <c r="AD5">
        <v>3.8819228529769065E-5</v>
      </c>
      <c r="AE5">
        <v>5.3769642402106512E-5</v>
      </c>
      <c r="AF5">
        <v>1.7954126501223153E-4</v>
      </c>
      <c r="AG5">
        <v>1.6657584935475376E-4</v>
      </c>
      <c r="AH5">
        <v>8.9689672447277929E-4</v>
      </c>
      <c r="AI5">
        <v>1.2244897959183673E-4</v>
      </c>
      <c r="AJ5">
        <v>3.7311843944214817E-4</v>
      </c>
      <c r="AK5" t="s">
        <v>94</v>
      </c>
      <c r="AL5">
        <v>3.9056490898213823E-5</v>
      </c>
      <c r="AM5">
        <v>2.6973355239659975E-5</v>
      </c>
      <c r="AN5" t="s">
        <v>94</v>
      </c>
      <c r="AO5">
        <v>2.4781114999962951E-3</v>
      </c>
      <c r="AP5" t="s">
        <v>94</v>
      </c>
    </row>
    <row r="6" spans="1:43" x14ac:dyDescent="0.2">
      <c r="B6" t="s">
        <v>71</v>
      </c>
      <c r="C6" t="s">
        <v>94</v>
      </c>
      <c r="D6" t="s">
        <v>94</v>
      </c>
      <c r="E6">
        <v>3.5069774597135655E-3</v>
      </c>
      <c r="F6" t="s">
        <v>94</v>
      </c>
      <c r="G6" t="s">
        <v>94</v>
      </c>
      <c r="H6" t="s">
        <v>94</v>
      </c>
      <c r="I6" t="s">
        <v>94</v>
      </c>
      <c r="J6">
        <v>1.1543308795701687E-3</v>
      </c>
      <c r="K6">
        <v>4.9312860499430983E-3</v>
      </c>
      <c r="L6">
        <v>4.5935574075810972E-3</v>
      </c>
      <c r="M6" t="s">
        <v>94</v>
      </c>
      <c r="N6">
        <v>4.1524340940847695E-3</v>
      </c>
      <c r="O6" t="s">
        <v>94</v>
      </c>
      <c r="P6">
        <v>2.3954372623574143E-3</v>
      </c>
      <c r="Q6" t="s">
        <v>94</v>
      </c>
      <c r="R6" t="s">
        <v>94</v>
      </c>
      <c r="S6">
        <v>1.6856773797921051E-2</v>
      </c>
      <c r="T6">
        <v>8.3466974974825636E-5</v>
      </c>
      <c r="U6" t="s">
        <v>94</v>
      </c>
      <c r="V6">
        <v>2.3956877427903198E-5</v>
      </c>
      <c r="W6">
        <v>1.4188281271308749E-3</v>
      </c>
      <c r="X6">
        <v>5.1359089130222088E-3</v>
      </c>
      <c r="Y6">
        <v>3.3452593917710203E-5</v>
      </c>
      <c r="Z6" t="s">
        <v>94</v>
      </c>
      <c r="AA6">
        <v>6.9825055688674839E-4</v>
      </c>
      <c r="AB6">
        <v>5.9954859940655443E-4</v>
      </c>
      <c r="AC6">
        <v>2.9551451187335092E-4</v>
      </c>
      <c r="AD6">
        <v>1.7737081260773971E-4</v>
      </c>
      <c r="AE6">
        <v>5.9402497649046481E-5</v>
      </c>
      <c r="AF6">
        <v>9.7020628530583675E-5</v>
      </c>
      <c r="AG6">
        <v>2.9868255006507962E-4</v>
      </c>
      <c r="AH6">
        <v>1.4311094440808901E-4</v>
      </c>
      <c r="AI6">
        <v>4.1328220584285756E-5</v>
      </c>
      <c r="AJ6">
        <v>8.2950486922705698E-4</v>
      </c>
      <c r="AK6">
        <v>1.4671415329072548E-5</v>
      </c>
      <c r="AL6">
        <v>3.5702357564929086E-4</v>
      </c>
      <c r="AM6">
        <v>9.1433394288929521E-4</v>
      </c>
      <c r="AN6" t="s">
        <v>94</v>
      </c>
      <c r="AO6">
        <v>9.4420139242555341E-4</v>
      </c>
      <c r="AP6" t="s">
        <v>94</v>
      </c>
    </row>
    <row r="7" spans="1:43" x14ac:dyDescent="0.2">
      <c r="B7" t="s">
        <v>63</v>
      </c>
      <c r="C7">
        <v>1.0588659995928187E-3</v>
      </c>
      <c r="D7" t="s">
        <v>94</v>
      </c>
      <c r="E7">
        <v>1.5948883258907795E-3</v>
      </c>
      <c r="F7" t="s">
        <v>94</v>
      </c>
      <c r="G7" t="s">
        <v>94</v>
      </c>
      <c r="H7" t="s">
        <v>94</v>
      </c>
      <c r="I7" t="s">
        <v>94</v>
      </c>
      <c r="J7">
        <v>2.8895607415921243E-3</v>
      </c>
      <c r="K7">
        <v>1.5673840213502926E-4</v>
      </c>
      <c r="L7">
        <v>6.5978392875215052E-3</v>
      </c>
      <c r="M7" t="s">
        <v>94</v>
      </c>
      <c r="N7">
        <v>2.7262888298279302E-3</v>
      </c>
      <c r="O7">
        <v>1.5525539512498058E-7</v>
      </c>
      <c r="P7" t="s">
        <v>94</v>
      </c>
      <c r="Q7" t="s">
        <v>94</v>
      </c>
      <c r="R7" t="s">
        <v>94</v>
      </c>
      <c r="S7">
        <v>2.5507902852737088E-2</v>
      </c>
      <c r="T7" t="s">
        <v>94</v>
      </c>
      <c r="U7" t="s">
        <v>94</v>
      </c>
      <c r="V7">
        <v>4.6173262232113111E-4</v>
      </c>
      <c r="W7">
        <v>7.2290398254572382E-4</v>
      </c>
      <c r="X7">
        <v>1.5097864768683273E-3</v>
      </c>
      <c r="Y7" t="s">
        <v>94</v>
      </c>
      <c r="Z7">
        <v>1.3025750174459178E-4</v>
      </c>
      <c r="AA7">
        <v>4.0817357150573229E-4</v>
      </c>
      <c r="AB7">
        <v>6.0696075590322286E-4</v>
      </c>
      <c r="AC7">
        <v>6.6666666666666656E-5</v>
      </c>
      <c r="AD7">
        <v>1.557533090522719E-4</v>
      </c>
      <c r="AE7">
        <v>1.3977416592876642E-4</v>
      </c>
      <c r="AF7">
        <v>2.7932879554471655E-4</v>
      </c>
      <c r="AG7">
        <v>5.4723087988491958E-5</v>
      </c>
      <c r="AH7" t="s">
        <v>94</v>
      </c>
      <c r="AI7" t="s">
        <v>94</v>
      </c>
      <c r="AJ7">
        <v>1.9355107482086321E-4</v>
      </c>
      <c r="AK7" t="s">
        <v>94</v>
      </c>
      <c r="AL7">
        <v>8.197428596082491E-5</v>
      </c>
      <c r="AM7">
        <v>4.4943074003795062E-5</v>
      </c>
      <c r="AN7" t="s">
        <v>94</v>
      </c>
      <c r="AO7">
        <v>4.0966675748172797E-3</v>
      </c>
      <c r="AP7" t="s">
        <v>94</v>
      </c>
    </row>
    <row r="8" spans="1:43" x14ac:dyDescent="0.2">
      <c r="B8" t="s">
        <v>64</v>
      </c>
      <c r="C8">
        <v>1.6399376847790513E-3</v>
      </c>
      <c r="D8" t="s">
        <v>94</v>
      </c>
      <c r="E8">
        <v>4.971337398846515E-3</v>
      </c>
      <c r="F8" t="s">
        <v>94</v>
      </c>
      <c r="G8">
        <v>1.5031884261535219E-3</v>
      </c>
      <c r="H8" t="s">
        <v>94</v>
      </c>
      <c r="I8" t="s">
        <v>94</v>
      </c>
      <c r="J8">
        <v>2.4747297123782312E-3</v>
      </c>
      <c r="K8">
        <v>9.8628621296589065E-4</v>
      </c>
      <c r="L8">
        <v>2.3578953395975676E-3</v>
      </c>
      <c r="M8" t="s">
        <v>94</v>
      </c>
      <c r="N8">
        <v>2.4464145926666016E-3</v>
      </c>
      <c r="O8">
        <v>4.6541300182032959E-3</v>
      </c>
      <c r="P8">
        <v>2.6095654517491573E-2</v>
      </c>
      <c r="Q8" t="s">
        <v>94</v>
      </c>
      <c r="R8">
        <v>2.739150680678944E-5</v>
      </c>
      <c r="S8">
        <v>3.8743516019712064E-2</v>
      </c>
      <c r="T8">
        <v>5.7304093567251454E-4</v>
      </c>
      <c r="U8">
        <v>4.253125E-5</v>
      </c>
      <c r="V8">
        <v>8.458790455061221E-4</v>
      </c>
      <c r="W8">
        <v>9.9181864283857707E-4</v>
      </c>
      <c r="X8">
        <v>3.1628253134925854E-3</v>
      </c>
      <c r="Y8">
        <v>1.4723395763710238E-2</v>
      </c>
      <c r="Z8">
        <v>6.0882196319744395E-4</v>
      </c>
      <c r="AA8">
        <v>1.3045299372244307E-4</v>
      </c>
      <c r="AB8">
        <v>9.5162873064351926E-4</v>
      </c>
      <c r="AC8">
        <v>6.3889130927278115E-4</v>
      </c>
      <c r="AD8">
        <v>1.2217182898344673E-3</v>
      </c>
      <c r="AE8">
        <v>4.4061099126697088E-4</v>
      </c>
      <c r="AF8">
        <v>2.8727928422198084E-4</v>
      </c>
      <c r="AG8">
        <v>3.8467972202533066E-4</v>
      </c>
      <c r="AH8" t="s">
        <v>94</v>
      </c>
      <c r="AI8">
        <v>1.5773697071809671E-4</v>
      </c>
      <c r="AJ8">
        <v>4.3787464051834651E-5</v>
      </c>
      <c r="AK8">
        <v>5.8313632781717896E-5</v>
      </c>
      <c r="AL8">
        <v>1.8882226394430105E-2</v>
      </c>
      <c r="AM8">
        <v>1.9270998415213942E-4</v>
      </c>
      <c r="AN8" t="s">
        <v>94</v>
      </c>
      <c r="AO8">
        <v>3.4226594682007379E-3</v>
      </c>
      <c r="AP8" t="s">
        <v>94</v>
      </c>
    </row>
    <row r="9" spans="1:43" x14ac:dyDescent="0.2">
      <c r="B9" t="s">
        <v>66</v>
      </c>
      <c r="C9" t="s">
        <v>94</v>
      </c>
      <c r="D9" t="s">
        <v>94</v>
      </c>
      <c r="E9">
        <v>2.1089947361056637E-3</v>
      </c>
      <c r="F9">
        <v>3.444755915488134E-3</v>
      </c>
      <c r="G9">
        <v>8.3848300207198213E-4</v>
      </c>
      <c r="H9" t="s">
        <v>94</v>
      </c>
      <c r="I9" t="s">
        <v>94</v>
      </c>
      <c r="J9">
        <v>1.6910253825211533E-3</v>
      </c>
      <c r="K9">
        <v>1.5072890619244285E-3</v>
      </c>
      <c r="L9">
        <v>2.2259587515784831E-3</v>
      </c>
      <c r="M9">
        <v>7.7005062616573407E-6</v>
      </c>
      <c r="N9">
        <v>5.8057443373780108E-3</v>
      </c>
      <c r="O9">
        <v>1.8211194414693163E-3</v>
      </c>
      <c r="P9">
        <v>4.0139005474873748E-3</v>
      </c>
      <c r="Q9">
        <v>1.2164446826934972E-5</v>
      </c>
      <c r="R9" t="s">
        <v>94</v>
      </c>
      <c r="S9">
        <v>6.2429043774026314E-3</v>
      </c>
      <c r="T9">
        <v>1.3556898748652268E-5</v>
      </c>
      <c r="U9" t="s">
        <v>94</v>
      </c>
      <c r="V9">
        <v>1.3024122146600013E-3</v>
      </c>
      <c r="W9">
        <v>2.6496543511567676E-4</v>
      </c>
      <c r="X9">
        <v>1.1682504143103658E-3</v>
      </c>
      <c r="Y9">
        <v>6.4551713337092009E-3</v>
      </c>
      <c r="Z9">
        <v>5.2190085456989862E-4</v>
      </c>
      <c r="AA9">
        <v>3.438647663111449E-4</v>
      </c>
      <c r="AB9">
        <v>9.8032673936118892E-5</v>
      </c>
      <c r="AC9">
        <v>8.577213298041534E-5</v>
      </c>
      <c r="AD9">
        <v>3.8117281040188599E-4</v>
      </c>
      <c r="AE9">
        <v>1.5049213052329219E-4</v>
      </c>
      <c r="AF9">
        <v>2.0129004586096538E-4</v>
      </c>
      <c r="AG9">
        <v>4.2729385775502726E-5</v>
      </c>
      <c r="AH9">
        <v>2.7517219895469182E-4</v>
      </c>
      <c r="AI9">
        <v>5.5502111515169823E-4</v>
      </c>
      <c r="AJ9">
        <v>4.1811203319502079E-4</v>
      </c>
      <c r="AK9">
        <v>6.7384996051452307E-6</v>
      </c>
      <c r="AL9">
        <v>2.1560360645484586E-5</v>
      </c>
      <c r="AM9" t="s">
        <v>94</v>
      </c>
      <c r="AN9" t="s">
        <v>94</v>
      </c>
      <c r="AO9">
        <v>3.0693998714013361E-3</v>
      </c>
      <c r="AP9" t="s">
        <v>94</v>
      </c>
    </row>
    <row r="10" spans="1:43" x14ac:dyDescent="0.2">
      <c r="B10" t="s">
        <v>72</v>
      </c>
      <c r="C10">
        <v>2.2869866123533685E-3</v>
      </c>
      <c r="D10" t="s">
        <v>94</v>
      </c>
      <c r="E10">
        <v>3.0246335940047222E-3</v>
      </c>
      <c r="F10">
        <v>7.331033207108983E-4</v>
      </c>
      <c r="G10">
        <v>1.5621796759941091E-3</v>
      </c>
      <c r="H10" t="s">
        <v>94</v>
      </c>
      <c r="I10" t="s">
        <v>94</v>
      </c>
      <c r="J10">
        <v>4.7139942157690849E-3</v>
      </c>
      <c r="K10">
        <v>5.1408922325774618E-4</v>
      </c>
      <c r="L10">
        <v>1.2269377518857893E-3</v>
      </c>
      <c r="M10">
        <v>1.0934024326152143E-4</v>
      </c>
      <c r="N10">
        <v>3.0000000000000001E-3</v>
      </c>
      <c r="O10" t="s">
        <v>94</v>
      </c>
      <c r="P10">
        <v>4.0434817370405178E-3</v>
      </c>
      <c r="Q10" t="s">
        <v>94</v>
      </c>
      <c r="R10" t="s">
        <v>94</v>
      </c>
      <c r="S10" t="s">
        <v>94</v>
      </c>
      <c r="T10" t="s">
        <v>94</v>
      </c>
      <c r="U10" t="s">
        <v>94</v>
      </c>
      <c r="V10">
        <v>8.0000000000000004E-4</v>
      </c>
      <c r="W10">
        <v>5.4226655081051241E-3</v>
      </c>
      <c r="X10">
        <v>6.8199413489736073E-3</v>
      </c>
      <c r="Y10" t="s">
        <v>94</v>
      </c>
      <c r="Z10">
        <v>3.7614678899082569E-4</v>
      </c>
      <c r="AA10">
        <v>4.1858461342443283E-4</v>
      </c>
      <c r="AB10">
        <v>9.0193597855591423E-4</v>
      </c>
      <c r="AC10">
        <v>1.0401548137397192E-4</v>
      </c>
      <c r="AD10">
        <v>1.3333275399094486E-3</v>
      </c>
      <c r="AE10">
        <v>4.0265595824074705E-5</v>
      </c>
      <c r="AF10">
        <v>3.1467493586061457E-4</v>
      </c>
      <c r="AG10">
        <v>3.8763366937057568E-6</v>
      </c>
      <c r="AH10" t="s">
        <v>94</v>
      </c>
      <c r="AI10">
        <v>2.068965517241379E-4</v>
      </c>
      <c r="AJ10" t="s">
        <v>94</v>
      </c>
      <c r="AK10" t="s">
        <v>94</v>
      </c>
      <c r="AL10">
        <v>1.023391864466602E-3</v>
      </c>
      <c r="AM10" t="s">
        <v>94</v>
      </c>
      <c r="AN10" t="s">
        <v>94</v>
      </c>
      <c r="AO10">
        <v>4.2704837820770778E-3</v>
      </c>
      <c r="AP10" t="s">
        <v>94</v>
      </c>
    </row>
    <row r="11" spans="1:43" x14ac:dyDescent="0.2">
      <c r="B11" t="s">
        <v>73</v>
      </c>
      <c r="C11">
        <v>1.2561531351432686E-3</v>
      </c>
      <c r="D11" t="s">
        <v>94</v>
      </c>
      <c r="E11">
        <v>8.3594923791085792E-3</v>
      </c>
      <c r="F11">
        <v>1.4864486075276977E-2</v>
      </c>
      <c r="G11">
        <v>9.7739705629779246E-3</v>
      </c>
      <c r="H11" t="s">
        <v>94</v>
      </c>
      <c r="I11" t="s">
        <v>94</v>
      </c>
      <c r="J11">
        <v>2.7679518546785569E-3</v>
      </c>
      <c r="K11">
        <v>1.1948337556472711E-3</v>
      </c>
      <c r="L11">
        <v>1.3048808074592512E-3</v>
      </c>
      <c r="M11" t="s">
        <v>94</v>
      </c>
      <c r="N11">
        <v>7.1831708568496672E-4</v>
      </c>
      <c r="O11" t="s">
        <v>94</v>
      </c>
      <c r="P11">
        <v>1.7857142857142858E-5</v>
      </c>
      <c r="Q11">
        <v>2.2500839566478402E-4</v>
      </c>
      <c r="R11" t="s">
        <v>94</v>
      </c>
      <c r="S11">
        <v>8.461538461538462E-4</v>
      </c>
      <c r="T11" t="s">
        <v>94</v>
      </c>
      <c r="U11" t="s">
        <v>94</v>
      </c>
      <c r="V11">
        <v>2.3770562747057033E-3</v>
      </c>
      <c r="W11">
        <v>8.067601660482639E-4</v>
      </c>
      <c r="X11">
        <v>1.4667466840777212E-3</v>
      </c>
      <c r="Y11" t="s">
        <v>94</v>
      </c>
      <c r="Z11">
        <v>2.6666666666666667E-5</v>
      </c>
      <c r="AA11">
        <v>1.9739799864197251E-4</v>
      </c>
      <c r="AB11">
        <v>7.5912432997953102E-4</v>
      </c>
      <c r="AC11">
        <v>5.1121938285108227E-5</v>
      </c>
      <c r="AD11">
        <v>9.7229530324174701E-6</v>
      </c>
      <c r="AE11">
        <v>3.0494792964273261E-5</v>
      </c>
      <c r="AF11">
        <v>4.8126576862357435E-5</v>
      </c>
      <c r="AG11">
        <v>3.5071721670816825E-5</v>
      </c>
      <c r="AH11" t="s">
        <v>94</v>
      </c>
      <c r="AI11">
        <v>1E-3</v>
      </c>
      <c r="AJ11" t="s">
        <v>94</v>
      </c>
      <c r="AK11" t="s">
        <v>94</v>
      </c>
      <c r="AL11" t="s">
        <v>94</v>
      </c>
      <c r="AM11" t="s">
        <v>94</v>
      </c>
      <c r="AN11" t="s">
        <v>94</v>
      </c>
      <c r="AO11">
        <v>2.2895904330241796E-3</v>
      </c>
      <c r="AP11" t="s">
        <v>94</v>
      </c>
    </row>
    <row r="12" spans="1:43" x14ac:dyDescent="0.2">
      <c r="B12" t="s">
        <v>68</v>
      </c>
      <c r="C12" t="s">
        <v>94</v>
      </c>
      <c r="D12">
        <v>1.8799295774647891E-4</v>
      </c>
      <c r="E12" t="s">
        <v>94</v>
      </c>
      <c r="F12" t="s">
        <v>94</v>
      </c>
      <c r="G12" t="s">
        <v>94</v>
      </c>
      <c r="H12" t="s">
        <v>94</v>
      </c>
      <c r="I12" t="s">
        <v>94</v>
      </c>
      <c r="J12">
        <v>5.7902426294258709E-3</v>
      </c>
      <c r="K12">
        <v>4.9284644415615048E-3</v>
      </c>
      <c r="L12">
        <v>2.5489807841325481E-3</v>
      </c>
      <c r="M12" t="s">
        <v>94</v>
      </c>
      <c r="N12">
        <v>5.3534000651854112E-3</v>
      </c>
      <c r="O12">
        <v>3.3105440539239285E-2</v>
      </c>
      <c r="P12">
        <v>7.1332483297856658E-3</v>
      </c>
      <c r="Q12">
        <v>6.3521173724574861E-4</v>
      </c>
      <c r="R12">
        <v>3.3000000000000005E-4</v>
      </c>
      <c r="S12">
        <v>1.6889013065043208E-2</v>
      </c>
      <c r="T12" t="s">
        <v>94</v>
      </c>
      <c r="U12">
        <v>1.7335529167027826E-5</v>
      </c>
      <c r="V12">
        <v>2.661153946686525E-4</v>
      </c>
      <c r="W12">
        <v>1.3723348211004632E-3</v>
      </c>
      <c r="X12">
        <v>4.6046622430652561E-3</v>
      </c>
      <c r="Y12">
        <v>1.1879161334035984E-2</v>
      </c>
      <c r="Z12">
        <v>4.0680605413796441E-4</v>
      </c>
      <c r="AA12">
        <v>2.4865776218858688E-4</v>
      </c>
      <c r="AB12">
        <v>6.9634940482621191E-4</v>
      </c>
      <c r="AC12">
        <v>1.4884726353096226E-3</v>
      </c>
      <c r="AD12">
        <v>1.0356852405720518E-4</v>
      </c>
      <c r="AE12">
        <v>1.6725439150099924E-4</v>
      </c>
      <c r="AF12">
        <v>1.3609248447281502E-5</v>
      </c>
      <c r="AG12">
        <v>6.8724265621073215E-4</v>
      </c>
      <c r="AH12">
        <v>1.4140625000000001E-4</v>
      </c>
      <c r="AI12">
        <v>2.6566550742965542E-4</v>
      </c>
      <c r="AJ12">
        <v>1.498787265016773E-3</v>
      </c>
      <c r="AK12" t="s">
        <v>94</v>
      </c>
      <c r="AL12">
        <v>8.2181170275123522E-4</v>
      </c>
      <c r="AM12" t="s">
        <v>94</v>
      </c>
      <c r="AN12" t="s">
        <v>94</v>
      </c>
      <c r="AO12">
        <v>9.6695223857134994E-4</v>
      </c>
      <c r="AP12" t="s">
        <v>94</v>
      </c>
    </row>
    <row r="13" spans="1:43" x14ac:dyDescent="0.2">
      <c r="B13" t="s">
        <v>69</v>
      </c>
      <c r="C13" t="s">
        <v>94</v>
      </c>
      <c r="D13" t="s">
        <v>94</v>
      </c>
      <c r="E13" t="s">
        <v>94</v>
      </c>
      <c r="F13" t="s">
        <v>94</v>
      </c>
      <c r="G13" t="s">
        <v>94</v>
      </c>
      <c r="H13" t="s">
        <v>94</v>
      </c>
      <c r="I13" t="s">
        <v>94</v>
      </c>
      <c r="J13">
        <v>6.4421657347017106E-4</v>
      </c>
      <c r="K13">
        <v>3.706842380795754E-4</v>
      </c>
      <c r="L13">
        <v>2.1604711361733662E-3</v>
      </c>
      <c r="M13" t="s">
        <v>94</v>
      </c>
      <c r="N13">
        <v>4.9990989081310242E-4</v>
      </c>
      <c r="O13">
        <v>7.794117647058822E-4</v>
      </c>
      <c r="P13">
        <v>2.0676829268292682E-3</v>
      </c>
      <c r="Q13">
        <v>4.8035233444388667E-5</v>
      </c>
      <c r="R13">
        <v>3.8554399192906066E-4</v>
      </c>
      <c r="S13">
        <v>2.9447524579321076E-2</v>
      </c>
      <c r="T13">
        <v>1.5276703705211171E-3</v>
      </c>
      <c r="U13">
        <v>8.4077771939043624E-4</v>
      </c>
      <c r="V13">
        <v>7.0580167980802187E-4</v>
      </c>
      <c r="W13">
        <v>6.3777527554162493E-4</v>
      </c>
      <c r="X13">
        <v>5.8390528559537473E-4</v>
      </c>
      <c r="Y13" t="s">
        <v>94</v>
      </c>
      <c r="Z13">
        <v>3.6163056343450342E-3</v>
      </c>
      <c r="AA13">
        <v>5.3794717184051468E-4</v>
      </c>
      <c r="AB13">
        <v>4.054954539717456E-5</v>
      </c>
      <c r="AC13">
        <v>9.5827939710455421E-5</v>
      </c>
      <c r="AD13">
        <v>8.8988356824507963E-4</v>
      </c>
      <c r="AE13">
        <v>8.7611223475933924E-5</v>
      </c>
      <c r="AF13">
        <v>1.6785738811625158E-4</v>
      </c>
      <c r="AG13">
        <v>9.5891766251811439E-5</v>
      </c>
      <c r="AH13">
        <v>8.1552986764193655E-4</v>
      </c>
      <c r="AI13">
        <v>1.6284084245504299E-4</v>
      </c>
      <c r="AJ13">
        <v>5.5218827518353807E-4</v>
      </c>
      <c r="AK13" t="s">
        <v>94</v>
      </c>
      <c r="AL13">
        <v>2.9228842632542666E-3</v>
      </c>
      <c r="AM13" t="s">
        <v>94</v>
      </c>
      <c r="AN13" t="s">
        <v>94</v>
      </c>
      <c r="AO13">
        <v>4.5097304521834964E-3</v>
      </c>
      <c r="AP13" t="s">
        <v>94</v>
      </c>
    </row>
    <row r="14" spans="1:43" x14ac:dyDescent="0.2">
      <c r="B14" t="s">
        <v>67</v>
      </c>
      <c r="C14" t="s">
        <v>94</v>
      </c>
      <c r="D14" t="s">
        <v>94</v>
      </c>
      <c r="E14" t="s">
        <v>94</v>
      </c>
      <c r="F14" t="s">
        <v>94</v>
      </c>
      <c r="G14" t="s">
        <v>94</v>
      </c>
      <c r="H14" t="s">
        <v>94</v>
      </c>
      <c r="I14" t="s">
        <v>94</v>
      </c>
      <c r="J14">
        <v>5.0624756214240011E-3</v>
      </c>
      <c r="K14">
        <v>4.887920163970655E-4</v>
      </c>
      <c r="L14">
        <v>1.8207801009675333E-3</v>
      </c>
      <c r="M14" t="s">
        <v>94</v>
      </c>
      <c r="N14">
        <v>5.7731431048966214E-3</v>
      </c>
      <c r="O14" t="s">
        <v>94</v>
      </c>
      <c r="P14">
        <v>5.6290723925536109E-3</v>
      </c>
      <c r="Q14">
        <v>1.2647417649450996E-4</v>
      </c>
      <c r="R14" t="s">
        <v>94</v>
      </c>
      <c r="S14">
        <v>3.6038791698359235E-3</v>
      </c>
      <c r="T14" t="s">
        <v>94</v>
      </c>
      <c r="U14">
        <v>1.5978947368421056E-4</v>
      </c>
      <c r="V14" t="s">
        <v>94</v>
      </c>
      <c r="W14">
        <v>1.9877699756201826E-3</v>
      </c>
      <c r="X14">
        <v>1.271339844054305E-3</v>
      </c>
      <c r="Y14">
        <v>1.0165555555555556E-2</v>
      </c>
      <c r="Z14">
        <v>5.9388436306637393E-5</v>
      </c>
      <c r="AA14">
        <v>6.308439575202747E-5</v>
      </c>
      <c r="AB14">
        <v>2.4338642659279777E-4</v>
      </c>
      <c r="AC14">
        <v>1.9000038482259681E-4</v>
      </c>
      <c r="AD14">
        <v>9.5396742780389529E-4</v>
      </c>
      <c r="AE14">
        <v>6.7047504509921819E-5</v>
      </c>
      <c r="AF14" t="s">
        <v>94</v>
      </c>
      <c r="AG14" t="s">
        <v>94</v>
      </c>
      <c r="AH14" t="s">
        <v>94</v>
      </c>
      <c r="AI14">
        <v>4.1331216691234839E-6</v>
      </c>
      <c r="AJ14" t="s">
        <v>94</v>
      </c>
      <c r="AK14" t="s">
        <v>94</v>
      </c>
      <c r="AL14" t="s">
        <v>94</v>
      </c>
      <c r="AM14" t="s">
        <v>94</v>
      </c>
      <c r="AN14">
        <v>3.7777777777777777E-4</v>
      </c>
      <c r="AO14">
        <v>5.8226965174902308E-3</v>
      </c>
      <c r="AP14" t="s">
        <v>94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8A08A-E80F-4102-B47F-A9121BF4B5EF}">
  <dimension ref="A1:AD63"/>
  <sheetViews>
    <sheetView zoomScale="60" zoomScaleNormal="60" workbookViewId="0">
      <pane xSplit="2" topLeftCell="C1" activePane="topRight" state="frozen"/>
      <selection pane="topRight" activeCell="Q5" sqref="Q5:AD63"/>
    </sheetView>
  </sheetViews>
  <sheetFormatPr defaultRowHeight="14.25" x14ac:dyDescent="0.2"/>
  <cols>
    <col min="1" max="1" width="8.875" style="5"/>
    <col min="2" max="2" width="25" style="5" customWidth="1"/>
    <col min="3" max="5" width="11.5" style="5" customWidth="1"/>
    <col min="6" max="8" width="9.125" style="5" customWidth="1"/>
    <col min="9" max="13" width="9.875" style="5" customWidth="1"/>
    <col min="14" max="15" width="9.875" style="5" bestFit="1" customWidth="1"/>
  </cols>
  <sheetData>
    <row r="1" spans="1:30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2" t="s">
        <v>14</v>
      </c>
      <c r="Q1" s="18" t="s">
        <v>63</v>
      </c>
      <c r="R1" s="18" t="s">
        <v>64</v>
      </c>
      <c r="S1" s="18" t="s">
        <v>65</v>
      </c>
      <c r="T1" s="18" t="s">
        <v>66</v>
      </c>
      <c r="U1" s="18" t="s">
        <v>67</v>
      </c>
      <c r="V1" s="18" t="s">
        <v>68</v>
      </c>
      <c r="W1" s="18" t="s">
        <v>69</v>
      </c>
      <c r="X1" s="18" t="s">
        <v>70</v>
      </c>
      <c r="Y1" s="18" t="s">
        <v>71</v>
      </c>
      <c r="Z1" s="18" t="s">
        <v>72</v>
      </c>
      <c r="AA1" s="18" t="s">
        <v>73</v>
      </c>
    </row>
    <row r="2" spans="1:30" s="16" customFormat="1" x14ac:dyDescent="0.2">
      <c r="A2" s="13">
        <v>1</v>
      </c>
      <c r="B2" s="14" t="s">
        <v>15</v>
      </c>
      <c r="C2" s="15">
        <v>105310.02919380937</v>
      </c>
      <c r="D2" s="15">
        <v>252962.02100318932</v>
      </c>
      <c r="E2" s="15">
        <v>140669.52973539982</v>
      </c>
      <c r="F2" s="15">
        <v>248233.96180930507</v>
      </c>
      <c r="G2" s="15">
        <v>144207.97623954643</v>
      </c>
      <c r="H2" s="15">
        <v>71161.48201875003</v>
      </c>
      <c r="I2" s="15">
        <v>43501</v>
      </c>
      <c r="J2" s="15">
        <v>133000</v>
      </c>
      <c r="K2" s="15">
        <v>87600</v>
      </c>
      <c r="L2" s="15">
        <v>64227</v>
      </c>
      <c r="M2" s="15">
        <v>138127</v>
      </c>
      <c r="N2" s="15">
        <v>93000</v>
      </c>
      <c r="O2" s="15">
        <v>107793</v>
      </c>
      <c r="Q2" s="18">
        <v>15.178799999999999</v>
      </c>
      <c r="R2" s="18">
        <v>13.9305</v>
      </c>
      <c r="S2" s="18">
        <v>23.305399999999999</v>
      </c>
      <c r="T2" s="18">
        <v>24.3065</v>
      </c>
      <c r="U2" s="18">
        <v>13.4377</v>
      </c>
      <c r="V2" s="18">
        <v>9.8774999999999995</v>
      </c>
      <c r="W2" s="18">
        <v>6.6791</v>
      </c>
      <c r="X2" s="18">
        <v>15.8855</v>
      </c>
      <c r="Y2" s="18">
        <v>5.9710999999999999</v>
      </c>
      <c r="Z2" s="18">
        <v>8.0146999999999995</v>
      </c>
      <c r="AA2" s="18">
        <v>6.3493000000000004</v>
      </c>
    </row>
    <row r="3" spans="1:30" s="16" customFormat="1" x14ac:dyDescent="0.2">
      <c r="A3" s="13"/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Q3" s="18">
        <v>2.7833999999999999</v>
      </c>
      <c r="R3" s="18">
        <v>1.94</v>
      </c>
      <c r="S3" s="18">
        <v>3.3405999999999998</v>
      </c>
      <c r="T3" s="18">
        <v>2.5815000000000001</v>
      </c>
      <c r="U3" s="18">
        <v>1.2135</v>
      </c>
      <c r="V3" s="18">
        <v>1.9291</v>
      </c>
      <c r="W3" s="18">
        <v>1.3996999999999999</v>
      </c>
      <c r="X3" s="18">
        <v>2.9255</v>
      </c>
      <c r="Y3" s="18">
        <v>1.4128000000000001</v>
      </c>
      <c r="Z3" s="18">
        <v>1.3595999999999999</v>
      </c>
      <c r="AA3" s="18">
        <v>1.3340000000000001</v>
      </c>
    </row>
    <row r="4" spans="1:30" s="16" customFormat="1" x14ac:dyDescent="0.2">
      <c r="A4" s="13"/>
      <c r="B4" s="14" t="s">
        <v>16</v>
      </c>
      <c r="C4" s="15">
        <f>SUM(C5:C43)</f>
        <v>39391.871482305476</v>
      </c>
      <c r="D4" s="15">
        <f t="shared" ref="D4:O4" si="0">SUM(D5:D43)</f>
        <v>32870.346376940863</v>
      </c>
      <c r="E4" s="15">
        <f t="shared" si="0"/>
        <v>14899.750063888889</v>
      </c>
      <c r="F4" s="15">
        <f t="shared" si="0"/>
        <v>10555.487957627331</v>
      </c>
      <c r="G4" s="15">
        <f t="shared" si="0"/>
        <v>12574.396911974382</v>
      </c>
      <c r="H4" s="15">
        <f t="shared" si="0"/>
        <v>12577.094894799206</v>
      </c>
      <c r="I4" s="15">
        <f t="shared" si="0"/>
        <v>11217.318135999862</v>
      </c>
      <c r="J4" s="15">
        <f t="shared" si="0"/>
        <v>7965.5263199858036</v>
      </c>
      <c r="K4" s="15">
        <f t="shared" si="0"/>
        <v>11770.183337760225</v>
      </c>
      <c r="L4" s="15">
        <f t="shared" si="0"/>
        <v>21885.37904324253</v>
      </c>
      <c r="M4" s="15">
        <f t="shared" si="0"/>
        <v>76936.362848475444</v>
      </c>
      <c r="N4" s="15">
        <f t="shared" si="0"/>
        <v>49000.000000000007</v>
      </c>
      <c r="O4" s="15">
        <f t="shared" si="0"/>
        <v>50886.999999999993</v>
      </c>
      <c r="Q4" s="16">
        <f>Q2*10000</f>
        <v>151788</v>
      </c>
      <c r="R4" s="16">
        <f t="shared" ref="R4:AA4" si="1">R2*10000</f>
        <v>139305</v>
      </c>
      <c r="S4" s="16">
        <f t="shared" si="1"/>
        <v>233054</v>
      </c>
      <c r="T4" s="16">
        <f t="shared" si="1"/>
        <v>243065</v>
      </c>
      <c r="U4" s="16">
        <f t="shared" si="1"/>
        <v>134377</v>
      </c>
      <c r="V4" s="16">
        <f t="shared" si="1"/>
        <v>98775</v>
      </c>
      <c r="W4" s="16">
        <f t="shared" si="1"/>
        <v>66791</v>
      </c>
      <c r="X4" s="16">
        <f t="shared" si="1"/>
        <v>158855</v>
      </c>
      <c r="Y4" s="16">
        <f t="shared" si="1"/>
        <v>59711</v>
      </c>
      <c r="Z4" s="16">
        <f t="shared" si="1"/>
        <v>80147</v>
      </c>
      <c r="AA4" s="16">
        <f t="shared" si="1"/>
        <v>63493.000000000007</v>
      </c>
    </row>
    <row r="5" spans="1:30" x14ac:dyDescent="0.2">
      <c r="A5" s="5">
        <v>2</v>
      </c>
      <c r="B5" s="6" t="s">
        <v>17</v>
      </c>
      <c r="C5" s="9">
        <v>0</v>
      </c>
      <c r="D5" s="9">
        <v>337.659992163818</v>
      </c>
      <c r="E5" s="9">
        <v>753.36293565351593</v>
      </c>
      <c r="F5" s="9">
        <v>0</v>
      </c>
      <c r="G5" s="9">
        <v>341.47805182351294</v>
      </c>
      <c r="H5" s="9">
        <v>0</v>
      </c>
      <c r="I5" s="9">
        <v>0</v>
      </c>
      <c r="J5" s="9">
        <v>0</v>
      </c>
      <c r="K5" s="9">
        <v>264.34250405559811</v>
      </c>
      <c r="L5" s="9">
        <v>81.616623207496303</v>
      </c>
      <c r="M5" s="9">
        <v>2773.4458930960591</v>
      </c>
      <c r="N5" s="9">
        <v>283.36230052140945</v>
      </c>
      <c r="O5" s="9">
        <v>1.4252065537039631</v>
      </c>
      <c r="R5" t="s">
        <v>65</v>
      </c>
      <c r="S5" t="s">
        <v>70</v>
      </c>
      <c r="T5" t="s">
        <v>71</v>
      </c>
      <c r="U5" t="s">
        <v>63</v>
      </c>
      <c r="V5" t="s">
        <v>64</v>
      </c>
      <c r="W5" t="s">
        <v>66</v>
      </c>
      <c r="X5" t="s">
        <v>72</v>
      </c>
      <c r="Y5" t="s">
        <v>73</v>
      </c>
      <c r="Z5" t="s">
        <v>68</v>
      </c>
      <c r="AA5" t="s">
        <v>69</v>
      </c>
      <c r="AB5" t="s">
        <v>67</v>
      </c>
      <c r="AC5" t="s">
        <v>93</v>
      </c>
      <c r="AD5" t="s">
        <v>95</v>
      </c>
    </row>
    <row r="6" spans="1:30" x14ac:dyDescent="0.2">
      <c r="A6" s="5">
        <v>3</v>
      </c>
      <c r="B6" s="6" t="s">
        <v>18</v>
      </c>
      <c r="C6" s="9">
        <v>136.51998091851303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86.690219081486973</v>
      </c>
      <c r="N6" s="9">
        <v>148.64907568336233</v>
      </c>
      <c r="O6" s="9">
        <v>1333.9933342669094</v>
      </c>
      <c r="Q6" t="s">
        <v>99</v>
      </c>
      <c r="R6">
        <v>233054</v>
      </c>
      <c r="S6">
        <v>158855</v>
      </c>
      <c r="T6">
        <v>59711</v>
      </c>
      <c r="U6">
        <v>151788</v>
      </c>
      <c r="V6">
        <v>139305</v>
      </c>
      <c r="W6">
        <v>243065</v>
      </c>
      <c r="X6">
        <v>80147</v>
      </c>
      <c r="Y6">
        <v>63493.000000000007</v>
      </c>
      <c r="Z6">
        <v>98775</v>
      </c>
      <c r="AA6">
        <v>66791</v>
      </c>
      <c r="AB6">
        <v>134377</v>
      </c>
      <c r="AC6">
        <v>93000</v>
      </c>
      <c r="AD6">
        <v>117000</v>
      </c>
    </row>
    <row r="7" spans="1:30" x14ac:dyDescent="0.2">
      <c r="A7" s="5">
        <v>4</v>
      </c>
      <c r="B7" s="6" t="s">
        <v>19</v>
      </c>
      <c r="C7" s="9">
        <v>2.2269050550317071</v>
      </c>
      <c r="D7" s="9">
        <v>213.22679186140033</v>
      </c>
      <c r="E7" s="9">
        <v>131.90206883117955</v>
      </c>
      <c r="F7" s="9">
        <v>201.12197932882674</v>
      </c>
      <c r="G7" s="9">
        <v>649.14475064199496</v>
      </c>
      <c r="H7" s="9">
        <v>0</v>
      </c>
      <c r="I7" s="9">
        <v>1940.3435366403828</v>
      </c>
      <c r="J7" s="9">
        <v>0</v>
      </c>
      <c r="K7" s="9">
        <v>1467.6597804087098</v>
      </c>
      <c r="L7" s="9">
        <v>6620.0493507868241</v>
      </c>
      <c r="M7" s="9">
        <v>6728.5348364456477</v>
      </c>
      <c r="N7" s="9">
        <v>384.01011218201933</v>
      </c>
      <c r="O7" s="9">
        <v>5.7008262148158524</v>
      </c>
      <c r="Q7" t="s">
        <v>16</v>
      </c>
      <c r="R7">
        <v>33406</v>
      </c>
      <c r="S7">
        <v>29255</v>
      </c>
      <c r="T7">
        <v>14128</v>
      </c>
      <c r="U7">
        <v>27834</v>
      </c>
      <c r="V7">
        <v>19400</v>
      </c>
      <c r="W7">
        <v>25815</v>
      </c>
      <c r="X7">
        <v>13596</v>
      </c>
      <c r="Y7">
        <v>13340</v>
      </c>
      <c r="Z7">
        <v>19291</v>
      </c>
      <c r="AA7">
        <v>13997</v>
      </c>
      <c r="AB7">
        <v>12135</v>
      </c>
      <c r="AC7">
        <v>49000</v>
      </c>
      <c r="AD7">
        <v>51000</v>
      </c>
    </row>
    <row r="8" spans="1:30" x14ac:dyDescent="0.2">
      <c r="A8" s="5">
        <v>5</v>
      </c>
      <c r="B8" s="6" t="s">
        <v>20</v>
      </c>
      <c r="C8" s="9">
        <v>0</v>
      </c>
      <c r="D8" s="9">
        <v>0</v>
      </c>
      <c r="E8" s="9">
        <v>0</v>
      </c>
      <c r="F8" s="9">
        <v>140.62564430047726</v>
      </c>
      <c r="G8" s="9">
        <v>7.1671318988767254</v>
      </c>
      <c r="H8" s="9">
        <v>0</v>
      </c>
      <c r="I8" s="9">
        <v>7.0822482477010098</v>
      </c>
      <c r="J8" s="9">
        <v>0</v>
      </c>
      <c r="K8" s="9">
        <v>304.29364957661505</v>
      </c>
      <c r="L8" s="9">
        <v>1435.5133200541409</v>
      </c>
      <c r="M8" s="9">
        <v>17.828005922189121</v>
      </c>
      <c r="N8" s="9">
        <v>0</v>
      </c>
      <c r="O8" s="9">
        <v>0</v>
      </c>
      <c r="Q8" t="s">
        <v>17</v>
      </c>
      <c r="R8">
        <v>328.11287617545469</v>
      </c>
      <c r="S8">
        <v>1547.220522209627</v>
      </c>
      <c r="T8">
        <v>0</v>
      </c>
      <c r="U8">
        <v>2331.8415897831528</v>
      </c>
      <c r="V8">
        <v>885.10904672541153</v>
      </c>
      <c r="W8">
        <v>0</v>
      </c>
      <c r="X8">
        <v>381.49255656849641</v>
      </c>
      <c r="Y8">
        <v>21.91121793215002</v>
      </c>
      <c r="Z8">
        <v>0</v>
      </c>
      <c r="AA8">
        <v>0</v>
      </c>
      <c r="AB8">
        <v>0</v>
      </c>
      <c r="AC8">
        <v>69.849791823984489</v>
      </c>
      <c r="AD8">
        <v>0</v>
      </c>
    </row>
    <row r="9" spans="1:30" x14ac:dyDescent="0.2">
      <c r="A9" s="5">
        <v>6</v>
      </c>
      <c r="B9" s="6" t="s">
        <v>21</v>
      </c>
      <c r="C9" s="9">
        <v>94.618314454815263</v>
      </c>
      <c r="D9" s="9">
        <v>61.599296179886331</v>
      </c>
      <c r="E9" s="9">
        <v>2.6829209837579522</v>
      </c>
      <c r="F9" s="9">
        <v>37.747442220669008</v>
      </c>
      <c r="G9" s="9">
        <v>58.118831794564777</v>
      </c>
      <c r="H9" s="9">
        <v>84.473501260511327</v>
      </c>
      <c r="I9" s="9">
        <v>3.3676926132241582E-2</v>
      </c>
      <c r="J9" s="9">
        <v>0</v>
      </c>
      <c r="K9" s="9">
        <v>16.459792748295083</v>
      </c>
      <c r="L9" s="9">
        <v>1.412070830692407</v>
      </c>
      <c r="M9" s="9">
        <v>411.27545260067564</v>
      </c>
      <c r="N9" s="9">
        <v>34.0654131774372</v>
      </c>
      <c r="O9" s="9">
        <v>367.70329085562247</v>
      </c>
      <c r="Q9" t="s">
        <v>18</v>
      </c>
      <c r="R9">
        <v>0</v>
      </c>
      <c r="S9">
        <v>123.36648504505612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170.88012732859079</v>
      </c>
      <c r="AA9">
        <v>0</v>
      </c>
      <c r="AB9">
        <v>0</v>
      </c>
      <c r="AC9">
        <v>0</v>
      </c>
      <c r="AD9">
        <v>144.66890236026012</v>
      </c>
    </row>
    <row r="10" spans="1:30" x14ac:dyDescent="0.2">
      <c r="A10" s="5">
        <v>7</v>
      </c>
      <c r="B10" s="6" t="s">
        <v>22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Q10" t="s">
        <v>19</v>
      </c>
      <c r="R10">
        <v>0</v>
      </c>
      <c r="S10">
        <v>6394.8891980756853</v>
      </c>
      <c r="T10">
        <v>8521.0514011261312</v>
      </c>
      <c r="U10">
        <v>345.59688887524368</v>
      </c>
      <c r="V10">
        <v>2866.5239476564338</v>
      </c>
      <c r="W10">
        <v>773.34508672718528</v>
      </c>
      <c r="X10">
        <v>2655.1069555262379</v>
      </c>
      <c r="Y10">
        <v>11210.238485596403</v>
      </c>
      <c r="Z10">
        <v>0</v>
      </c>
      <c r="AA10">
        <v>0</v>
      </c>
      <c r="AB10">
        <v>0</v>
      </c>
      <c r="AC10">
        <v>1001.6880104636568</v>
      </c>
      <c r="AD10">
        <v>0</v>
      </c>
    </row>
    <row r="11" spans="1:30" x14ac:dyDescent="0.2">
      <c r="A11" s="5">
        <v>8</v>
      </c>
      <c r="B11" s="6" t="s">
        <v>23</v>
      </c>
      <c r="C11" s="9">
        <v>953.45879633534787</v>
      </c>
      <c r="D11" s="9">
        <v>1946.1470246450392</v>
      </c>
      <c r="E11" s="9">
        <v>880.69043475914714</v>
      </c>
      <c r="F11" s="9">
        <v>159.66921988643307</v>
      </c>
      <c r="G11" s="9">
        <v>650.01791264596636</v>
      </c>
      <c r="H11" s="9">
        <v>1279.882889278643</v>
      </c>
      <c r="I11" s="9">
        <v>3945.597330516156</v>
      </c>
      <c r="J11" s="9">
        <v>229.95731750726009</v>
      </c>
      <c r="K11" s="9">
        <v>503.41662091893568</v>
      </c>
      <c r="L11" s="9">
        <v>636.73072710315853</v>
      </c>
      <c r="M11" s="9">
        <v>1092.491726403912</v>
      </c>
      <c r="N11" s="9">
        <v>857.82904092273679</v>
      </c>
      <c r="O11" s="9">
        <v>609.98840498529614</v>
      </c>
      <c r="Q11" t="s">
        <v>20</v>
      </c>
      <c r="R11">
        <v>0</v>
      </c>
      <c r="S11">
        <v>0.89620005189285001</v>
      </c>
      <c r="T11">
        <v>0</v>
      </c>
      <c r="U11">
        <v>0</v>
      </c>
      <c r="V11">
        <v>0</v>
      </c>
      <c r="W11">
        <v>200.1473326584684</v>
      </c>
      <c r="X11">
        <v>14.141284735165502</v>
      </c>
      <c r="Y11">
        <v>458.11844619277252</v>
      </c>
      <c r="Z11">
        <v>0</v>
      </c>
      <c r="AA11">
        <v>0</v>
      </c>
      <c r="AB11">
        <v>0</v>
      </c>
      <c r="AC11">
        <v>0</v>
      </c>
      <c r="AD11">
        <v>0</v>
      </c>
    </row>
    <row r="12" spans="1:30" x14ac:dyDescent="0.2">
      <c r="A12" s="5">
        <v>9</v>
      </c>
      <c r="B12" s="6" t="s">
        <v>24</v>
      </c>
      <c r="C12" s="9">
        <v>238.75908772330985</v>
      </c>
      <c r="D12" s="9">
        <v>360.89537901508811</v>
      </c>
      <c r="E12" s="9">
        <v>244.32808945016916</v>
      </c>
      <c r="F12" s="9">
        <v>165.61269376989628</v>
      </c>
      <c r="G12" s="9">
        <v>446.39906210945651</v>
      </c>
      <c r="H12" s="9">
        <v>214.44405692383057</v>
      </c>
      <c r="I12" s="9">
        <v>115.06595471293217</v>
      </c>
      <c r="J12" s="9">
        <v>116.88345247187551</v>
      </c>
      <c r="K12" s="9">
        <v>488.16383543424723</v>
      </c>
      <c r="L12" s="9">
        <v>267.56971951933099</v>
      </c>
      <c r="M12" s="9">
        <v>634.75166886986358</v>
      </c>
      <c r="N12" s="9">
        <v>1130.3523463422343</v>
      </c>
      <c r="O12" s="9">
        <v>1024.7235121131494</v>
      </c>
      <c r="Q12" t="s">
        <v>21</v>
      </c>
      <c r="R12">
        <v>0</v>
      </c>
      <c r="S12">
        <v>0</v>
      </c>
      <c r="T12">
        <v>0</v>
      </c>
      <c r="U12">
        <v>0</v>
      </c>
      <c r="V12">
        <v>45.000841045497971</v>
      </c>
      <c r="W12">
        <v>33.463367109292058</v>
      </c>
      <c r="X12">
        <v>342.7873908157481</v>
      </c>
      <c r="Y12">
        <v>62.314177026604284</v>
      </c>
      <c r="Z12">
        <v>0</v>
      </c>
      <c r="AA12">
        <v>0</v>
      </c>
      <c r="AB12">
        <v>0</v>
      </c>
      <c r="AC12">
        <v>0</v>
      </c>
      <c r="AD12">
        <v>904.50464041042801</v>
      </c>
    </row>
    <row r="13" spans="1:30" x14ac:dyDescent="0.2">
      <c r="A13" s="5">
        <v>10</v>
      </c>
      <c r="B13" s="6" t="s">
        <v>25</v>
      </c>
      <c r="C13" s="9">
        <v>516.43024278966379</v>
      </c>
      <c r="D13" s="9">
        <v>460.38940688703889</v>
      </c>
      <c r="E13" s="9">
        <v>207.9468548694104</v>
      </c>
      <c r="F13" s="9">
        <v>211.34491256030063</v>
      </c>
      <c r="G13" s="9">
        <v>93.076595338265264</v>
      </c>
      <c r="H13" s="9">
        <v>123.24014407083885</v>
      </c>
      <c r="I13" s="9">
        <v>393.95481181848368</v>
      </c>
      <c r="J13" s="9">
        <v>462.70376377860936</v>
      </c>
      <c r="K13" s="9">
        <v>625.15822735565746</v>
      </c>
      <c r="L13" s="9">
        <v>1270.5989721881851</v>
      </c>
      <c r="M13" s="9">
        <v>964.72406834354683</v>
      </c>
      <c r="N13" s="9">
        <v>2054.7637857481436</v>
      </c>
      <c r="O13" s="9">
        <v>1486.4904355132333</v>
      </c>
      <c r="Q13" t="s">
        <v>22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30" x14ac:dyDescent="0.2">
      <c r="A14" s="5">
        <v>11</v>
      </c>
      <c r="B14" s="6" t="s">
        <v>26</v>
      </c>
      <c r="C14" s="9">
        <v>0</v>
      </c>
      <c r="D14" s="9">
        <v>32.300812274013808</v>
      </c>
      <c r="E14" s="9">
        <v>0</v>
      </c>
      <c r="F14" s="9">
        <v>8.4357257090328801</v>
      </c>
      <c r="G14" s="9">
        <v>0</v>
      </c>
      <c r="H14" s="9">
        <v>0</v>
      </c>
      <c r="I14" s="9">
        <v>0</v>
      </c>
      <c r="J14" s="9">
        <v>0</v>
      </c>
      <c r="K14" s="9">
        <v>89.449762016953315</v>
      </c>
      <c r="L14" s="9">
        <v>0</v>
      </c>
      <c r="M14" s="9">
        <v>0</v>
      </c>
      <c r="N14" s="9">
        <v>49.549691894454114</v>
      </c>
      <c r="O14" s="9">
        <v>29.929337627783223</v>
      </c>
      <c r="Q14" t="s">
        <v>23</v>
      </c>
      <c r="R14">
        <v>4665.2053954759167</v>
      </c>
      <c r="S14">
        <v>34.649062381964349</v>
      </c>
      <c r="T14">
        <v>759.50041719764658</v>
      </c>
      <c r="U14">
        <v>3915.6362868189203</v>
      </c>
      <c r="V14">
        <v>1338.2990882901702</v>
      </c>
      <c r="W14">
        <v>461.0721913930127</v>
      </c>
      <c r="X14">
        <v>189.01828188233981</v>
      </c>
      <c r="Y14">
        <v>47.543529415085736</v>
      </c>
      <c r="Z14">
        <v>2475.2393209735947</v>
      </c>
      <c r="AA14">
        <v>523.26942028140616</v>
      </c>
      <c r="AB14">
        <v>140.12538553136233</v>
      </c>
      <c r="AC14">
        <v>297.98512300316662</v>
      </c>
      <c r="AD14">
        <v>67.340676539048957</v>
      </c>
    </row>
    <row r="15" spans="1:30" x14ac:dyDescent="0.2">
      <c r="A15" s="5">
        <v>12</v>
      </c>
      <c r="B15" s="6" t="s">
        <v>27</v>
      </c>
      <c r="C15" s="9">
        <v>987.31008783816378</v>
      </c>
      <c r="D15" s="9">
        <v>3855.727056331566</v>
      </c>
      <c r="E15" s="9">
        <v>1096.5387454513721</v>
      </c>
      <c r="F15" s="9">
        <v>1762.7864226816357</v>
      </c>
      <c r="G15" s="9">
        <v>1618.9416722399656</v>
      </c>
      <c r="H15" s="9">
        <v>187.33240287355952</v>
      </c>
      <c r="I15" s="9">
        <v>126.86695278972952</v>
      </c>
      <c r="J15" s="9">
        <v>191.8401985904035</v>
      </c>
      <c r="K15" s="9">
        <v>4.0665366935326759</v>
      </c>
      <c r="L15" s="9">
        <v>26.712911940998431</v>
      </c>
      <c r="M15" s="9">
        <v>124.28001256907518</v>
      </c>
      <c r="N15" s="9">
        <v>427.36609258966672</v>
      </c>
      <c r="O15" s="9">
        <v>1194.3230920039211</v>
      </c>
      <c r="Q15" t="s">
        <v>24</v>
      </c>
      <c r="R15">
        <v>359.7872898853991</v>
      </c>
      <c r="S15">
        <v>36.924343173459057</v>
      </c>
      <c r="T15">
        <v>227.12029236826243</v>
      </c>
      <c r="U15">
        <v>75.431537499532112</v>
      </c>
      <c r="V15">
        <v>468.90323557568155</v>
      </c>
      <c r="W15">
        <v>545.68834415323875</v>
      </c>
      <c r="X15">
        <v>47.979450976553977</v>
      </c>
      <c r="Y15">
        <v>20.700721437499073</v>
      </c>
      <c r="Z15">
        <v>675.3780637297258</v>
      </c>
      <c r="AA15">
        <v>64.580034453175969</v>
      </c>
      <c r="AB15">
        <v>16.506223931035976</v>
      </c>
      <c r="AC15">
        <v>678.70445952533021</v>
      </c>
      <c r="AD15">
        <v>449.19087822045708</v>
      </c>
    </row>
    <row r="16" spans="1:30" x14ac:dyDescent="0.2">
      <c r="A16" s="5">
        <v>13</v>
      </c>
      <c r="B16" s="6" t="s">
        <v>28</v>
      </c>
      <c r="C16" s="9">
        <v>92.477995790277092</v>
      </c>
      <c r="D16" s="9">
        <v>569.63758204332544</v>
      </c>
      <c r="E16" s="9">
        <v>169.05123932705939</v>
      </c>
      <c r="F16" s="9">
        <v>180.52472896047527</v>
      </c>
      <c r="G16" s="9">
        <v>207.59756947967685</v>
      </c>
      <c r="H16" s="9">
        <v>50.419038045023562</v>
      </c>
      <c r="I16" s="9">
        <v>29.480297051627204</v>
      </c>
      <c r="J16" s="9">
        <v>79.339893881433255</v>
      </c>
      <c r="K16" s="9">
        <v>3.3073190039791505</v>
      </c>
      <c r="L16" s="9">
        <v>17.138072753860186</v>
      </c>
      <c r="M16" s="9">
        <v>43.487263663262688</v>
      </c>
      <c r="N16" s="9">
        <v>323.62142518565338</v>
      </c>
      <c r="O16" s="9">
        <v>242.28511412967373</v>
      </c>
      <c r="Q16" t="s">
        <v>25</v>
      </c>
      <c r="R16">
        <v>143.7615018605029</v>
      </c>
      <c r="S16">
        <v>79.374360687391075</v>
      </c>
      <c r="T16">
        <v>565.6139433904973</v>
      </c>
      <c r="U16">
        <v>999.99465104306955</v>
      </c>
      <c r="V16">
        <v>86.489114141173133</v>
      </c>
      <c r="W16">
        <v>380.54223211686866</v>
      </c>
      <c r="X16">
        <v>114.5089160687839</v>
      </c>
      <c r="Y16">
        <v>83.829336530942584</v>
      </c>
      <c r="Z16">
        <v>279.57162015214675</v>
      </c>
      <c r="AA16">
        <v>80.042426532320064</v>
      </c>
      <c r="AB16">
        <v>190.06702616729385</v>
      </c>
      <c r="AC16">
        <v>2355.5332609697871</v>
      </c>
      <c r="AD16">
        <v>1147.9474664946408</v>
      </c>
    </row>
    <row r="17" spans="1:30" x14ac:dyDescent="0.2">
      <c r="A17" s="5">
        <v>14</v>
      </c>
      <c r="B17" s="6" t="s">
        <v>29</v>
      </c>
      <c r="C17" s="9">
        <v>2260.5798776422116</v>
      </c>
      <c r="D17" s="9">
        <v>4172.7104136674152</v>
      </c>
      <c r="E17" s="9">
        <v>21.865051965368334</v>
      </c>
      <c r="F17" s="9">
        <v>356.3016969033622</v>
      </c>
      <c r="G17" s="9">
        <v>137.32288702534458</v>
      </c>
      <c r="H17" s="9">
        <v>18.91745367854114</v>
      </c>
      <c r="I17" s="9">
        <v>88.461757806002154</v>
      </c>
      <c r="J17" s="9">
        <v>74.759007284197807</v>
      </c>
      <c r="K17" s="9">
        <v>37.226455265669536</v>
      </c>
      <c r="L17" s="9">
        <v>0</v>
      </c>
      <c r="M17" s="9">
        <v>251.8703987618872</v>
      </c>
      <c r="N17" s="9">
        <v>32.51698530573551</v>
      </c>
      <c r="O17" s="9">
        <v>98.339252205573445</v>
      </c>
      <c r="Q17" t="s">
        <v>26</v>
      </c>
      <c r="R17">
        <v>7.1316727757260079</v>
      </c>
      <c r="S17">
        <v>0</v>
      </c>
      <c r="T17">
        <v>0</v>
      </c>
      <c r="U17">
        <v>0</v>
      </c>
      <c r="V17">
        <v>0</v>
      </c>
      <c r="W17">
        <v>0.74627946448389071</v>
      </c>
      <c r="X17">
        <v>1.9250064195816914</v>
      </c>
      <c r="Y17">
        <v>0</v>
      </c>
      <c r="Z17">
        <v>0</v>
      </c>
      <c r="AA17">
        <v>0</v>
      </c>
      <c r="AB17">
        <v>0</v>
      </c>
      <c r="AC17">
        <v>2.5785045556249435</v>
      </c>
      <c r="AD17">
        <v>1.0628113336367371</v>
      </c>
    </row>
    <row r="18" spans="1:30" x14ac:dyDescent="0.2">
      <c r="A18" s="5">
        <v>15</v>
      </c>
      <c r="B18" s="6" t="s">
        <v>30</v>
      </c>
      <c r="C18" s="9">
        <v>3.661935129917087</v>
      </c>
      <c r="D18" s="9">
        <v>35.510405128827273</v>
      </c>
      <c r="E18" s="9">
        <v>3.3948685712835465</v>
      </c>
      <c r="F18" s="9">
        <v>1.6763296418285207</v>
      </c>
      <c r="G18" s="9">
        <v>0</v>
      </c>
      <c r="H18" s="9">
        <v>23.216890182150863</v>
      </c>
      <c r="I18" s="9">
        <v>2.4640327822310275</v>
      </c>
      <c r="J18" s="9">
        <v>7.3344397552602931</v>
      </c>
      <c r="K18" s="9">
        <v>0</v>
      </c>
      <c r="L18" s="9">
        <v>34.710480293955079</v>
      </c>
      <c r="M18" s="9">
        <v>0.31941851454630388</v>
      </c>
      <c r="N18" s="9">
        <v>57.29183125296256</v>
      </c>
      <c r="O18" s="9">
        <v>88.362806329645707</v>
      </c>
      <c r="Q18" t="s">
        <v>27</v>
      </c>
      <c r="R18">
        <v>12741.974233446008</v>
      </c>
      <c r="S18">
        <v>2283.3634458762494</v>
      </c>
      <c r="T18">
        <v>78.060693803779756</v>
      </c>
      <c r="U18">
        <v>2418.5507618304428</v>
      </c>
      <c r="V18">
        <v>1732.5009032400665</v>
      </c>
      <c r="W18">
        <v>9188.9804570406432</v>
      </c>
      <c r="X18">
        <v>0.86343445281212461</v>
      </c>
      <c r="Y18">
        <v>0.45995009780701501</v>
      </c>
      <c r="Z18">
        <v>1245.9881209180805</v>
      </c>
      <c r="AA18">
        <v>31.249277904354432</v>
      </c>
      <c r="AB18">
        <v>118.45537939612638</v>
      </c>
      <c r="AC18">
        <v>305.78534754579499</v>
      </c>
      <c r="AD18">
        <v>520.61061977284726</v>
      </c>
    </row>
    <row r="19" spans="1:30" x14ac:dyDescent="0.2">
      <c r="A19" s="5">
        <v>16</v>
      </c>
      <c r="B19" s="6" t="s">
        <v>31</v>
      </c>
      <c r="C19" s="9">
        <v>4.4133238305952061</v>
      </c>
      <c r="D19" s="9">
        <v>5.5972552310356374</v>
      </c>
      <c r="E19" s="9">
        <v>1.5412269358778876</v>
      </c>
      <c r="F19" s="9">
        <v>0.29703366845081702</v>
      </c>
      <c r="G19" s="9">
        <v>0.46396415487335047</v>
      </c>
      <c r="H19" s="9">
        <v>12.608662867186665</v>
      </c>
      <c r="I19" s="9">
        <v>0.39372786510014279</v>
      </c>
      <c r="J19" s="9">
        <v>1.2242465486495711</v>
      </c>
      <c r="K19" s="9">
        <v>7.0989622294247903E-3</v>
      </c>
      <c r="L19" s="9">
        <v>0</v>
      </c>
      <c r="M19" s="9">
        <v>11.867249936001299</v>
      </c>
      <c r="N19" s="9">
        <v>137.81008058145048</v>
      </c>
      <c r="O19" s="9">
        <v>369.12849740932643</v>
      </c>
      <c r="Q19" t="s">
        <v>28</v>
      </c>
      <c r="R19">
        <v>1372.6201484825817</v>
      </c>
      <c r="S19">
        <v>0</v>
      </c>
      <c r="T19">
        <v>0</v>
      </c>
      <c r="U19">
        <v>3.8171798329368088E-2</v>
      </c>
      <c r="V19">
        <v>759.78582166798117</v>
      </c>
      <c r="W19">
        <v>530.64375310162188</v>
      </c>
      <c r="X19">
        <v>0</v>
      </c>
      <c r="Y19">
        <v>0</v>
      </c>
      <c r="Z19">
        <v>1297.4379827611192</v>
      </c>
      <c r="AA19">
        <v>23.573011346102366</v>
      </c>
      <c r="AB19">
        <v>0</v>
      </c>
      <c r="AC19">
        <v>52.928677190894369</v>
      </c>
      <c r="AD19">
        <v>210.70980146718213</v>
      </c>
    </row>
    <row r="20" spans="1:30" x14ac:dyDescent="0.2">
      <c r="A20" s="5">
        <v>17</v>
      </c>
      <c r="B20" s="6" t="s">
        <v>32</v>
      </c>
      <c r="C20" s="9">
        <v>1317.3927536878336</v>
      </c>
      <c r="D20" s="9">
        <v>2840.3141673460277</v>
      </c>
      <c r="E20" s="9">
        <v>258.34336398874382</v>
      </c>
      <c r="F20" s="9">
        <v>3462.7280466857269</v>
      </c>
      <c r="G20" s="9">
        <v>426.02100545594323</v>
      </c>
      <c r="H20" s="9">
        <v>2949.2998366568904</v>
      </c>
      <c r="I20" s="9">
        <v>756.78354770008843</v>
      </c>
      <c r="J20" s="9">
        <v>97.19832440468754</v>
      </c>
      <c r="K20" s="9">
        <v>67.911725006715628</v>
      </c>
      <c r="L20" s="9">
        <v>0</v>
      </c>
      <c r="M20" s="9">
        <v>7790.0972290673417</v>
      </c>
      <c r="N20" s="9">
        <v>312.78243008374159</v>
      </c>
      <c r="O20" s="9">
        <v>560.10617560565754</v>
      </c>
      <c r="Q20" t="s">
        <v>29</v>
      </c>
      <c r="R20">
        <v>311.43446634143248</v>
      </c>
      <c r="S20">
        <v>2.8422412439064342</v>
      </c>
      <c r="T20">
        <v>40.528167668326233</v>
      </c>
      <c r="U20">
        <v>0</v>
      </c>
      <c r="V20">
        <v>1654.7291193966059</v>
      </c>
      <c r="W20">
        <v>1355.4946364400894</v>
      </c>
      <c r="X20">
        <v>13.750739263318433</v>
      </c>
      <c r="Y20">
        <v>0</v>
      </c>
      <c r="Z20">
        <v>4012.7435889570288</v>
      </c>
      <c r="AA20">
        <v>13.777980166947122</v>
      </c>
      <c r="AB20">
        <v>58.094987520934879</v>
      </c>
      <c r="AC20">
        <v>0</v>
      </c>
      <c r="AD20">
        <v>6.2438034169029821</v>
      </c>
    </row>
    <row r="21" spans="1:30" x14ac:dyDescent="0.2">
      <c r="A21" s="5">
        <v>18</v>
      </c>
      <c r="B21" s="6" t="s">
        <v>33</v>
      </c>
      <c r="C21" s="9">
        <v>4.2310672097238573</v>
      </c>
      <c r="D21" s="9">
        <v>62.606691485787508</v>
      </c>
      <c r="E21" s="9">
        <v>4.4842444439089908</v>
      </c>
      <c r="F21" s="9">
        <v>18.702731838132848</v>
      </c>
      <c r="G21" s="9">
        <v>8.721586562466431</v>
      </c>
      <c r="H21" s="9">
        <v>77.092117382272448</v>
      </c>
      <c r="I21" s="9">
        <v>4.8292309287477382</v>
      </c>
      <c r="J21" s="9">
        <v>1.4839932484694169</v>
      </c>
      <c r="K21" s="9">
        <v>5.4177904643500518</v>
      </c>
      <c r="L21" s="9">
        <v>1.2325278708479297</v>
      </c>
      <c r="M21" s="9">
        <v>21.904318565292797</v>
      </c>
      <c r="N21" s="9">
        <v>633.30699952599161</v>
      </c>
      <c r="O21" s="9">
        <v>85.512393222237776</v>
      </c>
      <c r="Q21" t="s">
        <v>30</v>
      </c>
      <c r="R21">
        <v>102.92989876047666</v>
      </c>
      <c r="S21">
        <v>0</v>
      </c>
      <c r="T21">
        <v>0</v>
      </c>
      <c r="U21">
        <v>0</v>
      </c>
      <c r="V21">
        <v>0</v>
      </c>
      <c r="W21">
        <v>0.34307471125799022</v>
      </c>
      <c r="X21">
        <v>0</v>
      </c>
      <c r="Y21">
        <v>0.96390594730587487</v>
      </c>
      <c r="Z21">
        <v>10.275121884855341</v>
      </c>
      <c r="AA21">
        <v>6.9731097351677978</v>
      </c>
      <c r="AB21">
        <v>0.51082681047533873</v>
      </c>
      <c r="AC21">
        <v>56.473856937639546</v>
      </c>
      <c r="AD21">
        <v>32.217451809793246</v>
      </c>
    </row>
    <row r="22" spans="1:30" x14ac:dyDescent="0.2">
      <c r="A22" s="5">
        <v>19</v>
      </c>
      <c r="B22" s="6" t="s">
        <v>34</v>
      </c>
      <c r="C22" s="9">
        <v>2.900581880850249</v>
      </c>
      <c r="D22" s="9">
        <v>1.6895053796311532</v>
      </c>
      <c r="E22" s="9">
        <v>1.9299212406924851E-2</v>
      </c>
      <c r="F22" s="9">
        <v>0.41859663944931769</v>
      </c>
      <c r="G22" s="9">
        <v>1.1924134919892768</v>
      </c>
      <c r="H22" s="9">
        <v>1.1382122417868781</v>
      </c>
      <c r="I22" s="9">
        <v>0</v>
      </c>
      <c r="J22" s="9">
        <v>0.61971048978908305</v>
      </c>
      <c r="K22" s="9">
        <v>4.9415473405665889E-3</v>
      </c>
      <c r="L22" s="9">
        <v>4.9963745367660288E-3</v>
      </c>
      <c r="M22" s="9">
        <v>7.2206527422197828</v>
      </c>
      <c r="N22" s="9">
        <v>69.679254226576091</v>
      </c>
      <c r="O22" s="9">
        <v>121.14255706483686</v>
      </c>
      <c r="Q22" t="s">
        <v>31</v>
      </c>
      <c r="R22">
        <v>0</v>
      </c>
      <c r="S22">
        <v>0.10105105138433859</v>
      </c>
      <c r="T22">
        <v>0</v>
      </c>
      <c r="U22">
        <v>0</v>
      </c>
      <c r="V22">
        <v>0.32444633014268831</v>
      </c>
      <c r="W22">
        <v>0</v>
      </c>
      <c r="X22">
        <v>0</v>
      </c>
      <c r="Y22">
        <v>0</v>
      </c>
      <c r="Z22">
        <v>20.037367680654913</v>
      </c>
      <c r="AA22">
        <v>94.669183242660338</v>
      </c>
      <c r="AB22">
        <v>0</v>
      </c>
      <c r="AC22">
        <v>10.070506328950083</v>
      </c>
      <c r="AD22">
        <v>87.187961238694214</v>
      </c>
    </row>
    <row r="23" spans="1:30" x14ac:dyDescent="0.2">
      <c r="A23" s="5">
        <v>20</v>
      </c>
      <c r="B23" s="6" t="s">
        <v>35</v>
      </c>
      <c r="C23" s="9">
        <v>17315.333058397046</v>
      </c>
      <c r="D23" s="9">
        <v>2448.7812478411747</v>
      </c>
      <c r="E23" s="9">
        <v>1080.7378613413491</v>
      </c>
      <c r="F23" s="9">
        <v>550.45838584700982</v>
      </c>
      <c r="G23" s="9">
        <v>2157.6340618553727</v>
      </c>
      <c r="H23" s="9">
        <v>11.615777447902886</v>
      </c>
      <c r="I23" s="9">
        <v>11.075125497452104</v>
      </c>
      <c r="J23" s="9">
        <v>0.82023616507422881</v>
      </c>
      <c r="K23" s="9">
        <v>0</v>
      </c>
      <c r="L23" s="9">
        <v>1025.4349313067328</v>
      </c>
      <c r="M23" s="9">
        <v>9529.7293143008901</v>
      </c>
      <c r="N23" s="9">
        <v>1678.4958129246329</v>
      </c>
      <c r="O23" s="9">
        <v>2974.4060775801709</v>
      </c>
      <c r="Q23" t="s">
        <v>32</v>
      </c>
      <c r="R23">
        <v>1956.5388071618861</v>
      </c>
      <c r="S23">
        <v>2299.1085311281795</v>
      </c>
      <c r="T23">
        <v>1758.7216139266864</v>
      </c>
      <c r="U23">
        <v>1390.3203520035318</v>
      </c>
      <c r="V23">
        <v>1882.8932879937429</v>
      </c>
      <c r="W23">
        <v>5061.7214931183707</v>
      </c>
      <c r="X23">
        <v>0</v>
      </c>
      <c r="Y23">
        <v>0</v>
      </c>
      <c r="Z23">
        <v>1367.8347217378807</v>
      </c>
      <c r="AA23">
        <v>7557.6456782915966</v>
      </c>
      <c r="AB23">
        <v>34.857935294128296</v>
      </c>
      <c r="AC23">
        <v>77.034840285205291</v>
      </c>
      <c r="AD23">
        <v>246.16303126226614</v>
      </c>
    </row>
    <row r="24" spans="1:30" x14ac:dyDescent="0.2">
      <c r="A24" s="5">
        <v>21</v>
      </c>
      <c r="B24" s="6" t="s">
        <v>36</v>
      </c>
      <c r="C24" s="9">
        <v>2835.3144959774336</v>
      </c>
      <c r="D24" s="9">
        <v>3558.2724693511254</v>
      </c>
      <c r="E24" s="9">
        <v>357.98054845088654</v>
      </c>
      <c r="F24" s="9">
        <v>299.95712357482347</v>
      </c>
      <c r="G24" s="9">
        <v>1205.2791640294636</v>
      </c>
      <c r="H24" s="9">
        <v>1400.460623092355</v>
      </c>
      <c r="I24" s="9">
        <v>190.72572328272801</v>
      </c>
      <c r="J24" s="9">
        <v>2481.9462239529166</v>
      </c>
      <c r="K24" s="9">
        <v>627.76686335274758</v>
      </c>
      <c r="L24" s="9">
        <v>174.65297879037036</v>
      </c>
      <c r="M24" s="9">
        <v>4648.0737861451516</v>
      </c>
      <c r="N24" s="9">
        <v>3381.7664717964931</v>
      </c>
      <c r="O24" s="9">
        <v>7666.1860523736168</v>
      </c>
      <c r="Q24" t="s">
        <v>33</v>
      </c>
      <c r="R24">
        <v>51.7730386305848</v>
      </c>
      <c r="S24">
        <v>6.8567898573709263E-2</v>
      </c>
      <c r="T24">
        <v>0.156907727578845</v>
      </c>
      <c r="U24">
        <v>0</v>
      </c>
      <c r="V24">
        <v>16.695804675151717</v>
      </c>
      <c r="W24">
        <v>1.7385577715003244</v>
      </c>
      <c r="X24">
        <v>0</v>
      </c>
      <c r="Y24">
        <v>0</v>
      </c>
      <c r="Z24">
        <v>0</v>
      </c>
      <c r="AA24">
        <v>300.11588706631954</v>
      </c>
      <c r="AB24">
        <v>0</v>
      </c>
      <c r="AC24">
        <v>150.32335580913792</v>
      </c>
      <c r="AD24">
        <v>22.263366420293419</v>
      </c>
    </row>
    <row r="25" spans="1:30" x14ac:dyDescent="0.2">
      <c r="A25" s="5">
        <v>22</v>
      </c>
      <c r="B25" s="6" t="s">
        <v>37</v>
      </c>
      <c r="C25" s="9">
        <v>327.01433817713701</v>
      </c>
      <c r="D25" s="9">
        <v>3421.9193914660782</v>
      </c>
      <c r="E25" s="9">
        <v>192.51899448517187</v>
      </c>
      <c r="F25" s="9">
        <v>202.35366153747739</v>
      </c>
      <c r="G25" s="9">
        <v>355.51583829647871</v>
      </c>
      <c r="H25" s="9">
        <v>110.52466964701385</v>
      </c>
      <c r="I25" s="9">
        <v>80.485113999689588</v>
      </c>
      <c r="J25" s="9">
        <v>232.63381983770026</v>
      </c>
      <c r="K25" s="9">
        <v>58.886473003448081</v>
      </c>
      <c r="L25" s="9">
        <v>136.8370347732648</v>
      </c>
      <c r="M25" s="9">
        <v>241.33866477654027</v>
      </c>
      <c r="N25" s="9">
        <v>1204.6768841839155</v>
      </c>
      <c r="O25" s="9">
        <v>1402.4032488446996</v>
      </c>
      <c r="Q25" t="s">
        <v>34</v>
      </c>
      <c r="R25">
        <v>0</v>
      </c>
      <c r="S25">
        <v>20.808519663335431</v>
      </c>
      <c r="T25">
        <v>0</v>
      </c>
      <c r="U25">
        <v>0</v>
      </c>
      <c r="V25">
        <v>4.528573422723567</v>
      </c>
      <c r="W25">
        <v>0</v>
      </c>
      <c r="X25">
        <v>0</v>
      </c>
      <c r="Y25">
        <v>0</v>
      </c>
      <c r="Z25">
        <v>2.4197307107941444</v>
      </c>
      <c r="AA25">
        <v>65.185946512634885</v>
      </c>
      <c r="AB25">
        <v>0.38131128279324361</v>
      </c>
      <c r="AC25">
        <v>5.6446029921545273</v>
      </c>
      <c r="AD25">
        <v>89.190771424493249</v>
      </c>
    </row>
    <row r="26" spans="1:30" x14ac:dyDescent="0.2">
      <c r="A26" s="5">
        <v>23</v>
      </c>
      <c r="B26" s="6" t="s">
        <v>38</v>
      </c>
      <c r="C26" s="9">
        <v>497.85103579487054</v>
      </c>
      <c r="D26" s="9">
        <v>2557.0170333787546</v>
      </c>
      <c r="E26" s="9">
        <v>766.12215892666268</v>
      </c>
      <c r="F26" s="9">
        <v>507.51916711323918</v>
      </c>
      <c r="G26" s="9">
        <v>112.50850688579492</v>
      </c>
      <c r="H26" s="9">
        <v>0</v>
      </c>
      <c r="I26" s="9">
        <v>0</v>
      </c>
      <c r="J26" s="9">
        <v>9.2329773895941987</v>
      </c>
      <c r="K26" s="9">
        <v>0</v>
      </c>
      <c r="L26" s="9">
        <v>0</v>
      </c>
      <c r="M26" s="9">
        <v>39.905120511083744</v>
      </c>
      <c r="N26" s="9">
        <v>13.935850845315217</v>
      </c>
      <c r="O26" s="9">
        <v>27.078924520375299</v>
      </c>
      <c r="Q26" t="s">
        <v>35</v>
      </c>
      <c r="R26">
        <v>374.09899285059583</v>
      </c>
      <c r="S26">
        <v>4351.1254018134368</v>
      </c>
      <c r="T26">
        <v>4.5036006135731756E-2</v>
      </c>
      <c r="U26">
        <v>408.30682283239929</v>
      </c>
      <c r="V26">
        <v>807.44809710256936</v>
      </c>
      <c r="W26">
        <v>651.02703979372313</v>
      </c>
      <c r="X26">
        <v>0</v>
      </c>
      <c r="Y26">
        <v>66.92998227570834</v>
      </c>
      <c r="Z26">
        <v>1098.6208233755206</v>
      </c>
      <c r="AA26">
        <v>2.766831259223141</v>
      </c>
      <c r="AB26">
        <v>0</v>
      </c>
      <c r="AC26">
        <v>198.34255187502035</v>
      </c>
      <c r="AD26">
        <v>521.10042147452111</v>
      </c>
    </row>
    <row r="27" spans="1:30" x14ac:dyDescent="0.2">
      <c r="A27" s="5">
        <v>24</v>
      </c>
      <c r="B27" s="6" t="s">
        <v>39</v>
      </c>
      <c r="C27" s="9">
        <v>77.120480808141167</v>
      </c>
      <c r="D27" s="9">
        <v>116.81363224974321</v>
      </c>
      <c r="E27" s="9">
        <v>6.9165002392538861</v>
      </c>
      <c r="F27" s="9">
        <v>61.165150828544043</v>
      </c>
      <c r="G27" s="9">
        <v>69.317953154099115</v>
      </c>
      <c r="H27" s="9">
        <v>49.321302487367817</v>
      </c>
      <c r="I27" s="9">
        <v>12.324332368894895</v>
      </c>
      <c r="J27" s="9">
        <v>152.32057852888499</v>
      </c>
      <c r="K27" s="9">
        <v>17.915002792418672</v>
      </c>
      <c r="L27" s="9">
        <v>0.15290360513321336</v>
      </c>
      <c r="M27" s="9">
        <v>80.632162937518927</v>
      </c>
      <c r="N27" s="9">
        <v>165.68178227208094</v>
      </c>
      <c r="O27" s="9">
        <v>356.30163842599075</v>
      </c>
      <c r="Q27" t="s">
        <v>36</v>
      </c>
      <c r="R27">
        <v>2972.1761026053623</v>
      </c>
      <c r="S27">
        <v>1342.639060452788</v>
      </c>
      <c r="T27">
        <v>144.03008202095248</v>
      </c>
      <c r="U27">
        <v>298.83195000107946</v>
      </c>
      <c r="V27">
        <v>746.37957534800489</v>
      </c>
      <c r="W27">
        <v>101.85579646007628</v>
      </c>
      <c r="X27">
        <v>865.42139119312503</v>
      </c>
      <c r="Y27">
        <v>12.131841516603229</v>
      </c>
      <c r="Z27">
        <v>1309.2409188383469</v>
      </c>
      <c r="AA27">
        <v>425.40398679159381</v>
      </c>
      <c r="AB27">
        <v>1895.3714812636788</v>
      </c>
      <c r="AC27">
        <v>910.56507046814374</v>
      </c>
      <c r="AD27">
        <v>6049.4932149814686</v>
      </c>
    </row>
    <row r="28" spans="1:30" x14ac:dyDescent="0.2">
      <c r="A28" s="5">
        <v>25</v>
      </c>
      <c r="B28" s="6" t="s">
        <v>40</v>
      </c>
      <c r="C28" s="9">
        <v>358.32670738831843</v>
      </c>
      <c r="D28" s="9">
        <v>129.1321371227175</v>
      </c>
      <c r="E28" s="9">
        <v>46.580607043862457</v>
      </c>
      <c r="F28" s="9">
        <v>105.35448821546953</v>
      </c>
      <c r="G28" s="9">
        <v>34.097409231902972</v>
      </c>
      <c r="H28" s="9">
        <v>54.522448050011818</v>
      </c>
      <c r="I28" s="9">
        <v>13.623986745002359</v>
      </c>
      <c r="J28" s="9">
        <v>168.38344510297404</v>
      </c>
      <c r="K28" s="9">
        <v>289.4865684194362</v>
      </c>
      <c r="L28" s="9">
        <v>0.16902795439496632</v>
      </c>
      <c r="M28" s="9">
        <v>89.135174725909479</v>
      </c>
      <c r="N28" s="9">
        <v>253.94217095907732</v>
      </c>
      <c r="O28" s="9">
        <v>521.62559865565049</v>
      </c>
      <c r="Q28" t="s">
        <v>37</v>
      </c>
      <c r="R28">
        <v>1364.9738184503815</v>
      </c>
      <c r="S28">
        <v>9.9654766557437462</v>
      </c>
      <c r="T28">
        <v>154.47811244383661</v>
      </c>
      <c r="U28">
        <v>207.6263523284</v>
      </c>
      <c r="V28">
        <v>434.29053625532146</v>
      </c>
      <c r="W28">
        <v>187.40912459006779</v>
      </c>
      <c r="X28">
        <v>71.68570066765858</v>
      </c>
      <c r="Y28">
        <v>12.133468973299102</v>
      </c>
      <c r="Z28">
        <v>313.4217993546377</v>
      </c>
      <c r="AA28">
        <v>19.013890234618483</v>
      </c>
      <c r="AB28">
        <v>79.779312148508552</v>
      </c>
      <c r="AC28">
        <v>239.41431685610115</v>
      </c>
      <c r="AD28">
        <v>297.83738503537433</v>
      </c>
    </row>
    <row r="29" spans="1:30" x14ac:dyDescent="0.2">
      <c r="A29" s="5">
        <v>26</v>
      </c>
      <c r="B29" s="6" t="s">
        <v>41</v>
      </c>
      <c r="C29" s="9">
        <v>157.33316144691079</v>
      </c>
      <c r="D29" s="9">
        <v>209.95259485275599</v>
      </c>
      <c r="E29" s="9">
        <v>74.699210924198056</v>
      </c>
      <c r="F29" s="9">
        <v>28.669371151161783</v>
      </c>
      <c r="G29" s="9">
        <v>106.43158587236935</v>
      </c>
      <c r="H29" s="9">
        <v>70.516061284135233</v>
      </c>
      <c r="I29" s="9">
        <v>76.229151853017243</v>
      </c>
      <c r="J29" s="9">
        <v>17.01155264843219</v>
      </c>
      <c r="K29" s="9">
        <v>725.04278312362737</v>
      </c>
      <c r="L29" s="9">
        <v>52.745714518634742</v>
      </c>
      <c r="M29" s="9">
        <v>856.01581232475712</v>
      </c>
      <c r="N29" s="9">
        <v>2042.37636277453</v>
      </c>
      <c r="O29" s="9">
        <v>1000.495000700182</v>
      </c>
      <c r="Q29" t="s">
        <v>38</v>
      </c>
      <c r="R29">
        <v>617.77454007562164</v>
      </c>
      <c r="S29">
        <v>3.7452342119572868</v>
      </c>
      <c r="T29">
        <v>0</v>
      </c>
      <c r="U29">
        <v>0</v>
      </c>
      <c r="V29">
        <v>83.265283814060766</v>
      </c>
      <c r="W29">
        <v>338.00907205136059</v>
      </c>
      <c r="X29">
        <v>0</v>
      </c>
      <c r="Y29">
        <v>0</v>
      </c>
      <c r="Z29">
        <v>160.20432399730771</v>
      </c>
      <c r="AA29">
        <v>0</v>
      </c>
      <c r="AB29">
        <v>8.9800250298759146</v>
      </c>
      <c r="AC29">
        <v>0</v>
      </c>
      <c r="AD29">
        <v>2.6379098929561842</v>
      </c>
    </row>
    <row r="30" spans="1:30" x14ac:dyDescent="0.2">
      <c r="A30" s="5">
        <v>27</v>
      </c>
      <c r="B30" s="6" t="s">
        <v>42</v>
      </c>
      <c r="C30" s="9">
        <v>4365.9181920645151</v>
      </c>
      <c r="D30" s="9">
        <v>1990.2653248422621</v>
      </c>
      <c r="E30" s="9">
        <v>6360.4055008544665</v>
      </c>
      <c r="F30" s="9">
        <v>173.15546947992033</v>
      </c>
      <c r="G30" s="9">
        <v>1664.7932670129637</v>
      </c>
      <c r="H30" s="9">
        <v>3018.0797968492539</v>
      </c>
      <c r="I30" s="9">
        <v>1692.8180823649664</v>
      </c>
      <c r="J30" s="9">
        <v>200.17405714490585</v>
      </c>
      <c r="K30" s="9">
        <v>166.7590576670936</v>
      </c>
      <c r="L30" s="9">
        <v>8338.4279760610225</v>
      </c>
      <c r="M30" s="9">
        <v>33572.893275658629</v>
      </c>
      <c r="N30" s="9">
        <v>7697.2349502291045</v>
      </c>
      <c r="O30" s="9">
        <v>10603.536759557486</v>
      </c>
      <c r="Q30" t="s">
        <v>39</v>
      </c>
      <c r="R30">
        <v>175.57440423419106</v>
      </c>
      <c r="S30">
        <v>5.5424687238821297</v>
      </c>
      <c r="T30">
        <v>0</v>
      </c>
      <c r="U30">
        <v>4.5502422083698564</v>
      </c>
      <c r="V30">
        <v>115.24822976031764</v>
      </c>
      <c r="W30">
        <v>178.93190910972399</v>
      </c>
      <c r="X30">
        <v>0.98191244638301156</v>
      </c>
      <c r="Y30">
        <v>2.0122171506753585E-4</v>
      </c>
      <c r="Z30">
        <v>46.171477938345411</v>
      </c>
      <c r="AA30">
        <v>371.55322138968972</v>
      </c>
      <c r="AB30">
        <v>1.9919499546101089</v>
      </c>
      <c r="AC30">
        <v>51.401229640504127</v>
      </c>
      <c r="AD30">
        <v>71.032819733133991</v>
      </c>
    </row>
    <row r="31" spans="1:30" x14ac:dyDescent="0.2">
      <c r="A31" s="5">
        <v>28</v>
      </c>
      <c r="B31" s="6" t="s">
        <v>43</v>
      </c>
      <c r="C31" s="9">
        <v>60.647740312327151</v>
      </c>
      <c r="D31" s="9">
        <v>18.966898143999817</v>
      </c>
      <c r="E31" s="9">
        <v>9.9953266616819185</v>
      </c>
      <c r="F31" s="9">
        <v>145.91395888900209</v>
      </c>
      <c r="G31" s="9">
        <v>22.303861731133065</v>
      </c>
      <c r="H31" s="9">
        <v>34.908680963604681</v>
      </c>
      <c r="I31" s="9">
        <v>110.38995414442211</v>
      </c>
      <c r="J31" s="9">
        <v>0.89579152247033045</v>
      </c>
      <c r="K31" s="9">
        <v>3.6706546815306917</v>
      </c>
      <c r="L31" s="9">
        <v>91.023654146489804</v>
      </c>
      <c r="M31" s="9">
        <v>144.55307880333834</v>
      </c>
      <c r="N31" s="9">
        <v>199.7471954495181</v>
      </c>
      <c r="O31" s="9">
        <v>209.50536339448257</v>
      </c>
      <c r="Q31" t="s">
        <v>40</v>
      </c>
      <c r="R31">
        <v>175.57440423419106</v>
      </c>
      <c r="S31">
        <v>5.5424687238821297</v>
      </c>
      <c r="T31">
        <v>0</v>
      </c>
      <c r="U31">
        <v>27.721227184080728</v>
      </c>
      <c r="V31">
        <v>51.282490073448415</v>
      </c>
      <c r="W31">
        <v>278.80205853645668</v>
      </c>
      <c r="X31">
        <v>14.353026696963578</v>
      </c>
      <c r="Y31">
        <v>2.0122171506753585E-4</v>
      </c>
      <c r="Z31">
        <v>194.0628550807794</v>
      </c>
      <c r="AA31">
        <v>371.55322138968972</v>
      </c>
      <c r="AB31">
        <v>1.9919499546101089</v>
      </c>
      <c r="AC31">
        <v>78.783193093856809</v>
      </c>
      <c r="AD31">
        <v>103.99204808930817</v>
      </c>
    </row>
    <row r="32" spans="1:30" x14ac:dyDescent="0.2">
      <c r="A32" s="5">
        <v>29</v>
      </c>
      <c r="B32" s="6" t="s">
        <v>44</v>
      </c>
      <c r="C32" s="9">
        <v>1044.7810966228867</v>
      </c>
      <c r="D32" s="9">
        <v>201.12869306971064</v>
      </c>
      <c r="E32" s="9">
        <v>49.735981066746191</v>
      </c>
      <c r="F32" s="9">
        <v>53.581786300166861</v>
      </c>
      <c r="G32" s="9">
        <v>23.053411029646103</v>
      </c>
      <c r="H32" s="9">
        <v>167.33157680201586</v>
      </c>
      <c r="I32" s="9">
        <v>36.431108601970287</v>
      </c>
      <c r="J32" s="9">
        <v>123.71872868587879</v>
      </c>
      <c r="K32" s="9">
        <v>85.490512640805008</v>
      </c>
      <c r="L32" s="9">
        <v>6.8382371554451193</v>
      </c>
      <c r="M32" s="9">
        <v>1644.1038680247291</v>
      </c>
      <c r="N32" s="9">
        <v>467.62521725391065</v>
      </c>
      <c r="O32" s="9">
        <v>818.06856182607464</v>
      </c>
      <c r="Q32" t="s">
        <v>41</v>
      </c>
      <c r="R32">
        <v>219.62459072596428</v>
      </c>
      <c r="S32">
        <v>489.97453474061666</v>
      </c>
      <c r="T32">
        <v>164.07823003470423</v>
      </c>
      <c r="U32">
        <v>373.80998767307648</v>
      </c>
      <c r="V32">
        <v>92.038055877850454</v>
      </c>
      <c r="W32">
        <v>134.1362663107669</v>
      </c>
      <c r="X32">
        <v>446.85616300389052</v>
      </c>
      <c r="Y32">
        <v>5.1920712730625267</v>
      </c>
      <c r="Z32">
        <v>139.76021561017561</v>
      </c>
      <c r="AA32">
        <v>191.81990536255674</v>
      </c>
      <c r="AB32">
        <v>2.3878452887197574</v>
      </c>
      <c r="AC32">
        <v>604.47370889800789</v>
      </c>
      <c r="AD32">
        <v>328.86076398701812</v>
      </c>
    </row>
    <row r="33" spans="1:30" x14ac:dyDescent="0.2">
      <c r="A33" s="5">
        <v>30</v>
      </c>
      <c r="B33" s="6" t="s">
        <v>45</v>
      </c>
      <c r="C33" s="9">
        <v>38.716879985976824</v>
      </c>
      <c r="D33" s="9">
        <v>31.182982582146696</v>
      </c>
      <c r="E33" s="9">
        <v>19.470451761535145</v>
      </c>
      <c r="F33" s="9">
        <v>18.449200532916556</v>
      </c>
      <c r="G33" s="9">
        <v>20.189908557378601</v>
      </c>
      <c r="H33" s="9">
        <v>28.365423025655296</v>
      </c>
      <c r="I33" s="9">
        <v>5.4008039715054945</v>
      </c>
      <c r="J33" s="9">
        <v>26.743066414065627</v>
      </c>
      <c r="K33" s="9">
        <v>80.948465379596982</v>
      </c>
      <c r="L33" s="9">
        <v>8.232147602724325</v>
      </c>
      <c r="M33" s="9">
        <v>51.245970186498468</v>
      </c>
      <c r="N33" s="9">
        <v>696.79254226576086</v>
      </c>
      <c r="O33" s="9">
        <v>846.57269290015415</v>
      </c>
      <c r="Q33" t="s">
        <v>42</v>
      </c>
      <c r="R33">
        <v>1046.3366091217647</v>
      </c>
      <c r="S33">
        <v>7792.6329392081907</v>
      </c>
      <c r="T33">
        <v>899.9719464490795</v>
      </c>
      <c r="U33">
        <v>8287.2889138260125</v>
      </c>
      <c r="V33">
        <v>1838.8561949452517</v>
      </c>
      <c r="W33">
        <v>40.4412423598299</v>
      </c>
      <c r="X33">
        <v>63.703267252512127</v>
      </c>
      <c r="Y33">
        <v>907.99512934395534</v>
      </c>
      <c r="Z33">
        <v>1901.6961710566345</v>
      </c>
      <c r="AA33">
        <v>108.35769623863463</v>
      </c>
      <c r="AB33">
        <v>31.183160893954042</v>
      </c>
      <c r="AC33">
        <v>3916.5399866828348</v>
      </c>
      <c r="AD33">
        <v>5361.2418896635536</v>
      </c>
    </row>
    <row r="34" spans="1:30" x14ac:dyDescent="0.2">
      <c r="A34" s="5">
        <v>31</v>
      </c>
      <c r="B34" s="6" t="s">
        <v>46</v>
      </c>
      <c r="C34" s="9">
        <v>81.525364082192056</v>
      </c>
      <c r="D34" s="9">
        <v>17.615058517529022</v>
      </c>
      <c r="E34" s="9">
        <v>5.2329487280631524</v>
      </c>
      <c r="F34" s="9">
        <v>4.4786607496207962</v>
      </c>
      <c r="G34" s="9">
        <v>10.69588583171185</v>
      </c>
      <c r="H34" s="9">
        <v>12.531804394633699</v>
      </c>
      <c r="I34" s="9">
        <v>166.13520521271118</v>
      </c>
      <c r="J34" s="9">
        <v>1.3044321834838006</v>
      </c>
      <c r="K34" s="9">
        <v>1.1244548161932912</v>
      </c>
      <c r="L34" s="9">
        <v>0.74275387157309625</v>
      </c>
      <c r="M34" s="9">
        <v>20.94173161228802</v>
      </c>
      <c r="N34" s="9">
        <v>1107.1259282667088</v>
      </c>
      <c r="O34" s="9">
        <v>840.8718666853382</v>
      </c>
      <c r="Q34" t="s">
        <v>43</v>
      </c>
      <c r="R34">
        <v>0</v>
      </c>
      <c r="S34">
        <v>12.751324016712339</v>
      </c>
      <c r="T34">
        <v>28.887623494291258</v>
      </c>
      <c r="U34">
        <v>5.1397380959485064</v>
      </c>
      <c r="V34">
        <v>59.428552034465639</v>
      </c>
      <c r="W34">
        <v>107.1343329881593</v>
      </c>
      <c r="X34">
        <v>0.16149059565771756</v>
      </c>
      <c r="Y34">
        <v>0.66658749763504166</v>
      </c>
      <c r="Z34">
        <v>202.89063512040275</v>
      </c>
      <c r="AA34">
        <v>10.642332867094506</v>
      </c>
      <c r="AB34">
        <v>0.10878939907346602</v>
      </c>
      <c r="AC34">
        <v>29.349200422344794</v>
      </c>
      <c r="AD34">
        <v>26.652845013328573</v>
      </c>
    </row>
    <row r="35" spans="1:30" x14ac:dyDescent="0.2">
      <c r="A35" s="5">
        <v>32</v>
      </c>
      <c r="B35" s="6" t="s">
        <v>47</v>
      </c>
      <c r="C35" s="9">
        <v>178.84317514287224</v>
      </c>
      <c r="D35" s="9">
        <v>27.966914733872329</v>
      </c>
      <c r="E35" s="9">
        <v>11.107702896385076</v>
      </c>
      <c r="F35" s="9">
        <v>197.93629884905735</v>
      </c>
      <c r="G35" s="9">
        <v>41.535106502341137</v>
      </c>
      <c r="H35" s="9">
        <v>92.721440278718688</v>
      </c>
      <c r="I35" s="9">
        <v>426.58232914008056</v>
      </c>
      <c r="J35" s="9">
        <v>22.670818561868344</v>
      </c>
      <c r="K35" s="9">
        <v>0.6803341946402145</v>
      </c>
      <c r="L35" s="9">
        <v>0</v>
      </c>
      <c r="M35" s="9">
        <v>269.95587970016396</v>
      </c>
      <c r="N35" s="9">
        <v>1937.0832674988153</v>
      </c>
      <c r="O35" s="9">
        <v>2089.3528077300098</v>
      </c>
      <c r="Q35" t="s">
        <v>44</v>
      </c>
      <c r="R35">
        <v>156.17534060842996</v>
      </c>
      <c r="S35">
        <v>9.9411854508825463</v>
      </c>
      <c r="T35">
        <v>3.5010725752505105</v>
      </c>
      <c r="U35">
        <v>59.731208654666489</v>
      </c>
      <c r="V35">
        <v>117.42280443778604</v>
      </c>
      <c r="W35">
        <v>174.77640272267155</v>
      </c>
      <c r="X35">
        <v>29.498750141341233</v>
      </c>
      <c r="Y35">
        <v>5.8274835122973344E-3</v>
      </c>
      <c r="Z35">
        <v>243.11832301633393</v>
      </c>
      <c r="AA35">
        <v>473.56589123336136</v>
      </c>
      <c r="AB35">
        <v>46.147290388693982</v>
      </c>
      <c r="AC35">
        <v>140.03794184150479</v>
      </c>
      <c r="AD35">
        <v>161.03788597484285</v>
      </c>
    </row>
    <row r="36" spans="1:30" x14ac:dyDescent="0.2">
      <c r="A36" s="5">
        <v>33</v>
      </c>
      <c r="B36" s="6" t="s">
        <v>48</v>
      </c>
      <c r="C36" s="9">
        <v>200.0996121389361</v>
      </c>
      <c r="D36" s="9">
        <v>92.925925058042878</v>
      </c>
      <c r="E36" s="9">
        <v>27.389214056126463</v>
      </c>
      <c r="F36" s="9">
        <v>108.24480544307008</v>
      </c>
      <c r="G36" s="9">
        <v>113.39120634138345</v>
      </c>
      <c r="H36" s="9">
        <v>20.287492257305679</v>
      </c>
      <c r="I36" s="9">
        <v>9.3498535695312732</v>
      </c>
      <c r="J36" s="9">
        <v>25.336332892233539</v>
      </c>
      <c r="K36" s="9">
        <v>1.1980036782999615</v>
      </c>
      <c r="L36" s="9">
        <v>0.6186682952961905</v>
      </c>
      <c r="M36" s="9">
        <v>38.994386269774395</v>
      </c>
      <c r="N36" s="9">
        <v>407.23653025754476</v>
      </c>
      <c r="O36" s="9">
        <v>890.75409606497692</v>
      </c>
      <c r="Q36" t="s">
        <v>45</v>
      </c>
      <c r="R36">
        <v>31.786447893873238</v>
      </c>
      <c r="S36">
        <v>1.6543782661390207</v>
      </c>
      <c r="T36">
        <v>0.67001668059234976</v>
      </c>
      <c r="U36">
        <v>96.834560946193207</v>
      </c>
      <c r="V36">
        <v>171.14727022727578</v>
      </c>
      <c r="W36">
        <v>109.64003229619404</v>
      </c>
      <c r="X36">
        <v>3.2513784147399885</v>
      </c>
      <c r="Y36">
        <v>8.481125097601748E-2</v>
      </c>
      <c r="Z36">
        <v>67.139267452010046</v>
      </c>
      <c r="AA36">
        <v>36.471401472613678</v>
      </c>
      <c r="AB36">
        <v>2.7029500217370228</v>
      </c>
      <c r="AC36">
        <v>66.998459239800809</v>
      </c>
      <c r="AD36">
        <v>75.62460786546275</v>
      </c>
    </row>
    <row r="37" spans="1:30" x14ac:dyDescent="0.2">
      <c r="A37" s="5">
        <v>34</v>
      </c>
      <c r="B37" s="6" t="s">
        <v>49</v>
      </c>
      <c r="C37" s="9">
        <v>421.61788776602953</v>
      </c>
      <c r="D37" s="9">
        <v>178.76910707347483</v>
      </c>
      <c r="E37" s="9">
        <v>5.2597116932267145</v>
      </c>
      <c r="F37" s="9">
        <v>7.6711535919846821</v>
      </c>
      <c r="G37" s="9">
        <v>2.0242354294056137</v>
      </c>
      <c r="H37" s="9">
        <v>327.98384915419433</v>
      </c>
      <c r="I37" s="9">
        <v>368.98258809474032</v>
      </c>
      <c r="J37" s="9">
        <v>0</v>
      </c>
      <c r="K37" s="9">
        <v>0</v>
      </c>
      <c r="L37" s="9">
        <v>3.787614011232753</v>
      </c>
      <c r="M37" s="9">
        <v>19.811853185711168</v>
      </c>
      <c r="N37" s="9">
        <v>2240.5751303523466</v>
      </c>
      <c r="O37" s="9">
        <v>2028.0689259207393</v>
      </c>
      <c r="Q37" t="s">
        <v>46</v>
      </c>
      <c r="R37">
        <v>38.754199675639164</v>
      </c>
      <c r="S37">
        <v>9.3872567061563892</v>
      </c>
      <c r="T37">
        <v>139.98197823654687</v>
      </c>
      <c r="U37">
        <v>79.815165516976307</v>
      </c>
      <c r="V37">
        <v>90.718768661987028</v>
      </c>
      <c r="W37">
        <v>54.631617434644085</v>
      </c>
      <c r="X37">
        <v>1.4677524218431055</v>
      </c>
      <c r="Y37">
        <v>5.0219039688229328E-2</v>
      </c>
      <c r="Z37">
        <v>17.653116458414043</v>
      </c>
      <c r="AA37">
        <v>47.375443759238408</v>
      </c>
      <c r="AB37">
        <v>0</v>
      </c>
      <c r="AC37">
        <v>95.013303552231847</v>
      </c>
      <c r="AD37">
        <v>125.61719728609958</v>
      </c>
    </row>
    <row r="38" spans="1:30" x14ac:dyDescent="0.2">
      <c r="A38" s="5">
        <v>35</v>
      </c>
      <c r="B38" s="6" t="s">
        <v>50</v>
      </c>
      <c r="C38" s="9">
        <v>2.0713842477072841</v>
      </c>
      <c r="D38" s="9">
        <v>0.41021232824947812</v>
      </c>
      <c r="E38" s="9">
        <v>0.29564369296954762</v>
      </c>
      <c r="F38" s="9">
        <v>0.31023742050883879</v>
      </c>
      <c r="G38" s="9">
        <v>0</v>
      </c>
      <c r="H38" s="9">
        <v>0.36880249559034206</v>
      </c>
      <c r="I38" s="9">
        <v>0</v>
      </c>
      <c r="J38" s="9">
        <v>0.34143574267875881</v>
      </c>
      <c r="K38" s="9">
        <v>0</v>
      </c>
      <c r="L38" s="9">
        <v>0.57252607859452387</v>
      </c>
      <c r="M38" s="9">
        <v>0.77954099370122643</v>
      </c>
      <c r="N38" s="9">
        <v>193.55348396271134</v>
      </c>
      <c r="O38" s="9">
        <v>152.49710124632404</v>
      </c>
      <c r="Q38" t="s">
        <v>47</v>
      </c>
      <c r="R38">
        <v>46.05720808935277</v>
      </c>
      <c r="S38">
        <v>6.195499753202161</v>
      </c>
      <c r="T38">
        <v>61.061683654975745</v>
      </c>
      <c r="U38">
        <v>4.4862936608788191</v>
      </c>
      <c r="V38">
        <v>63.761762969198919</v>
      </c>
      <c r="W38">
        <v>69.277994123993636</v>
      </c>
      <c r="X38">
        <v>6.036735241683951E-4</v>
      </c>
      <c r="Y38">
        <v>0</v>
      </c>
      <c r="Z38">
        <v>264.33008308339856</v>
      </c>
      <c r="AA38">
        <v>27.066389410886348</v>
      </c>
      <c r="AB38">
        <v>0</v>
      </c>
      <c r="AC38">
        <v>44.421445596355213</v>
      </c>
      <c r="AD38">
        <v>52.827157804354812</v>
      </c>
    </row>
    <row r="39" spans="1:30" x14ac:dyDescent="0.2">
      <c r="A39" s="5">
        <v>36</v>
      </c>
      <c r="B39" s="6" t="s">
        <v>51</v>
      </c>
      <c r="C39" s="9">
        <v>411.73170103414731</v>
      </c>
      <c r="D39" s="9">
        <v>79.243534224108217</v>
      </c>
      <c r="E39" s="9">
        <v>0</v>
      </c>
      <c r="F39" s="9">
        <v>65.799093903022836</v>
      </c>
      <c r="G39" s="9">
        <v>44.612102479706436</v>
      </c>
      <c r="H39" s="9">
        <v>308.63360676608363</v>
      </c>
      <c r="I39" s="9">
        <v>0</v>
      </c>
      <c r="J39" s="9">
        <v>10.295102700810302</v>
      </c>
      <c r="K39" s="9">
        <v>0</v>
      </c>
      <c r="L39" s="9">
        <v>0</v>
      </c>
      <c r="M39" s="9">
        <v>5.9436588921210909</v>
      </c>
      <c r="N39" s="9">
        <v>176.52077737399276</v>
      </c>
      <c r="O39" s="9">
        <v>152.49710124632404</v>
      </c>
      <c r="R39">
        <v>4.2891584226510231</v>
      </c>
      <c r="S39">
        <v>33.358517796207487</v>
      </c>
      <c r="T39">
        <v>29.257133411735996</v>
      </c>
      <c r="U39">
        <v>0</v>
      </c>
      <c r="V39">
        <v>0</v>
      </c>
      <c r="W39">
        <v>446.14210188808323</v>
      </c>
      <c r="X39">
        <v>0</v>
      </c>
      <c r="Y39">
        <v>0</v>
      </c>
      <c r="Z39">
        <v>54.388250602928927</v>
      </c>
      <c r="AA39">
        <v>230.19128582782028</v>
      </c>
      <c r="AB39">
        <v>0</v>
      </c>
      <c r="AC39">
        <v>101.12351374005561</v>
      </c>
      <c r="AD39">
        <v>385.68034122880061</v>
      </c>
    </row>
    <row r="40" spans="1:30" x14ac:dyDescent="0.2">
      <c r="A40" s="5">
        <v>37</v>
      </c>
      <c r="B40" s="6" t="s">
        <v>52</v>
      </c>
      <c r="C40" s="9">
        <v>1.2981521381361647</v>
      </c>
      <c r="D40" s="9">
        <v>2.416269472307556</v>
      </c>
      <c r="E40" s="9">
        <v>0.12947787702262534</v>
      </c>
      <c r="F40" s="9">
        <v>1.0828194696261186</v>
      </c>
      <c r="G40" s="9">
        <v>0</v>
      </c>
      <c r="H40" s="9">
        <v>1.5659062066226292</v>
      </c>
      <c r="I40" s="9">
        <v>0.29517405182470052</v>
      </c>
      <c r="J40" s="9">
        <v>2.0626835790124223E-2</v>
      </c>
      <c r="K40" s="9">
        <v>7.5247516682530255E-2</v>
      </c>
      <c r="L40" s="9">
        <v>0</v>
      </c>
      <c r="M40" s="9">
        <v>4.668816431987552</v>
      </c>
      <c r="N40" s="9">
        <v>15.484278717016906</v>
      </c>
      <c r="O40" s="9">
        <v>163.89875367595573</v>
      </c>
      <c r="Q40" t="s">
        <v>48</v>
      </c>
      <c r="R40">
        <v>31.822776523786715</v>
      </c>
      <c r="S40">
        <v>1.6559560761280971</v>
      </c>
      <c r="T40">
        <v>0.46615206879463672</v>
      </c>
      <c r="U40">
        <v>0</v>
      </c>
      <c r="V40">
        <v>149.03065831593102</v>
      </c>
      <c r="W40">
        <v>1027.4881758234726</v>
      </c>
      <c r="X40">
        <v>0.14282024623562617</v>
      </c>
      <c r="Y40">
        <v>0.12073302904052149</v>
      </c>
      <c r="Z40">
        <v>238.70558763239359</v>
      </c>
      <c r="AA40">
        <v>20.997983970414186</v>
      </c>
      <c r="AB40">
        <v>9.1184232324703351E-2</v>
      </c>
      <c r="AC40">
        <v>12.643190009802479</v>
      </c>
      <c r="AD40">
        <v>62.102990600071408</v>
      </c>
    </row>
    <row r="41" spans="1:30" x14ac:dyDescent="0.2">
      <c r="A41" s="5">
        <v>38</v>
      </c>
      <c r="B41" s="6" t="s">
        <v>53</v>
      </c>
      <c r="C41" s="9">
        <v>4401.3460684936417</v>
      </c>
      <c r="D41" s="9">
        <v>2831.5551709929036</v>
      </c>
      <c r="E41" s="9">
        <v>2109.0208787460815</v>
      </c>
      <c r="F41" s="9">
        <v>1315.3939199360132</v>
      </c>
      <c r="G41" s="9">
        <v>1945.3499730703345</v>
      </c>
      <c r="H41" s="9">
        <v>1845.2904281355034</v>
      </c>
      <c r="I41" s="9">
        <v>605.11249731600753</v>
      </c>
      <c r="J41" s="9">
        <v>3228.3327457154078</v>
      </c>
      <c r="K41" s="9">
        <v>5834.2528770348754</v>
      </c>
      <c r="L41" s="9">
        <v>1651.8531021475901</v>
      </c>
      <c r="M41" s="9">
        <v>4716.8523384116424</v>
      </c>
      <c r="N41" s="9">
        <v>17997.377152788751</v>
      </c>
      <c r="O41" s="9">
        <v>10488.095028707465</v>
      </c>
      <c r="Q41" t="s">
        <v>49</v>
      </c>
      <c r="R41">
        <v>18.485630195488401</v>
      </c>
      <c r="S41">
        <v>1.0393989789679032</v>
      </c>
      <c r="T41">
        <v>149.69932134457991</v>
      </c>
      <c r="U41">
        <v>2.8798146615033788</v>
      </c>
      <c r="V41">
        <v>0.13557220988858198</v>
      </c>
      <c r="W41">
        <v>10.069565225945167</v>
      </c>
      <c r="X41">
        <v>0</v>
      </c>
      <c r="Y41">
        <v>0</v>
      </c>
      <c r="Z41">
        <v>520.87954225854014</v>
      </c>
      <c r="AA41">
        <v>211.31126164425851</v>
      </c>
      <c r="AB41">
        <v>0</v>
      </c>
      <c r="AC41">
        <v>738.20695303587445</v>
      </c>
      <c r="AD41">
        <v>272.46082055627767</v>
      </c>
    </row>
    <row r="42" spans="1:30" x14ac:dyDescent="0.2">
      <c r="A42" s="5">
        <v>39</v>
      </c>
      <c r="B42" s="6" t="s">
        <v>54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185.8113446042029</v>
      </c>
      <c r="O42" s="9">
        <v>35.630163842599075</v>
      </c>
      <c r="Q42" t="s">
        <v>50</v>
      </c>
      <c r="R42">
        <v>0.49282951730945745</v>
      </c>
      <c r="S42">
        <v>0</v>
      </c>
      <c r="T42">
        <v>0</v>
      </c>
      <c r="U42">
        <v>0</v>
      </c>
      <c r="V42">
        <v>0</v>
      </c>
      <c r="W42">
        <v>0.31007791851003685</v>
      </c>
      <c r="X42">
        <v>0</v>
      </c>
      <c r="Y42">
        <v>0</v>
      </c>
      <c r="Z42">
        <v>0</v>
      </c>
      <c r="AA42">
        <v>0</v>
      </c>
      <c r="AB42">
        <v>0</v>
      </c>
      <c r="AC42">
        <v>17.938015844641541</v>
      </c>
      <c r="AD42">
        <v>5.3387001878513178</v>
      </c>
    </row>
    <row r="43" spans="1:30" x14ac:dyDescent="0.2">
      <c r="A43" s="5">
        <v>40</v>
      </c>
      <c r="B43" s="6" t="s">
        <v>55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Q43" t="s">
        <v>51</v>
      </c>
      <c r="R43">
        <v>6.2667867398593193</v>
      </c>
      <c r="S43">
        <v>7.4238685101311506E-4</v>
      </c>
      <c r="T43">
        <v>0</v>
      </c>
      <c r="U43">
        <v>0</v>
      </c>
      <c r="V43">
        <v>129.72739832833699</v>
      </c>
      <c r="W43">
        <v>0.44843475665708588</v>
      </c>
      <c r="X43">
        <v>0</v>
      </c>
      <c r="Y43">
        <v>0</v>
      </c>
      <c r="Z43">
        <v>28.082182882816436</v>
      </c>
      <c r="AA43">
        <v>105.97509002108609</v>
      </c>
      <c r="AB43">
        <v>0</v>
      </c>
      <c r="AC43">
        <v>18.92700067261249</v>
      </c>
      <c r="AD43">
        <v>23.310526736308002</v>
      </c>
    </row>
    <row r="44" spans="1:30" x14ac:dyDescent="0.2">
      <c r="A44" s="5">
        <v>41</v>
      </c>
      <c r="B44" s="6" t="s">
        <v>56</v>
      </c>
      <c r="C44" s="9">
        <v>4405.3676471652116</v>
      </c>
      <c r="D44" s="9">
        <v>4679.3450474821557</v>
      </c>
      <c r="E44" s="9">
        <v>0</v>
      </c>
      <c r="F44" s="9">
        <v>0</v>
      </c>
      <c r="G44" s="9">
        <v>530.0951495976401</v>
      </c>
      <c r="H44" s="9">
        <v>0</v>
      </c>
      <c r="I44" s="9">
        <v>785.42746166950849</v>
      </c>
      <c r="J44" s="9">
        <v>603.39743421181925</v>
      </c>
      <c r="K44" s="9">
        <v>649.09858736347053</v>
      </c>
      <c r="L44" s="9">
        <v>1629.6931570576862</v>
      </c>
      <c r="M44" s="9">
        <v>1322.9055154525079</v>
      </c>
      <c r="N44" s="10">
        <v>0</v>
      </c>
      <c r="O44" s="10">
        <v>0</v>
      </c>
      <c r="Q44" t="s">
        <v>52</v>
      </c>
      <c r="R44">
        <v>7.8506626906102603</v>
      </c>
      <c r="S44">
        <v>0.11528656794535504</v>
      </c>
      <c r="T44">
        <v>0.85941811878431784</v>
      </c>
      <c r="U44">
        <v>0.49056545086194775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0.59025574830840422</v>
      </c>
      <c r="AD44">
        <v>17.408013525778191</v>
      </c>
    </row>
    <row r="45" spans="1:30" x14ac:dyDescent="0.2">
      <c r="A45" s="5">
        <v>42</v>
      </c>
      <c r="B45" s="6" t="s">
        <v>57</v>
      </c>
      <c r="C45" s="9">
        <v>384.13184068773478</v>
      </c>
      <c r="D45" s="9">
        <v>408.02166136100163</v>
      </c>
      <c r="E45" s="9">
        <v>0</v>
      </c>
      <c r="F45" s="9">
        <v>0</v>
      </c>
      <c r="G45" s="9">
        <v>46.222345525602663</v>
      </c>
      <c r="H45" s="9">
        <v>0</v>
      </c>
      <c r="I45" s="9">
        <v>68.486383144877365</v>
      </c>
      <c r="J45" s="9">
        <v>52.614034885191053</v>
      </c>
      <c r="K45" s="9">
        <v>0</v>
      </c>
      <c r="L45" s="9">
        <v>142.1032436599491</v>
      </c>
      <c r="M45" s="9">
        <v>115.35249073564346</v>
      </c>
      <c r="N45" s="10">
        <v>0</v>
      </c>
      <c r="O45" s="10">
        <v>0</v>
      </c>
      <c r="Q45" t="s">
        <v>53</v>
      </c>
      <c r="R45">
        <v>4076.616168348964</v>
      </c>
      <c r="S45">
        <v>2354.1203409836071</v>
      </c>
      <c r="T45">
        <v>400.25875625083137</v>
      </c>
      <c r="U45">
        <v>6499.0769173073331</v>
      </c>
      <c r="V45">
        <v>2708.0355194775243</v>
      </c>
      <c r="W45">
        <v>3370.5419498036358</v>
      </c>
      <c r="X45">
        <v>8336.9017265370876</v>
      </c>
      <c r="Y45">
        <v>428.60915569651343</v>
      </c>
      <c r="Z45">
        <v>932.82865940653983</v>
      </c>
      <c r="AA45">
        <v>2581.8522115945366</v>
      </c>
      <c r="AB45">
        <v>9505.2649854900646</v>
      </c>
      <c r="AC45">
        <v>36670.630325350663</v>
      </c>
      <c r="AD45">
        <v>33111.940198814948</v>
      </c>
    </row>
    <row r="46" spans="1:30" x14ac:dyDescent="0.2">
      <c r="A46" s="5">
        <v>43</v>
      </c>
      <c r="B46" s="6" t="s">
        <v>58</v>
      </c>
      <c r="C46" s="9">
        <v>292.13135385991711</v>
      </c>
      <c r="D46" s="9">
        <v>310.29950582632841</v>
      </c>
      <c r="E46" s="9">
        <v>0</v>
      </c>
      <c r="F46" s="9">
        <v>0</v>
      </c>
      <c r="G46" s="9">
        <v>35.151984154190245</v>
      </c>
      <c r="H46" s="9">
        <v>0</v>
      </c>
      <c r="I46" s="9">
        <v>52.083731963646208</v>
      </c>
      <c r="J46" s="9">
        <v>40.012848754025548</v>
      </c>
      <c r="K46" s="9">
        <v>0</v>
      </c>
      <c r="L46" s="9">
        <v>108.06917980020522</v>
      </c>
      <c r="M46" s="9">
        <v>87.725295641687296</v>
      </c>
      <c r="N46" s="10">
        <v>0</v>
      </c>
      <c r="O46" s="10">
        <v>0</v>
      </c>
      <c r="Q46" t="s">
        <v>54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14.500079377607072</v>
      </c>
    </row>
    <row r="47" spans="1:30" x14ac:dyDescent="0.2">
      <c r="A47" s="5">
        <v>44</v>
      </c>
      <c r="B47" s="8" t="s">
        <v>59</v>
      </c>
      <c r="C47" s="9">
        <v>0</v>
      </c>
      <c r="D47" s="9">
        <v>27921.354509337816</v>
      </c>
      <c r="E47" s="9">
        <v>21377.838863739344</v>
      </c>
      <c r="F47" s="9">
        <v>0</v>
      </c>
      <c r="G47" s="9">
        <v>1692.5839747079674</v>
      </c>
      <c r="H47" s="9">
        <v>0</v>
      </c>
      <c r="I47" s="9">
        <v>1042.225582744484</v>
      </c>
      <c r="J47" s="9">
        <v>1210.9052896542003</v>
      </c>
      <c r="K47" s="9">
        <v>1950.5575652361035</v>
      </c>
      <c r="L47" s="9">
        <v>691.06833271324058</v>
      </c>
      <c r="M47" s="9">
        <v>2545.3790818668353</v>
      </c>
      <c r="N47" s="11">
        <v>57000</v>
      </c>
      <c r="O47" s="11">
        <v>13600</v>
      </c>
      <c r="Q47" t="s">
        <v>55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</row>
    <row r="48" spans="1:30" x14ac:dyDescent="0.2">
      <c r="C48" s="17">
        <f>SUM(C44:C47)</f>
        <v>5081.630841712863</v>
      </c>
      <c r="D48" s="17">
        <f t="shared" ref="D48:O48" si="2">SUM(D44:D47)</f>
        <v>33319.0207240073</v>
      </c>
      <c r="E48" s="17">
        <f t="shared" si="2"/>
        <v>21377.838863739344</v>
      </c>
      <c r="F48" s="17">
        <f t="shared" si="2"/>
        <v>0</v>
      </c>
      <c r="G48" s="17">
        <f t="shared" si="2"/>
        <v>2304.0534539854007</v>
      </c>
      <c r="H48" s="17">
        <f t="shared" si="2"/>
        <v>0</v>
      </c>
      <c r="I48" s="17">
        <f t="shared" si="2"/>
        <v>1948.223159522516</v>
      </c>
      <c r="J48" s="17">
        <f t="shared" si="2"/>
        <v>1906.9296075052362</v>
      </c>
      <c r="K48" s="17">
        <f t="shared" si="2"/>
        <v>2599.6561525995739</v>
      </c>
      <c r="L48" s="17">
        <f t="shared" si="2"/>
        <v>2570.9339132310811</v>
      </c>
      <c r="M48" s="17">
        <f t="shared" si="2"/>
        <v>4071.362383696674</v>
      </c>
      <c r="N48" s="17">
        <f t="shared" si="2"/>
        <v>57000</v>
      </c>
      <c r="O48" s="17">
        <f t="shared" si="2"/>
        <v>13600</v>
      </c>
      <c r="Q48" t="s">
        <v>117</v>
      </c>
      <c r="R48">
        <v>9906</v>
      </c>
      <c r="S48">
        <v>12210</v>
      </c>
      <c r="T48">
        <v>3602</v>
      </c>
      <c r="U48">
        <v>4182</v>
      </c>
      <c r="V48">
        <v>830.99999999999989</v>
      </c>
      <c r="W48">
        <v>5881.9999999999991</v>
      </c>
      <c r="X48">
        <v>1351.9999999999998</v>
      </c>
      <c r="Y48">
        <v>3482</v>
      </c>
      <c r="Z48">
        <v>2041</v>
      </c>
      <c r="AA48">
        <v>3509</v>
      </c>
      <c r="AB48">
        <v>1754</v>
      </c>
      <c r="AC48">
        <v>62300.000000000007</v>
      </c>
      <c r="AD48">
        <v>113781</v>
      </c>
    </row>
    <row r="49" spans="2:30" x14ac:dyDescent="0.2">
      <c r="I49" s="7"/>
      <c r="Q49" t="s">
        <v>56</v>
      </c>
      <c r="R49">
        <v>1802.1362519751926</v>
      </c>
      <c r="S49">
        <v>876.62729784002215</v>
      </c>
      <c r="T49">
        <v>546.83144345124776</v>
      </c>
      <c r="U49">
        <v>160.4817202177999</v>
      </c>
      <c r="V49">
        <v>445.35646087094688</v>
      </c>
      <c r="W49">
        <v>2045.2214148920534</v>
      </c>
      <c r="X49">
        <v>298.43694378868963</v>
      </c>
      <c r="Y49">
        <v>566.68174242477846</v>
      </c>
      <c r="Z49">
        <v>428.14048452764939</v>
      </c>
      <c r="AA49">
        <v>990.18131758084473</v>
      </c>
      <c r="AB49">
        <v>295.23855808825988</v>
      </c>
      <c r="AC49">
        <v>4000</v>
      </c>
      <c r="AD49">
        <v>2599</v>
      </c>
    </row>
    <row r="50" spans="2:30" x14ac:dyDescent="0.2">
      <c r="B50" s="12" t="s">
        <v>60</v>
      </c>
      <c r="I50" s="7"/>
      <c r="Q50" t="s">
        <v>102</v>
      </c>
      <c r="R50">
        <v>787.29618348730662</v>
      </c>
      <c r="S50">
        <v>763.63019481766935</v>
      </c>
      <c r="T50">
        <v>134.93900326631845</v>
      </c>
      <c r="U50">
        <v>551.13182121812542</v>
      </c>
      <c r="V50">
        <v>88.707280862854518</v>
      </c>
      <c r="W50">
        <v>306.77293792595071</v>
      </c>
      <c r="X50">
        <v>48.078771621776831</v>
      </c>
      <c r="Y50">
        <v>98.056947093991596</v>
      </c>
      <c r="Z50">
        <v>98.420490661850764</v>
      </c>
      <c r="AA50">
        <v>123.02141610749327</v>
      </c>
      <c r="AB50">
        <v>116.54277070913028</v>
      </c>
      <c r="AC50">
        <v>9000.6801779985362</v>
      </c>
      <c r="AD50">
        <v>28543.32566948676</v>
      </c>
    </row>
    <row r="51" spans="2:30" x14ac:dyDescent="0.2">
      <c r="B51" s="12" t="s">
        <v>61</v>
      </c>
      <c r="Q51" t="s">
        <v>103</v>
      </c>
      <c r="R51">
        <v>803.98004024373995</v>
      </c>
      <c r="S51">
        <v>3780.6868622340357</v>
      </c>
      <c r="T51">
        <v>515.37590195229905</v>
      </c>
      <c r="U51">
        <v>39.923862713469269</v>
      </c>
      <c r="V51">
        <v>18.07926951295131</v>
      </c>
      <c r="W51">
        <v>145.69830807160858</v>
      </c>
      <c r="X51">
        <v>25.391769350193634</v>
      </c>
      <c r="Y51">
        <v>179.29665334503636</v>
      </c>
      <c r="Z51">
        <v>86.73081824002719</v>
      </c>
      <c r="AA51">
        <v>96.186716276680286</v>
      </c>
      <c r="AB51">
        <v>102.5228154409712</v>
      </c>
      <c r="AC51">
        <v>4652.0369459318281</v>
      </c>
      <c r="AD51">
        <v>7281.0124634765343</v>
      </c>
    </row>
    <row r="52" spans="2:30" x14ac:dyDescent="0.2">
      <c r="B52" s="12" t="s">
        <v>62</v>
      </c>
      <c r="Q52" t="s">
        <v>104</v>
      </c>
      <c r="R52">
        <v>547.88141459848919</v>
      </c>
      <c r="S52">
        <v>268.70596493235024</v>
      </c>
      <c r="T52">
        <v>211.61111588910842</v>
      </c>
      <c r="U52">
        <v>2063.0041213221807</v>
      </c>
      <c r="V52">
        <v>87.919467074655756</v>
      </c>
      <c r="W52">
        <v>168.45355469669701</v>
      </c>
      <c r="X52">
        <v>189.70501848795763</v>
      </c>
      <c r="Y52">
        <v>75.75658777430651</v>
      </c>
      <c r="Z52">
        <v>55.952785448758156</v>
      </c>
      <c r="AA52">
        <v>155.72060068648767</v>
      </c>
      <c r="AB52">
        <v>46.493194092109128</v>
      </c>
      <c r="AC52">
        <v>8478.4179874350684</v>
      </c>
      <c r="AD52">
        <v>22460.520715660099</v>
      </c>
    </row>
    <row r="53" spans="2:30" x14ac:dyDescent="0.2">
      <c r="Q53" t="s">
        <v>105</v>
      </c>
      <c r="R53">
        <v>154.17757304809521</v>
      </c>
      <c r="S53">
        <v>2142.6283545614774</v>
      </c>
      <c r="T53">
        <v>57.869274729698446</v>
      </c>
      <c r="U53">
        <v>312.09027081777134</v>
      </c>
      <c r="V53">
        <v>17.172178136003925</v>
      </c>
      <c r="W53">
        <v>67.127539414442538</v>
      </c>
      <c r="X53">
        <v>21.738028594854828</v>
      </c>
      <c r="Y53">
        <v>65.51853071595535</v>
      </c>
      <c r="Z53">
        <v>25.15019714572723</v>
      </c>
      <c r="AA53">
        <v>45.915216918306619</v>
      </c>
      <c r="AB53">
        <v>33.634266337165705</v>
      </c>
      <c r="AC53">
        <v>5287.7190130777926</v>
      </c>
      <c r="AD53">
        <v>1417.6502149061212</v>
      </c>
    </row>
    <row r="54" spans="2:30" x14ac:dyDescent="0.2">
      <c r="Q54" t="s">
        <v>106</v>
      </c>
      <c r="R54">
        <v>641.81185041717129</v>
      </c>
      <c r="S54">
        <v>304.49554741163854</v>
      </c>
      <c r="T54">
        <v>249.33798618104643</v>
      </c>
      <c r="U54">
        <v>51.493432218808486</v>
      </c>
      <c r="V54">
        <v>118.84982305543942</v>
      </c>
      <c r="W54">
        <v>205.67175916064369</v>
      </c>
      <c r="X54">
        <v>59.896759595932608</v>
      </c>
      <c r="Y54">
        <v>271.77511879754468</v>
      </c>
      <c r="Z54">
        <v>122.24510761613652</v>
      </c>
      <c r="AA54">
        <v>151.94713150953842</v>
      </c>
      <c r="AB54">
        <v>115.48294687676405</v>
      </c>
      <c r="AC54">
        <v>2853.345642302907</v>
      </c>
      <c r="AD54">
        <v>3281.8236472439471</v>
      </c>
    </row>
    <row r="55" spans="2:30" x14ac:dyDescent="0.2">
      <c r="Q55" t="s">
        <v>107</v>
      </c>
      <c r="R55">
        <v>123.48258307837345</v>
      </c>
      <c r="S55">
        <v>108.40679174864617</v>
      </c>
      <c r="T55">
        <v>56.797621493963284</v>
      </c>
      <c r="U55">
        <v>16.770099041552882</v>
      </c>
      <c r="V55">
        <v>39.58880411803699</v>
      </c>
      <c r="W55">
        <v>73.18036182864725</v>
      </c>
      <c r="X55">
        <v>33.652066536290818</v>
      </c>
      <c r="Y55">
        <v>21.185142890677199</v>
      </c>
      <c r="Z55">
        <v>25.963970313446122</v>
      </c>
      <c r="AA55">
        <v>85.001961111808157</v>
      </c>
      <c r="AB55">
        <v>25.110254656848671</v>
      </c>
      <c r="AC55">
        <v>3438.4620904713511</v>
      </c>
      <c r="AD55">
        <v>4047.9891678644672</v>
      </c>
    </row>
    <row r="56" spans="2:30" x14ac:dyDescent="0.2">
      <c r="Q56" t="s">
        <v>108</v>
      </c>
      <c r="R56">
        <v>141.1170476929353</v>
      </c>
      <c r="S56">
        <v>275.0025231859039</v>
      </c>
      <c r="T56">
        <v>43.059622374747327</v>
      </c>
      <c r="U56">
        <v>84.094727050438124</v>
      </c>
      <c r="V56">
        <v>8.1116907041961479</v>
      </c>
      <c r="W56">
        <v>54.649285819084838</v>
      </c>
      <c r="X56">
        <v>21.557454656368051</v>
      </c>
      <c r="Y56">
        <v>75.334040935574123</v>
      </c>
      <c r="Z56">
        <v>12.119590321750525</v>
      </c>
      <c r="AA56">
        <v>44.259829591081143</v>
      </c>
      <c r="AB56">
        <v>16.321287018440074</v>
      </c>
      <c r="AC56">
        <v>7303.1201123246565</v>
      </c>
      <c r="AD56">
        <v>6934.5299668901835</v>
      </c>
    </row>
    <row r="57" spans="2:30" x14ac:dyDescent="0.2">
      <c r="Q57" t="s">
        <v>109</v>
      </c>
      <c r="R57">
        <v>409.8084253318417</v>
      </c>
      <c r="S57">
        <v>58.986048451469244</v>
      </c>
      <c r="T57">
        <v>75.834350500980861</v>
      </c>
      <c r="U57">
        <v>22.146124512621899</v>
      </c>
      <c r="V57">
        <v>5.7970437423304091</v>
      </c>
      <c r="W57">
        <v>289.20236451563278</v>
      </c>
      <c r="X57">
        <v>20.954260861848393</v>
      </c>
      <c r="Y57">
        <v>60.218155197361199</v>
      </c>
      <c r="Z57">
        <v>30.048190362752251</v>
      </c>
      <c r="AA57">
        <v>192.88529574006841</v>
      </c>
      <c r="AB57">
        <v>22.165458436916758</v>
      </c>
      <c r="AC57">
        <v>5338.2846320553117</v>
      </c>
      <c r="AD57">
        <v>5624.2405255741987</v>
      </c>
    </row>
    <row r="58" spans="2:30" x14ac:dyDescent="0.2">
      <c r="Q58" t="s">
        <v>110</v>
      </c>
      <c r="R58">
        <v>242.94230391655</v>
      </c>
      <c r="S58">
        <v>168.18994896297315</v>
      </c>
      <c r="T58">
        <v>88.798377838832522</v>
      </c>
      <c r="U58">
        <v>39.723504854509407</v>
      </c>
      <c r="V58">
        <v>0</v>
      </c>
      <c r="W58">
        <v>69.305230652384864</v>
      </c>
      <c r="X58">
        <v>41.1939099671321</v>
      </c>
      <c r="Y58">
        <v>124.44431040106673</v>
      </c>
      <c r="Z58">
        <v>47.122072674137286</v>
      </c>
      <c r="AA58">
        <v>71.987567322107864</v>
      </c>
      <c r="AB58">
        <v>30.030865307120493</v>
      </c>
      <c r="AC58">
        <v>772.93160437066092</v>
      </c>
      <c r="AD58">
        <v>1769.0127466556589</v>
      </c>
    </row>
    <row r="59" spans="2:30" x14ac:dyDescent="0.2">
      <c r="Q59" t="s">
        <v>111</v>
      </c>
      <c r="R59">
        <v>40.352614731290402</v>
      </c>
      <c r="S59">
        <v>945.37099274922321</v>
      </c>
      <c r="T59">
        <v>6.0280494510102542</v>
      </c>
      <c r="U59">
        <v>283.81202584807869</v>
      </c>
      <c r="V59">
        <v>0.36492181831216597</v>
      </c>
      <c r="W59">
        <v>6.0776629986679209</v>
      </c>
      <c r="X59">
        <v>4.0955706048277207</v>
      </c>
      <c r="Y59">
        <v>19.8436898273293</v>
      </c>
      <c r="Z59">
        <v>57.296796305742035</v>
      </c>
      <c r="AA59">
        <v>6.5888771906014005</v>
      </c>
      <c r="AB59">
        <v>1.6200164294741075</v>
      </c>
      <c r="AC59">
        <v>1184.6802160447512</v>
      </c>
      <c r="AD59">
        <v>10938.598818285958</v>
      </c>
    </row>
    <row r="60" spans="2:30" x14ac:dyDescent="0.2">
      <c r="Q60" t="s">
        <v>112</v>
      </c>
      <c r="R60">
        <v>1789.6363967939076</v>
      </c>
      <c r="S60">
        <v>937.39990512064639</v>
      </c>
      <c r="T60">
        <v>594.79731397844887</v>
      </c>
      <c r="U60">
        <v>228.37139756114851</v>
      </c>
      <c r="V60">
        <v>0.45875885730672294</v>
      </c>
      <c r="W60">
        <v>1123.1587463096887</v>
      </c>
      <c r="X60">
        <v>223.86557973930738</v>
      </c>
      <c r="Y60">
        <v>733.88933993719661</v>
      </c>
      <c r="Z60">
        <v>467.96051600026004</v>
      </c>
      <c r="AA60">
        <v>644.20704723711424</v>
      </c>
      <c r="AB60">
        <v>453.07468833656691</v>
      </c>
      <c r="AC60">
        <v>3467.3567298870771</v>
      </c>
      <c r="AD60">
        <v>7978.8574918124204</v>
      </c>
    </row>
    <row r="61" spans="2:30" x14ac:dyDescent="0.2">
      <c r="Q61" t="s">
        <v>113</v>
      </c>
      <c r="R61">
        <v>646.41334352753358</v>
      </c>
      <c r="S61">
        <v>479.06236647747323</v>
      </c>
      <c r="T61">
        <v>298.12797655243304</v>
      </c>
      <c r="U61">
        <v>99.577855903051727</v>
      </c>
      <c r="V61">
        <v>0</v>
      </c>
      <c r="W61">
        <v>368.72535557722227</v>
      </c>
      <c r="X61">
        <v>85.787988775983266</v>
      </c>
      <c r="Y61">
        <v>310.38279232804518</v>
      </c>
      <c r="Z61">
        <v>167.7089255334127</v>
      </c>
      <c r="AA61">
        <v>198.29797667185179</v>
      </c>
      <c r="AB61">
        <v>145.87718035498153</v>
      </c>
      <c r="AC61">
        <v>1755.3493445053327</v>
      </c>
      <c r="AD61">
        <v>3960.1485349270829</v>
      </c>
    </row>
    <row r="62" spans="2:30" x14ac:dyDescent="0.2">
      <c r="Q62" t="s">
        <v>114</v>
      </c>
      <c r="R62">
        <v>212.89482944439422</v>
      </c>
      <c r="S62">
        <v>125.94318453151541</v>
      </c>
      <c r="T62">
        <v>73.482667011450928</v>
      </c>
      <c r="U62">
        <v>46.424524633736354</v>
      </c>
      <c r="V62">
        <v>0.59430124696552755</v>
      </c>
      <c r="W62">
        <v>35.265349742951877</v>
      </c>
      <c r="X62">
        <v>13.884983270025685</v>
      </c>
      <c r="Y62">
        <v>60.954318463832607</v>
      </c>
      <c r="Z62">
        <v>18.399462502826491</v>
      </c>
      <c r="AA62">
        <v>20.289385464612245</v>
      </c>
      <c r="AB62">
        <v>16.321287018440074</v>
      </c>
      <c r="AC62">
        <v>1531.4158890334591</v>
      </c>
      <c r="AD62">
        <v>1217.5687732154122</v>
      </c>
    </row>
    <row r="63" spans="2:30" x14ac:dyDescent="0.2">
      <c r="Q63" t="s">
        <v>115</v>
      </c>
      <c r="R63">
        <v>1562.0691417131782</v>
      </c>
      <c r="S63">
        <v>974.86401697495796</v>
      </c>
      <c r="T63">
        <v>649.10929532841521</v>
      </c>
      <c r="U63">
        <v>182.95451208670667</v>
      </c>
      <c r="V63">
        <v>0</v>
      </c>
      <c r="W63">
        <v>923.49012839432316</v>
      </c>
      <c r="X63">
        <v>263.76089414881119</v>
      </c>
      <c r="Y63">
        <v>818.66262986730419</v>
      </c>
      <c r="Z63">
        <v>397.74059234552311</v>
      </c>
      <c r="AA63">
        <v>682.50966059140364</v>
      </c>
      <c r="AB63">
        <v>333.56441089681113</v>
      </c>
      <c r="AC63">
        <v>3236.1996145612716</v>
      </c>
      <c r="AD63">
        <v>5726.7212640011476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Jing-Jin-Ji agglomeration</vt:lpstr>
      <vt:lpstr>京津冀13市</vt:lpstr>
      <vt:lpstr>计算过程1 工业建筑和服务</vt:lpstr>
      <vt:lpstr>计算过程2 取水强度</vt:lpstr>
      <vt:lpstr>计算过程3 数据汇总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</cp:lastModifiedBy>
  <dcterms:created xsi:type="dcterms:W3CDTF">2020-01-21T14:59:38Z</dcterms:created>
  <dcterms:modified xsi:type="dcterms:W3CDTF">2023-11-28T05:09:46Z</dcterms:modified>
</cp:coreProperties>
</file>