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lexb\Documents\My articles (starting Sept 2023)\Bertacchi et al - Iscocape and enamel Sr MALAPP\January 2025 reviews\"/>
    </mc:Choice>
  </mc:AlternateContent>
  <xr:revisionPtr revIDLastSave="0" documentId="13_ncr:1_{ED666EEE-8ED6-4B59-BF27-05CB12BC4486}" xr6:coauthVersionLast="47" xr6:coauthVersionMax="47" xr10:uidLastSave="{00000000-0000-0000-0000-000000000000}"/>
  <bookViews>
    <workbookView xWindow="-110" yWindow="-110" windowWidth="22620" windowHeight="13500" xr2:uid="{00000000-000D-0000-FFFF-FFFF00000000}"/>
  </bookViews>
  <sheets>
    <sheet name="Env samples with info" sheetId="2" r:id="rId1"/>
    <sheet name="Enamel samples with info" sheetId="3" r:id="rId2"/>
    <sheet name="QAQC Data enamel" sheetId="4" r:id="rId3"/>
    <sheet name="QAQC Data plants" sheetId="5" r:id="rId4"/>
    <sheet name=" Spatial assignment data" sheetId="6" r:id="rId5"/>
    <sheet name="Soil pH" sheetId="7" r:id="rId6"/>
    <sheet name="Trace elements in enamel" sheetId="8" r:id="rId7"/>
  </sheets>
  <definedNames>
    <definedName name="_xlnm._FilterDatabase" localSheetId="1" hidden="1">'Enamel samples with info'!$A$1:$L$167</definedName>
    <definedName name="_xlnm._FilterDatabase" localSheetId="0" hidden="1">'Env samples with info'!$A$1:$L$234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4" l="1"/>
  <c r="H70" i="7"/>
  <c r="G70" i="7"/>
  <c r="F70" i="7"/>
  <c r="H69" i="7"/>
  <c r="G69" i="7"/>
  <c r="F69" i="7"/>
  <c r="H68" i="7"/>
  <c r="G68" i="7"/>
  <c r="F68" i="7"/>
  <c r="H67" i="7"/>
  <c r="G67" i="7"/>
  <c r="F67" i="7"/>
  <c r="H66" i="7"/>
  <c r="G66" i="7"/>
  <c r="F66" i="7"/>
  <c r="H65" i="7"/>
  <c r="G65" i="7"/>
  <c r="F65" i="7"/>
  <c r="H64" i="7"/>
  <c r="G64" i="7"/>
  <c r="F64" i="7"/>
  <c r="H63" i="7"/>
  <c r="G63" i="7"/>
  <c r="F63" i="7"/>
  <c r="H62" i="7"/>
  <c r="G62" i="7"/>
  <c r="F62" i="7"/>
  <c r="H61" i="7"/>
  <c r="G61" i="7"/>
  <c r="F61" i="7"/>
  <c r="H54" i="7"/>
  <c r="G54" i="7"/>
  <c r="F54" i="7"/>
  <c r="H53" i="7"/>
  <c r="G53" i="7"/>
  <c r="F53" i="7"/>
  <c r="H52" i="7"/>
  <c r="G52" i="7"/>
  <c r="F52" i="7"/>
  <c r="H51" i="7"/>
  <c r="G51" i="7"/>
  <c r="F51" i="7"/>
  <c r="H50" i="7"/>
  <c r="G50" i="7"/>
  <c r="F50" i="7"/>
  <c r="H49" i="7"/>
  <c r="G49" i="7"/>
  <c r="F49" i="7"/>
  <c r="H48" i="7"/>
  <c r="G48" i="7"/>
  <c r="F48" i="7"/>
  <c r="H47" i="7"/>
  <c r="G47" i="7"/>
  <c r="F47" i="7"/>
  <c r="H46" i="7"/>
  <c r="G46" i="7"/>
  <c r="F46" i="7"/>
  <c r="H45" i="7"/>
  <c r="G45" i="7"/>
  <c r="F45" i="7"/>
  <c r="H39" i="7"/>
  <c r="G39" i="7"/>
  <c r="F39" i="7"/>
  <c r="H38" i="7"/>
  <c r="G38" i="7"/>
  <c r="F38" i="7"/>
  <c r="H37" i="7"/>
  <c r="G37" i="7"/>
  <c r="F37" i="7"/>
  <c r="H36" i="7"/>
  <c r="G36" i="7"/>
  <c r="F36" i="7"/>
  <c r="H35" i="7"/>
  <c r="G35" i="7"/>
  <c r="F35" i="7"/>
  <c r="H34" i="7"/>
  <c r="G34" i="7"/>
  <c r="F34" i="7"/>
  <c r="H33" i="7"/>
  <c r="G33" i="7"/>
  <c r="F33" i="7"/>
  <c r="H32" i="7"/>
  <c r="G32" i="7"/>
  <c r="F32" i="7"/>
  <c r="H31" i="7"/>
  <c r="G31" i="7"/>
  <c r="F31" i="7"/>
  <c r="H30" i="7"/>
  <c r="G30" i="7"/>
  <c r="F30" i="7"/>
  <c r="D16" i="7"/>
  <c r="C16" i="7"/>
  <c r="B16" i="7"/>
  <c r="D15" i="7"/>
  <c r="C15" i="7"/>
  <c r="B15" i="7"/>
  <c r="D14" i="7"/>
  <c r="C14" i="7"/>
  <c r="B14" i="7"/>
  <c r="D13" i="7"/>
  <c r="C13" i="7"/>
  <c r="B13" i="7"/>
  <c r="I11" i="7"/>
  <c r="H11" i="7"/>
  <c r="G11" i="7"/>
  <c r="F11" i="7"/>
  <c r="I10" i="7"/>
  <c r="H10" i="7"/>
  <c r="G10" i="7"/>
  <c r="F10" i="7"/>
  <c r="I9" i="7"/>
  <c r="H9" i="7"/>
  <c r="G9" i="7"/>
  <c r="F9" i="7"/>
  <c r="I8" i="7"/>
  <c r="H8" i="7"/>
  <c r="G8" i="7"/>
  <c r="F8" i="7"/>
  <c r="I7" i="7"/>
  <c r="H7" i="7"/>
  <c r="G7" i="7"/>
  <c r="F7" i="7"/>
  <c r="I6" i="7"/>
  <c r="H6" i="7"/>
  <c r="G6" i="7"/>
  <c r="F6" i="7"/>
  <c r="I5" i="7"/>
  <c r="H5" i="7"/>
  <c r="G5" i="7"/>
  <c r="F5" i="7"/>
  <c r="I4" i="7"/>
  <c r="H4" i="7"/>
  <c r="G4" i="7"/>
  <c r="F4" i="7"/>
  <c r="I3" i="7"/>
  <c r="H3" i="7"/>
  <c r="G3" i="7"/>
  <c r="F3" i="7"/>
  <c r="I2" i="7"/>
  <c r="I13" i="7" s="1"/>
  <c r="H2" i="7"/>
  <c r="H13" i="7" s="1"/>
  <c r="G2" i="7"/>
  <c r="G13" i="7" s="1"/>
  <c r="F2" i="7"/>
  <c r="F13" i="7" s="1"/>
  <c r="D21" i="5"/>
  <c r="D19" i="5"/>
  <c r="D17" i="5"/>
  <c r="D15" i="5"/>
  <c r="D13" i="5"/>
  <c r="D11" i="5"/>
  <c r="D9" i="5"/>
  <c r="D7" i="5"/>
  <c r="D5" i="5"/>
  <c r="D3" i="5"/>
  <c r="D24" i="5" s="1"/>
  <c r="D26" i="5" s="1"/>
  <c r="D21" i="4"/>
  <c r="D19" i="4"/>
  <c r="D17" i="4"/>
  <c r="D15" i="4"/>
  <c r="D13" i="4"/>
  <c r="D11" i="4"/>
  <c r="D9" i="4"/>
  <c r="D7" i="4"/>
  <c r="J6" i="4"/>
  <c r="J5" i="4"/>
  <c r="D5" i="4"/>
  <c r="J4" i="4"/>
  <c r="K3" i="4"/>
  <c r="N3" i="4" s="1"/>
  <c r="N17" i="4" s="1"/>
  <c r="N19" i="4" s="1"/>
  <c r="J3" i="4"/>
  <c r="J18" i="4" s="1"/>
  <c r="D3" i="4"/>
  <c r="D26" i="4" l="1"/>
  <c r="J17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Andrew Zipkin</author>
  </authors>
  <commentList>
    <comment ref="F13" authorId="0" shapeId="0" xr:uid="{5FB84E17-3B22-448C-A5B3-EC0DCC65223E}">
      <text>
        <r>
          <rPr>
            <b/>
            <sz val="9"/>
            <color indexed="81"/>
            <rFont val="Tahoma"/>
            <family val="2"/>
          </rPr>
          <t>Andrew Zipkin:</t>
        </r>
        <r>
          <rPr>
            <sz val="9"/>
            <color indexed="81"/>
            <rFont val="Tahoma"/>
            <family val="2"/>
          </rPr>
          <t xml:space="preserve">
Grand Mean</t>
        </r>
      </text>
    </comment>
    <comment ref="G13" authorId="0" shapeId="0" xr:uid="{FCAC81B9-CFE7-42CA-9205-F99D3B1B1934}">
      <text>
        <r>
          <rPr>
            <b/>
            <sz val="9"/>
            <color indexed="81"/>
            <rFont val="Tahoma"/>
            <family val="2"/>
          </rPr>
          <t>Andrew Zipkin:</t>
        </r>
        <r>
          <rPr>
            <sz val="9"/>
            <color indexed="81"/>
            <rFont val="Tahoma"/>
            <family val="2"/>
          </rPr>
          <t xml:space="preserve">
Average standard deviation is 0.05 across all measurements.</t>
        </r>
      </text>
    </comment>
  </commentList>
</comments>
</file>

<file path=xl/sharedStrings.xml><?xml version="1.0" encoding="utf-8"?>
<sst xmlns="http://schemas.openxmlformats.org/spreadsheetml/2006/main" count="3280" uniqueCount="796">
  <si>
    <t>ID</t>
  </si>
  <si>
    <t>87Sr/86Sr</t>
  </si>
  <si>
    <t>Sample type</t>
  </si>
  <si>
    <t>Taxon</t>
  </si>
  <si>
    <t>Location type</t>
  </si>
  <si>
    <t>River (if riparian)</t>
  </si>
  <si>
    <t>Location nickname</t>
  </si>
  <si>
    <t>Location comment</t>
  </si>
  <si>
    <t>Soil &amp; vegetation notes</t>
  </si>
  <si>
    <t>Latitude</t>
  </si>
  <si>
    <t>Longitude</t>
  </si>
  <si>
    <t>Elevation  (m asl)</t>
  </si>
  <si>
    <t>MAL19.009</t>
  </si>
  <si>
    <t>Leaves 1m high</t>
  </si>
  <si>
    <t>Lannea discolor</t>
  </si>
  <si>
    <t>dambo</t>
  </si>
  <si>
    <t>na</t>
  </si>
  <si>
    <t>Dambo 1</t>
  </si>
  <si>
    <t>Gray coarse sand</t>
  </si>
  <si>
    <t>MAL19.010</t>
  </si>
  <si>
    <t>Leaves 2m high</t>
  </si>
  <si>
    <t>MAL19.012</t>
  </si>
  <si>
    <t>Brachystegia boehmii</t>
  </si>
  <si>
    <t>MAL19.012d</t>
  </si>
  <si>
    <t>Dust on plant</t>
  </si>
  <si>
    <t>MAL19.013</t>
  </si>
  <si>
    <t>MAL19.015</t>
  </si>
  <si>
    <t>Mixed grass</t>
  </si>
  <si>
    <t>Poaceae sp.</t>
  </si>
  <si>
    <t>middle-upper dambo</t>
  </si>
  <si>
    <t>MAL19.016</t>
  </si>
  <si>
    <t xml:space="preserve">Brachystegia longifolia </t>
  </si>
  <si>
    <t>non-riparian</t>
  </si>
  <si>
    <t>Open woodland 1</t>
  </si>
  <si>
    <t>Level sandy hilltop</t>
  </si>
  <si>
    <t>MAL19.017</t>
  </si>
  <si>
    <t>Brachystegia longifolia</t>
  </si>
  <si>
    <t>MAL19.019</t>
  </si>
  <si>
    <t>Bauhinia petersiana</t>
  </si>
  <si>
    <t>MAL19.019d</t>
  </si>
  <si>
    <t>MAL19.020</t>
  </si>
  <si>
    <t>MAL19.022</t>
  </si>
  <si>
    <t>MAL19.023</t>
  </si>
  <si>
    <t>Dambo 2</t>
  </si>
  <si>
    <t>center of dambo</t>
  </si>
  <si>
    <t>Edge of termite mound</t>
  </si>
  <si>
    <t>MAL19.025</t>
  </si>
  <si>
    <t>upper dambo</t>
  </si>
  <si>
    <t>Upper dambo, laterites exposed 40m downslope (no soil notes)</t>
  </si>
  <si>
    <t>MAL19.026</t>
  </si>
  <si>
    <t>MAL19.028</t>
  </si>
  <si>
    <t>Brachystegia utilis</t>
  </si>
  <si>
    <t>Hilltop woodland 1</t>
  </si>
  <si>
    <t>between dambo 1 and 2</t>
  </si>
  <si>
    <t>Sandy red-brown soil, sparse grass</t>
  </si>
  <si>
    <t>MAL19.029</t>
  </si>
  <si>
    <t>MAL19.031</t>
  </si>
  <si>
    <t>MAL19.032</t>
  </si>
  <si>
    <t>Short woodland 1</t>
  </si>
  <si>
    <t>between hilltop woodland 1 and dambo 1</t>
  </si>
  <si>
    <t>Sandy gray-brown wet soil</t>
  </si>
  <si>
    <t>MAL19.032d</t>
  </si>
  <si>
    <t>MAL19.033</t>
  </si>
  <si>
    <t>MAL19.035</t>
  </si>
  <si>
    <t>MAL19.037</t>
  </si>
  <si>
    <t>Dambo 3</t>
  </si>
  <si>
    <t>edge of dambo</t>
  </si>
  <si>
    <t>MAL19.038</t>
  </si>
  <si>
    <t>MAL19.040</t>
  </si>
  <si>
    <t>20m north of corm</t>
  </si>
  <si>
    <t>MAL19.041</t>
  </si>
  <si>
    <t>lower dambo 3</t>
  </si>
  <si>
    <t>Lower dambo 3, fine grained gray soil</t>
  </si>
  <si>
    <t>MAL19.042</t>
  </si>
  <si>
    <t>MAL19.043</t>
  </si>
  <si>
    <t>Miombo scrub woodland 1</t>
  </si>
  <si>
    <t>Single story canopy</t>
  </si>
  <si>
    <t>MAL19.044</t>
  </si>
  <si>
    <t>MAL19.046</t>
  </si>
  <si>
    <t>MAL19.048</t>
  </si>
  <si>
    <t>Brachystegia stipulata</t>
  </si>
  <si>
    <t>Miombo close to cemetery 1</t>
  </si>
  <si>
    <t>Two-story miombo woodland with sparse grass. Sandy reddish soil.</t>
  </si>
  <si>
    <t>MAL19.049</t>
  </si>
  <si>
    <t>MAL19.051</t>
  </si>
  <si>
    <t>MAL19.055</t>
  </si>
  <si>
    <t>Quartz quarry 1</t>
  </si>
  <si>
    <t>beneath the quarry</t>
  </si>
  <si>
    <t xml:space="preserve">Two-story miombo woodland, open canopy. Moderately sparse grass cover. Sandy soil. </t>
  </si>
  <si>
    <t>MAL19.056</t>
  </si>
  <si>
    <t>MAL19.058</t>
  </si>
  <si>
    <t>MAL19.060</t>
  </si>
  <si>
    <t>Mwananbavi hill</t>
  </si>
  <si>
    <t>slope</t>
  </si>
  <si>
    <t>Light brown sandy soil with termite granular tunnel veneer</t>
  </si>
  <si>
    <t>MAL19.061</t>
  </si>
  <si>
    <t>MAL19.063</t>
  </si>
  <si>
    <t>MAL19.064</t>
  </si>
  <si>
    <t>Dambo 4</t>
  </si>
  <si>
    <t>dambo head</t>
  </si>
  <si>
    <t>Red sandy soil</t>
  </si>
  <si>
    <t>MAL19.065</t>
  </si>
  <si>
    <t>MAL19.067</t>
  </si>
  <si>
    <t>MAL19.068</t>
  </si>
  <si>
    <t>Grayer silty soil with Fe staining</t>
  </si>
  <si>
    <t>MAL19.069</t>
  </si>
  <si>
    <t>Miombo ugly scrub 1</t>
  </si>
  <si>
    <t>Red clay loam (not very sandy)</t>
  </si>
  <si>
    <t>MAL19.070</t>
  </si>
  <si>
    <t>MAL19.072</t>
  </si>
  <si>
    <t>MAL19.073</t>
  </si>
  <si>
    <t>Dambo 5/floodplain</t>
  </si>
  <si>
    <t>Gray clayey silt, no sand; waterlogged, w sedges and reeds</t>
  </si>
  <si>
    <t>MAL19.074</t>
  </si>
  <si>
    <t>Miombo open woodland 1</t>
  </si>
  <si>
    <t>Light gray-brown sandy soil; bare to sparse grass cover</t>
  </si>
  <si>
    <t>MAL19.075</t>
  </si>
  <si>
    <t>MAL19.077</t>
  </si>
  <si>
    <t>MAL19.078</t>
  </si>
  <si>
    <t>riparian</t>
  </si>
  <si>
    <t>Ruweya</t>
  </si>
  <si>
    <t>Gallery forest 1</t>
  </si>
  <si>
    <t>Tall woodland on terrace bet. backswamp and Ruweya R.</t>
  </si>
  <si>
    <t>MAL19.079</t>
  </si>
  <si>
    <t>MAL19.081</t>
  </si>
  <si>
    <t>MAL19.082</t>
  </si>
  <si>
    <t>Brachystegia bussei</t>
  </si>
  <si>
    <t>Miombo scrub 1</t>
  </si>
  <si>
    <t>Bare red soil; previously also sampled as MISO-018.PLT</t>
  </si>
  <si>
    <t>MAL19.083</t>
  </si>
  <si>
    <t>MAL19.085</t>
  </si>
  <si>
    <t>MAL19.086</t>
  </si>
  <si>
    <t>Miombo open woodland 2</t>
  </si>
  <si>
    <t>Medi gray-brown sandy massive; near bedrock exposures</t>
  </si>
  <si>
    <t>MAL19.087</t>
  </si>
  <si>
    <t>MAL19.089</t>
  </si>
  <si>
    <t>MAL19.090</t>
  </si>
  <si>
    <t>Brachystegia manga</t>
  </si>
  <si>
    <t>Miombo south of Mzalangue</t>
  </si>
  <si>
    <t>Light gray brown sandy loam(?)</t>
  </si>
  <si>
    <t>MAL19.091</t>
  </si>
  <si>
    <t>MAL19.093</t>
  </si>
  <si>
    <t>MAL19.094</t>
  </si>
  <si>
    <t>Scattered tree grassland 1</t>
  </si>
  <si>
    <t>Medium dark red sandy silt-clay - may be edge of hotspot</t>
  </si>
  <si>
    <t>MAL19.095</t>
  </si>
  <si>
    <t>MAL19.097</t>
  </si>
  <si>
    <t>MAL19.098</t>
  </si>
  <si>
    <t>Medium dark red sandy silt-clay</t>
  </si>
  <si>
    <t>MAL19.099</t>
  </si>
  <si>
    <t>MAL19.101</t>
  </si>
  <si>
    <t>MAL19.102</t>
  </si>
  <si>
    <t>Miombo scrub 2</t>
  </si>
  <si>
    <t>Medium dark gray silt, micaceous; Luwalezi R terrace</t>
  </si>
  <si>
    <t>MAL19.103</t>
  </si>
  <si>
    <t>MAL19.105</t>
  </si>
  <si>
    <t>MAL19.106</t>
  </si>
  <si>
    <t>Dombeya Rotundifolia</t>
  </si>
  <si>
    <r>
      <t xml:space="preserve">Open </t>
    </r>
    <r>
      <rPr>
        <i/>
        <sz val="11"/>
        <color theme="1"/>
        <rFont val="Calibri"/>
        <family val="2"/>
        <scheme val="minor"/>
      </rPr>
      <t>Protea</t>
    </r>
    <r>
      <rPr>
        <sz val="11"/>
        <color theme="1"/>
        <rFont val="Calibri"/>
        <family val="2"/>
        <scheme val="minor"/>
      </rPr>
      <t xml:space="preserve"> tall grassland</t>
    </r>
  </si>
  <si>
    <t>Dark brown loam; Secondary(?) dense open grassland</t>
  </si>
  <si>
    <t>MAL19.107</t>
  </si>
  <si>
    <t>MAL19.109</t>
  </si>
  <si>
    <t>MAL19.111</t>
  </si>
  <si>
    <t xml:space="preserve">Iron age hotspot </t>
  </si>
  <si>
    <t>Medium red brown sandy clayey silt; edge of grassy glade</t>
  </si>
  <si>
    <t>MAL19.112</t>
  </si>
  <si>
    <t>MAL19.114</t>
  </si>
  <si>
    <t>MAL19.115</t>
  </si>
  <si>
    <t>Miombo open woodland 3</t>
  </si>
  <si>
    <t>Med brown sandy loam with redder termite subsoil castings</t>
  </si>
  <si>
    <t>MAL19.116</t>
  </si>
  <si>
    <t>MAL19.118</t>
  </si>
  <si>
    <t>MAL19.119</t>
  </si>
  <si>
    <t>Open woodland 2</t>
  </si>
  <si>
    <t>Medium red-brrown sandy loam on Ng'onga hill footslopes</t>
  </si>
  <si>
    <t>MAL19.120</t>
  </si>
  <si>
    <t>MAL19.122</t>
  </si>
  <si>
    <t>MAL19.124</t>
  </si>
  <si>
    <t>Bridelia micrantha</t>
  </si>
  <si>
    <t>Dambo 6</t>
  </si>
  <si>
    <t>Dark gray sandy silty clay, waterlogged, narrow dambo</t>
  </si>
  <si>
    <t>MAL19.125</t>
  </si>
  <si>
    <t>MAL19.127</t>
  </si>
  <si>
    <t>MAL19.128</t>
  </si>
  <si>
    <t>Dambo 7</t>
  </si>
  <si>
    <t>Silty clay, med dark red-brown, waterlogged</t>
  </si>
  <si>
    <t>MAL19.129</t>
  </si>
  <si>
    <t>MAL19.131</t>
  </si>
  <si>
    <t>MAL19.132</t>
  </si>
  <si>
    <t>Miombo close to cemetery 2</t>
  </si>
  <si>
    <t>Red-brown sandy massive soil with termite tunnel veneer</t>
  </si>
  <si>
    <t>MAL19.133</t>
  </si>
  <si>
    <t>MAL19.135</t>
  </si>
  <si>
    <t>MAL19.136</t>
  </si>
  <si>
    <t>Dambo 8</t>
  </si>
  <si>
    <t>dambo edge</t>
  </si>
  <si>
    <t>dambo edge; gray soil with fine angular qtz gravel</t>
  </si>
  <si>
    <t>MAL19.137</t>
  </si>
  <si>
    <t>MAL19.139</t>
  </si>
  <si>
    <t>dambo center</t>
  </si>
  <si>
    <t>dambo center, damp dark gray sandy silt soil</t>
  </si>
  <si>
    <t>MAL19.140</t>
  </si>
  <si>
    <t>Miombo open woodland 4</t>
  </si>
  <si>
    <t>Dark gray soil w sand veneer; canopy 30%; grass 20%</t>
  </si>
  <si>
    <t>MAL19.141</t>
  </si>
  <si>
    <t>MAL19.143</t>
  </si>
  <si>
    <t>MAL19.147</t>
  </si>
  <si>
    <t xml:space="preserve">Brachystegia utilis </t>
  </si>
  <si>
    <t>Miombo open woodland 5</t>
  </si>
  <si>
    <t>Gray-brown massive sandy w mica; canopy 30%, grass 5%</t>
  </si>
  <si>
    <t>MAL19.148</t>
  </si>
  <si>
    <t>MAL19.150</t>
  </si>
  <si>
    <t>MAL19.151</t>
  </si>
  <si>
    <t>Miombo semi-open woodland 1</t>
  </si>
  <si>
    <t>Light gray-brown soil with granular termite sand veneer</t>
  </si>
  <si>
    <t>MAL19.152</t>
  </si>
  <si>
    <t>MAL19.154</t>
  </si>
  <si>
    <t>MAL19.155</t>
  </si>
  <si>
    <t>unknown</t>
  </si>
  <si>
    <t>Riparian upper terrace margin</t>
  </si>
  <si>
    <t>Light brown sandy soil; Euphorpbua candelabra nearby</t>
  </si>
  <si>
    <t>MAL19.156</t>
  </si>
  <si>
    <t>MAL19.158</t>
  </si>
  <si>
    <t>MAL19.159</t>
  </si>
  <si>
    <t>Goat grazing ground</t>
  </si>
  <si>
    <t>Riparian terrace/drianed dambo?; dk gray sandy clay</t>
  </si>
  <si>
    <t>MISO2018.02.DST</t>
  </si>
  <si>
    <t>MISO2018.04.DST</t>
  </si>
  <si>
    <t>MISO2018.05.DST</t>
  </si>
  <si>
    <t>MISO2018.06.DST</t>
  </si>
  <si>
    <t>MISO2018.07.DST</t>
  </si>
  <si>
    <t>MISO2018.10.DST</t>
  </si>
  <si>
    <t>MISO2018.11.DST</t>
  </si>
  <si>
    <t>MISO2018.12.DST</t>
  </si>
  <si>
    <t>MISO2018.13.DST</t>
  </si>
  <si>
    <t>MISO2018.14.DST</t>
  </si>
  <si>
    <t>MISO2018.16.DST</t>
  </si>
  <si>
    <t>MISO2018.18.DST</t>
  </si>
  <si>
    <t>MISO2018.19.DST</t>
  </si>
  <si>
    <t>MISO2018.20.DST</t>
  </si>
  <si>
    <t>MISO2018.21.DST</t>
  </si>
  <si>
    <t>MISO2018.22.DST</t>
  </si>
  <si>
    <t>MISO2018.24.DST</t>
  </si>
  <si>
    <t>MISO2018.25.DST</t>
  </si>
  <si>
    <t>MISO2018.26.DST</t>
  </si>
  <si>
    <t>MISO2018.28.DST</t>
  </si>
  <si>
    <t>MISO2018.29.DST</t>
  </si>
  <si>
    <t>MISO2018.31.DST</t>
  </si>
  <si>
    <t>MISO001.PLT</t>
  </si>
  <si>
    <t>Leaves</t>
  </si>
  <si>
    <t>Unknown</t>
  </si>
  <si>
    <t>MISO002.PLT</t>
  </si>
  <si>
    <t>Julbernardia globiflora</t>
  </si>
  <si>
    <t>MISO003.PLT</t>
  </si>
  <si>
    <t>MISO004.PLT</t>
  </si>
  <si>
    <t>MISO005.PLT</t>
  </si>
  <si>
    <t>MISO006.PLT</t>
  </si>
  <si>
    <t>MISO007.PLT</t>
  </si>
  <si>
    <t>MISO008.PLT</t>
  </si>
  <si>
    <t>MISO009.PLT</t>
  </si>
  <si>
    <t>MISO010.PLT</t>
  </si>
  <si>
    <t>MISO011.PLT</t>
  </si>
  <si>
    <t>MISO012.PLT</t>
  </si>
  <si>
    <t>MISO013.PLT</t>
  </si>
  <si>
    <t>MISO014.PLT</t>
  </si>
  <si>
    <t>MISO015.PLT</t>
  </si>
  <si>
    <t>MISO016.PLT</t>
  </si>
  <si>
    <t>MISO017.PLT</t>
  </si>
  <si>
    <t>MISO018.PLT</t>
  </si>
  <si>
    <t>MISO019.PLT</t>
  </si>
  <si>
    <t>MISO020.PLT</t>
  </si>
  <si>
    <t>MISO021.PLT</t>
  </si>
  <si>
    <t>MISO022.PLT</t>
  </si>
  <si>
    <t>MISO023.PLT</t>
  </si>
  <si>
    <t>MISO024.PLT</t>
  </si>
  <si>
    <t>MISO025.PLT</t>
  </si>
  <si>
    <t>MISO026.PLT</t>
  </si>
  <si>
    <t>MISO027.PLT</t>
  </si>
  <si>
    <t>MISO028.PLT</t>
  </si>
  <si>
    <t>Zanha africana</t>
  </si>
  <si>
    <t>MISO029.PLT</t>
  </si>
  <si>
    <t>MISO030.PLT</t>
  </si>
  <si>
    <t>MISO031.PLT</t>
  </si>
  <si>
    <t>MISO032.PLT</t>
  </si>
  <si>
    <t>MISO033.PLT</t>
  </si>
  <si>
    <t>MISO034.PLT</t>
  </si>
  <si>
    <t>MISO035.PLT</t>
  </si>
  <si>
    <t>Phyllanthus ovalifolius</t>
  </si>
  <si>
    <t>MISO036.PLT</t>
  </si>
  <si>
    <t>MISO037.PLT</t>
  </si>
  <si>
    <t>MISO038.PLT</t>
  </si>
  <si>
    <t>MISO039.PLT</t>
  </si>
  <si>
    <t>Cyperus sp.  (C. alternifolius or articulatus)</t>
  </si>
  <si>
    <t>MISORIP001.PLT</t>
  </si>
  <si>
    <t>Kasitu</t>
  </si>
  <si>
    <t>MISORIP002.PLT</t>
  </si>
  <si>
    <t>MISORIP003.PLT</t>
  </si>
  <si>
    <t>MISORIP004.PLT</t>
  </si>
  <si>
    <t>MISORIP005.PLT</t>
  </si>
  <si>
    <t>MISORIP006.PLT</t>
  </si>
  <si>
    <t>MISORIP007.PLT</t>
  </si>
  <si>
    <t>MISORIP008.PLT</t>
  </si>
  <si>
    <t>Luwewya</t>
  </si>
  <si>
    <t>MISORIP009.PLT</t>
  </si>
  <si>
    <t>MISORIP010.PLT</t>
  </si>
  <si>
    <t>MISORIP011.PLT</t>
  </si>
  <si>
    <t>MISORIP012.PLT</t>
  </si>
  <si>
    <t>MISORIP013.PLT</t>
  </si>
  <si>
    <t>MISORIP014.PLT</t>
  </si>
  <si>
    <t>MISORIP015.PLT</t>
  </si>
  <si>
    <t>MISORIP016.PLT</t>
  </si>
  <si>
    <t>MISORIP017.PLT</t>
  </si>
  <si>
    <t>MISORIP018.PLT</t>
  </si>
  <si>
    <t>Lichelemu</t>
  </si>
  <si>
    <t>MISORIP019.PLT</t>
  </si>
  <si>
    <t>MISORIP020.PLT</t>
  </si>
  <si>
    <t>MISORIP021.PLT</t>
  </si>
  <si>
    <t>MISORIP022.PLT</t>
  </si>
  <si>
    <t>MISORIP023.PLT</t>
  </si>
  <si>
    <t>MISORIP024.PLT</t>
  </si>
  <si>
    <t>MISORIP025.PLT</t>
  </si>
  <si>
    <t>MISO2018.02.PLT</t>
  </si>
  <si>
    <t>MISO2018.04.PLT</t>
  </si>
  <si>
    <t>MISO2018.05.PLT</t>
  </si>
  <si>
    <t>MISO2018.06.PLT</t>
  </si>
  <si>
    <t>MISO2018.07.PLT</t>
  </si>
  <si>
    <t>MISO2018.08.PLT</t>
  </si>
  <si>
    <t>MISO2018.10.PLT</t>
  </si>
  <si>
    <t>MISO2018.11.PLT</t>
  </si>
  <si>
    <t>MISO2018.12.PLT</t>
  </si>
  <si>
    <t>MISO2018.13.PLT</t>
  </si>
  <si>
    <t>MISO2018.14.PLT</t>
  </si>
  <si>
    <t>MISO2018.16.PLT</t>
  </si>
  <si>
    <t>MISO2018.18.PLT</t>
  </si>
  <si>
    <t>MISO2018.19.PLT</t>
  </si>
  <si>
    <t>MISO2018.20.PLT</t>
  </si>
  <si>
    <t>MISO2018.21.PLT</t>
  </si>
  <si>
    <t>MISO2018.22.PLT</t>
  </si>
  <si>
    <t>MISO2018.23.PLT</t>
  </si>
  <si>
    <t>MISO2018.24.PLT</t>
  </si>
  <si>
    <t>MISO2018.25.PLT</t>
  </si>
  <si>
    <t>MISO2018.26.PLT</t>
  </si>
  <si>
    <t>MISO2018.27.PLT</t>
  </si>
  <si>
    <t>MISO2018.28.PLT</t>
  </si>
  <si>
    <t>MISO2018.29.PLT</t>
  </si>
  <si>
    <t>MISO2018.30.PLT</t>
  </si>
  <si>
    <t>MISO2018.31.PLT</t>
  </si>
  <si>
    <t>MISOMOL004</t>
  </si>
  <si>
    <t>Mollusk</t>
  </si>
  <si>
    <t>Lissachatina sp.</t>
  </si>
  <si>
    <t>MISOMOL005</t>
  </si>
  <si>
    <t>MISOMOL006</t>
  </si>
  <si>
    <t>MISOMOL007</t>
  </si>
  <si>
    <t>MISOMOL009</t>
  </si>
  <si>
    <t>MISOMOL010</t>
  </si>
  <si>
    <t>MISOMOL011</t>
  </si>
  <si>
    <t>MISOMOL012</t>
  </si>
  <si>
    <t>MISOMOL013</t>
  </si>
  <si>
    <t>MISOMOL014</t>
  </si>
  <si>
    <t>MISOMOL017</t>
  </si>
  <si>
    <t>MISOMOL018</t>
  </si>
  <si>
    <t>Sample #</t>
  </si>
  <si>
    <t>Find #</t>
  </si>
  <si>
    <t>Lot #</t>
  </si>
  <si>
    <t>Site</t>
  </si>
  <si>
    <t>Taxon (common)</t>
  </si>
  <si>
    <t>Taxon (binomial)</t>
  </si>
  <si>
    <t>Element</t>
  </si>
  <si>
    <t>Time bin</t>
  </si>
  <si>
    <t>Distance from EDJ (mm)</t>
  </si>
  <si>
    <t>Distance from occlusal (mm)</t>
  </si>
  <si>
    <t>Set</t>
  </si>
  <si>
    <t>MVI_1_3</t>
  </si>
  <si>
    <t>HOR-5</t>
  </si>
  <si>
    <t>Phacochoerus africanus</t>
  </si>
  <si>
    <t>M3 inf</t>
  </si>
  <si>
    <t>~6,500-0 y cal BP</t>
  </si>
  <si>
    <t>Bulk</t>
  </si>
  <si>
    <t>MVI_2_1</t>
  </si>
  <si>
    <t>KAD-1</t>
  </si>
  <si>
    <t>M2 sup</t>
  </si>
  <si>
    <t>MVI_3_2</t>
  </si>
  <si>
    <t>Oreotragus oreotragus</t>
  </si>
  <si>
    <t>M3 sup</t>
  </si>
  <si>
    <t>MVI_4_3</t>
  </si>
  <si>
    <t>Nesotragus moschatus</t>
  </si>
  <si>
    <t>MVI_5_1</t>
  </si>
  <si>
    <t>MVI_6_1</t>
  </si>
  <si>
    <t>HOR-1</t>
  </si>
  <si>
    <t>~10,000-8,000 y cal BP</t>
  </si>
  <si>
    <t>MVI_7_2</t>
  </si>
  <si>
    <t>MVI_8_2</t>
  </si>
  <si>
    <t>MVI_9_1</t>
  </si>
  <si>
    <t>M2 inf</t>
  </si>
  <si>
    <t>MVI_10_2</t>
  </si>
  <si>
    <t>Ourebia/Oreotragus</t>
  </si>
  <si>
    <t>MVI_12_1</t>
  </si>
  <si>
    <t>MAZ-1</t>
  </si>
  <si>
    <t>Plains zebra</t>
  </si>
  <si>
    <t>Equus quagga</t>
  </si>
  <si>
    <t>NA</t>
  </si>
  <si>
    <t>MVI_12_2</t>
  </si>
  <si>
    <t>MVI_12_3</t>
  </si>
  <si>
    <t>MVI_12_4</t>
  </si>
  <si>
    <t>MVI_12_5</t>
  </si>
  <si>
    <t>MVI_12_6</t>
  </si>
  <si>
    <t>MVI_12_7</t>
  </si>
  <si>
    <t>MVI_13_1</t>
  </si>
  <si>
    <t>MVI_13_2</t>
  </si>
  <si>
    <t>MVI_13_3</t>
  </si>
  <si>
    <t>MVI_13_4</t>
  </si>
  <si>
    <t>MVI_13_5</t>
  </si>
  <si>
    <t>MVI_13_6</t>
  </si>
  <si>
    <t>MVI_13_7</t>
  </si>
  <si>
    <t>MVI_13_8</t>
  </si>
  <si>
    <t>MVI_13_9</t>
  </si>
  <si>
    <t>MVI_14_1</t>
  </si>
  <si>
    <t>MVI_14_2</t>
  </si>
  <si>
    <t>MVI_14_3</t>
  </si>
  <si>
    <t>MVI_14_4</t>
  </si>
  <si>
    <t>MVI_14_5</t>
  </si>
  <si>
    <t>MVI_14_6</t>
  </si>
  <si>
    <t>MVI_14_7</t>
  </si>
  <si>
    <t>MVI_14_8</t>
  </si>
  <si>
    <t>MVI_14_9</t>
  </si>
  <si>
    <t>MVI_14_10</t>
  </si>
  <si>
    <t>MVI_14_11</t>
  </si>
  <si>
    <t>MVI_15c</t>
  </si>
  <si>
    <t>Ourebia ourebi</t>
  </si>
  <si>
    <t>MVI_17_1</t>
  </si>
  <si>
    <t>Tragelaphus strepsiceros</t>
  </si>
  <si>
    <t>~14,000-10,000 y cal BP</t>
  </si>
  <si>
    <t>MVI_17_7</t>
  </si>
  <si>
    <t>MVI_20c</t>
  </si>
  <si>
    <t>Puku</t>
  </si>
  <si>
    <t>Kobus vardonii</t>
  </si>
  <si>
    <t>MVI_22_1</t>
  </si>
  <si>
    <t>Horse antelope</t>
  </si>
  <si>
    <t>Hippotragus sp.</t>
  </si>
  <si>
    <t>MVI_22_3</t>
  </si>
  <si>
    <t>MVI_23_1</t>
  </si>
  <si>
    <t>MVI_29_1</t>
  </si>
  <si>
    <t>MVI_29_2</t>
  </si>
  <si>
    <t>MVI_29_3</t>
  </si>
  <si>
    <t>MVI_29_4</t>
  </si>
  <si>
    <t>MVI_29_5</t>
  </si>
  <si>
    <t>MVI_29_6</t>
  </si>
  <si>
    <t>MVI_29_7</t>
  </si>
  <si>
    <t>MVI_18_3</t>
  </si>
  <si>
    <t>Eland</t>
  </si>
  <si>
    <t>MVI_29_C1</t>
  </si>
  <si>
    <t>MVI_29_C2</t>
  </si>
  <si>
    <t>MVI_29_C3</t>
  </si>
  <si>
    <t>MVI_29_C4</t>
  </si>
  <si>
    <t>MVI_29_C5</t>
  </si>
  <si>
    <t>MVI_30</t>
  </si>
  <si>
    <t>MVI_32_1</t>
  </si>
  <si>
    <t>P2 sup</t>
  </si>
  <si>
    <t>MVI_32_3</t>
  </si>
  <si>
    <t>MVI_32_6</t>
  </si>
  <si>
    <t>MVI_32_8</t>
  </si>
  <si>
    <t>MVI_34_1</t>
  </si>
  <si>
    <t>White rhino</t>
  </si>
  <si>
    <t>Ceratotherium simum</t>
  </si>
  <si>
    <t>P3 inf</t>
  </si>
  <si>
    <t>MVI_36_1</t>
  </si>
  <si>
    <t>Sylvicapra grimmia</t>
  </si>
  <si>
    <t>bulk</t>
  </si>
  <si>
    <t>MVI_38_1</t>
  </si>
  <si>
    <t>Wildebeest</t>
  </si>
  <si>
    <t>Connochaetes taurinus</t>
  </si>
  <si>
    <t>MVI_38_2</t>
  </si>
  <si>
    <t>MVI_38_3</t>
  </si>
  <si>
    <t>MVI_38_4</t>
  </si>
  <si>
    <t>MVI_38_5</t>
  </si>
  <si>
    <t>MVI_38_6</t>
  </si>
  <si>
    <t>MVI_38_7</t>
  </si>
  <si>
    <t>MVI_38_8</t>
  </si>
  <si>
    <t>MVI_32_10</t>
  </si>
  <si>
    <t>MVI_32_12</t>
  </si>
  <si>
    <t>MVI_39_1</t>
  </si>
  <si>
    <t>MVI_39_2</t>
  </si>
  <si>
    <t>MVI_39_3</t>
  </si>
  <si>
    <t>MVI_39_4</t>
  </si>
  <si>
    <t>MVI_39_5</t>
  </si>
  <si>
    <t>MVI_39_6</t>
  </si>
  <si>
    <t>MVI_39_7</t>
  </si>
  <si>
    <t>MVI_39_8</t>
  </si>
  <si>
    <t>MVI_39_9</t>
  </si>
  <si>
    <t>MVI_39_10</t>
  </si>
  <si>
    <t>MVI_39_11</t>
  </si>
  <si>
    <t>MVI_39_12</t>
  </si>
  <si>
    <t>MVI_39_13</t>
  </si>
  <si>
    <t>MVI_39_14</t>
  </si>
  <si>
    <t>MVI_39_15</t>
  </si>
  <si>
    <t>MVI_39_16</t>
  </si>
  <si>
    <t>MVI_39_17</t>
  </si>
  <si>
    <t>MVI_39_18</t>
  </si>
  <si>
    <t>MVI_40_2</t>
  </si>
  <si>
    <t>Alcelaphini</t>
  </si>
  <si>
    <t>MVI_40_4</t>
  </si>
  <si>
    <t>MVI_40_6</t>
  </si>
  <si>
    <t>MVI_40_8</t>
  </si>
  <si>
    <t>MVI_40_10</t>
  </si>
  <si>
    <t>MVI_40_12</t>
  </si>
  <si>
    <t>MVI_42_3</t>
  </si>
  <si>
    <t>MVI_42_4</t>
  </si>
  <si>
    <t>MVI_42_5</t>
  </si>
  <si>
    <t>MVI_42_6</t>
  </si>
  <si>
    <t>MVI_42_7</t>
  </si>
  <si>
    <t>MVI_42_8</t>
  </si>
  <si>
    <t>MVI_42_9</t>
  </si>
  <si>
    <t>MVI_42_10</t>
  </si>
  <si>
    <t>MVI_42_11</t>
  </si>
  <si>
    <t>MVI_42_12</t>
  </si>
  <si>
    <t>MVI_42_13</t>
  </si>
  <si>
    <t>MVI_42_14</t>
  </si>
  <si>
    <t>MVI_42_C1</t>
  </si>
  <si>
    <t>MVI_43_11</t>
  </si>
  <si>
    <t>Kobus cf. ellipsiprymnus</t>
  </si>
  <si>
    <t>MVI_43_3</t>
  </si>
  <si>
    <t>MVI_44_3</t>
  </si>
  <si>
    <t>MVI_44_5</t>
  </si>
  <si>
    <t>MVI_44_7</t>
  </si>
  <si>
    <t>MVI_44_9</t>
  </si>
  <si>
    <t>MVI_44_11</t>
  </si>
  <si>
    <t>MVI_44_13</t>
  </si>
  <si>
    <t>MVI_44_15</t>
  </si>
  <si>
    <t>MVI_44_17</t>
  </si>
  <si>
    <t>MVI_44_19</t>
  </si>
  <si>
    <t>MVI_46_C1</t>
  </si>
  <si>
    <t>MVI_46_C2</t>
  </si>
  <si>
    <t>MVI_50</t>
  </si>
  <si>
    <t>Kobus cf. vardonii</t>
  </si>
  <si>
    <t>MVI_51</t>
  </si>
  <si>
    <t>Bushpig</t>
  </si>
  <si>
    <t>Potamochoerus larvatus</t>
  </si>
  <si>
    <t>MVI_53_1</t>
  </si>
  <si>
    <t>cf. Ceratotherium</t>
  </si>
  <si>
    <t>P/M</t>
  </si>
  <si>
    <t>MVI_53_7</t>
  </si>
  <si>
    <t>MVI_55_1</t>
  </si>
  <si>
    <t>I inf</t>
  </si>
  <si>
    <t>MVI_57_1</t>
  </si>
  <si>
    <t>P4 inf</t>
  </si>
  <si>
    <t>MVI_57_4</t>
  </si>
  <si>
    <t>Duplicates</t>
  </si>
  <si>
    <t>QC Standards</t>
  </si>
  <si>
    <t>Measured</t>
  </si>
  <si>
    <t>Long-term value</t>
  </si>
  <si>
    <t>Sample ID</t>
  </si>
  <si>
    <t>Degrees of freedom</t>
  </si>
  <si>
    <r>
      <t>87/86</t>
    </r>
    <r>
      <rPr>
        <b/>
        <sz val="10"/>
        <rFont val="Arial"/>
        <family val="2"/>
      </rPr>
      <t xml:space="preserve"> Variance</t>
    </r>
  </si>
  <si>
    <t>QAStandard</t>
  </si>
  <si>
    <t>87Sr/86Sr diff</t>
  </si>
  <si>
    <t>87Sr/86Sr Variance</t>
  </si>
  <si>
    <t>87Sr/86Sr Var*df</t>
  </si>
  <si>
    <t>Modern Cow</t>
  </si>
  <si>
    <t>Average difference</t>
  </si>
  <si>
    <t>Sum</t>
  </si>
  <si>
    <t>Standard Deviation of accuracy</t>
  </si>
  <si>
    <t>Study period precision</t>
  </si>
  <si>
    <t>Precision</t>
  </si>
  <si>
    <t>MISORIP010PLT</t>
  </si>
  <si>
    <t>MISORIP011PLT</t>
  </si>
  <si>
    <t>MISORIP012PLT</t>
  </si>
  <si>
    <t>MISORIP013PLT</t>
  </si>
  <si>
    <t>MISORIP015PLT</t>
  </si>
  <si>
    <t>MISORIP016PLT</t>
  </si>
  <si>
    <t>Group</t>
  </si>
  <si>
    <t>Individual</t>
  </si>
  <si>
    <t>Phacochoerus 6.5-0 ka HOR</t>
  </si>
  <si>
    <t>Phacochoerus MVI_1</t>
  </si>
  <si>
    <t>Phacochoerus 10-8 ka HOR</t>
  </si>
  <si>
    <t>Phacochoerus MVI_8</t>
  </si>
  <si>
    <t>Phacochoerus MVI_9</t>
  </si>
  <si>
    <t>Zebra MVI_12 avg</t>
  </si>
  <si>
    <t>Zebra 6.5-0 ka</t>
  </si>
  <si>
    <t>Zebra MVI_13 avg</t>
  </si>
  <si>
    <t>Zebra MVI_14 avg</t>
  </si>
  <si>
    <t>Tragelaphus MVI_17 avg</t>
  </si>
  <si>
    <t>Taurotragus MVI_18</t>
  </si>
  <si>
    <t>Kobus MVI_20</t>
  </si>
  <si>
    <t>Hippotragus MVI_22_23</t>
  </si>
  <si>
    <t>Zebra MVI_29 avg</t>
  </si>
  <si>
    <t>Phacochoerus 6.5-0 ka MAZ-1</t>
  </si>
  <si>
    <t>Phacochoerus MVI_30</t>
  </si>
  <si>
    <t>Zebra 14-10 ka MAZ-1</t>
  </si>
  <si>
    <t>Zebra MVI_32 avg</t>
  </si>
  <si>
    <t>Rhino 6.5-0 ka MAZ-1</t>
  </si>
  <si>
    <t>Rhino MVI_34</t>
  </si>
  <si>
    <t>Duiker MVI_36</t>
  </si>
  <si>
    <t>Wildebeest MVI_38 avg</t>
  </si>
  <si>
    <t>Zebra 22-15 ka HOR-1</t>
  </si>
  <si>
    <t>Zebra MVI_39 avg</t>
  </si>
  <si>
    <t>Alcelaphine MVI_40 avg</t>
  </si>
  <si>
    <t>Wildebeest MVI_42 avg</t>
  </si>
  <si>
    <t>Kobus MVI_43 avg</t>
  </si>
  <si>
    <t>Zebra MVI_44 avg</t>
  </si>
  <si>
    <t>MVI_44_dry_season</t>
  </si>
  <si>
    <t>Zebra MVI_44</t>
  </si>
  <si>
    <t>MVI_44_wet_season</t>
  </si>
  <si>
    <t>Phacochoerus 14-10 ka HOR1</t>
  </si>
  <si>
    <t>Phacochoerus MVI_46 avg</t>
  </si>
  <si>
    <t>Kobus 10-8 ka HOR1</t>
  </si>
  <si>
    <t>Kobus MVI_50</t>
  </si>
  <si>
    <t>Bushpig MVI_51</t>
  </si>
  <si>
    <t>Rhino MVI_53 avg</t>
  </si>
  <si>
    <t>Bushpig MVI_55</t>
  </si>
  <si>
    <t>Wildebeest MVI_57 avg</t>
  </si>
  <si>
    <t>Site averages</t>
  </si>
  <si>
    <t>MAZ-1 avg</t>
  </si>
  <si>
    <t>HOR-1 avg</t>
  </si>
  <si>
    <t>ANID</t>
  </si>
  <si>
    <t>1st pH</t>
  </si>
  <si>
    <t>2nd pH</t>
  </si>
  <si>
    <t>3rd pH</t>
  </si>
  <si>
    <t>Mean</t>
  </si>
  <si>
    <t>St Dev</t>
  </si>
  <si>
    <t>Max</t>
  </si>
  <si>
    <t>Min</t>
  </si>
  <si>
    <t>MISO003DRT</t>
  </si>
  <si>
    <t>MISO009DRT</t>
  </si>
  <si>
    <t>MISO013DRT</t>
  </si>
  <si>
    <t>MISO022DRT</t>
  </si>
  <si>
    <t>MISO025DRT</t>
  </si>
  <si>
    <t>MISORIP001DRT</t>
  </si>
  <si>
    <t>MISORIP005DRT</t>
  </si>
  <si>
    <t>MISORIP015DRT</t>
  </si>
  <si>
    <t>MISORIP018DRT</t>
  </si>
  <si>
    <t>MISORIP025DRT</t>
  </si>
  <si>
    <t>Methods Notes</t>
  </si>
  <si>
    <t xml:space="preserve">*NB: Nominal instrumental uncertainty (claimed by manufacturer) is +/- 0.02 pH.  </t>
  </si>
  <si>
    <t>*NB: All above values were determined using the Automatic Temperature Adjustment setting.  Temperature range for all samples was 20.3 C - 20.7 C.</t>
  </si>
  <si>
    <t>*NB: All samples measured as 8 grams dried soil seived to 2 mm, with 20 ml of Hanna Soil Test Solution 7051.</t>
  </si>
  <si>
    <t>*NB: Instrument calibrated using 2 point calibration with 7.01 and 4.01 pH buffer solutions.</t>
  </si>
  <si>
    <t>*NB: Do NOT calculate relative standard deviation because pH is not a true ratio variable.</t>
  </si>
  <si>
    <t>*NB: Measurements conducted over ~2.5 hours beginning ~10 minutes after soil test solution added.</t>
  </si>
  <si>
    <t>*NB: All samples manually shook after solution added, and again before pH probe introduced.</t>
  </si>
  <si>
    <t>*NB: Samples analyzed top to bottom for each series, then next series beginning at top (MISORIP025DRT series 1 followed by MISO003DRT series 2).</t>
  </si>
  <si>
    <t>Results converted to rank: each round of pH measurements is a separate population.</t>
  </si>
  <si>
    <t>1st pH Rank</t>
  </si>
  <si>
    <t>2nd pH Rank</t>
  </si>
  <si>
    <t>3rd pH Rank</t>
  </si>
  <si>
    <t xml:space="preserve">*Rank consistent across pH measurements except for MISORIP 005 and 015 which switch ranks after first measurement. </t>
  </si>
  <si>
    <t>Results converted to rank: the three measurements for each sample form a separate population.</t>
  </si>
  <si>
    <t>*1st measurement is the lowest pH 80% of the time; MISORIP018 and 025 are the exception where it is highest.</t>
  </si>
  <si>
    <t>*Results do not suggest consistent directional drift in instrument; only RIP018 and 025 show directional trend.</t>
  </si>
  <si>
    <t>Calculated difference between Mean and each individual measurement for each sample.</t>
  </si>
  <si>
    <t>1st pH - Mean</t>
  </si>
  <si>
    <t>2nd pH - Mean</t>
  </si>
  <si>
    <t>3rd pH - Mean</t>
  </si>
  <si>
    <t>*Magnitude difference between Mean and each measurement is lowest for 3rd pH 70% of the time.</t>
  </si>
  <si>
    <t>*Possibility that samples "settle" to a pH over time after introduction of soil test solution.</t>
  </si>
  <si>
    <t>*If directional drift in instrument then the second series of measurements should be closest to the mean for each sample.</t>
  </si>
  <si>
    <t>Sample coordinates</t>
  </si>
  <si>
    <t xml:space="preserve">Longitude </t>
  </si>
  <si>
    <t>‐11.873910</t>
  </si>
  <si>
    <t>‐11.842811</t>
  </si>
  <si>
    <t>‐11.503106</t>
  </si>
  <si>
    <t>‐11.675302</t>
  </si>
  <si>
    <t>‐11.547913</t>
  </si>
  <si>
    <t>‐11.623765</t>
  </si>
  <si>
    <t>‐11.732824</t>
  </si>
  <si>
    <t>‐11.677024</t>
  </si>
  <si>
    <t xml:space="preserve"> ‐11.693667</t>
  </si>
  <si>
    <t xml:space="preserve"> ‐11.727405</t>
  </si>
  <si>
    <t>Al</t>
  </si>
  <si>
    <t>Ca</t>
  </si>
  <si>
    <t>Ti</t>
  </si>
  <si>
    <t>V</t>
  </si>
  <si>
    <t>Cr</t>
  </si>
  <si>
    <t>Fe</t>
  </si>
  <si>
    <t>Rb</t>
  </si>
  <si>
    <t>Sr</t>
  </si>
  <si>
    <t>Y</t>
  </si>
  <si>
    <t>Ba</t>
  </si>
  <si>
    <t>La</t>
  </si>
  <si>
    <t>Ce</t>
  </si>
  <si>
    <t>Pr</t>
  </si>
  <si>
    <t>Nd</t>
  </si>
  <si>
    <t>Sm</t>
  </si>
  <si>
    <t>Eu</t>
  </si>
  <si>
    <t>Gd</t>
  </si>
  <si>
    <t>Dy</t>
  </si>
  <si>
    <t>Ho</t>
  </si>
  <si>
    <t>Er</t>
  </si>
  <si>
    <t>Tm</t>
  </si>
  <si>
    <t>Yb</t>
  </si>
  <si>
    <t>Lu</t>
  </si>
  <si>
    <t>Hf</t>
  </si>
  <si>
    <t>Tl</t>
  </si>
  <si>
    <t>Th</t>
  </si>
  <si>
    <t>U</t>
  </si>
  <si>
    <t>ppm in enamel</t>
  </si>
  <si>
    <t>MVI_51_1</t>
  </si>
  <si>
    <t>MVI_46C2</t>
  </si>
  <si>
    <t>MVI_29C5</t>
  </si>
  <si>
    <t>MVI_42C1</t>
  </si>
  <si>
    <t>MVI_29C2</t>
  </si>
  <si>
    <t>MVI_29C3</t>
  </si>
  <si>
    <t>MVI_29C1</t>
  </si>
  <si>
    <t>MVI_46C1</t>
  </si>
  <si>
    <t>MVI_29C4</t>
  </si>
  <si>
    <t>MVI_50_1</t>
  </si>
  <si>
    <t>MVI_59_3</t>
  </si>
  <si>
    <t>MVI_59_C</t>
  </si>
  <si>
    <t>MVI_63_1</t>
  </si>
  <si>
    <t>MVI_52</t>
  </si>
  <si>
    <t>MVI_56</t>
  </si>
  <si>
    <t>MVI_58_1</t>
  </si>
  <si>
    <t>MVI_59_2</t>
  </si>
  <si>
    <t>MVI_59_4</t>
  </si>
  <si>
    <t>MVI_59_5</t>
  </si>
  <si>
    <t>MVI_59_6</t>
  </si>
  <si>
    <t>MVI_60_1</t>
  </si>
  <si>
    <t>MVI_61_C1</t>
  </si>
  <si>
    <t>MVI_61_C2</t>
  </si>
  <si>
    <t>MVI_61_C3</t>
  </si>
  <si>
    <t>MVI_61_C4</t>
  </si>
  <si>
    <t>MVI_61_9</t>
  </si>
  <si>
    <t>MVI_61_10</t>
  </si>
  <si>
    <t>MVI_61_11</t>
  </si>
  <si>
    <t>MVI_61_12</t>
  </si>
  <si>
    <t>MVI_61_13</t>
  </si>
  <si>
    <t>MVI_61_14</t>
  </si>
  <si>
    <t>MVI_62_1</t>
  </si>
  <si>
    <t>MVI_63_2</t>
  </si>
  <si>
    <t>MVI_63_3</t>
  </si>
  <si>
    <t>MVI_63_4</t>
  </si>
  <si>
    <t>MVI_63_5</t>
  </si>
  <si>
    <t>MVI_63_6</t>
  </si>
  <si>
    <t>MVI_63_7</t>
  </si>
  <si>
    <t>MVI_63_8</t>
  </si>
  <si>
    <t>MVI_63_9</t>
  </si>
  <si>
    <t>MVI_63_10</t>
  </si>
  <si>
    <t>MVI_63_11</t>
  </si>
  <si>
    <t>MVI_63_12</t>
  </si>
  <si>
    <t>MVI_63_13</t>
  </si>
  <si>
    <t>MVI_64_BIS</t>
  </si>
  <si>
    <t>P sup</t>
  </si>
  <si>
    <t>Redunca sp.</t>
  </si>
  <si>
    <t>M1/M2 inf</t>
  </si>
  <si>
    <t>M inf</t>
  </si>
  <si>
    <t>Waterbuck</t>
  </si>
  <si>
    <t>Reedbuck</t>
  </si>
  <si>
    <t>cf. Sylvicapra grimmia</t>
  </si>
  <si>
    <t>~25,000-15,000 y cal BP</t>
  </si>
  <si>
    <t>Common warthog</t>
  </si>
  <si>
    <t>Greater kudu</t>
  </si>
  <si>
    <t>Alcelaphin</t>
  </si>
  <si>
    <t>Tragelaphus oryx</t>
  </si>
  <si>
    <t>cf. Nesotragus</t>
  </si>
  <si>
    <t>Suni MVI_2</t>
  </si>
  <si>
    <t>Klipspringer MVI_3</t>
  </si>
  <si>
    <t>Suni MVI_4</t>
  </si>
  <si>
    <t>Klipspringer MVI_5</t>
  </si>
  <si>
    <t>Klipspringer MVI_6</t>
  </si>
  <si>
    <t>Klipspringer MVI_7</t>
  </si>
  <si>
    <t>Oribi/Klipspringer MVI_10</t>
  </si>
  <si>
    <t>Oribi MVI_15</t>
  </si>
  <si>
    <t>Reduncini 14-10 ka HOR-1</t>
  </si>
  <si>
    <t>Redunca MVI_56</t>
  </si>
  <si>
    <t>Bushpig MVI_58</t>
  </si>
  <si>
    <t>Bushpig HOR-1</t>
  </si>
  <si>
    <t>Zebra 25-15 ka MAZ-1</t>
  </si>
  <si>
    <t>Alcelaphini 25-15 ka HOR-1</t>
  </si>
  <si>
    <t>Kobus 25-15 ka HOR1</t>
  </si>
  <si>
    <t>Zebra 25-15 ka HOR-1</t>
  </si>
  <si>
    <t>Rhino 25-15 ka HOR-1</t>
  </si>
  <si>
    <t>Wildebeest MVI_59 avg</t>
  </si>
  <si>
    <t>Bushpig MVI_60</t>
  </si>
  <si>
    <t>Wildebeest MVI_61 avg</t>
  </si>
  <si>
    <t>Wildebeest 14-10 ka HOR-1</t>
  </si>
  <si>
    <t>Duiker MVI_62</t>
  </si>
  <si>
    <t>Duiker 25-15 ka HOR-1</t>
  </si>
  <si>
    <t>Klipspringer 6.5-0 ka</t>
  </si>
  <si>
    <t>Suni 6.5-0 ka KAD-1</t>
  </si>
  <si>
    <t>Klipspringer 6.5-0 ka KAD-1</t>
  </si>
  <si>
    <t>Klipspringer 10-8 ka HOR-1</t>
  </si>
  <si>
    <t>Oribi 25-25 ka MAZ-1</t>
  </si>
  <si>
    <t>Kobus 25-15 ka MAZ-1</t>
  </si>
  <si>
    <t>Tragelaphus 14-10 ka MAZ-1</t>
  </si>
  <si>
    <t>Taurotragus 6.5-0 ka MAZ-1</t>
  </si>
  <si>
    <t>Hippotragus 25-15 ka MAZ-1</t>
  </si>
  <si>
    <t>Duiker 6.5-0 ka KAD-1</t>
  </si>
  <si>
    <t>Wildebeest MVI_63 avg</t>
  </si>
  <si>
    <t>Duiker MVI_64</t>
  </si>
  <si>
    <t>Suni</t>
  </si>
  <si>
    <t>Klipspringer</t>
  </si>
  <si>
    <t>Oribi/Klipspringer</t>
  </si>
  <si>
    <t xml:space="preserve">Oribi </t>
  </si>
  <si>
    <t>Duiker</t>
  </si>
  <si>
    <t>Small bovid 10-8 ka HOR-1</t>
  </si>
  <si>
    <t>Rhino MVI_52</t>
  </si>
  <si>
    <t>Rhino 10-8 ka HOR-1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</si>
</sst>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0"/>
    <numFmt numFmtId="166" formatCode="0.000"/>
    <numFmt numFmtId="167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name val="Arial Nova Light"/>
      <family val="2"/>
    </font>
    <font>
      <b/>
      <sz val="10"/>
      <name val="Symbol"/>
      <family val="1"/>
      <charset val="2"/>
    </font>
    <font>
      <b/>
      <sz val="10"/>
      <name val="Arial"/>
      <family val="2"/>
    </font>
    <font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7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2" borderId="0" xfId="0" applyNumberFormat="1" applyFont="1" applyFill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165" fontId="1" fillId="2" borderId="1" xfId="0" applyNumberFormat="1" applyFont="1" applyFill="1" applyBorder="1"/>
    <xf numFmtId="165" fontId="0" fillId="2" borderId="0" xfId="0" applyNumberFormat="1" applyFill="1"/>
    <xf numFmtId="165" fontId="0" fillId="0" borderId="0" xfId="0" applyNumberFormat="1"/>
    <xf numFmtId="0" fontId="8" fillId="0" borderId="0" xfId="1" applyFont="1"/>
    <xf numFmtId="0" fontId="7" fillId="0" borderId="0" xfId="1"/>
    <xf numFmtId="0" fontId="9" fillId="0" borderId="0" xfId="1" applyFont="1" applyAlignment="1">
      <alignment horizontal="left"/>
    </xf>
    <xf numFmtId="0" fontId="9" fillId="0" borderId="0" xfId="1" applyFont="1"/>
    <xf numFmtId="49" fontId="10" fillId="3" borderId="2" xfId="1" applyNumberFormat="1" applyFont="1" applyFill="1" applyBorder="1" applyAlignment="1">
      <alignment horizontal="center" wrapText="1"/>
    </xf>
    <xf numFmtId="0" fontId="11" fillId="4" borderId="2" xfId="1" applyFont="1" applyFill="1" applyBorder="1" applyAlignment="1">
      <alignment horizontal="center" wrapText="1"/>
    </xf>
    <xf numFmtId="0" fontId="9" fillId="5" borderId="2" xfId="1" applyFont="1" applyFill="1" applyBorder="1" applyAlignment="1">
      <alignment wrapText="1"/>
    </xf>
    <xf numFmtId="2" fontId="12" fillId="4" borderId="2" xfId="1" applyNumberFormat="1" applyFont="1" applyFill="1" applyBorder="1" applyAlignment="1">
      <alignment horizontal="center" wrapText="1"/>
    </xf>
    <xf numFmtId="2" fontId="13" fillId="4" borderId="3" xfId="1" applyNumberFormat="1" applyFont="1" applyFill="1" applyBorder="1" applyAlignment="1">
      <alignment horizontal="left" wrapText="1"/>
    </xf>
    <xf numFmtId="0" fontId="11" fillId="6" borderId="3" xfId="1" applyFont="1" applyFill="1" applyBorder="1" applyAlignment="1">
      <alignment wrapText="1"/>
    </xf>
    <xf numFmtId="2" fontId="13" fillId="7" borderId="2" xfId="1" applyNumberFormat="1" applyFont="1" applyFill="1" applyBorder="1" applyAlignment="1">
      <alignment horizontal="center" wrapText="1"/>
    </xf>
    <xf numFmtId="2" fontId="11" fillId="4" borderId="2" xfId="1" applyNumberFormat="1" applyFont="1" applyFill="1" applyBorder="1" applyAlignment="1">
      <alignment horizontal="center" wrapText="1"/>
    </xf>
    <xf numFmtId="0" fontId="8" fillId="8" borderId="0" xfId="1" applyFont="1" applyFill="1"/>
    <xf numFmtId="165" fontId="8" fillId="9" borderId="0" xfId="1" applyNumberFormat="1" applyFont="1" applyFill="1" applyAlignment="1">
      <alignment horizontal="right"/>
    </xf>
    <xf numFmtId="49" fontId="7" fillId="0" borderId="0" xfId="1" applyNumberFormat="1"/>
    <xf numFmtId="2" fontId="9" fillId="0" borderId="0" xfId="1" applyNumberFormat="1" applyFont="1" applyAlignment="1">
      <alignment horizontal="left"/>
    </xf>
    <xf numFmtId="0" fontId="6" fillId="0" borderId="0" xfId="2"/>
    <xf numFmtId="165" fontId="9" fillId="0" borderId="0" xfId="1" applyNumberFormat="1" applyFont="1" applyAlignment="1">
      <alignment horizontal="right"/>
    </xf>
    <xf numFmtId="165" fontId="7" fillId="0" borderId="0" xfId="1" applyNumberFormat="1"/>
    <xf numFmtId="165" fontId="8" fillId="8" borderId="0" xfId="1" applyNumberFormat="1" applyFont="1" applyFill="1" applyAlignment="1">
      <alignment horizontal="right"/>
    </xf>
    <xf numFmtId="0" fontId="7" fillId="10" borderId="0" xfId="1" applyFill="1"/>
    <xf numFmtId="49" fontId="8" fillId="0" borderId="0" xfId="1" applyNumberFormat="1" applyFont="1"/>
    <xf numFmtId="165" fontId="8" fillId="0" borderId="0" xfId="1" applyNumberFormat="1" applyFont="1" applyAlignment="1">
      <alignment horizontal="right"/>
    </xf>
    <xf numFmtId="2" fontId="7" fillId="0" borderId="0" xfId="1" applyNumberFormat="1"/>
    <xf numFmtId="165" fontId="6" fillId="0" borderId="0" xfId="2" applyNumberFormat="1"/>
    <xf numFmtId="49" fontId="8" fillId="9" borderId="0" xfId="1" applyNumberFormat="1" applyFont="1" applyFill="1"/>
    <xf numFmtId="2" fontId="9" fillId="0" borderId="0" xfId="1" applyNumberFormat="1" applyFont="1" applyAlignment="1">
      <alignment horizontal="right"/>
    </xf>
    <xf numFmtId="2" fontId="8" fillId="9" borderId="0" xfId="1" applyNumberFormat="1" applyFont="1" applyFill="1" applyAlignment="1">
      <alignment horizontal="left"/>
    </xf>
    <xf numFmtId="2" fontId="8" fillId="0" borderId="0" xfId="1" applyNumberFormat="1" applyFont="1" applyAlignment="1">
      <alignment horizontal="left"/>
    </xf>
    <xf numFmtId="0" fontId="7" fillId="0" borderId="0" xfId="1" applyAlignment="1">
      <alignment horizontal="left"/>
    </xf>
    <xf numFmtId="166" fontId="11" fillId="7" borderId="2" xfId="1" applyNumberFormat="1" applyFont="1" applyFill="1" applyBorder="1" applyAlignment="1">
      <alignment horizontal="center" wrapText="1"/>
    </xf>
    <xf numFmtId="0" fontId="9" fillId="0" borderId="0" xfId="1" applyFont="1" applyAlignment="1">
      <alignment horizontal="right"/>
    </xf>
    <xf numFmtId="165" fontId="7" fillId="6" borderId="2" xfId="1" applyNumberFormat="1" applyFill="1" applyBorder="1"/>
    <xf numFmtId="2" fontId="7" fillId="6" borderId="2" xfId="1" applyNumberFormat="1" applyFill="1" applyBorder="1"/>
    <xf numFmtId="166" fontId="11" fillId="4" borderId="2" xfId="1" applyNumberFormat="1" applyFont="1" applyFill="1" applyBorder="1" applyAlignment="1">
      <alignment horizontal="center" wrapText="1"/>
    </xf>
    <xf numFmtId="0" fontId="7" fillId="0" borderId="0" xfId="1" applyAlignment="1">
      <alignment horizontal="right"/>
    </xf>
    <xf numFmtId="0" fontId="7" fillId="0" borderId="4" xfId="1" applyBorder="1"/>
    <xf numFmtId="0" fontId="7" fillId="6" borderId="2" xfId="1" applyFill="1" applyBorder="1"/>
    <xf numFmtId="166" fontId="11" fillId="4" borderId="5" xfId="1" applyNumberFormat="1" applyFont="1" applyFill="1" applyBorder="1" applyAlignment="1">
      <alignment horizontal="center" vertical="center" wrapText="1"/>
    </xf>
    <xf numFmtId="166" fontId="7" fillId="0" borderId="0" xfId="1" applyNumberFormat="1"/>
    <xf numFmtId="0" fontId="14" fillId="0" borderId="0" xfId="1" applyFont="1"/>
    <xf numFmtId="2" fontId="12" fillId="4" borderId="6" xfId="1" applyNumberFormat="1" applyFont="1" applyFill="1" applyBorder="1" applyAlignment="1">
      <alignment horizontal="center" wrapText="1"/>
    </xf>
    <xf numFmtId="2" fontId="13" fillId="0" borderId="0" xfId="1" applyNumberFormat="1" applyFont="1" applyAlignment="1">
      <alignment horizontal="left" wrapText="1"/>
    </xf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wrapText="1"/>
    </xf>
    <xf numFmtId="2" fontId="13" fillId="0" borderId="0" xfId="1" applyNumberFormat="1" applyFont="1" applyAlignment="1">
      <alignment horizontal="center" wrapText="1"/>
    </xf>
    <xf numFmtId="0" fontId="9" fillId="0" borderId="0" xfId="1" applyFont="1" applyAlignment="1">
      <alignment wrapText="1"/>
    </xf>
    <xf numFmtId="2" fontId="11" fillId="0" borderId="0" xfId="1" applyNumberFormat="1" applyFont="1" applyAlignment="1">
      <alignment horizontal="center" wrapText="1"/>
    </xf>
    <xf numFmtId="2" fontId="8" fillId="9" borderId="0" xfId="1" applyNumberFormat="1" applyFont="1" applyFill="1" applyAlignment="1">
      <alignment horizontal="right"/>
    </xf>
    <xf numFmtId="166" fontId="11" fillId="0" borderId="0" xfId="1" applyNumberFormat="1" applyFont="1" applyAlignment="1">
      <alignment horizontal="center" wrapText="1"/>
    </xf>
    <xf numFmtId="0" fontId="1" fillId="0" borderId="0" xfId="0" applyFont="1"/>
    <xf numFmtId="0" fontId="15" fillId="0" borderId="0" xfId="0" applyFont="1"/>
    <xf numFmtId="0" fontId="16" fillId="0" borderId="0" xfId="0" applyFont="1"/>
    <xf numFmtId="2" fontId="16" fillId="0" borderId="0" xfId="0" applyNumberFormat="1" applyFont="1"/>
    <xf numFmtId="167" fontId="0" fillId="0" borderId="0" xfId="0" applyNumberFormat="1"/>
    <xf numFmtId="0" fontId="0" fillId="6" borderId="0" xfId="0" applyFill="1"/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165" fontId="0" fillId="0" borderId="0" xfId="0" applyNumberFormat="1" applyFill="1"/>
  </cellXfs>
  <cellStyles count="3">
    <cellStyle name="Normal" xfId="0" builtinId="0"/>
    <cellStyle name="Normal 2" xfId="1" xr:uid="{326F241C-498F-4E15-80E7-050FF4D6CAA8}"/>
    <cellStyle name="Normal 2 2" xfId="2" xr:uid="{AC51A945-3A57-4484-90BE-D867B1D7ED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E131A-FB96-4B7A-8491-4741ADFD197A}">
  <dimension ref="A1:L234"/>
  <sheetViews>
    <sheetView tabSelected="1" workbookViewId="0">
      <selection activeCell="D15" sqref="D15"/>
    </sheetView>
  </sheetViews>
  <sheetFormatPr defaultRowHeight="14.5" x14ac:dyDescent="0.35"/>
  <cols>
    <col min="1" max="1" width="18.08984375" style="6" customWidth="1"/>
    <col min="2" max="2" width="8.7265625" style="6"/>
    <col min="3" max="3" width="16.1796875" customWidth="1"/>
    <col min="4" max="4" width="38.6328125" style="8" customWidth="1"/>
    <col min="5" max="6" width="12.453125" customWidth="1"/>
    <col min="7" max="7" width="29.7265625" customWidth="1"/>
    <col min="8" max="8" width="37.90625" customWidth="1"/>
    <col min="9" max="9" width="55.1796875" customWidth="1"/>
    <col min="10" max="10" width="10.6328125" customWidth="1"/>
    <col min="11" max="11" width="11.08984375" customWidth="1"/>
    <col min="12" max="12" width="9.6328125" customWidth="1"/>
  </cols>
  <sheetData>
    <row r="1" spans="1:12" s="5" customFormat="1" ht="29.5" thickBot="1" x14ac:dyDescent="0.4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 x14ac:dyDescent="0.35">
      <c r="A2" s="6" t="s">
        <v>12</v>
      </c>
      <c r="B2" s="7">
        <v>0.78580000000000005</v>
      </c>
      <c r="C2" t="s">
        <v>13</v>
      </c>
      <c r="D2" s="8" t="s">
        <v>14</v>
      </c>
      <c r="E2" t="s">
        <v>15</v>
      </c>
      <c r="F2" t="s">
        <v>16</v>
      </c>
      <c r="G2" t="s">
        <v>17</v>
      </c>
      <c r="H2" t="s">
        <v>16</v>
      </c>
      <c r="I2" t="s">
        <v>18</v>
      </c>
      <c r="J2">
        <v>-11.588283972814599</v>
      </c>
      <c r="K2">
        <v>33.564149988815103</v>
      </c>
      <c r="L2" s="9">
        <v>1315</v>
      </c>
    </row>
    <row r="3" spans="1:12" x14ac:dyDescent="0.35">
      <c r="A3" s="6" t="s">
        <v>19</v>
      </c>
      <c r="B3" s="7">
        <v>0.78600000000000003</v>
      </c>
      <c r="C3" t="s">
        <v>20</v>
      </c>
      <c r="D3" s="8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18</v>
      </c>
      <c r="J3">
        <v>-11.588283972814599</v>
      </c>
      <c r="K3">
        <v>33.564149988815103</v>
      </c>
      <c r="L3" s="9">
        <v>1315</v>
      </c>
    </row>
    <row r="4" spans="1:12" x14ac:dyDescent="0.35">
      <c r="A4" s="6" t="s">
        <v>21</v>
      </c>
      <c r="B4" s="7">
        <v>0.78480000000000005</v>
      </c>
      <c r="C4" t="s">
        <v>13</v>
      </c>
      <c r="D4" s="8" t="s">
        <v>22</v>
      </c>
      <c r="E4" t="s">
        <v>15</v>
      </c>
      <c r="F4" t="s">
        <v>16</v>
      </c>
      <c r="G4" t="s">
        <v>17</v>
      </c>
      <c r="H4" t="s">
        <v>16</v>
      </c>
      <c r="I4" t="s">
        <v>18</v>
      </c>
      <c r="J4">
        <v>-11.588283972814599</v>
      </c>
      <c r="K4">
        <v>33.564149988815103</v>
      </c>
      <c r="L4" s="9">
        <v>1315</v>
      </c>
    </row>
    <row r="5" spans="1:12" x14ac:dyDescent="0.35">
      <c r="A5" s="6" t="s">
        <v>23</v>
      </c>
      <c r="B5" s="7">
        <v>0.7712</v>
      </c>
      <c r="C5" t="s">
        <v>24</v>
      </c>
      <c r="D5" t="s">
        <v>16</v>
      </c>
      <c r="E5" t="s">
        <v>15</v>
      </c>
      <c r="F5" t="s">
        <v>16</v>
      </c>
      <c r="G5" t="s">
        <v>17</v>
      </c>
      <c r="H5" t="s">
        <v>16</v>
      </c>
      <c r="I5" t="s">
        <v>18</v>
      </c>
      <c r="J5">
        <v>-11.588283972814599</v>
      </c>
      <c r="K5">
        <v>33.564149988815103</v>
      </c>
      <c r="L5" s="9">
        <v>1315</v>
      </c>
    </row>
    <row r="6" spans="1:12" x14ac:dyDescent="0.35">
      <c r="A6" s="6" t="s">
        <v>25</v>
      </c>
      <c r="B6" s="7">
        <v>0.78449999999999998</v>
      </c>
      <c r="C6" t="s">
        <v>20</v>
      </c>
      <c r="D6" s="8" t="s">
        <v>22</v>
      </c>
      <c r="E6" t="s">
        <v>15</v>
      </c>
      <c r="F6" t="s">
        <v>16</v>
      </c>
      <c r="G6" t="s">
        <v>17</v>
      </c>
      <c r="H6" t="s">
        <v>16</v>
      </c>
      <c r="I6" t="s">
        <v>18</v>
      </c>
      <c r="J6">
        <v>-11.588283972814599</v>
      </c>
      <c r="K6">
        <v>33.564149988815103</v>
      </c>
      <c r="L6" s="9">
        <v>1315</v>
      </c>
    </row>
    <row r="7" spans="1:12" x14ac:dyDescent="0.35">
      <c r="A7" s="6" t="s">
        <v>26</v>
      </c>
      <c r="B7" s="7">
        <v>0.78459999999999996</v>
      </c>
      <c r="C7" t="s">
        <v>27</v>
      </c>
      <c r="D7" s="8" t="s">
        <v>28</v>
      </c>
      <c r="E7" t="s">
        <v>15</v>
      </c>
      <c r="F7" t="s">
        <v>16</v>
      </c>
      <c r="G7" t="s">
        <v>17</v>
      </c>
      <c r="H7" t="s">
        <v>29</v>
      </c>
      <c r="I7" t="s">
        <v>18</v>
      </c>
      <c r="J7">
        <v>-11.588105019181899</v>
      </c>
      <c r="K7">
        <v>33.564015962183397</v>
      </c>
      <c r="L7" s="9">
        <v>1316</v>
      </c>
    </row>
    <row r="8" spans="1:12" x14ac:dyDescent="0.35">
      <c r="A8" s="6" t="s">
        <v>30</v>
      </c>
      <c r="B8" s="7">
        <v>0.78480000000000005</v>
      </c>
      <c r="C8" t="s">
        <v>13</v>
      </c>
      <c r="D8" s="8" t="s">
        <v>31</v>
      </c>
      <c r="E8" t="s">
        <v>32</v>
      </c>
      <c r="F8" t="s">
        <v>16</v>
      </c>
      <c r="G8" t="s">
        <v>33</v>
      </c>
      <c r="H8" t="s">
        <v>16</v>
      </c>
      <c r="I8" t="s">
        <v>34</v>
      </c>
      <c r="J8">
        <v>-11.5780790057033</v>
      </c>
      <c r="K8">
        <v>33.5481200180947</v>
      </c>
      <c r="L8" s="9">
        <v>1330</v>
      </c>
    </row>
    <row r="9" spans="1:12" x14ac:dyDescent="0.35">
      <c r="A9" s="6" t="s">
        <v>35</v>
      </c>
      <c r="B9" s="7">
        <v>0.78800000000000003</v>
      </c>
      <c r="C9" t="s">
        <v>20</v>
      </c>
      <c r="D9" s="8" t="s">
        <v>36</v>
      </c>
      <c r="E9" t="s">
        <v>32</v>
      </c>
      <c r="F9" t="s">
        <v>16</v>
      </c>
      <c r="G9" t="s">
        <v>33</v>
      </c>
      <c r="H9" t="s">
        <v>16</v>
      </c>
      <c r="I9" t="s">
        <v>34</v>
      </c>
      <c r="J9">
        <v>-11.5780790057033</v>
      </c>
      <c r="K9">
        <v>33.5481200180947</v>
      </c>
      <c r="L9" s="9">
        <v>1330</v>
      </c>
    </row>
    <row r="10" spans="1:12" x14ac:dyDescent="0.35">
      <c r="A10" s="6" t="s">
        <v>37</v>
      </c>
      <c r="B10" s="7">
        <v>0.78720000000000001</v>
      </c>
      <c r="C10" t="s">
        <v>13</v>
      </c>
      <c r="D10" s="8" t="s">
        <v>38</v>
      </c>
      <c r="E10" t="s">
        <v>32</v>
      </c>
      <c r="F10" t="s">
        <v>16</v>
      </c>
      <c r="G10" t="s">
        <v>33</v>
      </c>
      <c r="H10" t="s">
        <v>16</v>
      </c>
      <c r="I10" t="s">
        <v>34</v>
      </c>
      <c r="J10">
        <v>-11.5780790057033</v>
      </c>
      <c r="K10">
        <v>33.5481200180947</v>
      </c>
      <c r="L10" s="9">
        <v>1330</v>
      </c>
    </row>
    <row r="11" spans="1:12" x14ac:dyDescent="0.35">
      <c r="A11" s="6" t="s">
        <v>39</v>
      </c>
      <c r="B11" s="7">
        <v>0.78559999999999997</v>
      </c>
      <c r="C11" t="s">
        <v>24</v>
      </c>
      <c r="D11" t="s">
        <v>16</v>
      </c>
      <c r="E11" t="s">
        <v>32</v>
      </c>
      <c r="F11" t="s">
        <v>16</v>
      </c>
      <c r="G11" t="s">
        <v>33</v>
      </c>
      <c r="H11" t="s">
        <v>16</v>
      </c>
      <c r="I11" t="s">
        <v>34</v>
      </c>
      <c r="J11">
        <v>-11.5780790057033</v>
      </c>
      <c r="K11">
        <v>33.5481200180947</v>
      </c>
      <c r="L11" s="9">
        <v>1330</v>
      </c>
    </row>
    <row r="12" spans="1:12" x14ac:dyDescent="0.35">
      <c r="A12" s="6" t="s">
        <v>40</v>
      </c>
      <c r="B12" s="7">
        <v>0.78659999999999997</v>
      </c>
      <c r="C12" t="s">
        <v>20</v>
      </c>
      <c r="D12" s="8" t="s">
        <v>38</v>
      </c>
      <c r="E12" t="s">
        <v>32</v>
      </c>
      <c r="F12" t="s">
        <v>16</v>
      </c>
      <c r="G12" t="s">
        <v>33</v>
      </c>
      <c r="H12" t="s">
        <v>16</v>
      </c>
      <c r="I12" t="s">
        <v>34</v>
      </c>
      <c r="J12">
        <v>-11.5780790057033</v>
      </c>
      <c r="K12">
        <v>33.5481200180947</v>
      </c>
      <c r="L12" s="9">
        <v>1330</v>
      </c>
    </row>
    <row r="13" spans="1:12" x14ac:dyDescent="0.35">
      <c r="A13" s="6" t="s">
        <v>41</v>
      </c>
      <c r="B13" s="7">
        <v>0.78380000000000005</v>
      </c>
      <c r="C13" t="s">
        <v>27</v>
      </c>
      <c r="D13" s="8" t="s">
        <v>28</v>
      </c>
      <c r="E13" t="s">
        <v>32</v>
      </c>
      <c r="F13" t="s">
        <v>16</v>
      </c>
      <c r="G13" t="s">
        <v>33</v>
      </c>
      <c r="H13" t="s">
        <v>16</v>
      </c>
      <c r="I13" t="s">
        <v>34</v>
      </c>
      <c r="J13">
        <v>-11.5780790057033</v>
      </c>
      <c r="K13">
        <v>33.5481200180947</v>
      </c>
      <c r="L13" s="9">
        <v>1330</v>
      </c>
    </row>
    <row r="14" spans="1:12" x14ac:dyDescent="0.35">
      <c r="A14" s="6" t="s">
        <v>42</v>
      </c>
      <c r="B14" s="7">
        <v>0.7661</v>
      </c>
      <c r="C14" t="s">
        <v>27</v>
      </c>
      <c r="D14" s="8" t="s">
        <v>28</v>
      </c>
      <c r="E14" t="s">
        <v>15</v>
      </c>
      <c r="F14" t="s">
        <v>16</v>
      </c>
      <c r="G14" t="s">
        <v>43</v>
      </c>
      <c r="H14" t="s">
        <v>44</v>
      </c>
      <c r="I14" t="s">
        <v>45</v>
      </c>
      <c r="J14">
        <v>-11.583684990182499</v>
      </c>
      <c r="K14">
        <v>33.551497003063503</v>
      </c>
      <c r="L14">
        <v>1308</v>
      </c>
    </row>
    <row r="15" spans="1:12" x14ac:dyDescent="0.35">
      <c r="A15" s="6" t="s">
        <v>46</v>
      </c>
      <c r="B15" s="7">
        <v>0.76939999999999997</v>
      </c>
      <c r="C15" t="s">
        <v>13</v>
      </c>
      <c r="D15" s="8" t="s">
        <v>22</v>
      </c>
      <c r="E15" t="s">
        <v>15</v>
      </c>
      <c r="F15" t="s">
        <v>16</v>
      </c>
      <c r="G15" t="s">
        <v>43</v>
      </c>
      <c r="H15" t="s">
        <v>47</v>
      </c>
      <c r="I15" t="s">
        <v>48</v>
      </c>
      <c r="J15">
        <v>-11.5830899588763</v>
      </c>
      <c r="K15">
        <v>33.552470980212</v>
      </c>
      <c r="L15">
        <v>1310</v>
      </c>
    </row>
    <row r="16" spans="1:12" x14ac:dyDescent="0.35">
      <c r="A16" s="6" t="s">
        <v>49</v>
      </c>
      <c r="B16" s="7">
        <v>0.76939999999999997</v>
      </c>
      <c r="C16" t="s">
        <v>20</v>
      </c>
      <c r="D16" s="8" t="s">
        <v>22</v>
      </c>
      <c r="E16" t="s">
        <v>15</v>
      </c>
      <c r="F16" t="s">
        <v>16</v>
      </c>
      <c r="G16" t="s">
        <v>43</v>
      </c>
      <c r="H16" t="s">
        <v>47</v>
      </c>
      <c r="I16" t="s">
        <v>48</v>
      </c>
      <c r="J16">
        <v>-11.5830899588763</v>
      </c>
      <c r="K16">
        <v>33.552470980212</v>
      </c>
      <c r="L16">
        <v>1310</v>
      </c>
    </row>
    <row r="17" spans="1:12" x14ac:dyDescent="0.35">
      <c r="A17" s="6" t="s">
        <v>50</v>
      </c>
      <c r="B17" s="7">
        <v>0.75249999999999995</v>
      </c>
      <c r="C17" t="s">
        <v>13</v>
      </c>
      <c r="D17" s="8" t="s">
        <v>51</v>
      </c>
      <c r="E17" t="s">
        <v>32</v>
      </c>
      <c r="F17" t="s">
        <v>16</v>
      </c>
      <c r="G17" t="s">
        <v>52</v>
      </c>
      <c r="H17" t="s">
        <v>53</v>
      </c>
      <c r="I17" t="s">
        <v>54</v>
      </c>
      <c r="J17">
        <v>-11.583120971918101</v>
      </c>
      <c r="K17">
        <v>33.558435961604097</v>
      </c>
      <c r="L17">
        <v>1358</v>
      </c>
    </row>
    <row r="18" spans="1:12" x14ac:dyDescent="0.35">
      <c r="A18" s="6" t="s">
        <v>55</v>
      </c>
      <c r="B18" s="7">
        <v>0.75219999999999998</v>
      </c>
      <c r="C18" t="s">
        <v>20</v>
      </c>
      <c r="D18" s="8" t="s">
        <v>51</v>
      </c>
      <c r="E18" t="s">
        <v>32</v>
      </c>
      <c r="F18" t="s">
        <v>16</v>
      </c>
      <c r="G18" t="s">
        <v>52</v>
      </c>
      <c r="H18" t="s">
        <v>53</v>
      </c>
      <c r="I18" t="s">
        <v>54</v>
      </c>
      <c r="J18">
        <v>-11.583120971918101</v>
      </c>
      <c r="K18">
        <v>33.558435961604097</v>
      </c>
      <c r="L18">
        <v>1358</v>
      </c>
    </row>
    <row r="19" spans="1:12" x14ac:dyDescent="0.35">
      <c r="A19" s="6" t="s">
        <v>56</v>
      </c>
      <c r="B19" s="7">
        <v>0.75409999999999999</v>
      </c>
      <c r="C19" t="s">
        <v>27</v>
      </c>
      <c r="D19" s="8" t="s">
        <v>28</v>
      </c>
      <c r="E19" t="s">
        <v>32</v>
      </c>
      <c r="F19" t="s">
        <v>16</v>
      </c>
      <c r="G19" t="s">
        <v>52</v>
      </c>
      <c r="H19" t="s">
        <v>53</v>
      </c>
      <c r="I19" t="s">
        <v>54</v>
      </c>
      <c r="J19">
        <v>-11.583120971918101</v>
      </c>
      <c r="K19">
        <v>33.558435961604097</v>
      </c>
      <c r="L19">
        <v>1358</v>
      </c>
    </row>
    <row r="20" spans="1:12" x14ac:dyDescent="0.35">
      <c r="A20" s="6" t="s">
        <v>57</v>
      </c>
      <c r="B20" s="7">
        <v>0.76819999999999999</v>
      </c>
      <c r="C20" t="s">
        <v>13</v>
      </c>
      <c r="D20" s="8" t="s">
        <v>51</v>
      </c>
      <c r="E20" t="s">
        <v>32</v>
      </c>
      <c r="F20" t="s">
        <v>16</v>
      </c>
      <c r="G20" t="s">
        <v>58</v>
      </c>
      <c r="H20" t="s">
        <v>59</v>
      </c>
      <c r="I20" t="s">
        <v>60</v>
      </c>
      <c r="J20">
        <v>-11.589235989376901</v>
      </c>
      <c r="K20">
        <v>33.560567982494803</v>
      </c>
      <c r="L20">
        <v>1323</v>
      </c>
    </row>
    <row r="21" spans="1:12" x14ac:dyDescent="0.35">
      <c r="A21" s="6" t="s">
        <v>61</v>
      </c>
      <c r="B21" s="7">
        <v>0.76160000000000005</v>
      </c>
      <c r="C21" t="s">
        <v>24</v>
      </c>
      <c r="D21" t="s">
        <v>16</v>
      </c>
      <c r="E21" t="s">
        <v>32</v>
      </c>
      <c r="F21" t="s">
        <v>16</v>
      </c>
      <c r="G21" t="s">
        <v>58</v>
      </c>
      <c r="H21" t="s">
        <v>59</v>
      </c>
      <c r="I21" t="s">
        <v>60</v>
      </c>
      <c r="J21">
        <v>-11.589235989376901</v>
      </c>
      <c r="K21">
        <v>33.560567982494803</v>
      </c>
      <c r="L21">
        <v>1323</v>
      </c>
    </row>
    <row r="22" spans="1:12" x14ac:dyDescent="0.35">
      <c r="A22" s="6" t="s">
        <v>62</v>
      </c>
      <c r="B22" s="7">
        <v>0.76790000000000003</v>
      </c>
      <c r="C22" t="s">
        <v>20</v>
      </c>
      <c r="D22" s="8" t="s">
        <v>51</v>
      </c>
      <c r="E22" t="s">
        <v>32</v>
      </c>
      <c r="F22" t="s">
        <v>16</v>
      </c>
      <c r="G22" t="s">
        <v>58</v>
      </c>
      <c r="H22" t="s">
        <v>59</v>
      </c>
      <c r="I22" t="s">
        <v>60</v>
      </c>
      <c r="J22">
        <v>-11.589235989376901</v>
      </c>
      <c r="K22">
        <v>33.560567982494803</v>
      </c>
      <c r="L22">
        <v>1323</v>
      </c>
    </row>
    <row r="23" spans="1:12" x14ac:dyDescent="0.35">
      <c r="A23" s="6" t="s">
        <v>63</v>
      </c>
      <c r="B23" s="7">
        <v>0.77080000000000004</v>
      </c>
      <c r="C23" t="s">
        <v>27</v>
      </c>
      <c r="D23" s="8" t="s">
        <v>28</v>
      </c>
      <c r="E23" t="s">
        <v>32</v>
      </c>
      <c r="F23" t="s">
        <v>16</v>
      </c>
      <c r="G23" t="s">
        <v>58</v>
      </c>
      <c r="H23" t="s">
        <v>59</v>
      </c>
      <c r="I23" t="s">
        <v>60</v>
      </c>
      <c r="J23">
        <v>-11.589235989376901</v>
      </c>
      <c r="K23">
        <v>33.560567982494803</v>
      </c>
      <c r="L23">
        <v>1323</v>
      </c>
    </row>
    <row r="24" spans="1:12" x14ac:dyDescent="0.35">
      <c r="A24" s="6" t="s">
        <v>64</v>
      </c>
      <c r="B24" s="7">
        <v>0.74619999999999997</v>
      </c>
      <c r="C24" t="s">
        <v>13</v>
      </c>
      <c r="D24" s="8" t="s">
        <v>51</v>
      </c>
      <c r="E24" t="s">
        <v>15</v>
      </c>
      <c r="F24" t="s">
        <v>16</v>
      </c>
      <c r="G24" t="s">
        <v>65</v>
      </c>
      <c r="H24" t="s">
        <v>66</v>
      </c>
      <c r="I24" t="s">
        <v>60</v>
      </c>
      <c r="J24">
        <v>-11.545106000000001</v>
      </c>
      <c r="K24">
        <v>33.565863999999998</v>
      </c>
      <c r="L24">
        <v>1345</v>
      </c>
    </row>
    <row r="25" spans="1:12" x14ac:dyDescent="0.35">
      <c r="A25" s="6" t="s">
        <v>67</v>
      </c>
      <c r="B25" s="7">
        <v>0.746</v>
      </c>
      <c r="C25" t="s">
        <v>20</v>
      </c>
      <c r="D25" s="8" t="s">
        <v>51</v>
      </c>
      <c r="E25" t="s">
        <v>15</v>
      </c>
      <c r="F25" t="s">
        <v>16</v>
      </c>
      <c r="G25" t="s">
        <v>65</v>
      </c>
      <c r="H25" t="s">
        <v>66</v>
      </c>
      <c r="I25" t="s">
        <v>60</v>
      </c>
      <c r="J25">
        <v>-11.545106000000001</v>
      </c>
      <c r="K25">
        <v>33.565863999999998</v>
      </c>
      <c r="L25">
        <v>1345</v>
      </c>
    </row>
    <row r="26" spans="1:12" x14ac:dyDescent="0.35">
      <c r="A26" s="6" t="s">
        <v>68</v>
      </c>
      <c r="B26" s="7">
        <v>0.746</v>
      </c>
      <c r="C26" t="s">
        <v>27</v>
      </c>
      <c r="D26" s="8" t="s">
        <v>28</v>
      </c>
      <c r="E26" t="s">
        <v>15</v>
      </c>
      <c r="F26" t="s">
        <v>16</v>
      </c>
      <c r="G26" t="s">
        <v>65</v>
      </c>
      <c r="H26" t="s">
        <v>69</v>
      </c>
      <c r="I26" t="s">
        <v>60</v>
      </c>
      <c r="J26">
        <v>-11.544942000000001</v>
      </c>
      <c r="K26">
        <v>33.565815999999998</v>
      </c>
      <c r="L26">
        <v>1345</v>
      </c>
    </row>
    <row r="27" spans="1:12" x14ac:dyDescent="0.35">
      <c r="A27" s="6" t="s">
        <v>70</v>
      </c>
      <c r="B27" s="7">
        <v>0.74690000000000001</v>
      </c>
      <c r="C27" t="s">
        <v>27</v>
      </c>
      <c r="D27" s="8" t="s">
        <v>28</v>
      </c>
      <c r="E27" t="s">
        <v>15</v>
      </c>
      <c r="F27" t="s">
        <v>16</v>
      </c>
      <c r="G27" t="s">
        <v>65</v>
      </c>
      <c r="H27" t="s">
        <v>71</v>
      </c>
      <c r="I27" t="s">
        <v>72</v>
      </c>
      <c r="J27">
        <v>-11.54265</v>
      </c>
      <c r="K27">
        <v>33.563333999999998</v>
      </c>
      <c r="L27">
        <v>1337</v>
      </c>
    </row>
    <row r="28" spans="1:12" x14ac:dyDescent="0.35">
      <c r="A28" s="6" t="s">
        <v>73</v>
      </c>
      <c r="B28" s="7">
        <v>0.74809999999999999</v>
      </c>
      <c r="C28" t="s">
        <v>27</v>
      </c>
      <c r="D28" s="8" t="s">
        <v>28</v>
      </c>
      <c r="E28" t="s">
        <v>15</v>
      </c>
      <c r="F28" t="s">
        <v>16</v>
      </c>
      <c r="G28" t="s">
        <v>65</v>
      </c>
      <c r="H28" t="s">
        <v>71</v>
      </c>
      <c r="I28" t="s">
        <v>72</v>
      </c>
      <c r="J28">
        <v>-11.54265</v>
      </c>
      <c r="K28">
        <v>33.563333999999998</v>
      </c>
      <c r="L28">
        <v>1337</v>
      </c>
    </row>
    <row r="29" spans="1:12" x14ac:dyDescent="0.35">
      <c r="A29" s="6" t="s">
        <v>74</v>
      </c>
      <c r="B29" s="7">
        <v>0.84930000000000005</v>
      </c>
      <c r="C29" t="s">
        <v>13</v>
      </c>
      <c r="D29" s="8" t="s">
        <v>51</v>
      </c>
      <c r="E29" t="s">
        <v>32</v>
      </c>
      <c r="F29" t="s">
        <v>16</v>
      </c>
      <c r="G29" t="s">
        <v>75</v>
      </c>
      <c r="H29" t="s">
        <v>16</v>
      </c>
      <c r="I29" s="10" t="s">
        <v>76</v>
      </c>
      <c r="J29">
        <v>-11.537284</v>
      </c>
      <c r="K29">
        <v>33.587308999999998</v>
      </c>
      <c r="L29">
        <v>1407</v>
      </c>
    </row>
    <row r="30" spans="1:12" x14ac:dyDescent="0.35">
      <c r="A30" s="6" t="s">
        <v>77</v>
      </c>
      <c r="B30" s="7">
        <v>0.85050000000000003</v>
      </c>
      <c r="C30" t="s">
        <v>20</v>
      </c>
      <c r="D30" s="8" t="s">
        <v>51</v>
      </c>
      <c r="E30" t="s">
        <v>32</v>
      </c>
      <c r="F30" t="s">
        <v>16</v>
      </c>
      <c r="G30" t="s">
        <v>75</v>
      </c>
      <c r="H30" t="s">
        <v>16</v>
      </c>
      <c r="I30" s="10" t="s">
        <v>76</v>
      </c>
      <c r="J30">
        <v>-11.537284</v>
      </c>
      <c r="K30">
        <v>33.587308999999998</v>
      </c>
      <c r="L30">
        <v>1407</v>
      </c>
    </row>
    <row r="31" spans="1:12" x14ac:dyDescent="0.35">
      <c r="A31" s="6" t="s">
        <v>78</v>
      </c>
      <c r="B31" s="7">
        <v>0.84079999999999999</v>
      </c>
      <c r="C31" t="s">
        <v>27</v>
      </c>
      <c r="D31" s="8" t="s">
        <v>28</v>
      </c>
      <c r="E31" t="s">
        <v>32</v>
      </c>
      <c r="F31" t="s">
        <v>16</v>
      </c>
      <c r="G31" t="s">
        <v>75</v>
      </c>
      <c r="H31" t="s">
        <v>16</v>
      </c>
      <c r="I31" s="10" t="s">
        <v>76</v>
      </c>
      <c r="J31">
        <v>-11.537284</v>
      </c>
      <c r="K31">
        <v>33.587308999999998</v>
      </c>
      <c r="L31">
        <v>1407</v>
      </c>
    </row>
    <row r="32" spans="1:12" x14ac:dyDescent="0.35">
      <c r="A32" s="6" t="s">
        <v>79</v>
      </c>
      <c r="B32" s="7">
        <v>0.7732</v>
      </c>
      <c r="C32" t="s">
        <v>13</v>
      </c>
      <c r="D32" s="8" t="s">
        <v>80</v>
      </c>
      <c r="E32" t="s">
        <v>32</v>
      </c>
      <c r="F32" t="s">
        <v>16</v>
      </c>
      <c r="G32" t="s">
        <v>81</v>
      </c>
      <c r="H32" t="s">
        <v>16</v>
      </c>
      <c r="I32" t="s">
        <v>82</v>
      </c>
      <c r="J32">
        <v>-11.510165000000001</v>
      </c>
      <c r="K32">
        <v>33.589637000000003</v>
      </c>
      <c r="L32">
        <v>1411</v>
      </c>
    </row>
    <row r="33" spans="1:12" x14ac:dyDescent="0.35">
      <c r="A33" s="6" t="s">
        <v>83</v>
      </c>
      <c r="B33" s="7">
        <v>0.77349999999999997</v>
      </c>
      <c r="C33" t="s">
        <v>20</v>
      </c>
      <c r="D33" s="8" t="s">
        <v>80</v>
      </c>
      <c r="E33" t="s">
        <v>32</v>
      </c>
      <c r="F33" t="s">
        <v>16</v>
      </c>
      <c r="G33" t="s">
        <v>81</v>
      </c>
      <c r="H33" t="s">
        <v>16</v>
      </c>
      <c r="I33" t="s">
        <v>82</v>
      </c>
      <c r="J33">
        <v>-11.510165000000001</v>
      </c>
      <c r="K33">
        <v>33.589637000000003</v>
      </c>
      <c r="L33">
        <v>1411</v>
      </c>
    </row>
    <row r="34" spans="1:12" x14ac:dyDescent="0.35">
      <c r="A34" s="6" t="s">
        <v>84</v>
      </c>
      <c r="B34" s="7">
        <v>0.76590000000000003</v>
      </c>
      <c r="C34" t="s">
        <v>27</v>
      </c>
      <c r="D34" s="8" t="s">
        <v>28</v>
      </c>
      <c r="E34" t="s">
        <v>32</v>
      </c>
      <c r="F34" t="s">
        <v>16</v>
      </c>
      <c r="G34" t="s">
        <v>81</v>
      </c>
      <c r="H34" t="s">
        <v>16</v>
      </c>
      <c r="I34" t="s">
        <v>82</v>
      </c>
      <c r="J34">
        <v>-11.510165000000001</v>
      </c>
      <c r="K34">
        <v>33.589637000000003</v>
      </c>
      <c r="L34">
        <v>1411</v>
      </c>
    </row>
    <row r="35" spans="1:12" x14ac:dyDescent="0.35">
      <c r="A35" s="6" t="s">
        <v>85</v>
      </c>
      <c r="B35" s="7">
        <v>0.75890000000000002</v>
      </c>
      <c r="C35" t="s">
        <v>13</v>
      </c>
      <c r="D35" s="8" t="s">
        <v>22</v>
      </c>
      <c r="E35" t="s">
        <v>32</v>
      </c>
      <c r="F35" t="s">
        <v>16</v>
      </c>
      <c r="G35" t="s">
        <v>86</v>
      </c>
      <c r="H35" t="s">
        <v>87</v>
      </c>
      <c r="I35" t="s">
        <v>88</v>
      </c>
      <c r="J35">
        <v>-11.473376999999999</v>
      </c>
      <c r="K35">
        <v>33.633208000000003</v>
      </c>
      <c r="L35">
        <v>1379</v>
      </c>
    </row>
    <row r="36" spans="1:12" x14ac:dyDescent="0.35">
      <c r="A36" s="6" t="s">
        <v>89</v>
      </c>
      <c r="B36" s="7">
        <v>0.75839999999999996</v>
      </c>
      <c r="C36" t="s">
        <v>20</v>
      </c>
      <c r="D36" s="8" t="s">
        <v>22</v>
      </c>
      <c r="E36" t="s">
        <v>32</v>
      </c>
      <c r="F36" t="s">
        <v>16</v>
      </c>
      <c r="G36" t="s">
        <v>86</v>
      </c>
      <c r="H36" t="s">
        <v>87</v>
      </c>
      <c r="I36" t="s">
        <v>88</v>
      </c>
      <c r="J36">
        <v>-11.473376999999999</v>
      </c>
      <c r="K36">
        <v>33.633208000000003</v>
      </c>
      <c r="L36">
        <v>1379</v>
      </c>
    </row>
    <row r="37" spans="1:12" x14ac:dyDescent="0.35">
      <c r="A37" s="6" t="s">
        <v>90</v>
      </c>
      <c r="B37" s="7">
        <v>0.75749999999999995</v>
      </c>
      <c r="C37" t="s">
        <v>27</v>
      </c>
      <c r="D37" s="8" t="s">
        <v>28</v>
      </c>
      <c r="E37" t="s">
        <v>32</v>
      </c>
      <c r="F37" t="s">
        <v>16</v>
      </c>
      <c r="G37" t="s">
        <v>86</v>
      </c>
      <c r="H37" t="s">
        <v>87</v>
      </c>
      <c r="I37" t="s">
        <v>88</v>
      </c>
      <c r="J37">
        <v>-11.473376999999999</v>
      </c>
      <c r="K37">
        <v>33.633208000000003</v>
      </c>
      <c r="L37">
        <v>1379</v>
      </c>
    </row>
    <row r="38" spans="1:12" x14ac:dyDescent="0.35">
      <c r="A38" s="6" t="s">
        <v>91</v>
      </c>
      <c r="B38" s="7">
        <v>0.77380000000000004</v>
      </c>
      <c r="C38" t="s">
        <v>13</v>
      </c>
      <c r="D38" s="8" t="s">
        <v>51</v>
      </c>
      <c r="E38" t="s">
        <v>32</v>
      </c>
      <c r="F38" t="s">
        <v>16</v>
      </c>
      <c r="G38" t="s">
        <v>92</v>
      </c>
      <c r="H38" t="s">
        <v>93</v>
      </c>
      <c r="I38" t="s">
        <v>94</v>
      </c>
      <c r="J38">
        <v>-11.769527</v>
      </c>
      <c r="K38">
        <v>33.648623000000001</v>
      </c>
      <c r="L38">
        <v>1407</v>
      </c>
    </row>
    <row r="39" spans="1:12" x14ac:dyDescent="0.35">
      <c r="A39" s="6" t="s">
        <v>95</v>
      </c>
      <c r="B39" s="7">
        <v>0.77400000000000002</v>
      </c>
      <c r="C39" t="s">
        <v>20</v>
      </c>
      <c r="D39" s="8" t="s">
        <v>51</v>
      </c>
      <c r="E39" t="s">
        <v>32</v>
      </c>
      <c r="F39" t="s">
        <v>16</v>
      </c>
      <c r="G39" t="s">
        <v>92</v>
      </c>
      <c r="H39" t="s">
        <v>93</v>
      </c>
      <c r="I39" t="s">
        <v>94</v>
      </c>
      <c r="J39">
        <v>-11.769527</v>
      </c>
      <c r="K39">
        <v>33.648623000000001</v>
      </c>
      <c r="L39">
        <v>1407</v>
      </c>
    </row>
    <row r="40" spans="1:12" x14ac:dyDescent="0.35">
      <c r="A40" s="6" t="s">
        <v>96</v>
      </c>
      <c r="B40" s="7">
        <v>0.7722</v>
      </c>
      <c r="C40" t="s">
        <v>27</v>
      </c>
      <c r="D40" s="8" t="s">
        <v>28</v>
      </c>
      <c r="E40" t="s">
        <v>32</v>
      </c>
      <c r="F40" t="s">
        <v>16</v>
      </c>
      <c r="G40" t="s">
        <v>92</v>
      </c>
      <c r="H40" t="s">
        <v>93</v>
      </c>
      <c r="I40" t="s">
        <v>94</v>
      </c>
      <c r="J40">
        <v>-11.769527</v>
      </c>
      <c r="K40">
        <v>33.648623000000001</v>
      </c>
      <c r="L40">
        <v>1407</v>
      </c>
    </row>
    <row r="41" spans="1:12" x14ac:dyDescent="0.35">
      <c r="A41" s="6" t="s">
        <v>97</v>
      </c>
      <c r="B41" s="7">
        <v>0.74860000000000004</v>
      </c>
      <c r="C41" t="s">
        <v>13</v>
      </c>
      <c r="D41" s="8" t="s">
        <v>14</v>
      </c>
      <c r="E41" t="s">
        <v>15</v>
      </c>
      <c r="F41" t="s">
        <v>16</v>
      </c>
      <c r="G41" t="s">
        <v>98</v>
      </c>
      <c r="H41" t="s">
        <v>99</v>
      </c>
      <c r="I41" t="s">
        <v>100</v>
      </c>
      <c r="J41">
        <v>-11.720917999999999</v>
      </c>
      <c r="K41">
        <v>33.596863999999997</v>
      </c>
      <c r="L41">
        <v>1401</v>
      </c>
    </row>
    <row r="42" spans="1:12" x14ac:dyDescent="0.35">
      <c r="A42" s="6" t="s">
        <v>101</v>
      </c>
      <c r="B42" s="7">
        <v>0.749</v>
      </c>
      <c r="C42" t="s">
        <v>20</v>
      </c>
      <c r="D42" s="8" t="s">
        <v>14</v>
      </c>
      <c r="E42" t="s">
        <v>15</v>
      </c>
      <c r="F42" t="s">
        <v>16</v>
      </c>
      <c r="G42" t="s">
        <v>98</v>
      </c>
      <c r="H42" t="s">
        <v>99</v>
      </c>
      <c r="I42" t="s">
        <v>100</v>
      </c>
      <c r="J42">
        <v>-11.720917999999999</v>
      </c>
      <c r="K42">
        <v>33.596863999999997</v>
      </c>
      <c r="L42">
        <v>1401</v>
      </c>
    </row>
    <row r="43" spans="1:12" x14ac:dyDescent="0.35">
      <c r="A43" s="6" t="s">
        <v>102</v>
      </c>
      <c r="B43" s="7">
        <v>0.74960000000000004</v>
      </c>
      <c r="C43" t="s">
        <v>27</v>
      </c>
      <c r="D43" s="8" t="s">
        <v>28</v>
      </c>
      <c r="E43" t="s">
        <v>15</v>
      </c>
      <c r="F43" t="s">
        <v>16</v>
      </c>
      <c r="G43" t="s">
        <v>98</v>
      </c>
      <c r="H43" t="s">
        <v>99</v>
      </c>
      <c r="I43" t="s">
        <v>100</v>
      </c>
      <c r="J43">
        <v>-11.720917999999999</v>
      </c>
      <c r="K43">
        <v>33.596863999999997</v>
      </c>
      <c r="L43">
        <v>1401</v>
      </c>
    </row>
    <row r="44" spans="1:12" x14ac:dyDescent="0.35">
      <c r="A44" s="6" t="s">
        <v>103</v>
      </c>
      <c r="B44" s="7">
        <v>0.74970000000000003</v>
      </c>
      <c r="C44" t="s">
        <v>27</v>
      </c>
      <c r="D44" s="8" t="s">
        <v>28</v>
      </c>
      <c r="E44" t="s">
        <v>15</v>
      </c>
      <c r="F44" t="s">
        <v>16</v>
      </c>
      <c r="G44" t="s">
        <v>98</v>
      </c>
      <c r="H44" t="s">
        <v>44</v>
      </c>
      <c r="I44" t="s">
        <v>104</v>
      </c>
      <c r="J44">
        <v>-11.721500000000001</v>
      </c>
      <c r="K44">
        <v>33.596867000000003</v>
      </c>
      <c r="L44">
        <v>1402</v>
      </c>
    </row>
    <row r="45" spans="1:12" x14ac:dyDescent="0.35">
      <c r="A45" s="6" t="s">
        <v>105</v>
      </c>
      <c r="B45" s="7">
        <v>0.76329999999999998</v>
      </c>
      <c r="C45" t="s">
        <v>13</v>
      </c>
      <c r="D45" s="8" t="s">
        <v>51</v>
      </c>
      <c r="E45" t="s">
        <v>32</v>
      </c>
      <c r="F45" t="s">
        <v>16</v>
      </c>
      <c r="G45" t="s">
        <v>106</v>
      </c>
      <c r="H45" t="s">
        <v>16</v>
      </c>
      <c r="I45" t="s">
        <v>107</v>
      </c>
      <c r="J45">
        <v>-11.733306000000001</v>
      </c>
      <c r="K45">
        <v>33.598348000000001</v>
      </c>
      <c r="L45">
        <v>1400</v>
      </c>
    </row>
    <row r="46" spans="1:12" x14ac:dyDescent="0.35">
      <c r="A46" s="6" t="s">
        <v>108</v>
      </c>
      <c r="B46" s="7">
        <v>0.76339999999999997</v>
      </c>
      <c r="C46" t="s">
        <v>20</v>
      </c>
      <c r="D46" s="8" t="s">
        <v>51</v>
      </c>
      <c r="E46" t="s">
        <v>32</v>
      </c>
      <c r="F46" t="s">
        <v>16</v>
      </c>
      <c r="G46" t="s">
        <v>106</v>
      </c>
      <c r="H46" t="s">
        <v>16</v>
      </c>
      <c r="I46" t="s">
        <v>107</v>
      </c>
      <c r="J46">
        <v>-11.733306000000001</v>
      </c>
      <c r="K46">
        <v>33.598348000000001</v>
      </c>
      <c r="L46">
        <v>1400</v>
      </c>
    </row>
    <row r="47" spans="1:12" x14ac:dyDescent="0.35">
      <c r="A47" s="6" t="s">
        <v>109</v>
      </c>
      <c r="B47" s="7">
        <v>0.76270000000000004</v>
      </c>
      <c r="C47" t="s">
        <v>27</v>
      </c>
      <c r="D47" s="8" t="s">
        <v>28</v>
      </c>
      <c r="E47" t="s">
        <v>32</v>
      </c>
      <c r="F47" t="s">
        <v>16</v>
      </c>
      <c r="G47" t="s">
        <v>106</v>
      </c>
      <c r="H47" t="s">
        <v>16</v>
      </c>
      <c r="I47" t="s">
        <v>107</v>
      </c>
      <c r="J47">
        <v>-11.733306000000001</v>
      </c>
      <c r="K47">
        <v>33.598348000000001</v>
      </c>
      <c r="L47">
        <v>1400</v>
      </c>
    </row>
    <row r="48" spans="1:12" x14ac:dyDescent="0.35">
      <c r="A48" s="6" t="s">
        <v>110</v>
      </c>
      <c r="B48" s="7">
        <v>0.75570000000000004</v>
      </c>
      <c r="C48" t="s">
        <v>27</v>
      </c>
      <c r="D48" s="8" t="s">
        <v>28</v>
      </c>
      <c r="E48" t="s">
        <v>15</v>
      </c>
      <c r="F48" t="s">
        <v>16</v>
      </c>
      <c r="G48" t="s">
        <v>111</v>
      </c>
      <c r="H48" t="s">
        <v>16</v>
      </c>
      <c r="I48" t="s">
        <v>112</v>
      </c>
      <c r="J48">
        <v>-11.620936</v>
      </c>
      <c r="K48">
        <v>33.562961000000001</v>
      </c>
      <c r="L48">
        <v>1267</v>
      </c>
    </row>
    <row r="49" spans="1:12" x14ac:dyDescent="0.35">
      <c r="A49" s="6" t="s">
        <v>113</v>
      </c>
      <c r="B49" s="7">
        <v>0.7611</v>
      </c>
      <c r="C49" t="s">
        <v>13</v>
      </c>
      <c r="D49" s="8" t="s">
        <v>51</v>
      </c>
      <c r="E49" t="s">
        <v>32</v>
      </c>
      <c r="F49" t="s">
        <v>16</v>
      </c>
      <c r="G49" t="s">
        <v>114</v>
      </c>
      <c r="H49" t="s">
        <v>16</v>
      </c>
      <c r="I49" t="s">
        <v>115</v>
      </c>
      <c r="J49">
        <v>-11.621644</v>
      </c>
      <c r="K49">
        <v>33.56194</v>
      </c>
      <c r="L49">
        <v>1277</v>
      </c>
    </row>
    <row r="50" spans="1:12" x14ac:dyDescent="0.35">
      <c r="A50" s="6" t="s">
        <v>116</v>
      </c>
      <c r="B50" s="7">
        <v>0.76070000000000004</v>
      </c>
      <c r="C50" t="s">
        <v>20</v>
      </c>
      <c r="D50" s="8" t="s">
        <v>51</v>
      </c>
      <c r="E50" t="s">
        <v>32</v>
      </c>
      <c r="F50" t="s">
        <v>16</v>
      </c>
      <c r="G50" t="s">
        <v>114</v>
      </c>
      <c r="H50" t="s">
        <v>16</v>
      </c>
      <c r="I50" t="s">
        <v>115</v>
      </c>
      <c r="J50">
        <v>-11.621644</v>
      </c>
      <c r="K50">
        <v>33.56194</v>
      </c>
      <c r="L50">
        <v>1277</v>
      </c>
    </row>
    <row r="51" spans="1:12" x14ac:dyDescent="0.35">
      <c r="A51" s="6" t="s">
        <v>117</v>
      </c>
      <c r="B51" s="7">
        <v>0.76280000000000003</v>
      </c>
      <c r="C51" t="s">
        <v>27</v>
      </c>
      <c r="D51" s="8" t="s">
        <v>28</v>
      </c>
      <c r="E51" t="s">
        <v>32</v>
      </c>
      <c r="F51" t="s">
        <v>16</v>
      </c>
      <c r="G51" t="s">
        <v>114</v>
      </c>
      <c r="H51" t="s">
        <v>16</v>
      </c>
      <c r="I51" t="s">
        <v>115</v>
      </c>
      <c r="J51">
        <v>-11.621644</v>
      </c>
      <c r="K51">
        <v>33.56194</v>
      </c>
      <c r="L51">
        <v>1277</v>
      </c>
    </row>
    <row r="52" spans="1:12" x14ac:dyDescent="0.35">
      <c r="A52" s="6" t="s">
        <v>118</v>
      </c>
      <c r="B52" s="7">
        <v>0.75990000000000002</v>
      </c>
      <c r="C52" t="s">
        <v>13</v>
      </c>
      <c r="D52" s="8" t="s">
        <v>22</v>
      </c>
      <c r="E52" t="s">
        <v>119</v>
      </c>
      <c r="F52" t="s">
        <v>120</v>
      </c>
      <c r="G52" t="s">
        <v>121</v>
      </c>
      <c r="H52" t="s">
        <v>16</v>
      </c>
      <c r="I52" t="s">
        <v>122</v>
      </c>
      <c r="J52">
        <v>-11.624001</v>
      </c>
      <c r="K52">
        <v>33.569549000000002</v>
      </c>
      <c r="L52">
        <v>1284</v>
      </c>
    </row>
    <row r="53" spans="1:12" x14ac:dyDescent="0.35">
      <c r="A53" s="6" t="s">
        <v>123</v>
      </c>
      <c r="B53" s="7">
        <v>0.75949999999999995</v>
      </c>
      <c r="C53" t="s">
        <v>20</v>
      </c>
      <c r="D53" s="8" t="s">
        <v>22</v>
      </c>
      <c r="E53" t="s">
        <v>119</v>
      </c>
      <c r="F53" t="s">
        <v>120</v>
      </c>
      <c r="G53" t="s">
        <v>121</v>
      </c>
      <c r="H53" t="s">
        <v>16</v>
      </c>
      <c r="I53" t="s">
        <v>122</v>
      </c>
      <c r="J53">
        <v>-11.624001</v>
      </c>
      <c r="K53">
        <v>33.569549000000002</v>
      </c>
      <c r="L53">
        <v>1284</v>
      </c>
    </row>
    <row r="54" spans="1:12" x14ac:dyDescent="0.35">
      <c r="A54" s="6" t="s">
        <v>124</v>
      </c>
      <c r="B54" s="7">
        <v>0.7591</v>
      </c>
      <c r="C54" t="s">
        <v>27</v>
      </c>
      <c r="D54" s="8" t="s">
        <v>28</v>
      </c>
      <c r="E54" t="s">
        <v>119</v>
      </c>
      <c r="F54" t="s">
        <v>120</v>
      </c>
      <c r="G54" t="s">
        <v>121</v>
      </c>
      <c r="H54" t="s">
        <v>16</v>
      </c>
      <c r="I54" t="s">
        <v>122</v>
      </c>
      <c r="J54">
        <v>-11.624001</v>
      </c>
      <c r="K54">
        <v>33.569549000000002</v>
      </c>
      <c r="L54">
        <v>1284</v>
      </c>
    </row>
    <row r="55" spans="1:12" x14ac:dyDescent="0.35">
      <c r="A55" s="6" t="s">
        <v>125</v>
      </c>
      <c r="B55" s="7">
        <v>0.79390000000000005</v>
      </c>
      <c r="C55" t="s">
        <v>13</v>
      </c>
      <c r="D55" s="8" t="s">
        <v>126</v>
      </c>
      <c r="E55" t="s">
        <v>32</v>
      </c>
      <c r="F55" t="s">
        <v>16</v>
      </c>
      <c r="G55" t="s">
        <v>127</v>
      </c>
      <c r="H55" t="s">
        <v>16</v>
      </c>
      <c r="I55" t="s">
        <v>128</v>
      </c>
      <c r="J55">
        <v>-11.721529</v>
      </c>
      <c r="K55">
        <v>33.58</v>
      </c>
      <c r="L55">
        <v>1427</v>
      </c>
    </row>
    <row r="56" spans="1:12" x14ac:dyDescent="0.35">
      <c r="A56" s="6" t="s">
        <v>129</v>
      </c>
      <c r="B56" s="7">
        <v>0.79369999999999996</v>
      </c>
      <c r="C56" t="s">
        <v>20</v>
      </c>
      <c r="D56" s="8" t="s">
        <v>126</v>
      </c>
      <c r="E56" t="s">
        <v>32</v>
      </c>
      <c r="F56" t="s">
        <v>16</v>
      </c>
      <c r="G56" t="s">
        <v>127</v>
      </c>
      <c r="H56" t="s">
        <v>16</v>
      </c>
      <c r="I56" t="s">
        <v>128</v>
      </c>
      <c r="J56">
        <v>-11.721529</v>
      </c>
      <c r="K56">
        <v>33.58</v>
      </c>
      <c r="L56">
        <v>1427</v>
      </c>
    </row>
    <row r="57" spans="1:12" x14ac:dyDescent="0.35">
      <c r="A57" s="6" t="s">
        <v>130</v>
      </c>
      <c r="B57" s="7">
        <v>0.78410000000000002</v>
      </c>
      <c r="C57" t="s">
        <v>27</v>
      </c>
      <c r="D57" s="8" t="s">
        <v>28</v>
      </c>
      <c r="E57" t="s">
        <v>32</v>
      </c>
      <c r="F57" t="s">
        <v>16</v>
      </c>
      <c r="G57" t="s">
        <v>127</v>
      </c>
      <c r="H57" t="s">
        <v>16</v>
      </c>
      <c r="I57" t="s">
        <v>128</v>
      </c>
      <c r="J57">
        <v>-11.721529</v>
      </c>
      <c r="K57">
        <v>33.58</v>
      </c>
      <c r="L57">
        <v>1427</v>
      </c>
    </row>
    <row r="58" spans="1:12" x14ac:dyDescent="0.35">
      <c r="A58" s="6" t="s">
        <v>131</v>
      </c>
      <c r="B58" s="7">
        <v>0.77980000000000005</v>
      </c>
      <c r="C58" t="s">
        <v>13</v>
      </c>
      <c r="D58" s="8" t="s">
        <v>22</v>
      </c>
      <c r="E58" t="s">
        <v>32</v>
      </c>
      <c r="F58" t="s">
        <v>16</v>
      </c>
      <c r="G58" t="s">
        <v>132</v>
      </c>
      <c r="H58" t="s">
        <v>16</v>
      </c>
      <c r="I58" t="s">
        <v>133</v>
      </c>
      <c r="J58">
        <v>-11.76118</v>
      </c>
      <c r="K58">
        <v>33.565587999999998</v>
      </c>
      <c r="L58">
        <v>1340</v>
      </c>
    </row>
    <row r="59" spans="1:12" x14ac:dyDescent="0.35">
      <c r="A59" s="6" t="s">
        <v>134</v>
      </c>
      <c r="B59" s="7">
        <v>0.77980000000000005</v>
      </c>
      <c r="C59" t="s">
        <v>20</v>
      </c>
      <c r="D59" s="8" t="s">
        <v>22</v>
      </c>
      <c r="E59" t="s">
        <v>32</v>
      </c>
      <c r="F59" t="s">
        <v>16</v>
      </c>
      <c r="G59" t="s">
        <v>132</v>
      </c>
      <c r="H59" t="s">
        <v>16</v>
      </c>
      <c r="I59" t="s">
        <v>133</v>
      </c>
      <c r="J59">
        <v>-11.76118</v>
      </c>
      <c r="K59">
        <v>33.565587999999998</v>
      </c>
      <c r="L59">
        <v>1340</v>
      </c>
    </row>
    <row r="60" spans="1:12" x14ac:dyDescent="0.35">
      <c r="A60" s="6" t="s">
        <v>135</v>
      </c>
      <c r="B60" s="7">
        <v>0.77800000000000002</v>
      </c>
      <c r="C60" t="s">
        <v>27</v>
      </c>
      <c r="D60" s="8" t="s">
        <v>28</v>
      </c>
      <c r="E60" t="s">
        <v>32</v>
      </c>
      <c r="F60" t="s">
        <v>16</v>
      </c>
      <c r="G60" t="s">
        <v>132</v>
      </c>
      <c r="H60" t="s">
        <v>16</v>
      </c>
      <c r="I60" t="s">
        <v>133</v>
      </c>
      <c r="J60">
        <v>-11.76118</v>
      </c>
      <c r="K60">
        <v>33.565587999999998</v>
      </c>
      <c r="L60">
        <v>1340</v>
      </c>
    </row>
    <row r="61" spans="1:12" x14ac:dyDescent="0.35">
      <c r="A61" s="6" t="s">
        <v>136</v>
      </c>
      <c r="B61" s="7">
        <v>0.79169999999999996</v>
      </c>
      <c r="C61" t="s">
        <v>13</v>
      </c>
      <c r="D61" s="8" t="s">
        <v>137</v>
      </c>
      <c r="E61" t="s">
        <v>32</v>
      </c>
      <c r="F61" t="s">
        <v>16</v>
      </c>
      <c r="G61" t="s">
        <v>138</v>
      </c>
      <c r="H61" t="s">
        <v>16</v>
      </c>
      <c r="I61" t="s">
        <v>139</v>
      </c>
      <c r="J61">
        <v>-11.686317000000001</v>
      </c>
      <c r="K61">
        <v>33.538367999999998</v>
      </c>
      <c r="L61">
        <v>1412</v>
      </c>
    </row>
    <row r="62" spans="1:12" x14ac:dyDescent="0.35">
      <c r="A62" s="6" t="s">
        <v>140</v>
      </c>
      <c r="B62" s="7">
        <v>0.79390000000000005</v>
      </c>
      <c r="C62" t="s">
        <v>20</v>
      </c>
      <c r="D62" s="8" t="s">
        <v>137</v>
      </c>
      <c r="E62" t="s">
        <v>32</v>
      </c>
      <c r="F62" t="s">
        <v>16</v>
      </c>
      <c r="G62" t="s">
        <v>138</v>
      </c>
      <c r="H62" t="s">
        <v>16</v>
      </c>
      <c r="I62" t="s">
        <v>139</v>
      </c>
      <c r="J62">
        <v>-11.686317000000001</v>
      </c>
      <c r="K62">
        <v>33.538367999999998</v>
      </c>
      <c r="L62">
        <v>1412</v>
      </c>
    </row>
    <row r="63" spans="1:12" x14ac:dyDescent="0.35">
      <c r="A63" s="6" t="s">
        <v>141</v>
      </c>
      <c r="B63" s="7">
        <v>0.79159999999999997</v>
      </c>
      <c r="C63" t="s">
        <v>27</v>
      </c>
      <c r="D63" s="8" t="s">
        <v>28</v>
      </c>
      <c r="E63" t="s">
        <v>32</v>
      </c>
      <c r="F63" t="s">
        <v>16</v>
      </c>
      <c r="G63" t="s">
        <v>138</v>
      </c>
      <c r="H63" t="s">
        <v>16</v>
      </c>
      <c r="I63" t="s">
        <v>139</v>
      </c>
      <c r="J63">
        <v>-11.686317000000001</v>
      </c>
      <c r="K63">
        <v>33.538367999999998</v>
      </c>
      <c r="L63">
        <v>1412</v>
      </c>
    </row>
    <row r="64" spans="1:12" x14ac:dyDescent="0.35">
      <c r="A64" s="6" t="s">
        <v>142</v>
      </c>
      <c r="B64" s="7">
        <v>0.74719999999999998</v>
      </c>
      <c r="C64" t="s">
        <v>13</v>
      </c>
      <c r="D64" s="8" t="s">
        <v>80</v>
      </c>
      <c r="E64" t="s">
        <v>32</v>
      </c>
      <c r="F64" t="s">
        <v>16</v>
      </c>
      <c r="G64" t="s">
        <v>143</v>
      </c>
      <c r="H64" t="s">
        <v>16</v>
      </c>
      <c r="I64" t="s">
        <v>144</v>
      </c>
      <c r="J64">
        <v>-11.673235</v>
      </c>
      <c r="K64">
        <v>33.735112000000001</v>
      </c>
      <c r="L64">
        <v>1703</v>
      </c>
    </row>
    <row r="65" spans="1:12" x14ac:dyDescent="0.35">
      <c r="A65" s="6" t="s">
        <v>145</v>
      </c>
      <c r="B65" s="7">
        <v>0.74660000000000004</v>
      </c>
      <c r="C65" t="s">
        <v>20</v>
      </c>
      <c r="D65" s="8" t="s">
        <v>80</v>
      </c>
      <c r="E65" t="s">
        <v>32</v>
      </c>
      <c r="F65" t="s">
        <v>16</v>
      </c>
      <c r="G65" t="s">
        <v>143</v>
      </c>
      <c r="H65" t="s">
        <v>16</v>
      </c>
      <c r="I65" t="s">
        <v>144</v>
      </c>
      <c r="J65">
        <v>-11.673235</v>
      </c>
      <c r="K65">
        <v>33.735112000000001</v>
      </c>
      <c r="L65">
        <v>1703</v>
      </c>
    </row>
    <row r="66" spans="1:12" x14ac:dyDescent="0.35">
      <c r="A66" s="6" t="s">
        <v>146</v>
      </c>
      <c r="B66" s="7">
        <v>0.74250000000000005</v>
      </c>
      <c r="C66" t="s">
        <v>27</v>
      </c>
      <c r="D66" s="8" t="s">
        <v>28</v>
      </c>
      <c r="E66" t="s">
        <v>32</v>
      </c>
      <c r="F66" t="s">
        <v>16</v>
      </c>
      <c r="G66" t="s">
        <v>143</v>
      </c>
      <c r="H66" t="s">
        <v>16</v>
      </c>
      <c r="I66" t="s">
        <v>144</v>
      </c>
      <c r="J66">
        <v>-11.673235</v>
      </c>
      <c r="K66">
        <v>33.735112000000001</v>
      </c>
      <c r="L66">
        <v>1703</v>
      </c>
    </row>
    <row r="67" spans="1:12" x14ac:dyDescent="0.35">
      <c r="A67" s="6" t="s">
        <v>147</v>
      </c>
      <c r="B67" s="7">
        <v>0.745</v>
      </c>
      <c r="C67" t="s">
        <v>13</v>
      </c>
      <c r="D67" s="8" t="s">
        <v>126</v>
      </c>
      <c r="E67" t="s">
        <v>32</v>
      </c>
      <c r="F67" t="s">
        <v>16</v>
      </c>
      <c r="G67" t="s">
        <v>132</v>
      </c>
      <c r="H67" t="s">
        <v>16</v>
      </c>
      <c r="I67" t="s">
        <v>148</v>
      </c>
      <c r="J67">
        <v>-11.672071000000001</v>
      </c>
      <c r="K67">
        <v>33.735089000000002</v>
      </c>
      <c r="L67">
        <v>1707</v>
      </c>
    </row>
    <row r="68" spans="1:12" x14ac:dyDescent="0.35">
      <c r="A68" s="6" t="s">
        <v>149</v>
      </c>
      <c r="B68" s="7">
        <v>0.74519999999999997</v>
      </c>
      <c r="C68" t="s">
        <v>20</v>
      </c>
      <c r="D68" s="8" t="s">
        <v>126</v>
      </c>
      <c r="E68" t="s">
        <v>32</v>
      </c>
      <c r="F68" t="s">
        <v>16</v>
      </c>
      <c r="G68" t="s">
        <v>132</v>
      </c>
      <c r="H68" t="s">
        <v>16</v>
      </c>
      <c r="I68" t="s">
        <v>148</v>
      </c>
      <c r="J68">
        <v>-11.672071000000001</v>
      </c>
      <c r="K68">
        <v>33.735089000000002</v>
      </c>
      <c r="L68">
        <v>1707</v>
      </c>
    </row>
    <row r="69" spans="1:12" x14ac:dyDescent="0.35">
      <c r="A69" s="6" t="s">
        <v>150</v>
      </c>
      <c r="B69" s="7">
        <v>0.74380000000000002</v>
      </c>
      <c r="C69" t="s">
        <v>27</v>
      </c>
      <c r="D69" s="8" t="s">
        <v>28</v>
      </c>
      <c r="E69" t="s">
        <v>32</v>
      </c>
      <c r="F69" t="s">
        <v>16</v>
      </c>
      <c r="G69" t="s">
        <v>132</v>
      </c>
      <c r="H69" t="s">
        <v>16</v>
      </c>
      <c r="I69" t="s">
        <v>148</v>
      </c>
      <c r="J69">
        <v>-11.672071000000001</v>
      </c>
      <c r="K69">
        <v>33.735089000000002</v>
      </c>
      <c r="L69">
        <v>1707</v>
      </c>
    </row>
    <row r="70" spans="1:12" x14ac:dyDescent="0.35">
      <c r="A70" s="6" t="s">
        <v>151</v>
      </c>
      <c r="B70" s="7">
        <v>0.75149999999999995</v>
      </c>
      <c r="C70" t="s">
        <v>13</v>
      </c>
      <c r="D70" s="8" t="s">
        <v>80</v>
      </c>
      <c r="E70" t="s">
        <v>32</v>
      </c>
      <c r="F70" t="s">
        <v>16</v>
      </c>
      <c r="G70" t="s">
        <v>152</v>
      </c>
      <c r="H70" t="s">
        <v>16</v>
      </c>
      <c r="I70" t="s">
        <v>153</v>
      </c>
      <c r="J70">
        <v>-11.71824</v>
      </c>
      <c r="K70">
        <v>33.714936000000002</v>
      </c>
      <c r="L70">
        <v>1453</v>
      </c>
    </row>
    <row r="71" spans="1:12" x14ac:dyDescent="0.35">
      <c r="A71" s="6" t="s">
        <v>154</v>
      </c>
      <c r="B71" s="7">
        <v>0.752</v>
      </c>
      <c r="C71" t="s">
        <v>20</v>
      </c>
      <c r="D71" s="8" t="s">
        <v>80</v>
      </c>
      <c r="E71" t="s">
        <v>32</v>
      </c>
      <c r="F71" t="s">
        <v>16</v>
      </c>
      <c r="G71" t="s">
        <v>152</v>
      </c>
      <c r="H71" t="s">
        <v>16</v>
      </c>
      <c r="I71" t="s">
        <v>153</v>
      </c>
      <c r="J71">
        <v>-11.71824</v>
      </c>
      <c r="K71">
        <v>33.714936000000002</v>
      </c>
      <c r="L71">
        <v>1453</v>
      </c>
    </row>
    <row r="72" spans="1:12" x14ac:dyDescent="0.35">
      <c r="A72" s="6" t="s">
        <v>155</v>
      </c>
      <c r="B72" s="7">
        <v>0.75070000000000003</v>
      </c>
      <c r="C72" t="s">
        <v>27</v>
      </c>
      <c r="D72" s="8" t="s">
        <v>28</v>
      </c>
      <c r="E72" t="s">
        <v>32</v>
      </c>
      <c r="F72" t="s">
        <v>16</v>
      </c>
      <c r="G72" t="s">
        <v>152</v>
      </c>
      <c r="H72" t="s">
        <v>16</v>
      </c>
      <c r="I72" t="s">
        <v>153</v>
      </c>
      <c r="J72">
        <v>-11.71824</v>
      </c>
      <c r="K72">
        <v>33.714936000000002</v>
      </c>
      <c r="L72">
        <v>1453</v>
      </c>
    </row>
    <row r="73" spans="1:12" x14ac:dyDescent="0.35">
      <c r="A73" s="6" t="s">
        <v>156</v>
      </c>
      <c r="B73" s="7">
        <v>0.74390000000000001</v>
      </c>
      <c r="C73" t="s">
        <v>13</v>
      </c>
      <c r="D73" s="8" t="s">
        <v>157</v>
      </c>
      <c r="E73" t="s">
        <v>32</v>
      </c>
      <c r="F73" t="s">
        <v>16</v>
      </c>
      <c r="G73" t="s">
        <v>158</v>
      </c>
      <c r="H73" t="s">
        <v>16</v>
      </c>
      <c r="I73" t="s">
        <v>159</v>
      </c>
      <c r="J73">
        <v>-11.679163000000001</v>
      </c>
      <c r="K73">
        <v>33.802368000000001</v>
      </c>
      <c r="L73">
        <v>1733</v>
      </c>
    </row>
    <row r="74" spans="1:12" x14ac:dyDescent="0.35">
      <c r="A74" s="6" t="s">
        <v>160</v>
      </c>
      <c r="B74" s="7">
        <v>0.74380000000000002</v>
      </c>
      <c r="C74" t="s">
        <v>20</v>
      </c>
      <c r="D74" s="8" t="s">
        <v>157</v>
      </c>
      <c r="E74" t="s">
        <v>32</v>
      </c>
      <c r="F74" t="s">
        <v>16</v>
      </c>
      <c r="G74" t="s">
        <v>158</v>
      </c>
      <c r="H74" t="s">
        <v>16</v>
      </c>
      <c r="I74" t="s">
        <v>159</v>
      </c>
      <c r="J74">
        <v>-11.679163000000001</v>
      </c>
      <c r="K74">
        <v>33.802368000000001</v>
      </c>
      <c r="L74">
        <v>1733</v>
      </c>
    </row>
    <row r="75" spans="1:12" x14ac:dyDescent="0.35">
      <c r="A75" s="6" t="s">
        <v>161</v>
      </c>
      <c r="B75" s="7">
        <v>0.74429999999999996</v>
      </c>
      <c r="C75" t="s">
        <v>27</v>
      </c>
      <c r="D75" s="8" t="s">
        <v>28</v>
      </c>
      <c r="E75" t="s">
        <v>32</v>
      </c>
      <c r="F75" t="s">
        <v>16</v>
      </c>
      <c r="G75" t="s">
        <v>158</v>
      </c>
      <c r="H75" t="s">
        <v>16</v>
      </c>
      <c r="I75" t="s">
        <v>159</v>
      </c>
      <c r="J75">
        <v>-11.679163000000001</v>
      </c>
      <c r="K75">
        <v>33.802368000000001</v>
      </c>
      <c r="L75">
        <v>1733</v>
      </c>
    </row>
    <row r="76" spans="1:12" x14ac:dyDescent="0.35">
      <c r="A76" s="6" t="s">
        <v>162</v>
      </c>
      <c r="B76" s="7">
        <v>0.7873</v>
      </c>
      <c r="C76" t="s">
        <v>13</v>
      </c>
      <c r="D76" s="8" t="s">
        <v>38</v>
      </c>
      <c r="E76" t="s">
        <v>32</v>
      </c>
      <c r="F76" t="s">
        <v>16</v>
      </c>
      <c r="G76" t="s">
        <v>163</v>
      </c>
      <c r="H76" t="s">
        <v>16</v>
      </c>
      <c r="I76" t="s">
        <v>164</v>
      </c>
      <c r="J76">
        <v>-11.480893</v>
      </c>
      <c r="K76">
        <v>33.52214</v>
      </c>
      <c r="L76">
        <v>1269</v>
      </c>
    </row>
    <row r="77" spans="1:12" x14ac:dyDescent="0.35">
      <c r="A77" s="6" t="s">
        <v>165</v>
      </c>
      <c r="B77" s="7">
        <v>0.78739999999999999</v>
      </c>
      <c r="C77" t="s">
        <v>20</v>
      </c>
      <c r="D77" s="8" t="s">
        <v>38</v>
      </c>
      <c r="E77" t="s">
        <v>32</v>
      </c>
      <c r="F77" t="s">
        <v>16</v>
      </c>
      <c r="G77" t="s">
        <v>163</v>
      </c>
      <c r="H77" t="s">
        <v>16</v>
      </c>
      <c r="I77" t="s">
        <v>164</v>
      </c>
      <c r="J77">
        <v>-11.480893</v>
      </c>
      <c r="K77">
        <v>33.52214</v>
      </c>
      <c r="L77">
        <v>1269</v>
      </c>
    </row>
    <row r="78" spans="1:12" x14ac:dyDescent="0.35">
      <c r="A78" s="6" t="s">
        <v>166</v>
      </c>
      <c r="B78" s="7">
        <v>0.79039999999999999</v>
      </c>
      <c r="C78" t="s">
        <v>27</v>
      </c>
      <c r="D78" s="8" t="s">
        <v>28</v>
      </c>
      <c r="E78" t="s">
        <v>32</v>
      </c>
      <c r="F78" t="s">
        <v>16</v>
      </c>
      <c r="G78" t="s">
        <v>163</v>
      </c>
      <c r="H78" t="s">
        <v>16</v>
      </c>
      <c r="I78" t="s">
        <v>164</v>
      </c>
      <c r="J78">
        <v>-11.480893</v>
      </c>
      <c r="K78">
        <v>33.52214</v>
      </c>
      <c r="L78">
        <v>1269</v>
      </c>
    </row>
    <row r="79" spans="1:12" x14ac:dyDescent="0.35">
      <c r="A79" s="6" t="s">
        <v>167</v>
      </c>
      <c r="B79" s="7">
        <v>0.80300000000000005</v>
      </c>
      <c r="C79" t="s">
        <v>13</v>
      </c>
      <c r="D79" s="8" t="s">
        <v>137</v>
      </c>
      <c r="E79" t="s">
        <v>32</v>
      </c>
      <c r="F79" t="s">
        <v>16</v>
      </c>
      <c r="G79" t="s">
        <v>168</v>
      </c>
      <c r="H79" t="s">
        <v>16</v>
      </c>
      <c r="I79" t="s">
        <v>169</v>
      </c>
      <c r="J79">
        <v>-11.482257000000001</v>
      </c>
      <c r="K79">
        <v>33.521197999999998</v>
      </c>
      <c r="L79">
        <v>1272</v>
      </c>
    </row>
    <row r="80" spans="1:12" x14ac:dyDescent="0.35">
      <c r="A80" s="6" t="s">
        <v>170</v>
      </c>
      <c r="B80" s="7">
        <v>0.80469999999999997</v>
      </c>
      <c r="C80" t="s">
        <v>20</v>
      </c>
      <c r="D80" s="8" t="s">
        <v>137</v>
      </c>
      <c r="E80" t="s">
        <v>32</v>
      </c>
      <c r="F80" t="s">
        <v>16</v>
      </c>
      <c r="G80" t="s">
        <v>168</v>
      </c>
      <c r="H80" t="s">
        <v>16</v>
      </c>
      <c r="I80" t="s">
        <v>169</v>
      </c>
      <c r="J80">
        <v>-11.482257000000001</v>
      </c>
      <c r="K80">
        <v>33.521197999999998</v>
      </c>
      <c r="L80">
        <v>1272</v>
      </c>
    </row>
    <row r="81" spans="1:12" x14ac:dyDescent="0.35">
      <c r="A81" s="6" t="s">
        <v>171</v>
      </c>
      <c r="B81" s="7">
        <v>0.80369999999999997</v>
      </c>
      <c r="C81" t="s">
        <v>27</v>
      </c>
      <c r="D81" s="8" t="s">
        <v>28</v>
      </c>
      <c r="E81" t="s">
        <v>32</v>
      </c>
      <c r="F81" t="s">
        <v>16</v>
      </c>
      <c r="G81" t="s">
        <v>168</v>
      </c>
      <c r="H81" t="s">
        <v>16</v>
      </c>
      <c r="I81" t="s">
        <v>169</v>
      </c>
      <c r="J81">
        <v>-11.482257000000001</v>
      </c>
      <c r="K81">
        <v>33.521197999999998</v>
      </c>
      <c r="L81">
        <v>1272</v>
      </c>
    </row>
    <row r="82" spans="1:12" x14ac:dyDescent="0.35">
      <c r="A82" s="6" t="s">
        <v>172</v>
      </c>
      <c r="B82" s="7">
        <v>0.76549999999999996</v>
      </c>
      <c r="C82" t="s">
        <v>13</v>
      </c>
      <c r="D82" s="8" t="s">
        <v>137</v>
      </c>
      <c r="E82" t="s">
        <v>32</v>
      </c>
      <c r="F82" t="s">
        <v>16</v>
      </c>
      <c r="G82" t="s">
        <v>173</v>
      </c>
      <c r="H82" t="s">
        <v>16</v>
      </c>
      <c r="I82" t="s">
        <v>174</v>
      </c>
      <c r="J82">
        <v>-11.464634</v>
      </c>
      <c r="K82">
        <v>33.505087000000003</v>
      </c>
      <c r="L82">
        <v>1263</v>
      </c>
    </row>
    <row r="83" spans="1:12" x14ac:dyDescent="0.35">
      <c r="A83" s="6" t="s">
        <v>175</v>
      </c>
      <c r="B83" s="7">
        <v>0.76529999999999998</v>
      </c>
      <c r="C83" t="s">
        <v>20</v>
      </c>
      <c r="D83" s="8" t="s">
        <v>137</v>
      </c>
      <c r="E83" t="s">
        <v>32</v>
      </c>
      <c r="F83" t="s">
        <v>16</v>
      </c>
      <c r="G83" t="s">
        <v>173</v>
      </c>
      <c r="H83" t="s">
        <v>16</v>
      </c>
      <c r="I83" t="s">
        <v>174</v>
      </c>
      <c r="J83">
        <v>-11.464634</v>
      </c>
      <c r="K83">
        <v>33.505087000000003</v>
      </c>
      <c r="L83">
        <v>1263</v>
      </c>
    </row>
    <row r="84" spans="1:12" x14ac:dyDescent="0.35">
      <c r="A84" s="6" t="s">
        <v>176</v>
      </c>
      <c r="B84" s="7">
        <v>0.76519999999999999</v>
      </c>
      <c r="C84" t="s">
        <v>27</v>
      </c>
      <c r="D84" s="8" t="s">
        <v>28</v>
      </c>
      <c r="E84" t="s">
        <v>32</v>
      </c>
      <c r="F84" t="s">
        <v>16</v>
      </c>
      <c r="G84" t="s">
        <v>173</v>
      </c>
      <c r="H84" t="s">
        <v>16</v>
      </c>
      <c r="I84" t="s">
        <v>174</v>
      </c>
      <c r="J84">
        <v>-11.464634</v>
      </c>
      <c r="K84">
        <v>33.505087000000003</v>
      </c>
      <c r="L84">
        <v>1263</v>
      </c>
    </row>
    <row r="85" spans="1:12" x14ac:dyDescent="0.35">
      <c r="A85" s="6" t="s">
        <v>177</v>
      </c>
      <c r="B85" s="7">
        <v>0.7611</v>
      </c>
      <c r="C85" t="s">
        <v>13</v>
      </c>
      <c r="D85" s="8" t="s">
        <v>178</v>
      </c>
      <c r="E85" t="s">
        <v>15</v>
      </c>
      <c r="F85" t="s">
        <v>16</v>
      </c>
      <c r="G85" t="s">
        <v>179</v>
      </c>
      <c r="H85" t="s">
        <v>16</v>
      </c>
      <c r="I85" t="s">
        <v>180</v>
      </c>
      <c r="J85">
        <v>-11.454189</v>
      </c>
      <c r="K85">
        <v>33.504430999999997</v>
      </c>
      <c r="L85">
        <v>1222</v>
      </c>
    </row>
    <row r="86" spans="1:12" x14ac:dyDescent="0.35">
      <c r="A86" s="6" t="s">
        <v>181</v>
      </c>
      <c r="B86" s="7">
        <v>0.76100000000000001</v>
      </c>
      <c r="C86" t="s">
        <v>20</v>
      </c>
      <c r="D86" s="8" t="s">
        <v>178</v>
      </c>
      <c r="E86" t="s">
        <v>15</v>
      </c>
      <c r="F86" t="s">
        <v>16</v>
      </c>
      <c r="G86" t="s">
        <v>179</v>
      </c>
      <c r="H86" t="s">
        <v>16</v>
      </c>
      <c r="I86" t="s">
        <v>180</v>
      </c>
      <c r="J86">
        <v>-11.454189</v>
      </c>
      <c r="K86">
        <v>33.504430999999997</v>
      </c>
      <c r="L86">
        <v>1222</v>
      </c>
    </row>
    <row r="87" spans="1:12" x14ac:dyDescent="0.35">
      <c r="A87" s="6" t="s">
        <v>182</v>
      </c>
      <c r="B87" s="7">
        <v>0.76170000000000004</v>
      </c>
      <c r="C87" t="s">
        <v>27</v>
      </c>
      <c r="D87" s="8" t="s">
        <v>28</v>
      </c>
      <c r="E87" t="s">
        <v>15</v>
      </c>
      <c r="F87" t="s">
        <v>16</v>
      </c>
      <c r="G87" t="s">
        <v>179</v>
      </c>
      <c r="H87" t="s">
        <v>16</v>
      </c>
      <c r="I87" t="s">
        <v>180</v>
      </c>
      <c r="J87">
        <v>-11.454189</v>
      </c>
      <c r="K87">
        <v>33.504430999999997</v>
      </c>
      <c r="L87">
        <v>1222</v>
      </c>
    </row>
    <row r="88" spans="1:12" x14ac:dyDescent="0.35">
      <c r="A88" s="6" t="s">
        <v>183</v>
      </c>
      <c r="B88" s="7">
        <v>0.75209999999999999</v>
      </c>
      <c r="C88" t="s">
        <v>13</v>
      </c>
      <c r="D88" s="8" t="s">
        <v>38</v>
      </c>
      <c r="E88" t="s">
        <v>15</v>
      </c>
      <c r="F88" t="s">
        <v>16</v>
      </c>
      <c r="G88" t="s">
        <v>184</v>
      </c>
      <c r="H88" t="s">
        <v>16</v>
      </c>
      <c r="I88" t="s">
        <v>185</v>
      </c>
      <c r="J88">
        <v>-11.687967</v>
      </c>
      <c r="K88">
        <v>33.565800000000003</v>
      </c>
      <c r="L88">
        <v>1305</v>
      </c>
    </row>
    <row r="89" spans="1:12" x14ac:dyDescent="0.35">
      <c r="A89" s="6" t="s">
        <v>186</v>
      </c>
      <c r="B89" s="7">
        <v>0.752</v>
      </c>
      <c r="C89" t="s">
        <v>20</v>
      </c>
      <c r="D89" s="8" t="s">
        <v>38</v>
      </c>
      <c r="E89" t="s">
        <v>15</v>
      </c>
      <c r="F89" t="s">
        <v>16</v>
      </c>
      <c r="G89" t="s">
        <v>184</v>
      </c>
      <c r="H89" t="s">
        <v>16</v>
      </c>
      <c r="I89" t="s">
        <v>185</v>
      </c>
      <c r="J89">
        <v>-11.687967</v>
      </c>
      <c r="K89">
        <v>33.565800000000003</v>
      </c>
      <c r="L89">
        <v>1305</v>
      </c>
    </row>
    <row r="90" spans="1:12" x14ac:dyDescent="0.35">
      <c r="A90" s="6" t="s">
        <v>187</v>
      </c>
      <c r="B90" s="7">
        <v>0.75129999999999997</v>
      </c>
      <c r="C90" t="s">
        <v>27</v>
      </c>
      <c r="D90" s="8" t="s">
        <v>28</v>
      </c>
      <c r="E90" t="s">
        <v>15</v>
      </c>
      <c r="F90" t="s">
        <v>16</v>
      </c>
      <c r="G90" t="s">
        <v>184</v>
      </c>
      <c r="H90" t="s">
        <v>16</v>
      </c>
      <c r="I90" t="s">
        <v>185</v>
      </c>
      <c r="J90">
        <v>-11.687967</v>
      </c>
      <c r="K90">
        <v>33.565800000000003</v>
      </c>
      <c r="L90">
        <v>1305</v>
      </c>
    </row>
    <row r="91" spans="1:12" x14ac:dyDescent="0.35">
      <c r="A91" s="6" t="s">
        <v>188</v>
      </c>
      <c r="B91" s="7">
        <v>0.75780000000000003</v>
      </c>
      <c r="C91" t="s">
        <v>13</v>
      </c>
      <c r="D91" s="8" t="s">
        <v>80</v>
      </c>
      <c r="E91" t="s">
        <v>32</v>
      </c>
      <c r="F91" t="s">
        <v>16</v>
      </c>
      <c r="G91" t="s">
        <v>189</v>
      </c>
      <c r="H91" t="s">
        <v>16</v>
      </c>
      <c r="I91" t="s">
        <v>190</v>
      </c>
      <c r="J91">
        <v>-11.569070999999999</v>
      </c>
      <c r="K91">
        <v>33.409928999999998</v>
      </c>
      <c r="L91">
        <v>1171</v>
      </c>
    </row>
    <row r="92" spans="1:12" x14ac:dyDescent="0.35">
      <c r="A92" s="6" t="s">
        <v>191</v>
      </c>
      <c r="B92" s="7">
        <v>0.76319999999999999</v>
      </c>
      <c r="C92" t="s">
        <v>20</v>
      </c>
      <c r="D92" s="8" t="s">
        <v>80</v>
      </c>
      <c r="E92" t="s">
        <v>32</v>
      </c>
      <c r="F92" t="s">
        <v>16</v>
      </c>
      <c r="G92" t="s">
        <v>189</v>
      </c>
      <c r="H92" t="s">
        <v>16</v>
      </c>
      <c r="I92" t="s">
        <v>190</v>
      </c>
      <c r="J92">
        <v>-11.569070999999999</v>
      </c>
      <c r="K92">
        <v>33.409928999999998</v>
      </c>
      <c r="L92">
        <v>1171</v>
      </c>
    </row>
    <row r="93" spans="1:12" x14ac:dyDescent="0.35">
      <c r="A93" s="6" t="s">
        <v>192</v>
      </c>
      <c r="B93" s="7">
        <v>0.75419999999999998</v>
      </c>
      <c r="C93" t="s">
        <v>27</v>
      </c>
      <c r="D93" s="8" t="s">
        <v>28</v>
      </c>
      <c r="E93" t="s">
        <v>32</v>
      </c>
      <c r="F93" t="s">
        <v>16</v>
      </c>
      <c r="G93" t="s">
        <v>189</v>
      </c>
      <c r="H93" t="s">
        <v>16</v>
      </c>
      <c r="I93" t="s">
        <v>190</v>
      </c>
      <c r="J93">
        <v>-11.569070999999999</v>
      </c>
      <c r="K93">
        <v>33.409928999999998</v>
      </c>
      <c r="L93">
        <v>1171</v>
      </c>
    </row>
    <row r="94" spans="1:12" x14ac:dyDescent="0.35">
      <c r="A94" s="6" t="s">
        <v>193</v>
      </c>
      <c r="B94" s="7">
        <v>0.74150000000000005</v>
      </c>
      <c r="C94" t="s">
        <v>13</v>
      </c>
      <c r="D94" s="8" t="s">
        <v>80</v>
      </c>
      <c r="E94" t="s">
        <v>15</v>
      </c>
      <c r="F94" t="s">
        <v>16</v>
      </c>
      <c r="G94" t="s">
        <v>194</v>
      </c>
      <c r="H94" t="s">
        <v>195</v>
      </c>
      <c r="I94" t="s">
        <v>196</v>
      </c>
      <c r="J94">
        <v>-11.567933999999999</v>
      </c>
      <c r="K94">
        <v>33.404710000000001</v>
      </c>
      <c r="L94">
        <v>1159</v>
      </c>
    </row>
    <row r="95" spans="1:12" x14ac:dyDescent="0.35">
      <c r="A95" s="6" t="s">
        <v>197</v>
      </c>
      <c r="B95" s="7">
        <v>0.74150000000000005</v>
      </c>
      <c r="C95" t="s">
        <v>20</v>
      </c>
      <c r="D95" s="8" t="s">
        <v>80</v>
      </c>
      <c r="E95" t="s">
        <v>15</v>
      </c>
      <c r="F95" t="s">
        <v>16</v>
      </c>
      <c r="G95" t="s">
        <v>194</v>
      </c>
      <c r="H95" t="s">
        <v>195</v>
      </c>
      <c r="I95" t="s">
        <v>196</v>
      </c>
      <c r="J95">
        <v>-11.567933999999999</v>
      </c>
      <c r="K95">
        <v>33.404710000000001</v>
      </c>
      <c r="L95">
        <v>1159</v>
      </c>
    </row>
    <row r="96" spans="1:12" x14ac:dyDescent="0.35">
      <c r="A96" s="6" t="s">
        <v>198</v>
      </c>
      <c r="B96" s="7">
        <v>0.7389</v>
      </c>
      <c r="C96" t="s">
        <v>27</v>
      </c>
      <c r="D96" s="8" t="s">
        <v>28</v>
      </c>
      <c r="E96" t="s">
        <v>15</v>
      </c>
      <c r="F96" t="s">
        <v>16</v>
      </c>
      <c r="G96" t="s">
        <v>194</v>
      </c>
      <c r="H96" t="s">
        <v>199</v>
      </c>
      <c r="I96" t="s">
        <v>200</v>
      </c>
      <c r="J96">
        <v>-11.567613</v>
      </c>
      <c r="K96">
        <v>33.404786999999999</v>
      </c>
      <c r="L96">
        <v>1157</v>
      </c>
    </row>
    <row r="97" spans="1:12" x14ac:dyDescent="0.35">
      <c r="A97" s="6" t="s">
        <v>201</v>
      </c>
      <c r="B97" s="7">
        <v>0.75800000000000001</v>
      </c>
      <c r="C97" t="s">
        <v>13</v>
      </c>
      <c r="D97" s="8" t="s">
        <v>22</v>
      </c>
      <c r="E97" t="s">
        <v>32</v>
      </c>
      <c r="F97" t="s">
        <v>16</v>
      </c>
      <c r="G97" t="s">
        <v>202</v>
      </c>
      <c r="H97" t="s">
        <v>16</v>
      </c>
      <c r="I97" t="s">
        <v>203</v>
      </c>
      <c r="J97">
        <v>-11.55644</v>
      </c>
      <c r="K97">
        <v>33.431818999999997</v>
      </c>
      <c r="L97">
        <v>1190</v>
      </c>
    </row>
    <row r="98" spans="1:12" x14ac:dyDescent="0.35">
      <c r="A98" s="6" t="s">
        <v>204</v>
      </c>
      <c r="B98" s="7">
        <v>0.75780000000000003</v>
      </c>
      <c r="C98" t="s">
        <v>20</v>
      </c>
      <c r="D98" s="8" t="s">
        <v>22</v>
      </c>
      <c r="E98" t="s">
        <v>32</v>
      </c>
      <c r="F98" t="s">
        <v>16</v>
      </c>
      <c r="G98" t="s">
        <v>202</v>
      </c>
      <c r="H98" t="s">
        <v>16</v>
      </c>
      <c r="I98" t="s">
        <v>203</v>
      </c>
      <c r="J98">
        <v>-11.55644</v>
      </c>
      <c r="K98">
        <v>33.431818999999997</v>
      </c>
      <c r="L98">
        <v>1190</v>
      </c>
    </row>
    <row r="99" spans="1:12" x14ac:dyDescent="0.35">
      <c r="A99" s="6" t="s">
        <v>205</v>
      </c>
      <c r="B99" s="7">
        <v>0.75700000000000001</v>
      </c>
      <c r="C99" t="s">
        <v>27</v>
      </c>
      <c r="D99" s="8" t="s">
        <v>28</v>
      </c>
      <c r="E99" t="s">
        <v>32</v>
      </c>
      <c r="F99" t="s">
        <v>16</v>
      </c>
      <c r="G99" t="s">
        <v>202</v>
      </c>
      <c r="H99" t="s">
        <v>16</v>
      </c>
      <c r="I99" t="s">
        <v>203</v>
      </c>
      <c r="J99">
        <v>-11.55644</v>
      </c>
      <c r="K99">
        <v>33.431818999999997</v>
      </c>
      <c r="L99">
        <v>1190</v>
      </c>
    </row>
    <row r="100" spans="1:12" x14ac:dyDescent="0.35">
      <c r="A100" s="6" t="s">
        <v>206</v>
      </c>
      <c r="B100" s="7">
        <v>0.85209999999999997</v>
      </c>
      <c r="C100" t="s">
        <v>13</v>
      </c>
      <c r="D100" s="8" t="s">
        <v>207</v>
      </c>
      <c r="E100" t="s">
        <v>32</v>
      </c>
      <c r="F100" t="s">
        <v>16</v>
      </c>
      <c r="G100" t="s">
        <v>208</v>
      </c>
      <c r="H100" t="s">
        <v>16</v>
      </c>
      <c r="I100" t="s">
        <v>209</v>
      </c>
      <c r="J100">
        <v>-11.468094000000001</v>
      </c>
      <c r="K100">
        <v>33.707405000000001</v>
      </c>
      <c r="L100">
        <v>1278</v>
      </c>
    </row>
    <row r="101" spans="1:12" x14ac:dyDescent="0.35">
      <c r="A101" s="6" t="s">
        <v>210</v>
      </c>
      <c r="B101" s="7">
        <v>0.84960000000000002</v>
      </c>
      <c r="C101" t="s">
        <v>20</v>
      </c>
      <c r="D101" s="8" t="s">
        <v>207</v>
      </c>
      <c r="E101" t="s">
        <v>32</v>
      </c>
      <c r="F101" t="s">
        <v>16</v>
      </c>
      <c r="G101" t="s">
        <v>208</v>
      </c>
      <c r="H101" t="s">
        <v>16</v>
      </c>
      <c r="I101" t="s">
        <v>209</v>
      </c>
      <c r="J101">
        <v>-11.468094000000001</v>
      </c>
      <c r="K101">
        <v>33.707405000000001</v>
      </c>
      <c r="L101">
        <v>1278</v>
      </c>
    </row>
    <row r="102" spans="1:12" x14ac:dyDescent="0.35">
      <c r="A102" s="6" t="s">
        <v>211</v>
      </c>
      <c r="B102" s="7">
        <v>0.83740000000000003</v>
      </c>
      <c r="C102" t="s">
        <v>27</v>
      </c>
      <c r="D102" s="8" t="s">
        <v>28</v>
      </c>
      <c r="E102" t="s">
        <v>32</v>
      </c>
      <c r="F102" t="s">
        <v>16</v>
      </c>
      <c r="G102" t="s">
        <v>208</v>
      </c>
      <c r="H102" t="s">
        <v>16</v>
      </c>
      <c r="I102" t="s">
        <v>209</v>
      </c>
      <c r="J102">
        <v>-11.468094000000001</v>
      </c>
      <c r="K102">
        <v>33.707405000000001</v>
      </c>
      <c r="L102">
        <v>1278</v>
      </c>
    </row>
    <row r="103" spans="1:12" x14ac:dyDescent="0.35">
      <c r="A103" s="6" t="s">
        <v>212</v>
      </c>
      <c r="B103" s="7">
        <v>0.77100000000000002</v>
      </c>
      <c r="C103" t="s">
        <v>13</v>
      </c>
      <c r="D103" s="8" t="s">
        <v>51</v>
      </c>
      <c r="E103" t="s">
        <v>32</v>
      </c>
      <c r="F103" t="s">
        <v>16</v>
      </c>
      <c r="G103" t="s">
        <v>213</v>
      </c>
      <c r="H103" t="s">
        <v>16</v>
      </c>
      <c r="I103" t="s">
        <v>214</v>
      </c>
      <c r="J103">
        <v>-11.456242</v>
      </c>
      <c r="K103">
        <v>33.727747000000001</v>
      </c>
      <c r="L103">
        <v>1235</v>
      </c>
    </row>
    <row r="104" spans="1:12" x14ac:dyDescent="0.35">
      <c r="A104" s="6" t="s">
        <v>215</v>
      </c>
      <c r="B104" s="7">
        <v>0.77100000000000002</v>
      </c>
      <c r="C104" t="s">
        <v>20</v>
      </c>
      <c r="D104" s="8" t="s">
        <v>51</v>
      </c>
      <c r="E104" t="s">
        <v>32</v>
      </c>
      <c r="F104" t="s">
        <v>16</v>
      </c>
      <c r="G104" t="s">
        <v>213</v>
      </c>
      <c r="H104" t="s">
        <v>16</v>
      </c>
      <c r="I104" t="s">
        <v>214</v>
      </c>
      <c r="J104">
        <v>-11.456242</v>
      </c>
      <c r="K104">
        <v>33.727747000000001</v>
      </c>
      <c r="L104">
        <v>1235</v>
      </c>
    </row>
    <row r="105" spans="1:12" x14ac:dyDescent="0.35">
      <c r="A105" s="6" t="s">
        <v>216</v>
      </c>
      <c r="B105" s="7">
        <v>0.76959999999999995</v>
      </c>
      <c r="C105" t="s">
        <v>27</v>
      </c>
      <c r="D105" s="8" t="s">
        <v>28</v>
      </c>
      <c r="E105" t="s">
        <v>32</v>
      </c>
      <c r="F105" t="s">
        <v>16</v>
      </c>
      <c r="G105" t="s">
        <v>213</v>
      </c>
      <c r="H105" t="s">
        <v>16</v>
      </c>
      <c r="I105" t="s">
        <v>214</v>
      </c>
      <c r="J105">
        <v>-11.456242</v>
      </c>
      <c r="K105">
        <v>33.727747000000001</v>
      </c>
      <c r="L105">
        <v>1235</v>
      </c>
    </row>
    <row r="106" spans="1:12" x14ac:dyDescent="0.35">
      <c r="A106" s="6" t="s">
        <v>217</v>
      </c>
      <c r="B106" s="7">
        <v>0.76100000000000001</v>
      </c>
      <c r="C106" t="s">
        <v>13</v>
      </c>
      <c r="D106" s="8" t="s">
        <v>38</v>
      </c>
      <c r="E106" t="s">
        <v>119</v>
      </c>
      <c r="F106" t="s">
        <v>218</v>
      </c>
      <c r="G106" t="s">
        <v>219</v>
      </c>
      <c r="H106" t="s">
        <v>16</v>
      </c>
      <c r="I106" t="s">
        <v>220</v>
      </c>
      <c r="J106">
        <v>-11.439126</v>
      </c>
      <c r="K106">
        <v>33.744681999999997</v>
      </c>
      <c r="L106">
        <v>1208</v>
      </c>
    </row>
    <row r="107" spans="1:12" x14ac:dyDescent="0.35">
      <c r="A107" s="6" t="s">
        <v>221</v>
      </c>
      <c r="B107" s="7">
        <v>0.76129999999999998</v>
      </c>
      <c r="C107" t="s">
        <v>20</v>
      </c>
      <c r="D107" s="8" t="s">
        <v>38</v>
      </c>
      <c r="E107" t="s">
        <v>119</v>
      </c>
      <c r="F107" t="s">
        <v>218</v>
      </c>
      <c r="G107" t="s">
        <v>219</v>
      </c>
      <c r="H107" t="s">
        <v>16</v>
      </c>
      <c r="I107" t="s">
        <v>220</v>
      </c>
      <c r="J107">
        <v>-11.439126</v>
      </c>
      <c r="K107">
        <v>33.744681999999997</v>
      </c>
      <c r="L107">
        <v>1208</v>
      </c>
    </row>
    <row r="108" spans="1:12" x14ac:dyDescent="0.35">
      <c r="A108" s="6" t="s">
        <v>222</v>
      </c>
      <c r="B108" s="7">
        <v>0.76039999999999996</v>
      </c>
      <c r="C108" t="s">
        <v>27</v>
      </c>
      <c r="D108" s="8" t="s">
        <v>28</v>
      </c>
      <c r="E108" t="s">
        <v>119</v>
      </c>
      <c r="F108" t="s">
        <v>218</v>
      </c>
      <c r="G108" t="s">
        <v>219</v>
      </c>
      <c r="H108" t="s">
        <v>16</v>
      </c>
      <c r="I108" t="s">
        <v>220</v>
      </c>
      <c r="J108">
        <v>-11.439126</v>
      </c>
      <c r="K108">
        <v>33.744681999999997</v>
      </c>
      <c r="L108">
        <v>1208</v>
      </c>
    </row>
    <row r="109" spans="1:12" x14ac:dyDescent="0.35">
      <c r="A109" s="6" t="s">
        <v>223</v>
      </c>
      <c r="B109" s="7">
        <v>0.76649999999999996</v>
      </c>
      <c r="C109" t="s">
        <v>27</v>
      </c>
      <c r="D109" s="8" t="s">
        <v>28</v>
      </c>
      <c r="E109" t="s">
        <v>119</v>
      </c>
      <c r="F109" t="s">
        <v>218</v>
      </c>
      <c r="G109" t="s">
        <v>224</v>
      </c>
      <c r="H109" t="s">
        <v>16</v>
      </c>
      <c r="I109" t="s">
        <v>225</v>
      </c>
      <c r="J109">
        <v>-11.438669000000001</v>
      </c>
      <c r="K109">
        <v>33.744069000000003</v>
      </c>
      <c r="L109">
        <v>1206</v>
      </c>
    </row>
    <row r="110" spans="1:12" x14ac:dyDescent="0.35">
      <c r="A110" s="6" t="s">
        <v>110</v>
      </c>
      <c r="B110" s="7">
        <v>0.75570000000000004</v>
      </c>
      <c r="C110" t="s">
        <v>27</v>
      </c>
      <c r="D110" s="8" t="s">
        <v>28</v>
      </c>
      <c r="E110" t="s">
        <v>15</v>
      </c>
      <c r="F110" t="s">
        <v>16</v>
      </c>
      <c r="G110" t="s">
        <v>111</v>
      </c>
      <c r="H110" t="s">
        <v>16</v>
      </c>
      <c r="I110" t="s">
        <v>112</v>
      </c>
      <c r="J110">
        <v>-11.620936</v>
      </c>
      <c r="K110">
        <v>33.562961000000001</v>
      </c>
      <c r="L110">
        <v>1267</v>
      </c>
    </row>
    <row r="111" spans="1:12" x14ac:dyDescent="0.35">
      <c r="A111" s="6" t="s">
        <v>226</v>
      </c>
      <c r="B111" s="7">
        <v>0.73499999999999999</v>
      </c>
      <c r="C111" t="s">
        <v>24</v>
      </c>
      <c r="D111" t="s">
        <v>16</v>
      </c>
      <c r="E111" t="s">
        <v>32</v>
      </c>
      <c r="F111" t="s">
        <v>16</v>
      </c>
      <c r="G111" t="s">
        <v>16</v>
      </c>
      <c r="J111">
        <v>-11.681381</v>
      </c>
      <c r="K111">
        <v>33.572876000000001</v>
      </c>
    </row>
    <row r="112" spans="1:12" x14ac:dyDescent="0.35">
      <c r="A112" s="6" t="s">
        <v>227</v>
      </c>
      <c r="B112" s="7">
        <v>0.75560000000000005</v>
      </c>
      <c r="C112" t="s">
        <v>24</v>
      </c>
      <c r="D112" t="s">
        <v>16</v>
      </c>
      <c r="E112" t="s">
        <v>32</v>
      </c>
      <c r="F112" t="s">
        <v>16</v>
      </c>
      <c r="G112" t="s">
        <v>16</v>
      </c>
      <c r="J112">
        <v>-11.565393</v>
      </c>
      <c r="K112">
        <v>33.670102</v>
      </c>
    </row>
    <row r="113" spans="1:11" x14ac:dyDescent="0.35">
      <c r="A113" s="6" t="s">
        <v>228</v>
      </c>
      <c r="B113" s="7">
        <v>0.77329999999999999</v>
      </c>
      <c r="C113" t="s">
        <v>24</v>
      </c>
      <c r="D113" t="s">
        <v>16</v>
      </c>
      <c r="E113" t="s">
        <v>32</v>
      </c>
      <c r="F113" t="s">
        <v>16</v>
      </c>
      <c r="G113" t="s">
        <v>16</v>
      </c>
      <c r="J113">
        <v>-11.574310000000001</v>
      </c>
      <c r="K113">
        <v>33.729664</v>
      </c>
    </row>
    <row r="114" spans="1:11" x14ac:dyDescent="0.35">
      <c r="A114" s="6" t="s">
        <v>229</v>
      </c>
      <c r="B114" s="7">
        <v>0.75109999999999999</v>
      </c>
      <c r="C114" t="s">
        <v>24</v>
      </c>
      <c r="D114" t="s">
        <v>16</v>
      </c>
      <c r="E114" t="s">
        <v>32</v>
      </c>
      <c r="F114" t="s">
        <v>16</v>
      </c>
      <c r="G114" t="s">
        <v>16</v>
      </c>
      <c r="J114">
        <v>-11.517353</v>
      </c>
      <c r="K114">
        <v>33.783433000000002</v>
      </c>
    </row>
    <row r="115" spans="1:11" x14ac:dyDescent="0.35">
      <c r="A115" s="6" t="s">
        <v>230</v>
      </c>
      <c r="B115" s="7">
        <v>0.75109999999999999</v>
      </c>
      <c r="C115" t="s">
        <v>24</v>
      </c>
      <c r="D115" t="s">
        <v>16</v>
      </c>
      <c r="E115" t="s">
        <v>32</v>
      </c>
      <c r="F115" t="s">
        <v>16</v>
      </c>
      <c r="G115" t="s">
        <v>16</v>
      </c>
      <c r="J115">
        <v>-11.705226</v>
      </c>
      <c r="K115">
        <v>33.669932000000003</v>
      </c>
    </row>
    <row r="116" spans="1:11" x14ac:dyDescent="0.35">
      <c r="A116" s="6" t="s">
        <v>231</v>
      </c>
      <c r="B116" s="7">
        <v>0.7681</v>
      </c>
      <c r="C116" t="s">
        <v>24</v>
      </c>
      <c r="D116" t="s">
        <v>16</v>
      </c>
      <c r="E116" t="s">
        <v>32</v>
      </c>
      <c r="F116" t="s">
        <v>16</v>
      </c>
      <c r="G116" t="s">
        <v>16</v>
      </c>
      <c r="J116">
        <v>-11.642336999999999</v>
      </c>
      <c r="K116">
        <v>33.758875000000003</v>
      </c>
    </row>
    <row r="117" spans="1:11" x14ac:dyDescent="0.35">
      <c r="A117" s="6" t="s">
        <v>232</v>
      </c>
      <c r="B117" s="7">
        <v>0.76019999999999999</v>
      </c>
      <c r="C117" t="s">
        <v>24</v>
      </c>
      <c r="D117" t="s">
        <v>16</v>
      </c>
      <c r="E117" t="s">
        <v>32</v>
      </c>
      <c r="F117" t="s">
        <v>16</v>
      </c>
      <c r="G117" t="s">
        <v>16</v>
      </c>
      <c r="J117">
        <v>-11.617653000000001</v>
      </c>
      <c r="K117">
        <v>33.711376000000001</v>
      </c>
    </row>
    <row r="118" spans="1:11" x14ac:dyDescent="0.35">
      <c r="A118" s="6" t="s">
        <v>233</v>
      </c>
      <c r="B118" s="7">
        <v>0.74219999999999997</v>
      </c>
      <c r="C118" t="s">
        <v>24</v>
      </c>
      <c r="D118" t="s">
        <v>16</v>
      </c>
      <c r="E118" t="s">
        <v>119</v>
      </c>
      <c r="F118" t="s">
        <v>218</v>
      </c>
      <c r="G118" t="s">
        <v>213</v>
      </c>
      <c r="J118">
        <v>-11.836650000000001</v>
      </c>
      <c r="K118">
        <v>33.713250000000002</v>
      </c>
    </row>
    <row r="119" spans="1:11" x14ac:dyDescent="0.35">
      <c r="A119" s="6" t="s">
        <v>234</v>
      </c>
      <c r="B119" s="7">
        <v>0.75900000000000001</v>
      </c>
      <c r="C119" t="s">
        <v>24</v>
      </c>
      <c r="D119" t="s">
        <v>16</v>
      </c>
      <c r="E119" t="s">
        <v>32</v>
      </c>
      <c r="F119" t="s">
        <v>16</v>
      </c>
      <c r="G119" t="s">
        <v>16</v>
      </c>
      <c r="J119">
        <v>-11.756497</v>
      </c>
      <c r="K119">
        <v>33.671010000000003</v>
      </c>
    </row>
    <row r="120" spans="1:11" x14ac:dyDescent="0.35">
      <c r="A120" s="6" t="s">
        <v>235</v>
      </c>
      <c r="B120" s="7">
        <v>0.75060000000000004</v>
      </c>
      <c r="C120" t="s">
        <v>24</v>
      </c>
      <c r="D120" t="s">
        <v>16</v>
      </c>
      <c r="E120" t="s">
        <v>32</v>
      </c>
      <c r="F120" t="s">
        <v>16</v>
      </c>
      <c r="G120" t="s">
        <v>16</v>
      </c>
      <c r="J120">
        <v>-11.584965</v>
      </c>
      <c r="K120">
        <v>33.543804999999999</v>
      </c>
    </row>
    <row r="121" spans="1:11" x14ac:dyDescent="0.35">
      <c r="A121" s="6" t="s">
        <v>236</v>
      </c>
      <c r="B121" s="7">
        <v>0.74570000000000003</v>
      </c>
      <c r="C121" t="s">
        <v>24</v>
      </c>
      <c r="D121" t="s">
        <v>16</v>
      </c>
      <c r="E121" t="s">
        <v>32</v>
      </c>
      <c r="F121" t="s">
        <v>16</v>
      </c>
      <c r="G121" t="s">
        <v>16</v>
      </c>
      <c r="J121">
        <v>-11.646871000000001</v>
      </c>
      <c r="K121">
        <v>33.673709000000002</v>
      </c>
    </row>
    <row r="122" spans="1:11" x14ac:dyDescent="0.35">
      <c r="A122" s="6" t="s">
        <v>237</v>
      </c>
      <c r="B122" s="7">
        <v>0.74609999999999999</v>
      </c>
      <c r="C122" t="s">
        <v>24</v>
      </c>
      <c r="D122" t="s">
        <v>16</v>
      </c>
      <c r="E122" t="s">
        <v>32</v>
      </c>
      <c r="F122" t="s">
        <v>16</v>
      </c>
      <c r="G122" t="s">
        <v>16</v>
      </c>
      <c r="J122">
        <v>-11.648644000000001</v>
      </c>
      <c r="K122">
        <v>33.669649</v>
      </c>
    </row>
    <row r="123" spans="1:11" x14ac:dyDescent="0.35">
      <c r="A123" s="6" t="s">
        <v>238</v>
      </c>
      <c r="B123" s="7">
        <v>0.74350000000000005</v>
      </c>
      <c r="C123" t="s">
        <v>24</v>
      </c>
      <c r="D123" t="s">
        <v>16</v>
      </c>
      <c r="E123" t="s">
        <v>32</v>
      </c>
      <c r="F123" t="s">
        <v>16</v>
      </c>
      <c r="G123" t="s">
        <v>16</v>
      </c>
      <c r="J123">
        <v>-11.649136</v>
      </c>
      <c r="K123">
        <v>33.667980999999997</v>
      </c>
    </row>
    <row r="124" spans="1:11" x14ac:dyDescent="0.35">
      <c r="A124" s="6" t="s">
        <v>239</v>
      </c>
      <c r="B124" s="7">
        <v>0.73060000000000003</v>
      </c>
      <c r="C124" t="s">
        <v>24</v>
      </c>
      <c r="D124" t="s">
        <v>16</v>
      </c>
      <c r="E124" t="s">
        <v>32</v>
      </c>
      <c r="F124" t="s">
        <v>16</v>
      </c>
      <c r="G124" t="s">
        <v>16</v>
      </c>
      <c r="J124">
        <v>-11.650370000000001</v>
      </c>
      <c r="K124">
        <v>33.666232000000001</v>
      </c>
    </row>
    <row r="125" spans="1:11" x14ac:dyDescent="0.35">
      <c r="A125" s="6" t="s">
        <v>240</v>
      </c>
      <c r="B125" s="7">
        <v>0.74080000000000001</v>
      </c>
      <c r="C125" t="s">
        <v>24</v>
      </c>
      <c r="D125" t="s">
        <v>16</v>
      </c>
      <c r="E125" t="s">
        <v>32</v>
      </c>
      <c r="F125" t="s">
        <v>16</v>
      </c>
      <c r="G125" t="s">
        <v>16</v>
      </c>
      <c r="J125">
        <v>-11.650963000000001</v>
      </c>
      <c r="K125">
        <v>33.664315999999999</v>
      </c>
    </row>
    <row r="126" spans="1:11" x14ac:dyDescent="0.35">
      <c r="A126" s="6" t="s">
        <v>241</v>
      </c>
      <c r="B126" s="7">
        <v>0.74439999999999995</v>
      </c>
      <c r="C126" t="s">
        <v>24</v>
      </c>
      <c r="D126" t="s">
        <v>16</v>
      </c>
      <c r="E126" t="s">
        <v>32</v>
      </c>
      <c r="F126" t="s">
        <v>16</v>
      </c>
      <c r="G126" t="s">
        <v>16</v>
      </c>
      <c r="J126">
        <v>-11.651961</v>
      </c>
      <c r="K126">
        <v>33.662739999999999</v>
      </c>
    </row>
    <row r="127" spans="1:11" x14ac:dyDescent="0.35">
      <c r="A127" s="6" t="s">
        <v>242</v>
      </c>
      <c r="B127" s="7">
        <v>0.72460000000000002</v>
      </c>
      <c r="C127" t="s">
        <v>24</v>
      </c>
      <c r="D127" t="s">
        <v>16</v>
      </c>
      <c r="E127" t="s">
        <v>32</v>
      </c>
      <c r="F127" t="s">
        <v>16</v>
      </c>
      <c r="G127" t="s">
        <v>16</v>
      </c>
      <c r="J127">
        <v>-11.652638</v>
      </c>
      <c r="K127">
        <v>33.659292000000001</v>
      </c>
    </row>
    <row r="128" spans="1:11" x14ac:dyDescent="0.35">
      <c r="A128" s="6" t="s">
        <v>243</v>
      </c>
      <c r="B128" s="7">
        <v>0.73340000000000005</v>
      </c>
      <c r="C128" t="s">
        <v>24</v>
      </c>
      <c r="D128" t="s">
        <v>16</v>
      </c>
      <c r="E128" t="s">
        <v>32</v>
      </c>
      <c r="F128" t="s">
        <v>16</v>
      </c>
      <c r="G128" t="s">
        <v>16</v>
      </c>
      <c r="J128">
        <v>-11.653718</v>
      </c>
      <c r="K128">
        <v>33.657625000000003</v>
      </c>
    </row>
    <row r="129" spans="1:11" x14ac:dyDescent="0.35">
      <c r="A129" s="6" t="s">
        <v>244</v>
      </c>
      <c r="B129" s="7">
        <v>0.73209999999999997</v>
      </c>
      <c r="C129" t="s">
        <v>24</v>
      </c>
      <c r="D129" t="s">
        <v>16</v>
      </c>
      <c r="E129" t="s">
        <v>32</v>
      </c>
      <c r="F129" t="s">
        <v>16</v>
      </c>
      <c r="G129" t="s">
        <v>16</v>
      </c>
      <c r="J129">
        <v>-11.654310000000001</v>
      </c>
      <c r="K129">
        <v>33.655737000000002</v>
      </c>
    </row>
    <row r="130" spans="1:11" x14ac:dyDescent="0.35">
      <c r="A130" s="6" t="s">
        <v>245</v>
      </c>
      <c r="B130" s="7">
        <v>0.72529999999999994</v>
      </c>
      <c r="C130" t="s">
        <v>24</v>
      </c>
      <c r="D130" t="s">
        <v>16</v>
      </c>
      <c r="E130" t="s">
        <v>32</v>
      </c>
      <c r="F130" t="s">
        <v>16</v>
      </c>
      <c r="G130" t="s">
        <v>16</v>
      </c>
      <c r="J130">
        <v>-11.657057999999999</v>
      </c>
      <c r="K130">
        <v>33.648311999999997</v>
      </c>
    </row>
    <row r="131" spans="1:11" x14ac:dyDescent="0.35">
      <c r="A131" s="6" t="s">
        <v>246</v>
      </c>
      <c r="B131" s="7">
        <v>0.75209999999999999</v>
      </c>
      <c r="C131" t="s">
        <v>24</v>
      </c>
      <c r="D131" t="s">
        <v>16</v>
      </c>
      <c r="E131" t="s">
        <v>32</v>
      </c>
      <c r="F131" t="s">
        <v>16</v>
      </c>
      <c r="G131" t="s">
        <v>16</v>
      </c>
      <c r="J131">
        <v>-11.657057999999999</v>
      </c>
      <c r="K131">
        <v>33.648311999999997</v>
      </c>
    </row>
    <row r="132" spans="1:11" x14ac:dyDescent="0.35">
      <c r="A132" s="6" t="s">
        <v>247</v>
      </c>
      <c r="B132" s="7">
        <v>0.76100000000000001</v>
      </c>
      <c r="C132" t="s">
        <v>24</v>
      </c>
      <c r="D132" t="s">
        <v>16</v>
      </c>
      <c r="E132" t="s">
        <v>32</v>
      </c>
      <c r="F132" t="s">
        <v>16</v>
      </c>
      <c r="G132" t="s">
        <v>16</v>
      </c>
      <c r="J132">
        <v>-11.659364</v>
      </c>
      <c r="K132">
        <v>33.644326999999997</v>
      </c>
    </row>
    <row r="133" spans="1:11" x14ac:dyDescent="0.35">
      <c r="A133" s="6" t="s">
        <v>248</v>
      </c>
      <c r="B133" s="7">
        <v>0.76780000000000004</v>
      </c>
      <c r="C133" t="s">
        <v>249</v>
      </c>
      <c r="D133" t="s">
        <v>250</v>
      </c>
      <c r="E133" t="s">
        <v>32</v>
      </c>
      <c r="F133" t="s">
        <v>16</v>
      </c>
      <c r="G133" t="s">
        <v>16</v>
      </c>
      <c r="J133">
        <v>-11.627862</v>
      </c>
      <c r="K133">
        <v>33.631821000000002</v>
      </c>
    </row>
    <row r="134" spans="1:11" x14ac:dyDescent="0.35">
      <c r="A134" s="6" t="s">
        <v>251</v>
      </c>
      <c r="B134" s="7">
        <v>0.76029999999999998</v>
      </c>
      <c r="C134" t="s">
        <v>249</v>
      </c>
      <c r="D134" s="8" t="s">
        <v>252</v>
      </c>
      <c r="E134" t="s">
        <v>32</v>
      </c>
      <c r="F134" t="s">
        <v>16</v>
      </c>
      <c r="G134" t="s">
        <v>16</v>
      </c>
      <c r="J134">
        <v>-11.700561</v>
      </c>
      <c r="K134">
        <v>33.732208999999997</v>
      </c>
    </row>
    <row r="135" spans="1:11" x14ac:dyDescent="0.35">
      <c r="A135" s="6" t="s">
        <v>253</v>
      </c>
      <c r="B135" s="7">
        <v>0.75360000000000005</v>
      </c>
      <c r="C135" t="s">
        <v>249</v>
      </c>
      <c r="D135" s="8" t="s">
        <v>252</v>
      </c>
      <c r="E135" t="s">
        <v>32</v>
      </c>
      <c r="F135" t="s">
        <v>16</v>
      </c>
      <c r="G135" t="s">
        <v>16</v>
      </c>
      <c r="J135">
        <v>-11.87391</v>
      </c>
      <c r="K135">
        <v>33.547237000000003</v>
      </c>
    </row>
    <row r="136" spans="1:11" x14ac:dyDescent="0.35">
      <c r="A136" s="6" t="s">
        <v>254</v>
      </c>
      <c r="B136" s="7">
        <v>0.74409999999999998</v>
      </c>
      <c r="C136" t="s">
        <v>249</v>
      </c>
      <c r="D136" s="8" t="s">
        <v>252</v>
      </c>
      <c r="E136" t="s">
        <v>32</v>
      </c>
      <c r="F136" t="s">
        <v>16</v>
      </c>
      <c r="G136" t="s">
        <v>16</v>
      </c>
      <c r="J136">
        <v>-11.831865000000001</v>
      </c>
      <c r="K136">
        <v>33.502288</v>
      </c>
    </row>
    <row r="137" spans="1:11" x14ac:dyDescent="0.35">
      <c r="A137" s="6" t="s">
        <v>255</v>
      </c>
      <c r="B137" s="7">
        <v>0.76929999999999998</v>
      </c>
      <c r="C137" t="s">
        <v>249</v>
      </c>
      <c r="D137" s="8" t="s">
        <v>252</v>
      </c>
      <c r="E137" t="s">
        <v>32</v>
      </c>
      <c r="F137" t="s">
        <v>16</v>
      </c>
      <c r="G137" t="s">
        <v>16</v>
      </c>
      <c r="J137">
        <v>-11.643955999999999</v>
      </c>
      <c r="K137">
        <v>33.506321</v>
      </c>
    </row>
    <row r="138" spans="1:11" x14ac:dyDescent="0.35">
      <c r="A138" s="6" t="s">
        <v>256</v>
      </c>
      <c r="B138" s="7">
        <v>0.77639999999999998</v>
      </c>
      <c r="C138" t="s">
        <v>249</v>
      </c>
      <c r="D138" s="8" t="s">
        <v>252</v>
      </c>
      <c r="E138" t="s">
        <v>32</v>
      </c>
      <c r="F138" t="s">
        <v>16</v>
      </c>
      <c r="G138" t="s">
        <v>16</v>
      </c>
      <c r="J138">
        <v>-11.722931000000001</v>
      </c>
      <c r="K138">
        <v>33.492455999999997</v>
      </c>
    </row>
    <row r="139" spans="1:11" x14ac:dyDescent="0.35">
      <c r="A139" s="6" t="s">
        <v>257</v>
      </c>
      <c r="B139" s="7">
        <v>0.75160000000000005</v>
      </c>
      <c r="C139" t="s">
        <v>249</v>
      </c>
      <c r="D139" s="8" t="s">
        <v>252</v>
      </c>
      <c r="E139" t="s">
        <v>32</v>
      </c>
      <c r="F139" t="s">
        <v>16</v>
      </c>
      <c r="G139" t="s">
        <v>16</v>
      </c>
      <c r="J139">
        <v>-11.747024</v>
      </c>
      <c r="K139">
        <v>33.471868999999998</v>
      </c>
    </row>
    <row r="140" spans="1:11" x14ac:dyDescent="0.35">
      <c r="A140" s="6" t="s">
        <v>258</v>
      </c>
      <c r="B140" s="7">
        <v>0.72819999999999996</v>
      </c>
      <c r="C140" t="s">
        <v>249</v>
      </c>
      <c r="D140" s="8" t="s">
        <v>252</v>
      </c>
      <c r="E140" t="s">
        <v>32</v>
      </c>
      <c r="F140" t="s">
        <v>16</v>
      </c>
      <c r="G140" t="s">
        <v>16</v>
      </c>
      <c r="J140">
        <v>-11.786714999999999</v>
      </c>
      <c r="K140">
        <v>33.478079000000001</v>
      </c>
    </row>
    <row r="141" spans="1:11" x14ac:dyDescent="0.35">
      <c r="A141" s="6" t="s">
        <v>259</v>
      </c>
      <c r="B141" s="7">
        <v>0.74229999999999996</v>
      </c>
      <c r="C141" t="s">
        <v>249</v>
      </c>
      <c r="D141" s="8" t="s">
        <v>252</v>
      </c>
      <c r="E141" t="s">
        <v>32</v>
      </c>
      <c r="F141" t="s">
        <v>16</v>
      </c>
      <c r="G141" t="s">
        <v>16</v>
      </c>
      <c r="J141">
        <v>-11.842810999999999</v>
      </c>
      <c r="K141">
        <v>33.566749000000002</v>
      </c>
    </row>
    <row r="142" spans="1:11" x14ac:dyDescent="0.35">
      <c r="A142" s="6" t="s">
        <v>260</v>
      </c>
      <c r="B142" s="7">
        <v>0.77949999999999997</v>
      </c>
      <c r="C142" t="s">
        <v>249</v>
      </c>
      <c r="D142" s="8" t="s">
        <v>252</v>
      </c>
      <c r="E142" t="s">
        <v>32</v>
      </c>
      <c r="F142" t="s">
        <v>16</v>
      </c>
      <c r="G142" t="s">
        <v>16</v>
      </c>
      <c r="J142">
        <v>-11.881543000000001</v>
      </c>
      <c r="K142">
        <v>33.638012000000003</v>
      </c>
    </row>
    <row r="143" spans="1:11" x14ac:dyDescent="0.35">
      <c r="A143" s="6" t="s">
        <v>261</v>
      </c>
      <c r="B143" s="7">
        <v>0.7581</v>
      </c>
      <c r="C143" t="s">
        <v>249</v>
      </c>
      <c r="D143" s="8" t="s">
        <v>252</v>
      </c>
      <c r="E143" t="s">
        <v>32</v>
      </c>
      <c r="F143" t="s">
        <v>16</v>
      </c>
      <c r="G143" t="s">
        <v>16</v>
      </c>
      <c r="J143">
        <v>-11.877234</v>
      </c>
      <c r="K143">
        <v>33.693953999999998</v>
      </c>
    </row>
    <row r="144" spans="1:11" x14ac:dyDescent="0.35">
      <c r="A144" s="6" t="s">
        <v>262</v>
      </c>
      <c r="B144" s="7">
        <v>0.78859999999999997</v>
      </c>
      <c r="C144" t="s">
        <v>249</v>
      </c>
      <c r="D144" s="8" t="s">
        <v>252</v>
      </c>
      <c r="E144" t="s">
        <v>32</v>
      </c>
      <c r="F144" t="s">
        <v>16</v>
      </c>
      <c r="G144" t="s">
        <v>16</v>
      </c>
      <c r="J144">
        <v>-11.543733</v>
      </c>
      <c r="K144">
        <v>33.583047999999998</v>
      </c>
    </row>
    <row r="145" spans="1:11" x14ac:dyDescent="0.35">
      <c r="A145" s="6" t="s">
        <v>263</v>
      </c>
      <c r="B145" s="7">
        <v>0.755</v>
      </c>
      <c r="C145" t="s">
        <v>249</v>
      </c>
      <c r="D145" s="8" t="s">
        <v>252</v>
      </c>
      <c r="E145" t="s">
        <v>32</v>
      </c>
      <c r="F145" t="s">
        <v>16</v>
      </c>
      <c r="G145" t="s">
        <v>16</v>
      </c>
      <c r="J145">
        <v>-11.503106000000001</v>
      </c>
      <c r="K145">
        <v>33.618448999999998</v>
      </c>
    </row>
    <row r="146" spans="1:11" x14ac:dyDescent="0.35">
      <c r="A146" s="6" t="s">
        <v>264</v>
      </c>
      <c r="B146" s="7">
        <v>0.75160000000000005</v>
      </c>
      <c r="C146" t="s">
        <v>249</v>
      </c>
      <c r="D146" s="8" t="s">
        <v>252</v>
      </c>
      <c r="E146" t="s">
        <v>32</v>
      </c>
      <c r="F146" t="s">
        <v>16</v>
      </c>
      <c r="G146" t="s">
        <v>16</v>
      </c>
      <c r="J146">
        <v>-11.456241</v>
      </c>
      <c r="K146">
        <v>33.639307000000002</v>
      </c>
    </row>
    <row r="147" spans="1:11" x14ac:dyDescent="0.35">
      <c r="A147" s="6" t="s">
        <v>265</v>
      </c>
      <c r="B147" s="7">
        <v>0.75980000000000003</v>
      </c>
      <c r="C147" t="s">
        <v>249</v>
      </c>
      <c r="D147" s="8" t="s">
        <v>252</v>
      </c>
      <c r="E147" t="s">
        <v>32</v>
      </c>
      <c r="F147" t="s">
        <v>16</v>
      </c>
      <c r="G147" t="s">
        <v>16</v>
      </c>
      <c r="J147">
        <v>-11.456341999999999</v>
      </c>
      <c r="K147">
        <v>33.723125000000003</v>
      </c>
    </row>
    <row r="148" spans="1:11" x14ac:dyDescent="0.35">
      <c r="A148" s="6" t="s">
        <v>266</v>
      </c>
      <c r="B148" s="7">
        <v>0.79420000000000002</v>
      </c>
      <c r="C148" t="s">
        <v>249</v>
      </c>
      <c r="D148" s="8" t="s">
        <v>252</v>
      </c>
      <c r="E148" t="s">
        <v>32</v>
      </c>
      <c r="F148" t="s">
        <v>16</v>
      </c>
      <c r="G148" t="s">
        <v>16</v>
      </c>
      <c r="J148">
        <v>-11.460272</v>
      </c>
      <c r="K148">
        <v>33.730128999999998</v>
      </c>
    </row>
    <row r="149" spans="1:11" x14ac:dyDescent="0.35">
      <c r="A149" s="6" t="s">
        <v>267</v>
      </c>
      <c r="B149" s="7">
        <v>0.76070000000000004</v>
      </c>
      <c r="C149" t="s">
        <v>249</v>
      </c>
      <c r="D149" t="s">
        <v>250</v>
      </c>
      <c r="E149" t="s">
        <v>32</v>
      </c>
      <c r="F149" t="s">
        <v>16</v>
      </c>
      <c r="G149" t="s">
        <v>16</v>
      </c>
      <c r="J149">
        <v>-11.524741000000001</v>
      </c>
      <c r="K149">
        <v>33.701301999999998</v>
      </c>
    </row>
    <row r="150" spans="1:11" x14ac:dyDescent="0.35">
      <c r="A150" s="6" t="s">
        <v>268</v>
      </c>
      <c r="B150" s="7">
        <v>0.79369999999999996</v>
      </c>
      <c r="C150" t="s">
        <v>249</v>
      </c>
      <c r="D150" s="8" t="s">
        <v>252</v>
      </c>
      <c r="E150" t="s">
        <v>32</v>
      </c>
      <c r="F150" t="s">
        <v>16</v>
      </c>
      <c r="G150" t="s">
        <v>127</v>
      </c>
      <c r="J150">
        <v>-11.721627</v>
      </c>
      <c r="K150">
        <v>33.580142000000002</v>
      </c>
    </row>
    <row r="151" spans="1:11" x14ac:dyDescent="0.35">
      <c r="A151" s="6" t="s">
        <v>269</v>
      </c>
      <c r="B151" s="7">
        <v>0.76880000000000004</v>
      </c>
      <c r="C151" t="s">
        <v>249</v>
      </c>
      <c r="D151" s="8" t="s">
        <v>252</v>
      </c>
      <c r="E151" t="s">
        <v>32</v>
      </c>
      <c r="F151" t="s">
        <v>16</v>
      </c>
      <c r="G151" t="s">
        <v>16</v>
      </c>
      <c r="J151">
        <v>-11.779761000000001</v>
      </c>
      <c r="K151">
        <v>33.549073999999997</v>
      </c>
    </row>
    <row r="152" spans="1:11" x14ac:dyDescent="0.35">
      <c r="A152" s="6" t="s">
        <v>270</v>
      </c>
      <c r="B152" s="7">
        <v>0.76170000000000004</v>
      </c>
      <c r="C152" t="s">
        <v>249</v>
      </c>
      <c r="D152" s="8" t="s">
        <v>252</v>
      </c>
      <c r="E152" t="s">
        <v>32</v>
      </c>
      <c r="F152" t="s">
        <v>16</v>
      </c>
      <c r="G152" t="s">
        <v>16</v>
      </c>
      <c r="J152">
        <v>-11.750588</v>
      </c>
      <c r="K152">
        <v>33.608246000000001</v>
      </c>
    </row>
    <row r="153" spans="1:11" x14ac:dyDescent="0.35">
      <c r="A153" s="6" t="s">
        <v>271</v>
      </c>
      <c r="B153" s="7">
        <v>0.75239999999999996</v>
      </c>
      <c r="C153" t="s">
        <v>249</v>
      </c>
      <c r="D153" s="8" t="s">
        <v>252</v>
      </c>
      <c r="E153" t="s">
        <v>32</v>
      </c>
      <c r="F153" t="s">
        <v>16</v>
      </c>
      <c r="G153" t="s">
        <v>16</v>
      </c>
      <c r="J153">
        <v>-11.787203</v>
      </c>
      <c r="K153">
        <v>33.710166000000001</v>
      </c>
    </row>
    <row r="154" spans="1:11" x14ac:dyDescent="0.35">
      <c r="A154" s="6" t="s">
        <v>272</v>
      </c>
      <c r="B154" s="7">
        <v>0.747</v>
      </c>
      <c r="C154" t="s">
        <v>249</v>
      </c>
      <c r="D154" s="8" t="s">
        <v>252</v>
      </c>
      <c r="E154" t="s">
        <v>32</v>
      </c>
      <c r="F154" t="s">
        <v>16</v>
      </c>
      <c r="G154" t="s">
        <v>16</v>
      </c>
      <c r="J154">
        <v>-11.675302</v>
      </c>
      <c r="K154">
        <v>33.424532999999997</v>
      </c>
    </row>
    <row r="155" spans="1:11" x14ac:dyDescent="0.35">
      <c r="A155" s="6" t="s">
        <v>273</v>
      </c>
      <c r="B155" s="7">
        <v>0.73250000000000004</v>
      </c>
      <c r="C155" t="s">
        <v>249</v>
      </c>
      <c r="D155" s="8" t="s">
        <v>252</v>
      </c>
      <c r="E155" t="s">
        <v>32</v>
      </c>
      <c r="F155" t="s">
        <v>16</v>
      </c>
      <c r="G155" t="s">
        <v>16</v>
      </c>
      <c r="J155">
        <v>-11.633725</v>
      </c>
      <c r="K155">
        <v>33.432999000000002</v>
      </c>
    </row>
    <row r="156" spans="1:11" x14ac:dyDescent="0.35">
      <c r="A156" s="6" t="s">
        <v>274</v>
      </c>
      <c r="B156" s="7">
        <v>0.79630000000000001</v>
      </c>
      <c r="C156" t="s">
        <v>249</v>
      </c>
      <c r="D156" s="8" t="s">
        <v>252</v>
      </c>
      <c r="E156" t="s">
        <v>32</v>
      </c>
      <c r="F156" t="s">
        <v>16</v>
      </c>
      <c r="G156" t="s">
        <v>16</v>
      </c>
      <c r="J156">
        <v>-11.561389999999999</v>
      </c>
      <c r="K156">
        <v>33.446815000000001</v>
      </c>
    </row>
    <row r="157" spans="1:11" x14ac:dyDescent="0.35">
      <c r="A157" s="6" t="s">
        <v>275</v>
      </c>
      <c r="B157" s="7">
        <v>0.75170000000000003</v>
      </c>
      <c r="C157" t="s">
        <v>249</v>
      </c>
      <c r="D157" s="8" t="s">
        <v>252</v>
      </c>
      <c r="E157" t="s">
        <v>32</v>
      </c>
      <c r="F157" t="s">
        <v>16</v>
      </c>
      <c r="G157" t="s">
        <v>16</v>
      </c>
      <c r="J157">
        <v>-11.547912999999999</v>
      </c>
      <c r="K157">
        <v>33.915858</v>
      </c>
    </row>
    <row r="158" spans="1:11" x14ac:dyDescent="0.35">
      <c r="A158" s="6" t="s">
        <v>276</v>
      </c>
      <c r="B158" s="7">
        <v>0.76190000000000002</v>
      </c>
      <c r="C158" t="s">
        <v>249</v>
      </c>
      <c r="D158" s="8" t="s">
        <v>252</v>
      </c>
      <c r="E158" t="s">
        <v>32</v>
      </c>
      <c r="F158" t="s">
        <v>16</v>
      </c>
      <c r="G158" t="s">
        <v>16</v>
      </c>
      <c r="J158">
        <v>-11.533590999999999</v>
      </c>
      <c r="K158">
        <v>33.864381999999999</v>
      </c>
    </row>
    <row r="159" spans="1:11" x14ac:dyDescent="0.35">
      <c r="A159" s="6" t="s">
        <v>277</v>
      </c>
      <c r="B159" s="7">
        <v>0.7944</v>
      </c>
      <c r="C159" t="s">
        <v>249</v>
      </c>
      <c r="D159" s="8" t="s">
        <v>137</v>
      </c>
      <c r="E159" t="s">
        <v>32</v>
      </c>
      <c r="F159" t="s">
        <v>16</v>
      </c>
      <c r="G159" t="s">
        <v>16</v>
      </c>
      <c r="J159">
        <v>-11.633353</v>
      </c>
      <c r="K159">
        <v>33.796374</v>
      </c>
    </row>
    <row r="160" spans="1:11" x14ac:dyDescent="0.35">
      <c r="A160" s="6" t="s">
        <v>278</v>
      </c>
      <c r="B160" s="7">
        <v>0.74390000000000001</v>
      </c>
      <c r="C160" t="s">
        <v>249</v>
      </c>
      <c r="D160" s="8" t="s">
        <v>279</v>
      </c>
      <c r="E160" t="s">
        <v>32</v>
      </c>
      <c r="F160" t="s">
        <v>16</v>
      </c>
      <c r="G160" t="s">
        <v>16</v>
      </c>
      <c r="J160">
        <v>-11.742179999999999</v>
      </c>
      <c r="K160">
        <v>33.792453000000002</v>
      </c>
    </row>
    <row r="161" spans="1:11" x14ac:dyDescent="0.35">
      <c r="A161" s="6" t="s">
        <v>280</v>
      </c>
      <c r="B161" s="7">
        <v>0.74490000000000001</v>
      </c>
      <c r="C161" t="s">
        <v>249</v>
      </c>
      <c r="D161" s="8" t="s">
        <v>252</v>
      </c>
      <c r="E161" t="s">
        <v>32</v>
      </c>
      <c r="F161" t="s">
        <v>16</v>
      </c>
      <c r="G161" t="s">
        <v>16</v>
      </c>
      <c r="J161">
        <v>-11.801372000000001</v>
      </c>
      <c r="K161">
        <v>33.768962999999999</v>
      </c>
    </row>
    <row r="162" spans="1:11" x14ac:dyDescent="0.35">
      <c r="A162" s="6" t="s">
        <v>281</v>
      </c>
      <c r="B162" s="7">
        <v>0.7389</v>
      </c>
      <c r="C162" t="s">
        <v>249</v>
      </c>
      <c r="D162" s="8" t="s">
        <v>252</v>
      </c>
      <c r="E162" t="s">
        <v>32</v>
      </c>
      <c r="F162" t="s">
        <v>16</v>
      </c>
      <c r="G162" t="s">
        <v>16</v>
      </c>
      <c r="J162">
        <v>-11.923800999999999</v>
      </c>
      <c r="K162">
        <v>33.753959999999999</v>
      </c>
    </row>
    <row r="163" spans="1:11" x14ac:dyDescent="0.35">
      <c r="A163" s="6" t="s">
        <v>282</v>
      </c>
      <c r="B163" s="7">
        <v>0.7853</v>
      </c>
      <c r="C163" t="s">
        <v>249</v>
      </c>
      <c r="D163" t="s">
        <v>250</v>
      </c>
      <c r="E163" t="s">
        <v>32</v>
      </c>
      <c r="F163" t="s">
        <v>16</v>
      </c>
      <c r="G163" t="s">
        <v>16</v>
      </c>
      <c r="J163">
        <v>-11.603114</v>
      </c>
      <c r="K163">
        <v>33.908805000000001</v>
      </c>
    </row>
    <row r="164" spans="1:11" x14ac:dyDescent="0.35">
      <c r="A164" s="6" t="s">
        <v>283</v>
      </c>
      <c r="B164" s="7">
        <v>0.78539999999999999</v>
      </c>
      <c r="C164" t="s">
        <v>249</v>
      </c>
      <c r="D164" s="8" t="s">
        <v>252</v>
      </c>
      <c r="E164" t="s">
        <v>32</v>
      </c>
      <c r="F164" t="s">
        <v>16</v>
      </c>
      <c r="G164" t="s">
        <v>16</v>
      </c>
      <c r="J164">
        <v>-11.662686000000001</v>
      </c>
      <c r="K164">
        <v>33.902576000000003</v>
      </c>
    </row>
    <row r="165" spans="1:11" x14ac:dyDescent="0.35">
      <c r="A165" s="6" t="s">
        <v>284</v>
      </c>
      <c r="B165" s="7">
        <v>0.74309999999999998</v>
      </c>
      <c r="C165" t="s">
        <v>249</v>
      </c>
      <c r="D165" s="8" t="s">
        <v>252</v>
      </c>
      <c r="E165" t="s">
        <v>32</v>
      </c>
      <c r="F165" t="s">
        <v>16</v>
      </c>
      <c r="G165" t="s">
        <v>16</v>
      </c>
      <c r="J165">
        <v>-11.720456</v>
      </c>
      <c r="K165">
        <v>33.925955999999999</v>
      </c>
    </row>
    <row r="166" spans="1:11" x14ac:dyDescent="0.35">
      <c r="A166" s="6" t="s">
        <v>285</v>
      </c>
      <c r="B166" s="7">
        <v>0.74590000000000001</v>
      </c>
      <c r="C166" t="s">
        <v>249</v>
      </c>
      <c r="D166" s="8" t="s">
        <v>252</v>
      </c>
      <c r="E166" t="s">
        <v>32</v>
      </c>
      <c r="F166" t="s">
        <v>16</v>
      </c>
      <c r="G166" t="s">
        <v>16</v>
      </c>
      <c r="J166">
        <v>-11.773832000000001</v>
      </c>
      <c r="K166">
        <v>33.897854000000002</v>
      </c>
    </row>
    <row r="167" spans="1:11" x14ac:dyDescent="0.35">
      <c r="A167" s="6" t="s">
        <v>286</v>
      </c>
      <c r="B167" s="7">
        <v>0.73480000000000001</v>
      </c>
      <c r="C167" t="s">
        <v>249</v>
      </c>
      <c r="D167" s="8" t="s">
        <v>287</v>
      </c>
      <c r="E167" t="s">
        <v>32</v>
      </c>
      <c r="F167" t="s">
        <v>16</v>
      </c>
      <c r="G167" t="s">
        <v>16</v>
      </c>
      <c r="J167">
        <v>-11.778896</v>
      </c>
      <c r="K167">
        <v>33.833233</v>
      </c>
    </row>
    <row r="168" spans="1:11" x14ac:dyDescent="0.35">
      <c r="A168" s="6" t="s">
        <v>288</v>
      </c>
      <c r="B168" s="7">
        <v>0.76480000000000004</v>
      </c>
      <c r="C168" t="s">
        <v>249</v>
      </c>
      <c r="D168" s="8" t="s">
        <v>252</v>
      </c>
      <c r="E168" t="s">
        <v>32</v>
      </c>
      <c r="F168" t="s">
        <v>16</v>
      </c>
      <c r="G168" t="s">
        <v>16</v>
      </c>
      <c r="J168">
        <v>-11.809877</v>
      </c>
      <c r="K168">
        <v>33.642904999999999</v>
      </c>
    </row>
    <row r="169" spans="1:11" x14ac:dyDescent="0.35">
      <c r="A169" s="6" t="s">
        <v>289</v>
      </c>
      <c r="B169" s="7">
        <v>0.74829999999999997</v>
      </c>
      <c r="C169" t="s">
        <v>249</v>
      </c>
      <c r="D169" s="8" t="s">
        <v>252</v>
      </c>
      <c r="E169" t="s">
        <v>32</v>
      </c>
      <c r="F169" t="s">
        <v>16</v>
      </c>
      <c r="G169" t="s">
        <v>16</v>
      </c>
      <c r="J169">
        <v>-11.884713</v>
      </c>
      <c r="K169">
        <v>33.763038999999999</v>
      </c>
    </row>
    <row r="170" spans="1:11" x14ac:dyDescent="0.35">
      <c r="A170" s="6" t="s">
        <v>290</v>
      </c>
      <c r="B170" s="7">
        <v>0.75690000000000002</v>
      </c>
      <c r="C170" t="s">
        <v>249</v>
      </c>
      <c r="D170" t="s">
        <v>250</v>
      </c>
      <c r="E170" t="s">
        <v>32</v>
      </c>
      <c r="F170" t="s">
        <v>16</v>
      </c>
      <c r="G170" t="s">
        <v>16</v>
      </c>
      <c r="J170">
        <v>-11.888138</v>
      </c>
      <c r="K170">
        <v>33.867077000000002</v>
      </c>
    </row>
    <row r="171" spans="1:11" x14ac:dyDescent="0.35">
      <c r="A171" s="6" t="s">
        <v>291</v>
      </c>
      <c r="B171" s="7">
        <v>0.7248</v>
      </c>
      <c r="C171" t="s">
        <v>249</v>
      </c>
      <c r="D171" s="8" t="s">
        <v>292</v>
      </c>
      <c r="E171" t="s">
        <v>32</v>
      </c>
      <c r="F171" t="s">
        <v>16</v>
      </c>
      <c r="G171" t="s">
        <v>16</v>
      </c>
      <c r="J171">
        <v>-11.869911</v>
      </c>
      <c r="K171">
        <v>33.821100000000001</v>
      </c>
    </row>
    <row r="172" spans="1:11" x14ac:dyDescent="0.35">
      <c r="A172" s="6" t="s">
        <v>293</v>
      </c>
      <c r="B172" s="7">
        <v>0.75119999999999998</v>
      </c>
      <c r="C172" t="s">
        <v>249</v>
      </c>
      <c r="D172" s="8" t="s">
        <v>292</v>
      </c>
      <c r="E172" t="s">
        <v>119</v>
      </c>
      <c r="F172" t="s">
        <v>294</v>
      </c>
      <c r="G172" t="s">
        <v>16</v>
      </c>
      <c r="J172">
        <v>-11.623765000000001</v>
      </c>
      <c r="K172">
        <v>33.679141000000001</v>
      </c>
    </row>
    <row r="173" spans="1:11" x14ac:dyDescent="0.35">
      <c r="A173" s="6" t="s">
        <v>295</v>
      </c>
      <c r="B173" s="7">
        <v>0.75060000000000004</v>
      </c>
      <c r="C173" t="s">
        <v>249</v>
      </c>
      <c r="D173" s="8" t="s">
        <v>292</v>
      </c>
      <c r="E173" t="s">
        <v>119</v>
      </c>
      <c r="F173" t="s">
        <v>294</v>
      </c>
      <c r="G173" t="s">
        <v>16</v>
      </c>
      <c r="J173">
        <v>-11.646736000000001</v>
      </c>
      <c r="K173">
        <v>33.675679000000002</v>
      </c>
    </row>
    <row r="174" spans="1:11" x14ac:dyDescent="0.35">
      <c r="A174" s="6" t="s">
        <v>296</v>
      </c>
      <c r="B174" s="7">
        <v>0.751</v>
      </c>
      <c r="C174" t="s">
        <v>249</v>
      </c>
      <c r="D174" s="8" t="s">
        <v>292</v>
      </c>
      <c r="E174" t="s">
        <v>119</v>
      </c>
      <c r="F174" t="s">
        <v>294</v>
      </c>
      <c r="G174" t="s">
        <v>16</v>
      </c>
      <c r="J174">
        <v>-11.659103</v>
      </c>
      <c r="K174">
        <v>33.681555000000003</v>
      </c>
    </row>
    <row r="175" spans="1:11" x14ac:dyDescent="0.35">
      <c r="A175" s="6" t="s">
        <v>297</v>
      </c>
      <c r="B175" s="7">
        <v>0.75429999999999997</v>
      </c>
      <c r="C175" t="s">
        <v>249</v>
      </c>
      <c r="D175" s="8" t="s">
        <v>292</v>
      </c>
      <c r="E175" t="s">
        <v>119</v>
      </c>
      <c r="F175" t="s">
        <v>294</v>
      </c>
      <c r="G175" t="s">
        <v>16</v>
      </c>
      <c r="J175">
        <v>-11.679311</v>
      </c>
      <c r="K175">
        <v>33.687089</v>
      </c>
    </row>
    <row r="176" spans="1:11" x14ac:dyDescent="0.35">
      <c r="A176" s="6" t="s">
        <v>298</v>
      </c>
      <c r="B176" s="7">
        <v>0.75590000000000002</v>
      </c>
      <c r="C176" t="s">
        <v>249</v>
      </c>
      <c r="D176" s="8" t="s">
        <v>292</v>
      </c>
      <c r="E176" t="s">
        <v>119</v>
      </c>
      <c r="F176" t="s">
        <v>294</v>
      </c>
      <c r="G176" t="s">
        <v>16</v>
      </c>
      <c r="J176">
        <v>-11.732824000000001</v>
      </c>
      <c r="K176">
        <v>33.693778999999999</v>
      </c>
    </row>
    <row r="177" spans="1:11" x14ac:dyDescent="0.35">
      <c r="A177" s="6" t="s">
        <v>299</v>
      </c>
      <c r="B177" s="7">
        <v>0.75139999999999996</v>
      </c>
      <c r="C177" t="s">
        <v>249</v>
      </c>
      <c r="D177" s="8" t="s">
        <v>292</v>
      </c>
      <c r="E177" t="s">
        <v>119</v>
      </c>
      <c r="F177" t="s">
        <v>294</v>
      </c>
      <c r="G177" t="s">
        <v>16</v>
      </c>
      <c r="J177">
        <v>-11.756361</v>
      </c>
      <c r="K177">
        <v>33.708376999999999</v>
      </c>
    </row>
    <row r="178" spans="1:11" x14ac:dyDescent="0.35">
      <c r="A178" s="6" t="s">
        <v>300</v>
      </c>
      <c r="B178" s="7">
        <v>0.75270000000000004</v>
      </c>
      <c r="C178" t="s">
        <v>249</v>
      </c>
      <c r="D178" s="8" t="s">
        <v>292</v>
      </c>
      <c r="E178" t="s">
        <v>119</v>
      </c>
      <c r="F178" t="s">
        <v>294</v>
      </c>
      <c r="G178" t="s">
        <v>16</v>
      </c>
      <c r="J178">
        <v>-11.771065</v>
      </c>
      <c r="K178">
        <v>33.720576999999999</v>
      </c>
    </row>
    <row r="179" spans="1:11" x14ac:dyDescent="0.35">
      <c r="A179" s="6" t="s">
        <v>301</v>
      </c>
      <c r="B179" s="7">
        <v>0.76180000000000003</v>
      </c>
      <c r="C179" t="s">
        <v>249</v>
      </c>
      <c r="D179" s="8" t="s">
        <v>292</v>
      </c>
      <c r="E179" t="s">
        <v>119</v>
      </c>
      <c r="F179" t="s">
        <v>302</v>
      </c>
      <c r="G179" t="s">
        <v>16</v>
      </c>
      <c r="J179">
        <v>-11.616925</v>
      </c>
      <c r="K179">
        <v>33.565204999999999</v>
      </c>
    </row>
    <row r="180" spans="1:11" x14ac:dyDescent="0.35">
      <c r="A180" s="6" t="s">
        <v>303</v>
      </c>
      <c r="B180" s="7">
        <v>0.75919999999999999</v>
      </c>
      <c r="C180" t="s">
        <v>249</v>
      </c>
      <c r="D180" s="8" t="s">
        <v>292</v>
      </c>
      <c r="E180" t="s">
        <v>119</v>
      </c>
      <c r="F180" t="s">
        <v>302</v>
      </c>
      <c r="G180" t="s">
        <v>16</v>
      </c>
      <c r="J180">
        <v>-11.624229</v>
      </c>
      <c r="K180">
        <v>33.569558999999998</v>
      </c>
    </row>
    <row r="181" spans="1:11" x14ac:dyDescent="0.35">
      <c r="A181" s="6" t="s">
        <v>304</v>
      </c>
      <c r="B181" s="7">
        <v>0.74239999999999995</v>
      </c>
      <c r="C181" t="s">
        <v>249</v>
      </c>
      <c r="D181" s="8" t="s">
        <v>292</v>
      </c>
      <c r="E181" t="s">
        <v>119</v>
      </c>
      <c r="F181" t="s">
        <v>302</v>
      </c>
      <c r="G181" t="s">
        <v>16</v>
      </c>
      <c r="J181">
        <v>-11.630751</v>
      </c>
      <c r="K181">
        <v>33.577995000000001</v>
      </c>
    </row>
    <row r="182" spans="1:11" x14ac:dyDescent="0.35">
      <c r="A182" s="6" t="s">
        <v>305</v>
      </c>
      <c r="B182" s="7">
        <v>0.77790000000000004</v>
      </c>
      <c r="C182" t="s">
        <v>249</v>
      </c>
      <c r="D182" s="8" t="s">
        <v>292</v>
      </c>
      <c r="E182" t="s">
        <v>119</v>
      </c>
      <c r="F182" t="s">
        <v>302</v>
      </c>
      <c r="G182" t="s">
        <v>16</v>
      </c>
      <c r="J182">
        <v>-11.639347000000001</v>
      </c>
      <c r="K182">
        <v>33.589281</v>
      </c>
    </row>
    <row r="183" spans="1:11" x14ac:dyDescent="0.35">
      <c r="A183" s="6" t="s">
        <v>306</v>
      </c>
      <c r="B183" s="7">
        <v>0.75890000000000002</v>
      </c>
      <c r="C183" t="s">
        <v>249</v>
      </c>
      <c r="D183" s="8" t="s">
        <v>292</v>
      </c>
      <c r="E183" t="s">
        <v>119</v>
      </c>
      <c r="F183" t="s">
        <v>302</v>
      </c>
      <c r="G183" t="s">
        <v>16</v>
      </c>
      <c r="J183">
        <v>-11.65429</v>
      </c>
      <c r="K183">
        <v>33.59516</v>
      </c>
    </row>
    <row r="184" spans="1:11" x14ac:dyDescent="0.35">
      <c r="A184" s="6" t="s">
        <v>307</v>
      </c>
      <c r="B184" s="7">
        <v>0.76129999999999998</v>
      </c>
      <c r="C184" t="s">
        <v>249</v>
      </c>
      <c r="D184" s="8" t="s">
        <v>292</v>
      </c>
      <c r="E184" t="s">
        <v>119</v>
      </c>
      <c r="F184" t="s">
        <v>302</v>
      </c>
      <c r="G184" t="s">
        <v>16</v>
      </c>
      <c r="J184">
        <v>-11.665087</v>
      </c>
      <c r="K184">
        <v>33.601345000000002</v>
      </c>
    </row>
    <row r="185" spans="1:11" x14ac:dyDescent="0.35">
      <c r="A185" s="6" t="s">
        <v>308</v>
      </c>
      <c r="B185" s="7">
        <v>0.76029999999999998</v>
      </c>
      <c r="C185" t="s">
        <v>249</v>
      </c>
      <c r="D185" s="8" t="s">
        <v>292</v>
      </c>
      <c r="E185" t="s">
        <v>119</v>
      </c>
      <c r="F185" t="s">
        <v>302</v>
      </c>
      <c r="G185" t="s">
        <v>16</v>
      </c>
      <c r="J185">
        <v>-11.677607999999999</v>
      </c>
      <c r="K185">
        <v>33.613438000000002</v>
      </c>
    </row>
    <row r="186" spans="1:11" x14ac:dyDescent="0.35">
      <c r="A186" s="6" t="s">
        <v>309</v>
      </c>
      <c r="B186" s="7">
        <v>0.76690000000000003</v>
      </c>
      <c r="C186" t="s">
        <v>249</v>
      </c>
      <c r="D186" s="8" t="s">
        <v>292</v>
      </c>
      <c r="E186" t="s">
        <v>119</v>
      </c>
      <c r="F186" t="s">
        <v>302</v>
      </c>
      <c r="G186" t="s">
        <v>16</v>
      </c>
      <c r="J186">
        <v>-11.677023999999999</v>
      </c>
      <c r="K186">
        <v>33.628467000000001</v>
      </c>
    </row>
    <row r="187" spans="1:11" x14ac:dyDescent="0.35">
      <c r="A187" s="6" t="s">
        <v>310</v>
      </c>
      <c r="B187" s="7">
        <v>0.74460000000000004</v>
      </c>
      <c r="C187" t="s">
        <v>249</v>
      </c>
      <c r="D187" s="8" t="s">
        <v>292</v>
      </c>
      <c r="E187" t="s">
        <v>119</v>
      </c>
      <c r="F187" t="s">
        <v>302</v>
      </c>
      <c r="G187" t="s">
        <v>16</v>
      </c>
      <c r="J187">
        <v>-11.698043</v>
      </c>
      <c r="K187">
        <v>33.643580999999998</v>
      </c>
    </row>
    <row r="188" spans="1:11" x14ac:dyDescent="0.35">
      <c r="A188" s="6" t="s">
        <v>311</v>
      </c>
      <c r="B188" s="7">
        <v>0.75129999999999997</v>
      </c>
      <c r="C188" t="s">
        <v>249</v>
      </c>
      <c r="D188" s="8" t="s">
        <v>292</v>
      </c>
      <c r="E188" t="s">
        <v>119</v>
      </c>
      <c r="F188" t="s">
        <v>294</v>
      </c>
      <c r="G188" t="s">
        <v>16</v>
      </c>
      <c r="J188">
        <v>-11.71472</v>
      </c>
      <c r="K188">
        <v>33.679426999999997</v>
      </c>
    </row>
    <row r="189" spans="1:11" x14ac:dyDescent="0.35">
      <c r="A189" s="6" t="s">
        <v>312</v>
      </c>
      <c r="B189" s="7">
        <v>0.76090000000000002</v>
      </c>
      <c r="C189" t="s">
        <v>249</v>
      </c>
      <c r="D189" s="8" t="s">
        <v>292</v>
      </c>
      <c r="E189" t="s">
        <v>119</v>
      </c>
      <c r="F189" t="s">
        <v>313</v>
      </c>
      <c r="G189" t="s">
        <v>16</v>
      </c>
      <c r="J189">
        <v>-11.693667</v>
      </c>
      <c r="K189">
        <v>33.762526999999999</v>
      </c>
    </row>
    <row r="190" spans="1:11" x14ac:dyDescent="0.35">
      <c r="A190" s="6" t="s">
        <v>314</v>
      </c>
      <c r="B190" s="7">
        <v>0.74860000000000004</v>
      </c>
      <c r="C190" t="s">
        <v>249</v>
      </c>
      <c r="D190" s="8" t="s">
        <v>292</v>
      </c>
      <c r="E190" t="s">
        <v>119</v>
      </c>
      <c r="F190" t="s">
        <v>313</v>
      </c>
      <c r="G190" t="s">
        <v>16</v>
      </c>
      <c r="J190">
        <v>-11.7005</v>
      </c>
      <c r="K190">
        <v>33.770023000000002</v>
      </c>
    </row>
    <row r="191" spans="1:11" x14ac:dyDescent="0.35">
      <c r="A191" s="6" t="s">
        <v>315</v>
      </c>
      <c r="B191" s="7">
        <v>0.749</v>
      </c>
      <c r="C191" t="s">
        <v>249</v>
      </c>
      <c r="D191" s="8" t="s">
        <v>292</v>
      </c>
      <c r="E191" t="s">
        <v>119</v>
      </c>
      <c r="F191" t="s">
        <v>313</v>
      </c>
      <c r="G191" t="s">
        <v>16</v>
      </c>
      <c r="J191">
        <v>-11.707993</v>
      </c>
      <c r="K191">
        <v>33.778112</v>
      </c>
    </row>
    <row r="192" spans="1:11" x14ac:dyDescent="0.35">
      <c r="A192" s="6" t="s">
        <v>316</v>
      </c>
      <c r="B192" s="7">
        <v>0.73829999999999996</v>
      </c>
      <c r="C192" t="s">
        <v>249</v>
      </c>
      <c r="D192" s="8" t="s">
        <v>292</v>
      </c>
      <c r="E192" t="s">
        <v>119</v>
      </c>
      <c r="F192" t="s">
        <v>313</v>
      </c>
      <c r="G192" t="s">
        <v>16</v>
      </c>
      <c r="J192">
        <v>-11.7212</v>
      </c>
      <c r="K192">
        <v>33.772309999999997</v>
      </c>
    </row>
    <row r="193" spans="1:11" x14ac:dyDescent="0.35">
      <c r="A193" s="6" t="s">
        <v>317</v>
      </c>
      <c r="B193" s="7">
        <v>0.74950000000000006</v>
      </c>
      <c r="C193" t="s">
        <v>249</v>
      </c>
      <c r="D193" s="8" t="s">
        <v>292</v>
      </c>
      <c r="E193" t="s">
        <v>119</v>
      </c>
      <c r="F193" t="s">
        <v>313</v>
      </c>
      <c r="G193" t="s">
        <v>16</v>
      </c>
      <c r="J193">
        <v>-11.724727</v>
      </c>
      <c r="K193">
        <v>33.78913</v>
      </c>
    </row>
    <row r="194" spans="1:11" x14ac:dyDescent="0.35">
      <c r="A194" s="6" t="s">
        <v>318</v>
      </c>
      <c r="B194" s="7">
        <v>0.75119999999999998</v>
      </c>
      <c r="C194" t="s">
        <v>249</v>
      </c>
      <c r="D194" s="8" t="s">
        <v>292</v>
      </c>
      <c r="E194" t="s">
        <v>119</v>
      </c>
      <c r="F194" t="s">
        <v>313</v>
      </c>
      <c r="G194" t="s">
        <v>16</v>
      </c>
      <c r="J194">
        <v>-11.728175999999999</v>
      </c>
      <c r="K194">
        <v>33.797539</v>
      </c>
    </row>
    <row r="195" spans="1:11" x14ac:dyDescent="0.35">
      <c r="A195" s="6" t="s">
        <v>319</v>
      </c>
      <c r="B195" s="7">
        <v>0.75519999999999998</v>
      </c>
      <c r="C195" t="s">
        <v>249</v>
      </c>
      <c r="D195" s="8" t="s">
        <v>292</v>
      </c>
      <c r="E195" t="s">
        <v>119</v>
      </c>
      <c r="F195" t="s">
        <v>313</v>
      </c>
      <c r="G195" t="s">
        <v>16</v>
      </c>
      <c r="J195">
        <v>-11.726698000000001</v>
      </c>
      <c r="K195">
        <v>33.807727999999997</v>
      </c>
    </row>
    <row r="196" spans="1:11" x14ac:dyDescent="0.35">
      <c r="A196" s="6" t="s">
        <v>320</v>
      </c>
      <c r="B196" s="7">
        <v>0.76280000000000003</v>
      </c>
      <c r="C196" t="s">
        <v>249</v>
      </c>
      <c r="D196" s="8" t="s">
        <v>292</v>
      </c>
      <c r="E196" t="s">
        <v>119</v>
      </c>
      <c r="F196" t="s">
        <v>313</v>
      </c>
      <c r="G196" t="s">
        <v>16</v>
      </c>
      <c r="J196">
        <v>-11.727404999999999</v>
      </c>
      <c r="K196">
        <v>33.818759</v>
      </c>
    </row>
    <row r="197" spans="1:11" x14ac:dyDescent="0.35">
      <c r="A197" s="6" t="s">
        <v>321</v>
      </c>
      <c r="B197" s="7">
        <v>0.73280000000000001</v>
      </c>
      <c r="C197" t="s">
        <v>249</v>
      </c>
      <c r="D197" s="8" t="s">
        <v>252</v>
      </c>
      <c r="E197" t="s">
        <v>32</v>
      </c>
      <c r="F197" t="s">
        <v>16</v>
      </c>
      <c r="G197" t="s">
        <v>16</v>
      </c>
      <c r="J197">
        <v>-11.681381</v>
      </c>
      <c r="K197">
        <v>33.572876000000001</v>
      </c>
    </row>
    <row r="198" spans="1:11" x14ac:dyDescent="0.35">
      <c r="A198" s="6" t="s">
        <v>322</v>
      </c>
      <c r="B198" s="7">
        <v>0.75800000000000001</v>
      </c>
      <c r="C198" t="s">
        <v>249</v>
      </c>
      <c r="D198" s="8" t="s">
        <v>252</v>
      </c>
      <c r="E198" t="s">
        <v>32</v>
      </c>
      <c r="F198" t="s">
        <v>16</v>
      </c>
      <c r="G198" t="s">
        <v>16</v>
      </c>
      <c r="J198">
        <v>-11.565393</v>
      </c>
      <c r="K198">
        <v>33.670102</v>
      </c>
    </row>
    <row r="199" spans="1:11" x14ac:dyDescent="0.35">
      <c r="A199" s="6" t="s">
        <v>323</v>
      </c>
      <c r="B199" s="7">
        <v>0.79949999999999999</v>
      </c>
      <c r="C199" t="s">
        <v>249</v>
      </c>
      <c r="D199" s="8" t="s">
        <v>252</v>
      </c>
      <c r="E199" t="s">
        <v>32</v>
      </c>
      <c r="F199" t="s">
        <v>16</v>
      </c>
      <c r="G199" t="s">
        <v>16</v>
      </c>
      <c r="J199">
        <v>-11.574310000000001</v>
      </c>
      <c r="K199">
        <v>33.729664</v>
      </c>
    </row>
    <row r="200" spans="1:11" x14ac:dyDescent="0.35">
      <c r="A200" s="6" t="s">
        <v>324</v>
      </c>
      <c r="B200" s="7">
        <v>0.74770000000000003</v>
      </c>
      <c r="C200" t="s">
        <v>249</v>
      </c>
      <c r="D200" s="8" t="s">
        <v>252</v>
      </c>
      <c r="E200" t="s">
        <v>32</v>
      </c>
      <c r="F200" t="s">
        <v>16</v>
      </c>
      <c r="G200" t="s">
        <v>16</v>
      </c>
      <c r="J200">
        <v>-11.517353</v>
      </c>
      <c r="K200">
        <v>33.783433000000002</v>
      </c>
    </row>
    <row r="201" spans="1:11" x14ac:dyDescent="0.35">
      <c r="A201" s="6" t="s">
        <v>325</v>
      </c>
      <c r="B201" s="7">
        <v>0.75170000000000003</v>
      </c>
      <c r="C201" t="s">
        <v>249</v>
      </c>
      <c r="D201" s="8" t="s">
        <v>252</v>
      </c>
      <c r="E201" t="s">
        <v>32</v>
      </c>
      <c r="F201" t="s">
        <v>16</v>
      </c>
      <c r="G201" t="s">
        <v>16</v>
      </c>
      <c r="J201">
        <v>-11.705226</v>
      </c>
      <c r="K201">
        <v>33.669932000000003</v>
      </c>
    </row>
    <row r="202" spans="1:11" x14ac:dyDescent="0.35">
      <c r="A202" s="6" t="s">
        <v>326</v>
      </c>
      <c r="B202" s="7">
        <v>0.7298</v>
      </c>
      <c r="C202" t="s">
        <v>249</v>
      </c>
      <c r="D202" s="8" t="s">
        <v>252</v>
      </c>
      <c r="E202" t="s">
        <v>32</v>
      </c>
      <c r="F202" t="s">
        <v>16</v>
      </c>
      <c r="G202" t="s">
        <v>16</v>
      </c>
      <c r="J202">
        <v>-11.713146</v>
      </c>
      <c r="K202">
        <v>33.707985999999998</v>
      </c>
    </row>
    <row r="203" spans="1:11" x14ac:dyDescent="0.35">
      <c r="A203" s="6" t="s">
        <v>327</v>
      </c>
      <c r="B203" s="7">
        <v>0.7762</v>
      </c>
      <c r="C203" t="s">
        <v>249</v>
      </c>
      <c r="D203" s="8" t="s">
        <v>252</v>
      </c>
      <c r="E203" t="s">
        <v>32</v>
      </c>
      <c r="F203" t="s">
        <v>16</v>
      </c>
      <c r="G203" t="s">
        <v>16</v>
      </c>
      <c r="J203">
        <v>-11.642336999999999</v>
      </c>
      <c r="K203">
        <v>33.758875000000003</v>
      </c>
    </row>
    <row r="204" spans="1:11" x14ac:dyDescent="0.35">
      <c r="A204" s="6" t="s">
        <v>328</v>
      </c>
      <c r="B204" s="7">
        <v>0.77700000000000002</v>
      </c>
      <c r="C204" t="s">
        <v>249</v>
      </c>
      <c r="D204" s="8" t="s">
        <v>252</v>
      </c>
      <c r="E204" t="s">
        <v>32</v>
      </c>
      <c r="F204" t="s">
        <v>16</v>
      </c>
      <c r="G204" t="s">
        <v>16</v>
      </c>
      <c r="J204">
        <v>-11.617653000000001</v>
      </c>
      <c r="K204">
        <v>33.711376000000001</v>
      </c>
    </row>
    <row r="205" spans="1:11" x14ac:dyDescent="0.35">
      <c r="A205" s="6" t="s">
        <v>329</v>
      </c>
      <c r="B205" s="7">
        <v>0.75639999999999996</v>
      </c>
      <c r="C205" t="s">
        <v>249</v>
      </c>
      <c r="D205" s="8" t="s">
        <v>252</v>
      </c>
      <c r="E205" t="s">
        <v>119</v>
      </c>
      <c r="F205" t="s">
        <v>218</v>
      </c>
      <c r="G205" t="s">
        <v>16</v>
      </c>
      <c r="J205">
        <v>-11.836650000000001</v>
      </c>
      <c r="K205">
        <v>33.713250000000002</v>
      </c>
    </row>
    <row r="206" spans="1:11" x14ac:dyDescent="0.35">
      <c r="A206" s="6" t="s">
        <v>330</v>
      </c>
      <c r="B206" s="7">
        <v>0.76270000000000004</v>
      </c>
      <c r="C206" t="s">
        <v>249</v>
      </c>
      <c r="D206" s="8" t="s">
        <v>252</v>
      </c>
      <c r="E206" t="s">
        <v>32</v>
      </c>
      <c r="F206" t="s">
        <v>16</v>
      </c>
      <c r="G206" t="s">
        <v>16</v>
      </c>
      <c r="J206">
        <v>-11.756497</v>
      </c>
      <c r="K206">
        <v>33.671010000000003</v>
      </c>
    </row>
    <row r="207" spans="1:11" x14ac:dyDescent="0.35">
      <c r="A207" s="6" t="s">
        <v>331</v>
      </c>
      <c r="B207" s="7">
        <v>0.74529999999999996</v>
      </c>
      <c r="C207" t="s">
        <v>249</v>
      </c>
      <c r="D207" s="8" t="s">
        <v>252</v>
      </c>
      <c r="E207" t="s">
        <v>32</v>
      </c>
      <c r="F207" t="s">
        <v>16</v>
      </c>
      <c r="G207" t="s">
        <v>16</v>
      </c>
      <c r="J207">
        <v>-11.584965</v>
      </c>
      <c r="K207">
        <v>33.543804999999999</v>
      </c>
    </row>
    <row r="208" spans="1:11" x14ac:dyDescent="0.35">
      <c r="A208" s="6" t="s">
        <v>332</v>
      </c>
      <c r="B208" s="7">
        <v>0.75060000000000004</v>
      </c>
      <c r="C208" t="s">
        <v>249</v>
      </c>
      <c r="D208" s="8" t="s">
        <v>252</v>
      </c>
      <c r="E208" t="s">
        <v>32</v>
      </c>
      <c r="F208" t="s">
        <v>16</v>
      </c>
      <c r="G208" t="s">
        <v>16</v>
      </c>
      <c r="J208">
        <v>-11.646871000000001</v>
      </c>
      <c r="K208">
        <v>33.673709000000002</v>
      </c>
    </row>
    <row r="209" spans="1:11" x14ac:dyDescent="0.35">
      <c r="A209" s="6" t="s">
        <v>333</v>
      </c>
      <c r="B209" s="7">
        <v>0.74890000000000001</v>
      </c>
      <c r="C209" t="s">
        <v>249</v>
      </c>
      <c r="D209" s="8" t="s">
        <v>252</v>
      </c>
      <c r="E209" t="s">
        <v>32</v>
      </c>
      <c r="F209" t="s">
        <v>16</v>
      </c>
      <c r="G209" t="s">
        <v>16</v>
      </c>
      <c r="J209">
        <v>-11.648644000000001</v>
      </c>
      <c r="K209">
        <v>33.669649</v>
      </c>
    </row>
    <row r="210" spans="1:11" x14ac:dyDescent="0.35">
      <c r="A210" s="6" t="s">
        <v>334</v>
      </c>
      <c r="B210" s="7">
        <v>0.75060000000000004</v>
      </c>
      <c r="C210" t="s">
        <v>249</v>
      </c>
      <c r="D210" s="8" t="s">
        <v>252</v>
      </c>
      <c r="E210" t="s">
        <v>32</v>
      </c>
      <c r="F210" t="s">
        <v>16</v>
      </c>
      <c r="G210" t="s">
        <v>16</v>
      </c>
      <c r="J210">
        <v>-11.649136</v>
      </c>
      <c r="K210">
        <v>33.667980999999997</v>
      </c>
    </row>
    <row r="211" spans="1:11" x14ac:dyDescent="0.35">
      <c r="A211" s="6" t="s">
        <v>335</v>
      </c>
      <c r="B211" s="7">
        <v>0.75519999999999998</v>
      </c>
      <c r="C211" t="s">
        <v>249</v>
      </c>
      <c r="D211" s="8" t="s">
        <v>252</v>
      </c>
      <c r="E211" t="s">
        <v>32</v>
      </c>
      <c r="F211" t="s">
        <v>16</v>
      </c>
      <c r="G211" t="s">
        <v>16</v>
      </c>
      <c r="J211">
        <v>-11.650370000000001</v>
      </c>
      <c r="K211">
        <v>33.666232000000001</v>
      </c>
    </row>
    <row r="212" spans="1:11" x14ac:dyDescent="0.35">
      <c r="A212" s="6" t="s">
        <v>336</v>
      </c>
      <c r="B212" s="7">
        <v>0.74850000000000005</v>
      </c>
      <c r="C212" t="s">
        <v>249</v>
      </c>
      <c r="D212" s="8" t="s">
        <v>252</v>
      </c>
      <c r="E212" t="s">
        <v>32</v>
      </c>
      <c r="F212" t="s">
        <v>16</v>
      </c>
      <c r="G212" t="s">
        <v>16</v>
      </c>
      <c r="J212">
        <v>-11.650963000000001</v>
      </c>
      <c r="K212">
        <v>33.664315999999999</v>
      </c>
    </row>
    <row r="213" spans="1:11" x14ac:dyDescent="0.35">
      <c r="A213" s="6" t="s">
        <v>337</v>
      </c>
      <c r="B213" s="7">
        <v>0.75109999999999999</v>
      </c>
      <c r="C213" t="s">
        <v>249</v>
      </c>
      <c r="D213" s="8" t="s">
        <v>252</v>
      </c>
      <c r="E213" t="s">
        <v>32</v>
      </c>
      <c r="F213" t="s">
        <v>16</v>
      </c>
      <c r="G213" t="s">
        <v>16</v>
      </c>
      <c r="J213">
        <v>-11.651961</v>
      </c>
      <c r="K213">
        <v>33.662739999999999</v>
      </c>
    </row>
    <row r="214" spans="1:11" x14ac:dyDescent="0.35">
      <c r="A214" s="6" t="s">
        <v>338</v>
      </c>
      <c r="B214" s="7">
        <v>0.75349999999999995</v>
      </c>
      <c r="C214" t="s">
        <v>249</v>
      </c>
      <c r="D214" s="8" t="s">
        <v>252</v>
      </c>
      <c r="E214" t="s">
        <v>32</v>
      </c>
      <c r="F214" t="s">
        <v>16</v>
      </c>
      <c r="G214" t="s">
        <v>16</v>
      </c>
      <c r="J214">
        <v>-11.652381</v>
      </c>
      <c r="K214">
        <v>33.661015999999996</v>
      </c>
    </row>
    <row r="215" spans="1:11" x14ac:dyDescent="0.35">
      <c r="A215" s="6" t="s">
        <v>339</v>
      </c>
      <c r="B215" s="7">
        <v>0.748</v>
      </c>
      <c r="C215" t="s">
        <v>249</v>
      </c>
      <c r="D215" s="8" t="s">
        <v>252</v>
      </c>
      <c r="E215" t="s">
        <v>32</v>
      </c>
      <c r="F215" t="s">
        <v>16</v>
      </c>
      <c r="G215" t="s">
        <v>16</v>
      </c>
      <c r="J215">
        <v>-11.652638</v>
      </c>
      <c r="K215">
        <v>33.659292000000001</v>
      </c>
    </row>
    <row r="216" spans="1:11" x14ac:dyDescent="0.35">
      <c r="A216" s="6" t="s">
        <v>340</v>
      </c>
      <c r="B216" s="7">
        <v>0.74529999999999996</v>
      </c>
      <c r="C216" t="s">
        <v>249</v>
      </c>
      <c r="D216" s="8" t="s">
        <v>252</v>
      </c>
      <c r="E216" t="s">
        <v>32</v>
      </c>
      <c r="F216" t="s">
        <v>16</v>
      </c>
      <c r="G216" t="s">
        <v>16</v>
      </c>
      <c r="J216">
        <v>-11.653718</v>
      </c>
      <c r="K216">
        <v>33.657625000000003</v>
      </c>
    </row>
    <row r="217" spans="1:11" x14ac:dyDescent="0.35">
      <c r="A217" s="6" t="s">
        <v>341</v>
      </c>
      <c r="B217" s="7">
        <v>0.75529999999999997</v>
      </c>
      <c r="C217" t="s">
        <v>249</v>
      </c>
      <c r="D217" s="8" t="s">
        <v>252</v>
      </c>
      <c r="E217" t="s">
        <v>32</v>
      </c>
      <c r="F217" t="s">
        <v>16</v>
      </c>
      <c r="G217" t="s">
        <v>16</v>
      </c>
      <c r="J217">
        <v>-11.654310000000001</v>
      </c>
      <c r="K217">
        <v>33.655737000000002</v>
      </c>
    </row>
    <row r="218" spans="1:11" x14ac:dyDescent="0.35">
      <c r="A218" s="6" t="s">
        <v>342</v>
      </c>
      <c r="B218" s="7">
        <v>0.75590000000000002</v>
      </c>
      <c r="C218" t="s">
        <v>249</v>
      </c>
      <c r="D218" s="8" t="s">
        <v>252</v>
      </c>
      <c r="E218" t="s">
        <v>32</v>
      </c>
      <c r="F218" t="s">
        <v>16</v>
      </c>
      <c r="G218" t="s">
        <v>16</v>
      </c>
      <c r="J218">
        <v>-11.655157000000001</v>
      </c>
      <c r="K218">
        <v>33.653252000000002</v>
      </c>
    </row>
    <row r="219" spans="1:11" x14ac:dyDescent="0.35">
      <c r="A219" s="6" t="s">
        <v>343</v>
      </c>
      <c r="B219" s="7">
        <v>0.75380000000000003</v>
      </c>
      <c r="C219" t="s">
        <v>249</v>
      </c>
      <c r="D219" s="8" t="s">
        <v>252</v>
      </c>
      <c r="E219" t="s">
        <v>32</v>
      </c>
      <c r="F219" t="s">
        <v>16</v>
      </c>
      <c r="G219" t="s">
        <v>16</v>
      </c>
      <c r="J219">
        <v>-11.657057999999999</v>
      </c>
      <c r="K219">
        <v>33.648311999999997</v>
      </c>
    </row>
    <row r="220" spans="1:11" x14ac:dyDescent="0.35">
      <c r="A220" s="6" t="s">
        <v>344</v>
      </c>
      <c r="B220" s="7">
        <v>0.75849999999999995</v>
      </c>
      <c r="C220" t="s">
        <v>249</v>
      </c>
      <c r="D220" s="8" t="s">
        <v>252</v>
      </c>
      <c r="E220" t="s">
        <v>32</v>
      </c>
      <c r="F220" t="s">
        <v>16</v>
      </c>
      <c r="G220" t="s">
        <v>16</v>
      </c>
      <c r="J220">
        <v>-11.657057999999999</v>
      </c>
      <c r="K220">
        <v>33.648311999999997</v>
      </c>
    </row>
    <row r="221" spans="1:11" x14ac:dyDescent="0.35">
      <c r="A221" s="6" t="s">
        <v>345</v>
      </c>
      <c r="B221" s="7">
        <v>0.75980000000000003</v>
      </c>
      <c r="C221" t="s">
        <v>249</v>
      </c>
      <c r="D221" s="8" t="s">
        <v>252</v>
      </c>
      <c r="E221" t="s">
        <v>32</v>
      </c>
      <c r="F221" t="s">
        <v>16</v>
      </c>
      <c r="G221" t="s">
        <v>16</v>
      </c>
      <c r="J221">
        <v>-11.657821</v>
      </c>
      <c r="K221">
        <v>33.646661999999999</v>
      </c>
    </row>
    <row r="222" spans="1:11" x14ac:dyDescent="0.35">
      <c r="A222" s="6" t="s">
        <v>346</v>
      </c>
      <c r="B222" s="7">
        <v>0.76780000000000004</v>
      </c>
      <c r="C222" t="s">
        <v>249</v>
      </c>
      <c r="D222" s="8" t="s">
        <v>252</v>
      </c>
      <c r="E222" t="s">
        <v>32</v>
      </c>
      <c r="F222" t="s">
        <v>16</v>
      </c>
      <c r="G222" t="s">
        <v>16</v>
      </c>
      <c r="J222">
        <v>-11.659364</v>
      </c>
      <c r="K222">
        <v>33.644326999999997</v>
      </c>
    </row>
    <row r="223" spans="1:11" x14ac:dyDescent="0.35">
      <c r="A223" s="6" t="s">
        <v>347</v>
      </c>
      <c r="B223" s="7">
        <v>0.76370000000000005</v>
      </c>
      <c r="C223" t="s">
        <v>348</v>
      </c>
      <c r="D223" s="8" t="s">
        <v>349</v>
      </c>
      <c r="E223" t="s">
        <v>32</v>
      </c>
      <c r="F223" t="s">
        <v>16</v>
      </c>
      <c r="G223" t="s">
        <v>16</v>
      </c>
      <c r="J223">
        <v>-11.456455</v>
      </c>
      <c r="K223">
        <v>33.722794</v>
      </c>
    </row>
    <row r="224" spans="1:11" x14ac:dyDescent="0.35">
      <c r="A224" s="6" t="s">
        <v>350</v>
      </c>
      <c r="B224" s="7">
        <v>0.76190000000000002</v>
      </c>
      <c r="C224" t="s">
        <v>348</v>
      </c>
      <c r="D224" s="8" t="s">
        <v>349</v>
      </c>
      <c r="E224" t="s">
        <v>32</v>
      </c>
      <c r="F224" t="s">
        <v>16</v>
      </c>
      <c r="G224" t="s">
        <v>16</v>
      </c>
      <c r="J224">
        <v>-11.456046000000001</v>
      </c>
      <c r="K224">
        <v>33.722124999999998</v>
      </c>
    </row>
    <row r="225" spans="1:11" x14ac:dyDescent="0.35">
      <c r="A225" s="6" t="s">
        <v>351</v>
      </c>
      <c r="B225" s="7">
        <v>0.76060000000000005</v>
      </c>
      <c r="C225" t="s">
        <v>348</v>
      </c>
      <c r="D225" s="8" t="s">
        <v>349</v>
      </c>
      <c r="E225" t="s">
        <v>32</v>
      </c>
      <c r="F225" t="s">
        <v>16</v>
      </c>
      <c r="G225" t="s">
        <v>16</v>
      </c>
      <c r="J225">
        <v>-11.750883</v>
      </c>
      <c r="K225">
        <v>33.607945999999998</v>
      </c>
    </row>
    <row r="226" spans="1:11" x14ac:dyDescent="0.35">
      <c r="A226" s="6" t="s">
        <v>352</v>
      </c>
      <c r="B226" s="7">
        <v>0.76129999999999998</v>
      </c>
      <c r="C226" t="s">
        <v>348</v>
      </c>
      <c r="D226" s="8" t="s">
        <v>349</v>
      </c>
      <c r="E226" t="s">
        <v>32</v>
      </c>
      <c r="F226" t="s">
        <v>16</v>
      </c>
      <c r="G226" t="s">
        <v>16</v>
      </c>
      <c r="J226">
        <v>-11.750515999999999</v>
      </c>
      <c r="K226">
        <v>33.608249999999998</v>
      </c>
    </row>
    <row r="227" spans="1:11" x14ac:dyDescent="0.35">
      <c r="A227" s="6" t="s">
        <v>353</v>
      </c>
      <c r="B227" s="7">
        <v>0.74209999999999998</v>
      </c>
      <c r="C227" t="s">
        <v>348</v>
      </c>
      <c r="D227" s="8" t="s">
        <v>349</v>
      </c>
      <c r="E227" t="s">
        <v>32</v>
      </c>
      <c r="F227" t="s">
        <v>16</v>
      </c>
      <c r="G227" t="s">
        <v>16</v>
      </c>
      <c r="J227">
        <v>-11.741891000000001</v>
      </c>
      <c r="K227">
        <v>33.792755</v>
      </c>
    </row>
    <row r="228" spans="1:11" x14ac:dyDescent="0.35">
      <c r="A228" s="6" t="s">
        <v>354</v>
      </c>
      <c r="B228" s="7">
        <v>0.73809999999999998</v>
      </c>
      <c r="C228" t="s">
        <v>348</v>
      </c>
      <c r="D228" s="8" t="s">
        <v>349</v>
      </c>
      <c r="E228" t="s">
        <v>32</v>
      </c>
      <c r="F228" t="s">
        <v>16</v>
      </c>
      <c r="G228" t="s">
        <v>16</v>
      </c>
      <c r="J228">
        <v>-11.92403</v>
      </c>
      <c r="K228">
        <v>33.754249000000002</v>
      </c>
    </row>
    <row r="229" spans="1:11" x14ac:dyDescent="0.35">
      <c r="A229" s="6" t="s">
        <v>355</v>
      </c>
      <c r="B229" s="7">
        <v>0.74990000000000001</v>
      </c>
      <c r="C229" t="s">
        <v>348</v>
      </c>
      <c r="D229" s="8" t="s">
        <v>349</v>
      </c>
      <c r="E229" t="s">
        <v>32</v>
      </c>
      <c r="F229" t="s">
        <v>16</v>
      </c>
      <c r="G229" t="s">
        <v>16</v>
      </c>
      <c r="J229">
        <v>-11.647361999999999</v>
      </c>
      <c r="K229">
        <v>33.674720000000001</v>
      </c>
    </row>
    <row r="230" spans="1:11" x14ac:dyDescent="0.35">
      <c r="A230" s="6" t="s">
        <v>356</v>
      </c>
      <c r="B230" s="7">
        <v>0.78610000000000002</v>
      </c>
      <c r="C230" t="s">
        <v>348</v>
      </c>
      <c r="D230" s="8" t="s">
        <v>349</v>
      </c>
      <c r="E230" t="s">
        <v>32</v>
      </c>
      <c r="F230" t="s">
        <v>16</v>
      </c>
      <c r="G230" t="s">
        <v>16</v>
      </c>
      <c r="J230">
        <v>-11.603114</v>
      </c>
      <c r="K230">
        <v>33.908693</v>
      </c>
    </row>
    <row r="231" spans="1:11" x14ac:dyDescent="0.35">
      <c r="A231" s="6" t="s">
        <v>357</v>
      </c>
      <c r="B231" s="7">
        <v>0.75329999999999997</v>
      </c>
      <c r="C231" t="s">
        <v>348</v>
      </c>
      <c r="D231" s="8" t="s">
        <v>349</v>
      </c>
      <c r="E231" t="s">
        <v>32</v>
      </c>
      <c r="F231" t="s">
        <v>16</v>
      </c>
      <c r="G231" t="s">
        <v>16</v>
      </c>
      <c r="J231">
        <v>-11.773832000000001</v>
      </c>
      <c r="K231">
        <v>33.897854000000002</v>
      </c>
    </row>
    <row r="232" spans="1:11" x14ac:dyDescent="0.35">
      <c r="A232" s="6" t="s">
        <v>358</v>
      </c>
      <c r="B232" s="7">
        <v>0.74219999999999997</v>
      </c>
      <c r="C232" t="s">
        <v>348</v>
      </c>
      <c r="D232" s="8" t="s">
        <v>349</v>
      </c>
      <c r="E232" t="s">
        <v>32</v>
      </c>
      <c r="F232" t="s">
        <v>16</v>
      </c>
      <c r="G232" t="s">
        <v>16</v>
      </c>
      <c r="J232">
        <v>-11.650582999999999</v>
      </c>
      <c r="K232">
        <v>33.660333000000001</v>
      </c>
    </row>
    <row r="233" spans="1:11" x14ac:dyDescent="0.35">
      <c r="A233" s="6" t="s">
        <v>359</v>
      </c>
      <c r="B233" s="7">
        <v>0.77080000000000004</v>
      </c>
      <c r="C233" t="s">
        <v>348</v>
      </c>
      <c r="D233" s="8" t="s">
        <v>349</v>
      </c>
      <c r="E233" t="s">
        <v>32</v>
      </c>
      <c r="F233" t="s">
        <v>16</v>
      </c>
      <c r="G233" t="s">
        <v>16</v>
      </c>
      <c r="J233">
        <v>-11.701297</v>
      </c>
      <c r="K233">
        <v>33.769258999999998</v>
      </c>
    </row>
    <row r="234" spans="1:11" x14ac:dyDescent="0.35">
      <c r="A234" s="6" t="s">
        <v>360</v>
      </c>
      <c r="B234" s="7">
        <v>0.71830000000000005</v>
      </c>
      <c r="C234" t="s">
        <v>348</v>
      </c>
      <c r="D234" s="8" t="s">
        <v>349</v>
      </c>
      <c r="E234" t="s">
        <v>32</v>
      </c>
      <c r="F234" t="s">
        <v>16</v>
      </c>
      <c r="G234" t="s">
        <v>16</v>
      </c>
      <c r="J234">
        <v>-11.680208</v>
      </c>
      <c r="K234">
        <v>33.762492000000002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CF391-6BBD-4153-98CD-F98A704EBF2C}">
  <dimension ref="A1:L167"/>
  <sheetViews>
    <sheetView topLeftCell="A45" zoomScale="90" zoomScaleNormal="90" workbookViewId="0">
      <selection activeCell="G104" sqref="G104"/>
    </sheetView>
  </sheetViews>
  <sheetFormatPr defaultRowHeight="14.5" x14ac:dyDescent="0.35"/>
  <cols>
    <col min="1" max="1" width="14.90625" customWidth="1"/>
    <col min="2" max="2" width="14.90625" style="10" customWidth="1"/>
    <col min="3" max="4" width="14.90625" customWidth="1"/>
    <col min="5" max="5" width="8.7265625" style="15"/>
    <col min="6" max="6" width="16.08984375" bestFit="1" customWidth="1"/>
    <col min="7" max="7" width="26.7265625" style="8" customWidth="1"/>
    <col min="8" max="8" width="26.7265625" customWidth="1"/>
    <col min="9" max="9" width="24.81640625" bestFit="1" customWidth="1"/>
    <col min="10" max="10" width="21.08984375" bestFit="1" customWidth="1"/>
    <col min="11" max="11" width="24.7265625" bestFit="1" customWidth="1"/>
  </cols>
  <sheetData>
    <row r="1" spans="1:12" s="11" customFormat="1" ht="15" thickBot="1" x14ac:dyDescent="0.4">
      <c r="A1" s="11" t="s">
        <v>361</v>
      </c>
      <c r="B1" s="12" t="s">
        <v>362</v>
      </c>
      <c r="C1" s="11" t="s">
        <v>363</v>
      </c>
      <c r="D1" s="11" t="s">
        <v>364</v>
      </c>
      <c r="E1" s="13" t="s">
        <v>1</v>
      </c>
      <c r="F1" s="11" t="s">
        <v>365</v>
      </c>
      <c r="G1" s="11" t="s">
        <v>366</v>
      </c>
      <c r="H1" s="11" t="s">
        <v>367</v>
      </c>
      <c r="I1" s="11" t="s">
        <v>368</v>
      </c>
      <c r="J1" s="11" t="s">
        <v>369</v>
      </c>
      <c r="K1" s="11" t="s">
        <v>370</v>
      </c>
      <c r="L1" s="11" t="s">
        <v>371</v>
      </c>
    </row>
    <row r="2" spans="1:12" x14ac:dyDescent="0.35">
      <c r="A2" t="s">
        <v>372</v>
      </c>
      <c r="B2" s="72">
        <v>25185</v>
      </c>
      <c r="C2" s="72">
        <v>877</v>
      </c>
      <c r="D2" s="10" t="s">
        <v>373</v>
      </c>
      <c r="E2" s="14">
        <v>0.75866514120287865</v>
      </c>
      <c r="F2" t="s">
        <v>748</v>
      </c>
      <c r="G2" s="8" t="s">
        <v>374</v>
      </c>
      <c r="H2" t="s">
        <v>375</v>
      </c>
      <c r="I2" t="s">
        <v>376</v>
      </c>
      <c r="J2" t="s">
        <v>377</v>
      </c>
      <c r="K2" t="s">
        <v>377</v>
      </c>
      <c r="L2">
        <v>1</v>
      </c>
    </row>
    <row r="3" spans="1:12" x14ac:dyDescent="0.35">
      <c r="A3" t="s">
        <v>378</v>
      </c>
      <c r="B3" s="72">
        <v>33291</v>
      </c>
      <c r="C3" s="72">
        <v>422</v>
      </c>
      <c r="D3" s="10" t="s">
        <v>379</v>
      </c>
      <c r="E3" s="14">
        <v>0.75430763458053074</v>
      </c>
      <c r="F3" t="s">
        <v>788</v>
      </c>
      <c r="G3" s="8" t="s">
        <v>752</v>
      </c>
      <c r="H3" t="s">
        <v>380</v>
      </c>
      <c r="I3" t="s">
        <v>376</v>
      </c>
      <c r="J3" t="s">
        <v>377</v>
      </c>
      <c r="K3" t="s">
        <v>377</v>
      </c>
      <c r="L3">
        <v>1</v>
      </c>
    </row>
    <row r="4" spans="1:12" x14ac:dyDescent="0.35">
      <c r="A4" t="s">
        <v>381</v>
      </c>
      <c r="B4" s="72">
        <v>33293</v>
      </c>
      <c r="C4" s="72">
        <v>526</v>
      </c>
      <c r="D4" s="10" t="s">
        <v>379</v>
      </c>
      <c r="E4" s="14">
        <v>0.73949996273055552</v>
      </c>
      <c r="F4" t="s">
        <v>789</v>
      </c>
      <c r="G4" s="8" t="s">
        <v>382</v>
      </c>
      <c r="H4" t="s">
        <v>383</v>
      </c>
      <c r="I4" t="s">
        <v>376</v>
      </c>
      <c r="J4" t="s">
        <v>377</v>
      </c>
      <c r="K4" t="s">
        <v>377</v>
      </c>
      <c r="L4">
        <v>1</v>
      </c>
    </row>
    <row r="5" spans="1:12" x14ac:dyDescent="0.35">
      <c r="A5" t="s">
        <v>384</v>
      </c>
      <c r="B5" s="72">
        <v>15965</v>
      </c>
      <c r="C5" s="72">
        <v>475</v>
      </c>
      <c r="D5" s="10" t="s">
        <v>379</v>
      </c>
      <c r="E5" s="14">
        <v>0.74936872190864989</v>
      </c>
      <c r="F5" t="s">
        <v>788</v>
      </c>
      <c r="G5" s="8" t="s">
        <v>385</v>
      </c>
      <c r="H5" t="s">
        <v>383</v>
      </c>
      <c r="I5" t="s">
        <v>376</v>
      </c>
      <c r="J5" t="s">
        <v>377</v>
      </c>
      <c r="K5" t="s">
        <v>377</v>
      </c>
      <c r="L5">
        <v>1</v>
      </c>
    </row>
    <row r="6" spans="1:12" x14ac:dyDescent="0.35">
      <c r="A6" t="s">
        <v>386</v>
      </c>
      <c r="B6" s="72">
        <v>33292</v>
      </c>
      <c r="C6" s="72">
        <v>443</v>
      </c>
      <c r="D6" t="s">
        <v>379</v>
      </c>
      <c r="E6" s="14">
        <v>0.75365501804685164</v>
      </c>
      <c r="F6" t="s">
        <v>789</v>
      </c>
      <c r="G6" s="8" t="s">
        <v>382</v>
      </c>
      <c r="H6" t="s">
        <v>380</v>
      </c>
      <c r="I6" t="s">
        <v>376</v>
      </c>
      <c r="J6" t="s">
        <v>377</v>
      </c>
      <c r="K6" t="s">
        <v>377</v>
      </c>
      <c r="L6">
        <v>1</v>
      </c>
    </row>
    <row r="7" spans="1:12" x14ac:dyDescent="0.35">
      <c r="A7" t="s">
        <v>387</v>
      </c>
      <c r="B7" s="72">
        <v>18407.099999999999</v>
      </c>
      <c r="C7" s="72">
        <v>633</v>
      </c>
      <c r="D7" t="s">
        <v>388</v>
      </c>
      <c r="E7" s="14">
        <v>0.76424886090745203</v>
      </c>
      <c r="F7" t="s">
        <v>789</v>
      </c>
      <c r="G7" s="8" t="s">
        <v>382</v>
      </c>
      <c r="H7" t="s">
        <v>380</v>
      </c>
      <c r="I7" t="s">
        <v>389</v>
      </c>
      <c r="J7" t="s">
        <v>377</v>
      </c>
      <c r="K7" t="s">
        <v>377</v>
      </c>
      <c r="L7">
        <v>1</v>
      </c>
    </row>
    <row r="8" spans="1:12" x14ac:dyDescent="0.35">
      <c r="A8" t="s">
        <v>390</v>
      </c>
      <c r="B8" s="72">
        <v>18407.2</v>
      </c>
      <c r="C8" s="72">
        <v>633</v>
      </c>
      <c r="D8" t="s">
        <v>388</v>
      </c>
      <c r="E8" s="14">
        <v>0.75517485634153514</v>
      </c>
      <c r="F8" t="s">
        <v>789</v>
      </c>
      <c r="G8" s="8" t="s">
        <v>382</v>
      </c>
      <c r="H8" t="s">
        <v>383</v>
      </c>
      <c r="I8" t="s">
        <v>389</v>
      </c>
      <c r="J8" t="s">
        <v>377</v>
      </c>
      <c r="K8" t="s">
        <v>377</v>
      </c>
      <c r="L8">
        <v>1</v>
      </c>
    </row>
    <row r="9" spans="1:12" x14ac:dyDescent="0.35">
      <c r="A9" t="s">
        <v>391</v>
      </c>
      <c r="B9" s="72">
        <v>5796</v>
      </c>
      <c r="C9" s="72">
        <v>177</v>
      </c>
      <c r="D9" t="s">
        <v>388</v>
      </c>
      <c r="E9" s="14">
        <v>0.75982337293910307</v>
      </c>
      <c r="F9" t="s">
        <v>748</v>
      </c>
      <c r="G9" s="8" t="s">
        <v>374</v>
      </c>
      <c r="H9" t="s">
        <v>375</v>
      </c>
      <c r="I9" t="s">
        <v>389</v>
      </c>
      <c r="J9" t="s">
        <v>377</v>
      </c>
      <c r="K9" t="s">
        <v>377</v>
      </c>
      <c r="L9">
        <v>1</v>
      </c>
    </row>
    <row r="10" spans="1:12" x14ac:dyDescent="0.35">
      <c r="A10" t="s">
        <v>392</v>
      </c>
      <c r="B10" s="72">
        <v>21514</v>
      </c>
      <c r="C10" s="72">
        <v>805</v>
      </c>
      <c r="D10" t="s">
        <v>388</v>
      </c>
      <c r="E10" s="14">
        <v>0.7770051509722582</v>
      </c>
      <c r="F10" t="s">
        <v>748</v>
      </c>
      <c r="G10" s="8" t="s">
        <v>374</v>
      </c>
      <c r="H10" t="s">
        <v>393</v>
      </c>
      <c r="I10" t="s">
        <v>376</v>
      </c>
      <c r="J10" t="s">
        <v>377</v>
      </c>
      <c r="K10" t="s">
        <v>377</v>
      </c>
      <c r="L10">
        <v>1</v>
      </c>
    </row>
    <row r="11" spans="1:12" x14ac:dyDescent="0.35">
      <c r="A11" t="s">
        <v>394</v>
      </c>
      <c r="B11" s="72">
        <v>4070.1</v>
      </c>
      <c r="C11" s="72">
        <v>88</v>
      </c>
      <c r="D11" t="s">
        <v>388</v>
      </c>
      <c r="E11" s="14">
        <v>0.76520429958173897</v>
      </c>
      <c r="F11" t="s">
        <v>790</v>
      </c>
      <c r="G11" s="8" t="s">
        <v>395</v>
      </c>
      <c r="H11" t="s">
        <v>383</v>
      </c>
      <c r="I11" t="s">
        <v>389</v>
      </c>
      <c r="J11" t="s">
        <v>377</v>
      </c>
      <c r="K11" t="s">
        <v>377</v>
      </c>
      <c r="L11">
        <v>1</v>
      </c>
    </row>
    <row r="12" spans="1:12" x14ac:dyDescent="0.35">
      <c r="A12" t="s">
        <v>396</v>
      </c>
      <c r="B12" s="72">
        <v>41169</v>
      </c>
      <c r="C12" s="72">
        <v>1400</v>
      </c>
      <c r="D12" t="s">
        <v>397</v>
      </c>
      <c r="E12" s="14">
        <v>0.74609468918816146</v>
      </c>
      <c r="F12" t="s">
        <v>398</v>
      </c>
      <c r="G12" s="8" t="s">
        <v>399</v>
      </c>
      <c r="H12" t="s">
        <v>393</v>
      </c>
      <c r="I12" t="s">
        <v>747</v>
      </c>
      <c r="J12" t="s">
        <v>400</v>
      </c>
      <c r="K12">
        <v>1.5</v>
      </c>
      <c r="L12">
        <v>1</v>
      </c>
    </row>
    <row r="13" spans="1:12" x14ac:dyDescent="0.35">
      <c r="A13" t="s">
        <v>401</v>
      </c>
      <c r="B13" s="72">
        <v>41169</v>
      </c>
      <c r="C13" s="72">
        <v>1400</v>
      </c>
      <c r="D13" t="s">
        <v>397</v>
      </c>
      <c r="E13" s="14">
        <v>0.74606869385861962</v>
      </c>
      <c r="F13" t="s">
        <v>398</v>
      </c>
      <c r="G13" s="8" t="s">
        <v>399</v>
      </c>
      <c r="H13" t="s">
        <v>393</v>
      </c>
      <c r="I13" t="s">
        <v>747</v>
      </c>
      <c r="J13" t="s">
        <v>400</v>
      </c>
      <c r="K13">
        <v>3.9</v>
      </c>
      <c r="L13">
        <v>1</v>
      </c>
    </row>
    <row r="14" spans="1:12" x14ac:dyDescent="0.35">
      <c r="A14" s="10" t="s">
        <v>402</v>
      </c>
      <c r="B14" s="72">
        <v>41169</v>
      </c>
      <c r="C14" s="72">
        <v>1400</v>
      </c>
      <c r="D14" t="s">
        <v>397</v>
      </c>
      <c r="E14" s="14">
        <v>0.7460620577330408</v>
      </c>
      <c r="F14" t="s">
        <v>398</v>
      </c>
      <c r="G14" s="8" t="s">
        <v>399</v>
      </c>
      <c r="H14" t="s">
        <v>393</v>
      </c>
      <c r="I14" t="s">
        <v>747</v>
      </c>
      <c r="J14" t="s">
        <v>400</v>
      </c>
      <c r="K14">
        <v>7.1</v>
      </c>
      <c r="L14">
        <v>1</v>
      </c>
    </row>
    <row r="15" spans="1:12" x14ac:dyDescent="0.35">
      <c r="A15" s="10" t="s">
        <v>403</v>
      </c>
      <c r="B15" s="72">
        <v>41169</v>
      </c>
      <c r="C15" s="72">
        <v>1400</v>
      </c>
      <c r="D15" t="s">
        <v>397</v>
      </c>
      <c r="E15" s="14">
        <v>0.74515697254871904</v>
      </c>
      <c r="F15" t="s">
        <v>398</v>
      </c>
      <c r="G15" s="8" t="s">
        <v>399</v>
      </c>
      <c r="H15" t="s">
        <v>393</v>
      </c>
      <c r="I15" t="s">
        <v>747</v>
      </c>
      <c r="J15" t="s">
        <v>400</v>
      </c>
      <c r="K15">
        <v>10</v>
      </c>
      <c r="L15">
        <v>1</v>
      </c>
    </row>
    <row r="16" spans="1:12" x14ac:dyDescent="0.35">
      <c r="A16" s="10" t="s">
        <v>404</v>
      </c>
      <c r="B16" s="72">
        <v>41169</v>
      </c>
      <c r="C16" s="72">
        <v>1400</v>
      </c>
      <c r="D16" t="s">
        <v>397</v>
      </c>
      <c r="E16" s="14">
        <v>0.74390585630463502</v>
      </c>
      <c r="F16" t="s">
        <v>398</v>
      </c>
      <c r="G16" s="8" t="s">
        <v>399</v>
      </c>
      <c r="H16" t="s">
        <v>393</v>
      </c>
      <c r="I16" t="s">
        <v>747</v>
      </c>
      <c r="J16" t="s">
        <v>400</v>
      </c>
      <c r="K16">
        <v>13</v>
      </c>
      <c r="L16">
        <v>1</v>
      </c>
    </row>
    <row r="17" spans="1:12" x14ac:dyDescent="0.35">
      <c r="A17" s="10" t="s">
        <v>405</v>
      </c>
      <c r="B17" s="72">
        <v>41169</v>
      </c>
      <c r="C17" s="72">
        <v>1400</v>
      </c>
      <c r="D17" t="s">
        <v>397</v>
      </c>
      <c r="E17" s="14">
        <v>0.743781968287759</v>
      </c>
      <c r="F17" t="s">
        <v>398</v>
      </c>
      <c r="G17" s="8" t="s">
        <v>399</v>
      </c>
      <c r="H17" t="s">
        <v>393</v>
      </c>
      <c r="I17" t="s">
        <v>747</v>
      </c>
      <c r="J17" t="s">
        <v>400</v>
      </c>
      <c r="K17">
        <v>17</v>
      </c>
      <c r="L17">
        <v>1</v>
      </c>
    </row>
    <row r="18" spans="1:12" x14ac:dyDescent="0.35">
      <c r="A18" s="10" t="s">
        <v>406</v>
      </c>
      <c r="B18" s="72">
        <v>41169</v>
      </c>
      <c r="C18" s="72">
        <v>1400</v>
      </c>
      <c r="D18" t="s">
        <v>397</v>
      </c>
      <c r="E18" s="14">
        <v>0.74415960393835456</v>
      </c>
      <c r="F18" t="s">
        <v>398</v>
      </c>
      <c r="G18" s="8" t="s">
        <v>399</v>
      </c>
      <c r="H18" t="s">
        <v>393</v>
      </c>
      <c r="I18" t="s">
        <v>747</v>
      </c>
      <c r="J18" t="s">
        <v>400</v>
      </c>
      <c r="K18">
        <v>20</v>
      </c>
      <c r="L18">
        <v>1</v>
      </c>
    </row>
    <row r="19" spans="1:12" x14ac:dyDescent="0.35">
      <c r="A19" s="10" t="s">
        <v>407</v>
      </c>
      <c r="B19" s="72">
        <v>11736</v>
      </c>
      <c r="C19" s="72">
        <v>353</v>
      </c>
      <c r="D19" s="10" t="s">
        <v>397</v>
      </c>
      <c r="E19" s="14">
        <v>0.74985365975057139</v>
      </c>
      <c r="F19" t="s">
        <v>398</v>
      </c>
      <c r="G19" s="8" t="s">
        <v>399</v>
      </c>
      <c r="H19" t="s">
        <v>383</v>
      </c>
      <c r="I19" t="s">
        <v>376</v>
      </c>
      <c r="J19">
        <v>26</v>
      </c>
      <c r="K19" t="s">
        <v>400</v>
      </c>
      <c r="L19">
        <v>1</v>
      </c>
    </row>
    <row r="20" spans="1:12" x14ac:dyDescent="0.35">
      <c r="A20" s="10" t="s">
        <v>408</v>
      </c>
      <c r="B20" s="72">
        <v>11736</v>
      </c>
      <c r="C20" s="72">
        <v>353</v>
      </c>
      <c r="D20" s="10" t="s">
        <v>397</v>
      </c>
      <c r="E20" s="14">
        <v>0.74805917555201273</v>
      </c>
      <c r="F20" t="s">
        <v>398</v>
      </c>
      <c r="G20" s="8" t="s">
        <v>399</v>
      </c>
      <c r="H20" t="s">
        <v>383</v>
      </c>
      <c r="I20" t="s">
        <v>376</v>
      </c>
      <c r="J20">
        <v>23</v>
      </c>
      <c r="K20" t="s">
        <v>400</v>
      </c>
      <c r="L20">
        <v>1</v>
      </c>
    </row>
    <row r="21" spans="1:12" x14ac:dyDescent="0.35">
      <c r="A21" t="s">
        <v>409</v>
      </c>
      <c r="B21" s="72">
        <v>11736</v>
      </c>
      <c r="C21" s="72">
        <v>353</v>
      </c>
      <c r="D21" s="10" t="s">
        <v>397</v>
      </c>
      <c r="E21" s="14">
        <v>0.74856800786099442</v>
      </c>
      <c r="F21" t="s">
        <v>398</v>
      </c>
      <c r="G21" s="8" t="s">
        <v>399</v>
      </c>
      <c r="H21" t="s">
        <v>383</v>
      </c>
      <c r="I21" t="s">
        <v>376</v>
      </c>
      <c r="J21">
        <v>18</v>
      </c>
      <c r="K21" t="s">
        <v>400</v>
      </c>
      <c r="L21">
        <v>1</v>
      </c>
    </row>
    <row r="22" spans="1:12" x14ac:dyDescent="0.35">
      <c r="A22" t="s">
        <v>410</v>
      </c>
      <c r="B22" s="72">
        <v>11736</v>
      </c>
      <c r="C22" s="72">
        <v>353</v>
      </c>
      <c r="D22" s="10" t="s">
        <v>397</v>
      </c>
      <c r="E22" s="14">
        <v>0.74809351091965159</v>
      </c>
      <c r="F22" t="s">
        <v>398</v>
      </c>
      <c r="G22" s="8" t="s">
        <v>399</v>
      </c>
      <c r="H22" t="s">
        <v>383</v>
      </c>
      <c r="I22" t="s">
        <v>376</v>
      </c>
      <c r="J22">
        <v>14</v>
      </c>
      <c r="K22" t="s">
        <v>400</v>
      </c>
      <c r="L22">
        <v>1</v>
      </c>
    </row>
    <row r="23" spans="1:12" x14ac:dyDescent="0.35">
      <c r="A23" t="s">
        <v>411</v>
      </c>
      <c r="B23" s="72">
        <v>11736</v>
      </c>
      <c r="C23" s="72">
        <v>353</v>
      </c>
      <c r="D23" s="10" t="s">
        <v>397</v>
      </c>
      <c r="E23" s="14">
        <v>0.7481291929895193</v>
      </c>
      <c r="F23" t="s">
        <v>398</v>
      </c>
      <c r="G23" s="8" t="s">
        <v>399</v>
      </c>
      <c r="H23" t="s">
        <v>383</v>
      </c>
      <c r="I23" t="s">
        <v>376</v>
      </c>
      <c r="J23">
        <v>11</v>
      </c>
      <c r="K23" t="s">
        <v>400</v>
      </c>
      <c r="L23">
        <v>1</v>
      </c>
    </row>
    <row r="24" spans="1:12" x14ac:dyDescent="0.35">
      <c r="A24" t="s">
        <v>412</v>
      </c>
      <c r="B24" s="72">
        <v>11736</v>
      </c>
      <c r="C24" s="72">
        <v>353</v>
      </c>
      <c r="D24" s="10" t="s">
        <v>397</v>
      </c>
      <c r="E24" s="14">
        <v>0.74448119307249949</v>
      </c>
      <c r="F24" t="s">
        <v>398</v>
      </c>
      <c r="G24" s="8" t="s">
        <v>399</v>
      </c>
      <c r="H24" t="s">
        <v>383</v>
      </c>
      <c r="I24" t="s">
        <v>376</v>
      </c>
      <c r="J24">
        <v>9.5</v>
      </c>
      <c r="K24" t="s">
        <v>400</v>
      </c>
      <c r="L24">
        <v>1</v>
      </c>
    </row>
    <row r="25" spans="1:12" x14ac:dyDescent="0.35">
      <c r="A25" t="s">
        <v>413</v>
      </c>
      <c r="B25" s="72">
        <v>11736</v>
      </c>
      <c r="C25" s="72">
        <v>353</v>
      </c>
      <c r="D25" s="10" t="s">
        <v>397</v>
      </c>
      <c r="E25" s="14">
        <v>0.74623475114082738</v>
      </c>
      <c r="F25" t="s">
        <v>398</v>
      </c>
      <c r="G25" s="8" t="s">
        <v>399</v>
      </c>
      <c r="H25" t="s">
        <v>383</v>
      </c>
      <c r="I25" t="s">
        <v>376</v>
      </c>
      <c r="J25">
        <v>6</v>
      </c>
      <c r="K25" t="s">
        <v>400</v>
      </c>
      <c r="L25">
        <v>1</v>
      </c>
    </row>
    <row r="26" spans="1:12" x14ac:dyDescent="0.35">
      <c r="A26" t="s">
        <v>414</v>
      </c>
      <c r="B26" s="72">
        <v>11736</v>
      </c>
      <c r="C26" s="72">
        <v>353</v>
      </c>
      <c r="D26" s="10" t="s">
        <v>397</v>
      </c>
      <c r="E26" s="14">
        <v>0.74150074561758883</v>
      </c>
      <c r="F26" t="s">
        <v>398</v>
      </c>
      <c r="G26" s="8" t="s">
        <v>399</v>
      </c>
      <c r="H26" t="s">
        <v>383</v>
      </c>
      <c r="I26" t="s">
        <v>376</v>
      </c>
      <c r="J26">
        <v>3.5</v>
      </c>
      <c r="K26" t="s">
        <v>400</v>
      </c>
      <c r="L26">
        <v>1</v>
      </c>
    </row>
    <row r="27" spans="1:12" x14ac:dyDescent="0.35">
      <c r="A27" t="s">
        <v>415</v>
      </c>
      <c r="B27" s="72">
        <v>11736</v>
      </c>
      <c r="C27" s="72">
        <v>353</v>
      </c>
      <c r="D27" s="10" t="s">
        <v>397</v>
      </c>
      <c r="E27" s="14">
        <v>0.74653471385115633</v>
      </c>
      <c r="F27" t="s">
        <v>398</v>
      </c>
      <c r="G27" s="8" t="s">
        <v>399</v>
      </c>
      <c r="H27" t="s">
        <v>383</v>
      </c>
      <c r="I27" t="s">
        <v>376</v>
      </c>
      <c r="J27">
        <v>1</v>
      </c>
      <c r="K27" t="s">
        <v>400</v>
      </c>
      <c r="L27">
        <v>1</v>
      </c>
    </row>
    <row r="28" spans="1:12" x14ac:dyDescent="0.35">
      <c r="A28" t="s">
        <v>416</v>
      </c>
      <c r="B28" s="72">
        <v>12711</v>
      </c>
      <c r="C28" s="72">
        <v>378</v>
      </c>
      <c r="D28" s="10" t="s">
        <v>397</v>
      </c>
      <c r="E28" s="14">
        <v>0.74456485342574141</v>
      </c>
      <c r="F28" t="s">
        <v>398</v>
      </c>
      <c r="G28" s="8" t="s">
        <v>399</v>
      </c>
      <c r="H28" t="s">
        <v>375</v>
      </c>
      <c r="I28" t="s">
        <v>747</v>
      </c>
      <c r="J28" t="s">
        <v>400</v>
      </c>
      <c r="K28">
        <v>1</v>
      </c>
      <c r="L28">
        <v>1</v>
      </c>
    </row>
    <row r="29" spans="1:12" x14ac:dyDescent="0.35">
      <c r="A29" t="s">
        <v>417</v>
      </c>
      <c r="B29" s="72">
        <v>12711</v>
      </c>
      <c r="C29" s="72">
        <v>378</v>
      </c>
      <c r="D29" s="10" t="s">
        <v>397</v>
      </c>
      <c r="E29" s="14">
        <v>0.74810017396659556</v>
      </c>
      <c r="F29" t="s">
        <v>398</v>
      </c>
      <c r="G29" s="8" t="s">
        <v>399</v>
      </c>
      <c r="H29" t="s">
        <v>375</v>
      </c>
      <c r="I29" t="s">
        <v>747</v>
      </c>
      <c r="J29" t="s">
        <v>400</v>
      </c>
      <c r="K29">
        <v>4</v>
      </c>
      <c r="L29">
        <v>1</v>
      </c>
    </row>
    <row r="30" spans="1:12" x14ac:dyDescent="0.35">
      <c r="A30" t="s">
        <v>418</v>
      </c>
      <c r="B30" s="72">
        <v>12711</v>
      </c>
      <c r="C30" s="72">
        <v>378</v>
      </c>
      <c r="D30" s="10" t="s">
        <v>397</v>
      </c>
      <c r="E30" s="14">
        <v>0.74779020175605071</v>
      </c>
      <c r="F30" t="s">
        <v>398</v>
      </c>
      <c r="G30" s="8" t="s">
        <v>399</v>
      </c>
      <c r="H30" t="s">
        <v>375</v>
      </c>
      <c r="I30" t="s">
        <v>747</v>
      </c>
      <c r="J30" t="s">
        <v>400</v>
      </c>
      <c r="K30">
        <v>7</v>
      </c>
      <c r="L30">
        <v>1</v>
      </c>
    </row>
    <row r="31" spans="1:12" x14ac:dyDescent="0.35">
      <c r="A31" t="s">
        <v>419</v>
      </c>
      <c r="B31" s="72">
        <v>12711</v>
      </c>
      <c r="C31" s="72">
        <v>378</v>
      </c>
      <c r="D31" s="10" t="s">
        <v>397</v>
      </c>
      <c r="E31" s="14">
        <v>0.74932813957878386</v>
      </c>
      <c r="F31" t="s">
        <v>398</v>
      </c>
      <c r="G31" s="8" t="s">
        <v>399</v>
      </c>
      <c r="H31" t="s">
        <v>375</v>
      </c>
      <c r="I31" t="s">
        <v>747</v>
      </c>
      <c r="J31" t="s">
        <v>400</v>
      </c>
      <c r="K31">
        <v>10</v>
      </c>
      <c r="L31">
        <v>1</v>
      </c>
    </row>
    <row r="32" spans="1:12" x14ac:dyDescent="0.35">
      <c r="A32" t="s">
        <v>420</v>
      </c>
      <c r="B32" s="72">
        <v>12711</v>
      </c>
      <c r="C32" s="72">
        <v>378</v>
      </c>
      <c r="D32" s="10" t="s">
        <v>397</v>
      </c>
      <c r="E32" s="14">
        <v>0.75022173496592592</v>
      </c>
      <c r="F32" t="s">
        <v>398</v>
      </c>
      <c r="G32" s="8" t="s">
        <v>399</v>
      </c>
      <c r="H32" t="s">
        <v>375</v>
      </c>
      <c r="I32" t="s">
        <v>747</v>
      </c>
      <c r="J32" t="s">
        <v>400</v>
      </c>
      <c r="K32">
        <v>12</v>
      </c>
      <c r="L32">
        <v>1</v>
      </c>
    </row>
    <row r="33" spans="1:12" x14ac:dyDescent="0.35">
      <c r="A33" t="s">
        <v>421</v>
      </c>
      <c r="B33" s="72">
        <v>12711</v>
      </c>
      <c r="C33" s="72">
        <v>378</v>
      </c>
      <c r="D33" s="10" t="s">
        <v>397</v>
      </c>
      <c r="E33" s="14">
        <v>0.74986817272412898</v>
      </c>
      <c r="F33" t="s">
        <v>398</v>
      </c>
      <c r="G33" s="8" t="s">
        <v>399</v>
      </c>
      <c r="H33" t="s">
        <v>375</v>
      </c>
      <c r="I33" t="s">
        <v>747</v>
      </c>
      <c r="J33" t="s">
        <v>400</v>
      </c>
      <c r="K33">
        <v>15</v>
      </c>
      <c r="L33">
        <v>1</v>
      </c>
    </row>
    <row r="34" spans="1:12" x14ac:dyDescent="0.35">
      <c r="A34" t="s">
        <v>422</v>
      </c>
      <c r="B34" s="72">
        <v>12711</v>
      </c>
      <c r="C34" s="72">
        <v>378</v>
      </c>
      <c r="D34" s="10" t="s">
        <v>397</v>
      </c>
      <c r="E34" s="14">
        <v>0.74842344946098682</v>
      </c>
      <c r="F34" t="s">
        <v>398</v>
      </c>
      <c r="G34" s="8" t="s">
        <v>399</v>
      </c>
      <c r="H34" t="s">
        <v>375</v>
      </c>
      <c r="I34" t="s">
        <v>747</v>
      </c>
      <c r="J34" t="s">
        <v>400</v>
      </c>
      <c r="K34">
        <v>17.5</v>
      </c>
      <c r="L34">
        <v>1</v>
      </c>
    </row>
    <row r="35" spans="1:12" x14ac:dyDescent="0.35">
      <c r="A35" t="s">
        <v>423</v>
      </c>
      <c r="B35" s="72">
        <v>12711</v>
      </c>
      <c r="C35" s="72">
        <v>378</v>
      </c>
      <c r="D35" s="10" t="s">
        <v>397</v>
      </c>
      <c r="E35" s="14">
        <v>0.74853986292573615</v>
      </c>
      <c r="F35" t="s">
        <v>398</v>
      </c>
      <c r="G35" s="8" t="s">
        <v>399</v>
      </c>
      <c r="H35" t="s">
        <v>375</v>
      </c>
      <c r="I35" t="s">
        <v>747</v>
      </c>
      <c r="J35" t="s">
        <v>400</v>
      </c>
      <c r="K35">
        <v>20</v>
      </c>
      <c r="L35">
        <v>1</v>
      </c>
    </row>
    <row r="36" spans="1:12" x14ac:dyDescent="0.35">
      <c r="A36" t="s">
        <v>424</v>
      </c>
      <c r="B36" s="72">
        <v>12711</v>
      </c>
      <c r="C36" s="72">
        <v>378</v>
      </c>
      <c r="D36" s="10" t="s">
        <v>397</v>
      </c>
      <c r="E36" s="14">
        <v>0.74910650666677236</v>
      </c>
      <c r="F36" t="s">
        <v>398</v>
      </c>
      <c r="G36" s="8" t="s">
        <v>399</v>
      </c>
      <c r="H36" t="s">
        <v>375</v>
      </c>
      <c r="I36" t="s">
        <v>747</v>
      </c>
      <c r="J36" t="s">
        <v>400</v>
      </c>
      <c r="K36">
        <v>22</v>
      </c>
      <c r="L36">
        <v>1</v>
      </c>
    </row>
    <row r="37" spans="1:12" x14ac:dyDescent="0.35">
      <c r="A37" t="s">
        <v>425</v>
      </c>
      <c r="B37" s="72">
        <v>12711</v>
      </c>
      <c r="C37" s="72">
        <v>378</v>
      </c>
      <c r="D37" s="10" t="s">
        <v>397</v>
      </c>
      <c r="E37" s="14">
        <v>0.74654962486816312</v>
      </c>
      <c r="F37" t="s">
        <v>398</v>
      </c>
      <c r="G37" s="8" t="s">
        <v>399</v>
      </c>
      <c r="H37" t="s">
        <v>375</v>
      </c>
      <c r="I37" t="s">
        <v>747</v>
      </c>
      <c r="J37" t="s">
        <v>400</v>
      </c>
      <c r="K37">
        <v>25</v>
      </c>
      <c r="L37">
        <v>1</v>
      </c>
    </row>
    <row r="38" spans="1:12" x14ac:dyDescent="0.35">
      <c r="A38" t="s">
        <v>426</v>
      </c>
      <c r="B38" s="72">
        <v>12711</v>
      </c>
      <c r="C38" s="72">
        <v>378</v>
      </c>
      <c r="D38" s="10" t="s">
        <v>397</v>
      </c>
      <c r="E38" s="14">
        <v>0.74664060431027279</v>
      </c>
      <c r="F38" t="s">
        <v>398</v>
      </c>
      <c r="G38" s="8" t="s">
        <v>399</v>
      </c>
      <c r="H38" t="s">
        <v>375</v>
      </c>
      <c r="I38" t="s">
        <v>747</v>
      </c>
      <c r="J38" t="s">
        <v>400</v>
      </c>
      <c r="K38">
        <v>28.5</v>
      </c>
      <c r="L38">
        <v>1</v>
      </c>
    </row>
    <row r="39" spans="1:12" x14ac:dyDescent="0.35">
      <c r="A39" t="s">
        <v>427</v>
      </c>
      <c r="B39" s="72">
        <v>12569</v>
      </c>
      <c r="C39" s="72">
        <v>367</v>
      </c>
      <c r="D39" s="10" t="s">
        <v>397</v>
      </c>
      <c r="E39" s="14">
        <v>0.7555023813135473</v>
      </c>
      <c r="F39" t="s">
        <v>791</v>
      </c>
      <c r="G39" s="8" t="s">
        <v>428</v>
      </c>
      <c r="H39" t="s">
        <v>393</v>
      </c>
      <c r="I39" t="s">
        <v>747</v>
      </c>
      <c r="J39" t="s">
        <v>377</v>
      </c>
      <c r="K39" t="s">
        <v>377</v>
      </c>
      <c r="L39">
        <v>1</v>
      </c>
    </row>
    <row r="40" spans="1:12" x14ac:dyDescent="0.35">
      <c r="A40" t="s">
        <v>429</v>
      </c>
      <c r="B40" s="72">
        <v>45853</v>
      </c>
      <c r="C40" s="72">
        <v>1605</v>
      </c>
      <c r="D40" s="10" t="s">
        <v>397</v>
      </c>
      <c r="E40" s="14">
        <v>0.73902878715984099</v>
      </c>
      <c r="F40" t="s">
        <v>749</v>
      </c>
      <c r="G40" s="8" t="s">
        <v>430</v>
      </c>
      <c r="H40" t="s">
        <v>375</v>
      </c>
      <c r="I40" t="s">
        <v>431</v>
      </c>
      <c r="J40">
        <v>22</v>
      </c>
      <c r="K40" t="s">
        <v>400</v>
      </c>
      <c r="L40">
        <v>1</v>
      </c>
    </row>
    <row r="41" spans="1:12" x14ac:dyDescent="0.35">
      <c r="A41" t="s">
        <v>432</v>
      </c>
      <c r="B41" s="72">
        <v>45853</v>
      </c>
      <c r="C41" s="72">
        <v>1605</v>
      </c>
      <c r="D41" s="10" t="s">
        <v>397</v>
      </c>
      <c r="E41" s="14">
        <v>0.74464372800175016</v>
      </c>
      <c r="F41" t="s">
        <v>749</v>
      </c>
      <c r="G41" s="8" t="s">
        <v>430</v>
      </c>
      <c r="H41" t="s">
        <v>375</v>
      </c>
      <c r="I41" t="s">
        <v>431</v>
      </c>
      <c r="J41">
        <v>2</v>
      </c>
      <c r="K41" t="s">
        <v>400</v>
      </c>
      <c r="L41">
        <v>1</v>
      </c>
    </row>
    <row r="42" spans="1:12" x14ac:dyDescent="0.35">
      <c r="A42" t="s">
        <v>433</v>
      </c>
      <c r="B42" s="72">
        <v>10021</v>
      </c>
      <c r="C42" s="72">
        <v>344</v>
      </c>
      <c r="D42" s="10" t="s">
        <v>397</v>
      </c>
      <c r="E42" s="14">
        <v>0.74841776389065784</v>
      </c>
      <c r="F42" t="s">
        <v>434</v>
      </c>
      <c r="G42" s="8" t="s">
        <v>435</v>
      </c>
      <c r="H42" t="s">
        <v>383</v>
      </c>
      <c r="I42" t="s">
        <v>747</v>
      </c>
      <c r="J42" t="s">
        <v>377</v>
      </c>
      <c r="K42" t="s">
        <v>377</v>
      </c>
      <c r="L42">
        <v>1</v>
      </c>
    </row>
    <row r="43" spans="1:12" x14ac:dyDescent="0.35">
      <c r="A43" t="s">
        <v>436</v>
      </c>
      <c r="B43" s="72">
        <v>33296.199999999997</v>
      </c>
      <c r="C43" s="72">
        <v>391</v>
      </c>
      <c r="D43" s="10" t="s">
        <v>397</v>
      </c>
      <c r="E43" s="14">
        <v>0.75200328862572063</v>
      </c>
      <c r="F43" t="s">
        <v>437</v>
      </c>
      <c r="G43" s="8" t="s">
        <v>438</v>
      </c>
      <c r="H43" t="s">
        <v>393</v>
      </c>
      <c r="I43" t="s">
        <v>747</v>
      </c>
      <c r="J43" t="s">
        <v>400</v>
      </c>
      <c r="K43">
        <v>2</v>
      </c>
      <c r="L43">
        <v>1</v>
      </c>
    </row>
    <row r="44" spans="1:12" x14ac:dyDescent="0.35">
      <c r="A44" t="s">
        <v>439</v>
      </c>
      <c r="B44" s="72">
        <v>33296.199999999997</v>
      </c>
      <c r="C44" s="72">
        <v>391</v>
      </c>
      <c r="D44" s="10" t="s">
        <v>397</v>
      </c>
      <c r="E44" s="14">
        <v>0.75087744041456927</v>
      </c>
      <c r="F44" t="s">
        <v>437</v>
      </c>
      <c r="G44" s="8" t="s">
        <v>438</v>
      </c>
      <c r="H44" t="s">
        <v>393</v>
      </c>
      <c r="I44" t="s">
        <v>747</v>
      </c>
      <c r="J44" t="s">
        <v>400</v>
      </c>
      <c r="K44">
        <v>9</v>
      </c>
      <c r="L44">
        <v>1</v>
      </c>
    </row>
    <row r="45" spans="1:12" x14ac:dyDescent="0.35">
      <c r="A45" t="s">
        <v>440</v>
      </c>
      <c r="B45" s="72">
        <v>33296.300000000003</v>
      </c>
      <c r="C45" s="72">
        <v>391</v>
      </c>
      <c r="D45" s="10" t="s">
        <v>397</v>
      </c>
      <c r="E45" s="14">
        <v>0.75020545816553041</v>
      </c>
      <c r="F45" t="s">
        <v>437</v>
      </c>
      <c r="G45" s="8" t="s">
        <v>438</v>
      </c>
      <c r="H45" t="s">
        <v>375</v>
      </c>
      <c r="I45" t="s">
        <v>747</v>
      </c>
      <c r="J45" t="s">
        <v>400</v>
      </c>
      <c r="K45">
        <v>2</v>
      </c>
      <c r="L45">
        <v>1</v>
      </c>
    </row>
    <row r="46" spans="1:12" x14ac:dyDescent="0.35">
      <c r="A46" t="s">
        <v>441</v>
      </c>
      <c r="B46" s="72">
        <v>46459</v>
      </c>
      <c r="C46" s="72">
        <v>1660</v>
      </c>
      <c r="D46" s="10" t="s">
        <v>397</v>
      </c>
      <c r="E46" s="14">
        <v>0.73232481219707579</v>
      </c>
      <c r="F46" t="s">
        <v>398</v>
      </c>
      <c r="G46" s="8" t="s">
        <v>399</v>
      </c>
      <c r="H46" t="s">
        <v>393</v>
      </c>
      <c r="I46" t="s">
        <v>747</v>
      </c>
      <c r="J46">
        <v>65</v>
      </c>
      <c r="K46" t="s">
        <v>400</v>
      </c>
      <c r="L46">
        <v>1</v>
      </c>
    </row>
    <row r="47" spans="1:12" x14ac:dyDescent="0.35">
      <c r="A47" t="s">
        <v>442</v>
      </c>
      <c r="B47" s="72">
        <v>46459</v>
      </c>
      <c r="C47" s="72">
        <v>1660</v>
      </c>
      <c r="D47" s="10" t="s">
        <v>397</v>
      </c>
      <c r="E47" s="14">
        <v>0.7316376026710637</v>
      </c>
      <c r="F47" t="s">
        <v>398</v>
      </c>
      <c r="G47" s="8" t="s">
        <v>399</v>
      </c>
      <c r="H47" t="s">
        <v>393</v>
      </c>
      <c r="I47" t="s">
        <v>747</v>
      </c>
      <c r="J47">
        <v>61</v>
      </c>
      <c r="K47" t="s">
        <v>400</v>
      </c>
      <c r="L47">
        <v>1</v>
      </c>
    </row>
    <row r="48" spans="1:12" x14ac:dyDescent="0.35">
      <c r="A48" t="s">
        <v>443</v>
      </c>
      <c r="B48" s="72">
        <v>46459</v>
      </c>
      <c r="C48" s="72">
        <v>1660</v>
      </c>
      <c r="D48" s="10" t="s">
        <v>397</v>
      </c>
      <c r="E48" s="14">
        <v>0.73041378452680494</v>
      </c>
      <c r="F48" t="s">
        <v>398</v>
      </c>
      <c r="G48" s="8" t="s">
        <v>399</v>
      </c>
      <c r="H48" t="s">
        <v>393</v>
      </c>
      <c r="I48" t="s">
        <v>747</v>
      </c>
      <c r="J48">
        <v>58</v>
      </c>
      <c r="K48" t="s">
        <v>400</v>
      </c>
      <c r="L48">
        <v>1</v>
      </c>
    </row>
    <row r="49" spans="1:12" x14ac:dyDescent="0.35">
      <c r="A49" t="s">
        <v>444</v>
      </c>
      <c r="B49" s="72">
        <v>46459</v>
      </c>
      <c r="C49" s="72">
        <v>1660</v>
      </c>
      <c r="D49" s="10" t="s">
        <v>397</v>
      </c>
      <c r="E49" s="14">
        <v>0.72992199624135079</v>
      </c>
      <c r="F49" t="s">
        <v>398</v>
      </c>
      <c r="G49" s="8" t="s">
        <v>399</v>
      </c>
      <c r="H49" t="s">
        <v>393</v>
      </c>
      <c r="I49" t="s">
        <v>747</v>
      </c>
      <c r="J49">
        <v>56</v>
      </c>
      <c r="K49" t="s">
        <v>400</v>
      </c>
      <c r="L49">
        <v>1</v>
      </c>
    </row>
    <row r="50" spans="1:12" x14ac:dyDescent="0.35">
      <c r="A50" t="s">
        <v>445</v>
      </c>
      <c r="B50" s="72">
        <v>46459</v>
      </c>
      <c r="C50" s="72">
        <v>1660</v>
      </c>
      <c r="D50" s="10" t="s">
        <v>397</v>
      </c>
      <c r="E50" s="14">
        <v>0.73093509776733712</v>
      </c>
      <c r="F50" t="s">
        <v>398</v>
      </c>
      <c r="G50" s="8" t="s">
        <v>399</v>
      </c>
      <c r="H50" t="s">
        <v>393</v>
      </c>
      <c r="I50" t="s">
        <v>747</v>
      </c>
      <c r="J50">
        <v>53</v>
      </c>
      <c r="K50" t="s">
        <v>400</v>
      </c>
      <c r="L50">
        <v>1</v>
      </c>
    </row>
    <row r="51" spans="1:12" x14ac:dyDescent="0.35">
      <c r="A51" t="s">
        <v>446</v>
      </c>
      <c r="B51" s="72">
        <v>46459</v>
      </c>
      <c r="C51" s="72">
        <v>1660</v>
      </c>
      <c r="D51" s="10" t="s">
        <v>397</v>
      </c>
      <c r="E51" s="14">
        <v>0.73017510582193978</v>
      </c>
      <c r="F51" t="s">
        <v>398</v>
      </c>
      <c r="G51" s="8" t="s">
        <v>399</v>
      </c>
      <c r="H51" t="s">
        <v>393</v>
      </c>
      <c r="I51" t="s">
        <v>747</v>
      </c>
      <c r="J51">
        <v>49</v>
      </c>
      <c r="K51" t="s">
        <v>400</v>
      </c>
      <c r="L51">
        <v>1</v>
      </c>
    </row>
    <row r="52" spans="1:12" x14ac:dyDescent="0.35">
      <c r="A52" t="s">
        <v>447</v>
      </c>
      <c r="B52" s="72">
        <v>46459</v>
      </c>
      <c r="C52" s="72">
        <v>1660</v>
      </c>
      <c r="D52" s="10" t="s">
        <v>397</v>
      </c>
      <c r="E52" s="14">
        <v>0.73243503680430988</v>
      </c>
      <c r="F52" t="s">
        <v>398</v>
      </c>
      <c r="G52" s="8" t="s">
        <v>399</v>
      </c>
      <c r="H52" t="s">
        <v>393</v>
      </c>
      <c r="I52" t="s">
        <v>747</v>
      </c>
      <c r="J52">
        <v>46</v>
      </c>
      <c r="K52" t="s">
        <v>400</v>
      </c>
      <c r="L52">
        <v>1</v>
      </c>
    </row>
    <row r="53" spans="1:12" x14ac:dyDescent="0.35">
      <c r="A53" t="s">
        <v>448</v>
      </c>
      <c r="B53" s="72">
        <v>45888</v>
      </c>
      <c r="C53" s="72">
        <v>1618</v>
      </c>
      <c r="D53" t="s">
        <v>397</v>
      </c>
      <c r="E53" s="14">
        <v>0.76967799999999997</v>
      </c>
      <c r="F53" t="s">
        <v>449</v>
      </c>
      <c r="G53" s="8" t="s">
        <v>751</v>
      </c>
      <c r="H53" t="s">
        <v>375</v>
      </c>
      <c r="I53" t="s">
        <v>376</v>
      </c>
      <c r="J53" t="s">
        <v>400</v>
      </c>
      <c r="K53">
        <v>6.5</v>
      </c>
      <c r="L53">
        <v>2</v>
      </c>
    </row>
    <row r="54" spans="1:12" x14ac:dyDescent="0.35">
      <c r="A54" t="s">
        <v>450</v>
      </c>
      <c r="B54" s="72">
        <v>46459</v>
      </c>
      <c r="C54" s="72">
        <v>1660</v>
      </c>
      <c r="D54" s="10" t="s">
        <v>397</v>
      </c>
      <c r="E54" s="14">
        <v>0.73246029999999995</v>
      </c>
      <c r="F54" t="s">
        <v>398</v>
      </c>
      <c r="G54" s="8" t="s">
        <v>399</v>
      </c>
      <c r="H54" t="s">
        <v>393</v>
      </c>
      <c r="I54" t="s">
        <v>747</v>
      </c>
      <c r="J54">
        <v>42.5</v>
      </c>
      <c r="K54" t="s">
        <v>400</v>
      </c>
      <c r="L54">
        <v>2</v>
      </c>
    </row>
    <row r="55" spans="1:12" x14ac:dyDescent="0.35">
      <c r="A55" t="s">
        <v>451</v>
      </c>
      <c r="B55" s="72">
        <v>46459</v>
      </c>
      <c r="C55" s="72">
        <v>1660</v>
      </c>
      <c r="D55" s="10" t="s">
        <v>397</v>
      </c>
      <c r="E55" s="14">
        <v>0.73392629999999992</v>
      </c>
      <c r="F55" t="s">
        <v>398</v>
      </c>
      <c r="G55" s="8" t="s">
        <v>399</v>
      </c>
      <c r="H55" t="s">
        <v>393</v>
      </c>
      <c r="I55" t="s">
        <v>747</v>
      </c>
      <c r="J55">
        <v>35.299999999999997</v>
      </c>
      <c r="K55" t="s">
        <v>400</v>
      </c>
      <c r="L55">
        <v>2</v>
      </c>
    </row>
    <row r="56" spans="1:12" x14ac:dyDescent="0.35">
      <c r="A56" t="s">
        <v>452</v>
      </c>
      <c r="B56" s="72">
        <v>46459</v>
      </c>
      <c r="C56" s="72">
        <v>1660</v>
      </c>
      <c r="D56" s="10" t="s">
        <v>397</v>
      </c>
      <c r="E56" s="14">
        <v>0.73547299999999993</v>
      </c>
      <c r="F56" t="s">
        <v>398</v>
      </c>
      <c r="G56" s="8" t="s">
        <v>399</v>
      </c>
      <c r="H56" t="s">
        <v>393</v>
      </c>
      <c r="I56" t="s">
        <v>747</v>
      </c>
      <c r="J56">
        <v>29.5</v>
      </c>
      <c r="K56" t="s">
        <v>400</v>
      </c>
      <c r="L56">
        <v>2</v>
      </c>
    </row>
    <row r="57" spans="1:12" x14ac:dyDescent="0.35">
      <c r="A57" t="s">
        <v>453</v>
      </c>
      <c r="B57" s="72">
        <v>46459</v>
      </c>
      <c r="C57" s="72">
        <v>1660</v>
      </c>
      <c r="D57" s="10" t="s">
        <v>397</v>
      </c>
      <c r="E57" s="14">
        <v>0.7328764999999996</v>
      </c>
      <c r="F57" t="s">
        <v>398</v>
      </c>
      <c r="G57" s="8" t="s">
        <v>399</v>
      </c>
      <c r="H57" t="s">
        <v>393</v>
      </c>
      <c r="I57" t="s">
        <v>747</v>
      </c>
      <c r="J57">
        <v>22.5</v>
      </c>
      <c r="K57" t="s">
        <v>400</v>
      </c>
      <c r="L57">
        <v>2</v>
      </c>
    </row>
    <row r="58" spans="1:12" x14ac:dyDescent="0.35">
      <c r="A58" t="s">
        <v>454</v>
      </c>
      <c r="B58" s="72">
        <v>46459</v>
      </c>
      <c r="C58" s="72">
        <v>1660</v>
      </c>
      <c r="D58" s="10" t="s">
        <v>397</v>
      </c>
      <c r="E58" s="14">
        <v>0.73434469999999974</v>
      </c>
      <c r="F58" t="s">
        <v>398</v>
      </c>
      <c r="G58" s="8" t="s">
        <v>399</v>
      </c>
      <c r="H58" t="s">
        <v>393</v>
      </c>
      <c r="I58" t="s">
        <v>747</v>
      </c>
      <c r="J58">
        <v>16.5</v>
      </c>
      <c r="K58" t="s">
        <v>400</v>
      </c>
      <c r="L58">
        <v>2</v>
      </c>
    </row>
    <row r="59" spans="1:12" x14ac:dyDescent="0.35">
      <c r="A59" t="s">
        <v>455</v>
      </c>
      <c r="B59" s="72">
        <v>39109</v>
      </c>
      <c r="C59" s="72">
        <v>1340</v>
      </c>
      <c r="D59" t="s">
        <v>397</v>
      </c>
      <c r="E59" s="14">
        <v>0.77032009999999995</v>
      </c>
      <c r="F59" t="s">
        <v>748</v>
      </c>
      <c r="G59" s="8" t="s">
        <v>374</v>
      </c>
      <c r="H59" t="s">
        <v>375</v>
      </c>
      <c r="I59" t="s">
        <v>376</v>
      </c>
      <c r="J59" t="s">
        <v>377</v>
      </c>
      <c r="K59" t="s">
        <v>377</v>
      </c>
      <c r="L59">
        <v>2</v>
      </c>
    </row>
    <row r="60" spans="1:12" x14ac:dyDescent="0.35">
      <c r="A60" t="s">
        <v>456</v>
      </c>
      <c r="B60" s="72">
        <v>9354</v>
      </c>
      <c r="C60" s="72">
        <v>351</v>
      </c>
      <c r="D60" t="s">
        <v>397</v>
      </c>
      <c r="E60" s="14">
        <v>0.73588710000000002</v>
      </c>
      <c r="F60" t="s">
        <v>398</v>
      </c>
      <c r="G60" s="8" t="s">
        <v>399</v>
      </c>
      <c r="H60" t="s">
        <v>457</v>
      </c>
      <c r="I60" t="s">
        <v>431</v>
      </c>
      <c r="J60" t="s">
        <v>400</v>
      </c>
      <c r="K60">
        <v>3</v>
      </c>
      <c r="L60">
        <v>2</v>
      </c>
    </row>
    <row r="61" spans="1:12" x14ac:dyDescent="0.35">
      <c r="A61" t="s">
        <v>458</v>
      </c>
      <c r="B61" s="72">
        <v>9354</v>
      </c>
      <c r="C61" s="72">
        <v>351</v>
      </c>
      <c r="D61" t="s">
        <v>397</v>
      </c>
      <c r="E61" s="14">
        <v>0.73609229999999937</v>
      </c>
      <c r="F61" t="s">
        <v>398</v>
      </c>
      <c r="G61" s="8" t="s">
        <v>399</v>
      </c>
      <c r="H61" t="s">
        <v>457</v>
      </c>
      <c r="I61" t="s">
        <v>431</v>
      </c>
      <c r="J61" t="s">
        <v>400</v>
      </c>
      <c r="K61">
        <v>7</v>
      </c>
      <c r="L61">
        <v>2</v>
      </c>
    </row>
    <row r="62" spans="1:12" x14ac:dyDescent="0.35">
      <c r="A62" t="s">
        <v>459</v>
      </c>
      <c r="B62" s="72">
        <v>9354</v>
      </c>
      <c r="C62" s="72">
        <v>351</v>
      </c>
      <c r="D62" t="s">
        <v>397</v>
      </c>
      <c r="E62" s="14">
        <v>0.7365583</v>
      </c>
      <c r="F62" t="s">
        <v>398</v>
      </c>
      <c r="G62" s="8" t="s">
        <v>399</v>
      </c>
      <c r="H62" t="s">
        <v>457</v>
      </c>
      <c r="I62" t="s">
        <v>431</v>
      </c>
      <c r="J62" t="s">
        <v>400</v>
      </c>
      <c r="K62">
        <v>15</v>
      </c>
      <c r="L62">
        <v>2</v>
      </c>
    </row>
    <row r="63" spans="1:12" x14ac:dyDescent="0.35">
      <c r="A63" t="s">
        <v>460</v>
      </c>
      <c r="B63" s="72">
        <v>9354</v>
      </c>
      <c r="C63" s="72">
        <v>351</v>
      </c>
      <c r="D63" t="s">
        <v>397</v>
      </c>
      <c r="E63" s="14">
        <v>0.7363807</v>
      </c>
      <c r="F63" t="s">
        <v>398</v>
      </c>
      <c r="G63" s="8" t="s">
        <v>399</v>
      </c>
      <c r="H63" t="s">
        <v>457</v>
      </c>
      <c r="I63" t="s">
        <v>431</v>
      </c>
      <c r="J63" t="s">
        <v>400</v>
      </c>
      <c r="K63">
        <v>21</v>
      </c>
      <c r="L63">
        <v>2</v>
      </c>
    </row>
    <row r="64" spans="1:12" x14ac:dyDescent="0.35">
      <c r="A64" t="s">
        <v>461</v>
      </c>
      <c r="B64" s="72">
        <v>10838</v>
      </c>
      <c r="C64" s="72">
        <v>383</v>
      </c>
      <c r="D64" t="s">
        <v>397</v>
      </c>
      <c r="E64" s="14">
        <v>0.75606639999999992</v>
      </c>
      <c r="F64" t="s">
        <v>462</v>
      </c>
      <c r="G64" s="8" t="s">
        <v>463</v>
      </c>
      <c r="H64" t="s">
        <v>464</v>
      </c>
      <c r="I64" t="s">
        <v>376</v>
      </c>
      <c r="J64">
        <v>18</v>
      </c>
      <c r="K64" t="s">
        <v>400</v>
      </c>
      <c r="L64">
        <v>2</v>
      </c>
    </row>
    <row r="65" spans="1:12" x14ac:dyDescent="0.35">
      <c r="A65" t="s">
        <v>465</v>
      </c>
      <c r="B65" s="72">
        <v>106806</v>
      </c>
      <c r="C65" s="72">
        <v>431</v>
      </c>
      <c r="D65" t="s">
        <v>379</v>
      </c>
      <c r="E65" s="14">
        <v>0.75348199999999932</v>
      </c>
      <c r="F65" t="s">
        <v>792</v>
      </c>
      <c r="G65" s="8" t="s">
        <v>466</v>
      </c>
      <c r="H65" t="s">
        <v>380</v>
      </c>
      <c r="I65" t="s">
        <v>376</v>
      </c>
      <c r="J65" t="s">
        <v>467</v>
      </c>
      <c r="K65" t="s">
        <v>467</v>
      </c>
      <c r="L65">
        <v>2</v>
      </c>
    </row>
    <row r="66" spans="1:12" x14ac:dyDescent="0.35">
      <c r="A66" t="s">
        <v>468</v>
      </c>
      <c r="B66" s="72">
        <v>75753</v>
      </c>
      <c r="C66" s="72">
        <v>1773</v>
      </c>
      <c r="D66" t="s">
        <v>388</v>
      </c>
      <c r="E66" s="14">
        <v>0.75047149999999996</v>
      </c>
      <c r="F66" t="s">
        <v>469</v>
      </c>
      <c r="G66" s="8" t="s">
        <v>470</v>
      </c>
      <c r="H66" t="s">
        <v>375</v>
      </c>
      <c r="I66" t="s">
        <v>747</v>
      </c>
      <c r="J66" t="s">
        <v>400</v>
      </c>
      <c r="K66">
        <v>2</v>
      </c>
      <c r="L66">
        <v>2</v>
      </c>
    </row>
    <row r="67" spans="1:12" x14ac:dyDescent="0.35">
      <c r="A67" t="s">
        <v>471</v>
      </c>
      <c r="B67" s="72">
        <v>75753</v>
      </c>
      <c r="C67" s="72">
        <v>1773</v>
      </c>
      <c r="D67" t="s">
        <v>388</v>
      </c>
      <c r="E67" s="14">
        <v>0.75018170000000095</v>
      </c>
      <c r="F67" t="s">
        <v>469</v>
      </c>
      <c r="G67" s="8" t="s">
        <v>470</v>
      </c>
      <c r="H67" t="s">
        <v>375</v>
      </c>
      <c r="I67" t="s">
        <v>747</v>
      </c>
      <c r="J67" t="s">
        <v>400</v>
      </c>
      <c r="K67">
        <v>4.5</v>
      </c>
      <c r="L67">
        <v>2</v>
      </c>
    </row>
    <row r="68" spans="1:12" x14ac:dyDescent="0.35">
      <c r="A68" t="s">
        <v>472</v>
      </c>
      <c r="B68" s="72">
        <v>75753</v>
      </c>
      <c r="C68" s="72">
        <v>1773</v>
      </c>
      <c r="D68" t="s">
        <v>388</v>
      </c>
      <c r="E68" s="14">
        <v>0.74986429999999982</v>
      </c>
      <c r="F68" t="s">
        <v>469</v>
      </c>
      <c r="G68" s="8" t="s">
        <v>470</v>
      </c>
      <c r="H68" t="s">
        <v>375</v>
      </c>
      <c r="I68" t="s">
        <v>747</v>
      </c>
      <c r="J68" t="s">
        <v>400</v>
      </c>
      <c r="K68">
        <v>7.5</v>
      </c>
      <c r="L68">
        <v>2</v>
      </c>
    </row>
    <row r="69" spans="1:12" x14ac:dyDescent="0.35">
      <c r="A69" t="s">
        <v>473</v>
      </c>
      <c r="B69" s="72">
        <v>75753</v>
      </c>
      <c r="C69" s="72">
        <v>1773</v>
      </c>
      <c r="D69" t="s">
        <v>388</v>
      </c>
      <c r="E69" s="14">
        <v>0.74992419999999971</v>
      </c>
      <c r="F69" t="s">
        <v>469</v>
      </c>
      <c r="G69" s="8" t="s">
        <v>470</v>
      </c>
      <c r="H69" t="s">
        <v>375</v>
      </c>
      <c r="I69" t="s">
        <v>747</v>
      </c>
      <c r="J69" t="s">
        <v>400</v>
      </c>
      <c r="K69">
        <v>10.5</v>
      </c>
      <c r="L69">
        <v>2</v>
      </c>
    </row>
    <row r="70" spans="1:12" x14ac:dyDescent="0.35">
      <c r="A70" t="s">
        <v>474</v>
      </c>
      <c r="B70" s="72">
        <v>75753</v>
      </c>
      <c r="C70" s="72">
        <v>1773</v>
      </c>
      <c r="D70" t="s">
        <v>388</v>
      </c>
      <c r="E70" s="14">
        <v>0.75019499999999983</v>
      </c>
      <c r="F70" t="s">
        <v>469</v>
      </c>
      <c r="G70" s="8" t="s">
        <v>470</v>
      </c>
      <c r="H70" t="s">
        <v>375</v>
      </c>
      <c r="I70" t="s">
        <v>747</v>
      </c>
      <c r="J70" t="s">
        <v>400</v>
      </c>
      <c r="K70">
        <v>13</v>
      </c>
      <c r="L70">
        <v>2</v>
      </c>
    </row>
    <row r="71" spans="1:12" x14ac:dyDescent="0.35">
      <c r="A71" t="s">
        <v>475</v>
      </c>
      <c r="B71" s="72">
        <v>75753</v>
      </c>
      <c r="C71" s="72">
        <v>1773</v>
      </c>
      <c r="D71" t="s">
        <v>388</v>
      </c>
      <c r="E71" s="14">
        <v>0.75060539999999931</v>
      </c>
      <c r="F71" t="s">
        <v>469</v>
      </c>
      <c r="G71" s="8" t="s">
        <v>470</v>
      </c>
      <c r="H71" t="s">
        <v>375</v>
      </c>
      <c r="I71" t="s">
        <v>747</v>
      </c>
      <c r="J71" t="s">
        <v>400</v>
      </c>
      <c r="K71">
        <v>16</v>
      </c>
      <c r="L71">
        <v>2</v>
      </c>
    </row>
    <row r="72" spans="1:12" x14ac:dyDescent="0.35">
      <c r="A72" t="s">
        <v>476</v>
      </c>
      <c r="B72" s="72">
        <v>75753</v>
      </c>
      <c r="C72" s="72">
        <v>1773</v>
      </c>
      <c r="D72" t="s">
        <v>388</v>
      </c>
      <c r="E72" s="14">
        <v>0.7507630000000004</v>
      </c>
      <c r="F72" t="s">
        <v>469</v>
      </c>
      <c r="G72" s="8" t="s">
        <v>470</v>
      </c>
      <c r="H72" t="s">
        <v>375</v>
      </c>
      <c r="I72" t="s">
        <v>747</v>
      </c>
      <c r="J72" t="s">
        <v>400</v>
      </c>
      <c r="K72">
        <v>18.5</v>
      </c>
      <c r="L72">
        <v>2</v>
      </c>
    </row>
    <row r="73" spans="1:12" x14ac:dyDescent="0.35">
      <c r="A73" t="s">
        <v>477</v>
      </c>
      <c r="B73" s="72">
        <v>75753</v>
      </c>
      <c r="C73" s="72">
        <v>1773</v>
      </c>
      <c r="D73" t="s">
        <v>388</v>
      </c>
      <c r="E73" s="14">
        <v>0.75100809999999996</v>
      </c>
      <c r="F73" t="s">
        <v>469</v>
      </c>
      <c r="G73" s="8" t="s">
        <v>470</v>
      </c>
      <c r="H73" t="s">
        <v>375</v>
      </c>
      <c r="I73" t="s">
        <v>747</v>
      </c>
      <c r="J73" t="s">
        <v>400</v>
      </c>
      <c r="K73">
        <v>21</v>
      </c>
      <c r="L73">
        <v>2</v>
      </c>
    </row>
    <row r="74" spans="1:12" x14ac:dyDescent="0.35">
      <c r="A74" t="s">
        <v>478</v>
      </c>
      <c r="B74" s="72">
        <v>9354</v>
      </c>
      <c r="C74" s="72">
        <v>351</v>
      </c>
      <c r="D74" t="s">
        <v>397</v>
      </c>
      <c r="E74" s="14">
        <v>0.73613649999999997</v>
      </c>
      <c r="F74" t="s">
        <v>398</v>
      </c>
      <c r="G74" s="8" t="s">
        <v>399</v>
      </c>
      <c r="H74" t="s">
        <v>457</v>
      </c>
      <c r="I74" t="s">
        <v>431</v>
      </c>
      <c r="J74" t="s">
        <v>400</v>
      </c>
      <c r="K74">
        <v>27</v>
      </c>
      <c r="L74">
        <v>2</v>
      </c>
    </row>
    <row r="75" spans="1:12" x14ac:dyDescent="0.35">
      <c r="A75" t="s">
        <v>479</v>
      </c>
      <c r="B75" s="72">
        <v>9354</v>
      </c>
      <c r="C75" s="72">
        <v>351</v>
      </c>
      <c r="D75" t="s">
        <v>397</v>
      </c>
      <c r="E75" s="14">
        <v>0.73535699999999948</v>
      </c>
      <c r="F75" t="s">
        <v>398</v>
      </c>
      <c r="G75" s="8" t="s">
        <v>399</v>
      </c>
      <c r="H75" t="s">
        <v>457</v>
      </c>
      <c r="I75" t="s">
        <v>431</v>
      </c>
      <c r="J75" t="s">
        <v>400</v>
      </c>
      <c r="K75">
        <v>33</v>
      </c>
      <c r="L75">
        <v>2</v>
      </c>
    </row>
    <row r="76" spans="1:12" x14ac:dyDescent="0.35">
      <c r="A76" t="s">
        <v>480</v>
      </c>
      <c r="B76" s="72">
        <v>82032</v>
      </c>
      <c r="C76" s="72">
        <v>1691</v>
      </c>
      <c r="D76" t="s">
        <v>388</v>
      </c>
      <c r="E76" s="14">
        <v>0.75991520000000001</v>
      </c>
      <c r="F76" t="s">
        <v>398</v>
      </c>
      <c r="G76" s="8" t="s">
        <v>399</v>
      </c>
      <c r="H76" t="s">
        <v>380</v>
      </c>
      <c r="I76" t="s">
        <v>747</v>
      </c>
      <c r="J76" t="s">
        <v>400</v>
      </c>
      <c r="K76">
        <v>2</v>
      </c>
      <c r="L76">
        <v>2</v>
      </c>
    </row>
    <row r="77" spans="1:12" x14ac:dyDescent="0.35">
      <c r="A77" t="s">
        <v>481</v>
      </c>
      <c r="B77" s="72">
        <v>82032</v>
      </c>
      <c r="C77" s="72">
        <v>1691</v>
      </c>
      <c r="D77" t="s">
        <v>388</v>
      </c>
      <c r="E77" s="14">
        <v>0.75956700000000077</v>
      </c>
      <c r="F77" t="s">
        <v>398</v>
      </c>
      <c r="G77" s="8" t="s">
        <v>399</v>
      </c>
      <c r="H77" t="s">
        <v>380</v>
      </c>
      <c r="I77" t="s">
        <v>747</v>
      </c>
      <c r="J77" t="s">
        <v>400</v>
      </c>
      <c r="K77">
        <v>5</v>
      </c>
      <c r="L77">
        <v>2</v>
      </c>
    </row>
    <row r="78" spans="1:12" x14ac:dyDescent="0.35">
      <c r="A78" t="s">
        <v>482</v>
      </c>
      <c r="B78" s="72">
        <v>82032</v>
      </c>
      <c r="C78" s="72">
        <v>1691</v>
      </c>
      <c r="D78" t="s">
        <v>388</v>
      </c>
      <c r="E78" s="14">
        <v>0.75898609999999966</v>
      </c>
      <c r="F78" t="s">
        <v>398</v>
      </c>
      <c r="G78" s="8" t="s">
        <v>399</v>
      </c>
      <c r="H78" t="s">
        <v>380</v>
      </c>
      <c r="I78" t="s">
        <v>747</v>
      </c>
      <c r="J78" t="s">
        <v>400</v>
      </c>
      <c r="K78">
        <v>7.5</v>
      </c>
      <c r="L78">
        <v>2</v>
      </c>
    </row>
    <row r="79" spans="1:12" x14ac:dyDescent="0.35">
      <c r="A79" t="s">
        <v>483</v>
      </c>
      <c r="B79" s="72">
        <v>82032</v>
      </c>
      <c r="C79" s="72">
        <v>1691</v>
      </c>
      <c r="D79" t="s">
        <v>388</v>
      </c>
      <c r="E79" s="14">
        <v>0.75837239999999895</v>
      </c>
      <c r="F79" t="s">
        <v>398</v>
      </c>
      <c r="G79" s="8" t="s">
        <v>399</v>
      </c>
      <c r="H79" t="s">
        <v>380</v>
      </c>
      <c r="I79" t="s">
        <v>747</v>
      </c>
      <c r="J79" t="s">
        <v>400</v>
      </c>
      <c r="K79">
        <v>10</v>
      </c>
      <c r="L79">
        <v>2</v>
      </c>
    </row>
    <row r="80" spans="1:12" x14ac:dyDescent="0.35">
      <c r="A80" t="s">
        <v>484</v>
      </c>
      <c r="B80" s="72">
        <v>82032</v>
      </c>
      <c r="C80" s="72">
        <v>1691</v>
      </c>
      <c r="D80" t="s">
        <v>388</v>
      </c>
      <c r="E80" s="14">
        <v>0.75827969999999911</v>
      </c>
      <c r="F80" t="s">
        <v>398</v>
      </c>
      <c r="G80" s="8" t="s">
        <v>399</v>
      </c>
      <c r="H80" t="s">
        <v>380</v>
      </c>
      <c r="I80" t="s">
        <v>747</v>
      </c>
      <c r="J80" t="s">
        <v>400</v>
      </c>
      <c r="K80">
        <v>12.5</v>
      </c>
      <c r="L80">
        <v>2</v>
      </c>
    </row>
    <row r="81" spans="1:12" x14ac:dyDescent="0.35">
      <c r="A81" t="s">
        <v>485</v>
      </c>
      <c r="B81" s="72">
        <v>82032</v>
      </c>
      <c r="C81" s="72">
        <v>1691</v>
      </c>
      <c r="D81" t="s">
        <v>388</v>
      </c>
      <c r="E81" s="14">
        <v>0.75855320000000059</v>
      </c>
      <c r="F81" t="s">
        <v>398</v>
      </c>
      <c r="G81" s="8" t="s">
        <v>399</v>
      </c>
      <c r="H81" t="s">
        <v>380</v>
      </c>
      <c r="I81" t="s">
        <v>747</v>
      </c>
      <c r="J81" t="s">
        <v>400</v>
      </c>
      <c r="K81">
        <v>15</v>
      </c>
      <c r="L81">
        <v>2</v>
      </c>
    </row>
    <row r="82" spans="1:12" x14ac:dyDescent="0.35">
      <c r="A82" t="s">
        <v>486</v>
      </c>
      <c r="B82" s="72">
        <v>82032</v>
      </c>
      <c r="C82" s="72">
        <v>1691</v>
      </c>
      <c r="D82" t="s">
        <v>388</v>
      </c>
      <c r="E82" s="14">
        <v>0.75855949999999972</v>
      </c>
      <c r="F82" t="s">
        <v>398</v>
      </c>
      <c r="G82" s="8" t="s">
        <v>399</v>
      </c>
      <c r="H82" t="s">
        <v>380</v>
      </c>
      <c r="I82" t="s">
        <v>747</v>
      </c>
      <c r="J82" t="s">
        <v>400</v>
      </c>
      <c r="K82">
        <v>18</v>
      </c>
      <c r="L82">
        <v>2</v>
      </c>
    </row>
    <row r="83" spans="1:12" x14ac:dyDescent="0.35">
      <c r="A83" t="s">
        <v>487</v>
      </c>
      <c r="B83" s="72">
        <v>82032</v>
      </c>
      <c r="C83" s="72">
        <v>1691</v>
      </c>
      <c r="D83" t="s">
        <v>388</v>
      </c>
      <c r="E83" s="14">
        <v>0.75927660000000019</v>
      </c>
      <c r="F83" t="s">
        <v>398</v>
      </c>
      <c r="G83" s="8" t="s">
        <v>399</v>
      </c>
      <c r="H83" t="s">
        <v>380</v>
      </c>
      <c r="I83" t="s">
        <v>747</v>
      </c>
      <c r="J83" t="s">
        <v>400</v>
      </c>
      <c r="K83">
        <v>20.5</v>
      </c>
      <c r="L83">
        <v>2</v>
      </c>
    </row>
    <row r="84" spans="1:12" x14ac:dyDescent="0.35">
      <c r="A84" t="s">
        <v>488</v>
      </c>
      <c r="B84" s="72">
        <v>82032</v>
      </c>
      <c r="C84" s="72">
        <v>1691</v>
      </c>
      <c r="D84" t="s">
        <v>388</v>
      </c>
      <c r="E84" s="14">
        <v>0.75934000000000046</v>
      </c>
      <c r="F84" t="s">
        <v>398</v>
      </c>
      <c r="G84" s="8" t="s">
        <v>399</v>
      </c>
      <c r="H84" t="s">
        <v>380</v>
      </c>
      <c r="I84" t="s">
        <v>747</v>
      </c>
      <c r="J84" t="s">
        <v>400</v>
      </c>
      <c r="K84">
        <v>23.5</v>
      </c>
      <c r="L84">
        <v>2</v>
      </c>
    </row>
    <row r="85" spans="1:12" x14ac:dyDescent="0.35">
      <c r="A85" t="s">
        <v>489</v>
      </c>
      <c r="B85" s="72">
        <v>82032</v>
      </c>
      <c r="C85" s="72">
        <v>1691</v>
      </c>
      <c r="D85" t="s">
        <v>388</v>
      </c>
      <c r="E85" s="14">
        <v>0.76030689999999901</v>
      </c>
      <c r="F85" t="s">
        <v>398</v>
      </c>
      <c r="G85" s="8" t="s">
        <v>399</v>
      </c>
      <c r="H85" t="s">
        <v>380</v>
      </c>
      <c r="I85" t="s">
        <v>747</v>
      </c>
      <c r="J85" t="s">
        <v>400</v>
      </c>
      <c r="K85">
        <v>26.5</v>
      </c>
      <c r="L85">
        <v>2</v>
      </c>
    </row>
    <row r="86" spans="1:12" x14ac:dyDescent="0.35">
      <c r="A86" t="s">
        <v>490</v>
      </c>
      <c r="B86" s="72">
        <v>82032</v>
      </c>
      <c r="C86" s="72">
        <v>1691</v>
      </c>
      <c r="D86" t="s">
        <v>388</v>
      </c>
      <c r="E86" s="14">
        <v>0.76038419999999995</v>
      </c>
      <c r="F86" t="s">
        <v>398</v>
      </c>
      <c r="G86" s="8" t="s">
        <v>399</v>
      </c>
      <c r="H86" t="s">
        <v>380</v>
      </c>
      <c r="I86" t="s">
        <v>747</v>
      </c>
      <c r="J86" t="s">
        <v>400</v>
      </c>
      <c r="K86">
        <v>29</v>
      </c>
      <c r="L86">
        <v>2</v>
      </c>
    </row>
    <row r="87" spans="1:12" x14ac:dyDescent="0.35">
      <c r="A87" t="s">
        <v>491</v>
      </c>
      <c r="B87" s="72">
        <v>82032</v>
      </c>
      <c r="C87" s="72">
        <v>1691</v>
      </c>
      <c r="D87" t="s">
        <v>388</v>
      </c>
      <c r="E87" s="14">
        <v>0.75975869999999956</v>
      </c>
      <c r="F87" t="s">
        <v>398</v>
      </c>
      <c r="G87" s="8" t="s">
        <v>399</v>
      </c>
      <c r="H87" t="s">
        <v>380</v>
      </c>
      <c r="I87" t="s">
        <v>747</v>
      </c>
      <c r="J87" t="s">
        <v>400</v>
      </c>
      <c r="K87">
        <v>31.5</v>
      </c>
      <c r="L87">
        <v>2</v>
      </c>
    </row>
    <row r="88" spans="1:12" x14ac:dyDescent="0.35">
      <c r="A88" t="s">
        <v>492</v>
      </c>
      <c r="B88" s="72">
        <v>82032</v>
      </c>
      <c r="C88" s="72">
        <v>1691</v>
      </c>
      <c r="D88" t="s">
        <v>388</v>
      </c>
      <c r="E88" s="14">
        <v>0.7600659999999998</v>
      </c>
      <c r="F88" t="s">
        <v>398</v>
      </c>
      <c r="G88" s="8" t="s">
        <v>399</v>
      </c>
      <c r="H88" t="s">
        <v>380</v>
      </c>
      <c r="I88" t="s">
        <v>747</v>
      </c>
      <c r="J88" t="s">
        <v>400</v>
      </c>
      <c r="K88">
        <v>34</v>
      </c>
      <c r="L88">
        <v>2</v>
      </c>
    </row>
    <row r="89" spans="1:12" x14ac:dyDescent="0.35">
      <c r="A89" t="s">
        <v>493</v>
      </c>
      <c r="B89" s="72">
        <v>82032</v>
      </c>
      <c r="C89" s="72">
        <v>1691</v>
      </c>
      <c r="D89" t="s">
        <v>388</v>
      </c>
      <c r="E89" s="14">
        <v>0.75992749999999964</v>
      </c>
      <c r="F89" t="s">
        <v>398</v>
      </c>
      <c r="G89" s="8" t="s">
        <v>399</v>
      </c>
      <c r="H89" t="s">
        <v>380</v>
      </c>
      <c r="I89" t="s">
        <v>747</v>
      </c>
      <c r="J89" t="s">
        <v>400</v>
      </c>
      <c r="K89">
        <v>37</v>
      </c>
      <c r="L89">
        <v>2</v>
      </c>
    </row>
    <row r="90" spans="1:12" x14ac:dyDescent="0.35">
      <c r="A90" t="s">
        <v>494</v>
      </c>
      <c r="B90" s="72">
        <v>82032</v>
      </c>
      <c r="C90" s="72">
        <v>1691</v>
      </c>
      <c r="D90" t="s">
        <v>388</v>
      </c>
      <c r="E90" s="14">
        <v>0.76007249999999904</v>
      </c>
      <c r="F90" t="s">
        <v>398</v>
      </c>
      <c r="G90" s="8" t="s">
        <v>399</v>
      </c>
      <c r="H90" t="s">
        <v>380</v>
      </c>
      <c r="I90" t="s">
        <v>747</v>
      </c>
      <c r="J90" t="s">
        <v>400</v>
      </c>
      <c r="K90">
        <v>40</v>
      </c>
      <c r="L90">
        <v>2</v>
      </c>
    </row>
    <row r="91" spans="1:12" x14ac:dyDescent="0.35">
      <c r="A91" t="s">
        <v>495</v>
      </c>
      <c r="B91" s="72">
        <v>82032</v>
      </c>
      <c r="C91" s="72">
        <v>1691</v>
      </c>
      <c r="D91" t="s">
        <v>388</v>
      </c>
      <c r="E91" s="14">
        <v>0.75977130000000026</v>
      </c>
      <c r="F91" t="s">
        <v>398</v>
      </c>
      <c r="G91" s="8" t="s">
        <v>399</v>
      </c>
      <c r="H91" t="s">
        <v>380</v>
      </c>
      <c r="I91" t="s">
        <v>747</v>
      </c>
      <c r="J91" t="s">
        <v>400</v>
      </c>
      <c r="K91">
        <v>43</v>
      </c>
      <c r="L91">
        <v>2</v>
      </c>
    </row>
    <row r="92" spans="1:12" x14ac:dyDescent="0.35">
      <c r="A92" t="s">
        <v>496</v>
      </c>
      <c r="B92" s="72">
        <v>82032</v>
      </c>
      <c r="C92" s="72">
        <v>1691</v>
      </c>
      <c r="D92" t="s">
        <v>388</v>
      </c>
      <c r="E92" s="14">
        <v>0.75917160000000117</v>
      </c>
      <c r="F92" t="s">
        <v>398</v>
      </c>
      <c r="G92" s="8" t="s">
        <v>399</v>
      </c>
      <c r="H92" t="s">
        <v>380</v>
      </c>
      <c r="I92" t="s">
        <v>747</v>
      </c>
      <c r="J92" t="s">
        <v>400</v>
      </c>
      <c r="K92">
        <v>46</v>
      </c>
      <c r="L92">
        <v>2</v>
      </c>
    </row>
    <row r="93" spans="1:12" x14ac:dyDescent="0.35">
      <c r="A93" t="s">
        <v>497</v>
      </c>
      <c r="B93" s="72">
        <v>82032</v>
      </c>
      <c r="C93" s="72">
        <v>1691</v>
      </c>
      <c r="D93" t="s">
        <v>388</v>
      </c>
      <c r="E93" s="14">
        <v>0.75917979999999918</v>
      </c>
      <c r="F93" t="s">
        <v>398</v>
      </c>
      <c r="G93" s="8" t="s">
        <v>399</v>
      </c>
      <c r="H93" t="s">
        <v>380</v>
      </c>
      <c r="I93" t="s">
        <v>747</v>
      </c>
      <c r="J93" t="s">
        <v>400</v>
      </c>
      <c r="K93">
        <v>49</v>
      </c>
      <c r="L93">
        <v>2</v>
      </c>
    </row>
    <row r="94" spans="1:12" x14ac:dyDescent="0.35">
      <c r="A94" t="s">
        <v>498</v>
      </c>
      <c r="B94" s="72">
        <v>67572</v>
      </c>
      <c r="C94" s="72">
        <v>1680</v>
      </c>
      <c r="D94" t="s">
        <v>388</v>
      </c>
      <c r="E94" s="14">
        <v>0.75772909999999916</v>
      </c>
      <c r="F94" t="s">
        <v>750</v>
      </c>
      <c r="G94" t="s">
        <v>499</v>
      </c>
      <c r="H94" t="s">
        <v>380</v>
      </c>
      <c r="I94" t="s">
        <v>747</v>
      </c>
      <c r="J94">
        <v>6</v>
      </c>
      <c r="K94" t="s">
        <v>400</v>
      </c>
      <c r="L94">
        <v>2</v>
      </c>
    </row>
    <row r="95" spans="1:12" x14ac:dyDescent="0.35">
      <c r="A95" t="s">
        <v>500</v>
      </c>
      <c r="B95" s="72">
        <v>67572</v>
      </c>
      <c r="C95" s="72">
        <v>1680</v>
      </c>
      <c r="D95" t="s">
        <v>388</v>
      </c>
      <c r="E95" s="14">
        <v>0.75670300000000068</v>
      </c>
      <c r="F95" t="s">
        <v>750</v>
      </c>
      <c r="G95" t="s">
        <v>499</v>
      </c>
      <c r="H95" t="s">
        <v>380</v>
      </c>
      <c r="I95" t="s">
        <v>747</v>
      </c>
      <c r="J95">
        <v>11</v>
      </c>
      <c r="K95" t="s">
        <v>400</v>
      </c>
      <c r="L95">
        <v>2</v>
      </c>
    </row>
    <row r="96" spans="1:12" x14ac:dyDescent="0.35">
      <c r="A96" t="s">
        <v>501</v>
      </c>
      <c r="B96" s="72">
        <v>67572</v>
      </c>
      <c r="C96" s="72">
        <v>1680</v>
      </c>
      <c r="D96" t="s">
        <v>388</v>
      </c>
      <c r="E96" s="14">
        <v>0.75635609999999998</v>
      </c>
      <c r="F96" t="s">
        <v>750</v>
      </c>
      <c r="G96" t="s">
        <v>499</v>
      </c>
      <c r="H96" t="s">
        <v>380</v>
      </c>
      <c r="I96" t="s">
        <v>747</v>
      </c>
      <c r="J96">
        <v>17</v>
      </c>
      <c r="K96" t="s">
        <v>400</v>
      </c>
      <c r="L96">
        <v>2</v>
      </c>
    </row>
    <row r="97" spans="1:12" x14ac:dyDescent="0.35">
      <c r="A97" t="s">
        <v>502</v>
      </c>
      <c r="B97" s="72">
        <v>67572</v>
      </c>
      <c r="C97" s="72">
        <v>1680</v>
      </c>
      <c r="D97" t="s">
        <v>388</v>
      </c>
      <c r="E97" s="14">
        <v>0.7569727000000005</v>
      </c>
      <c r="F97" t="s">
        <v>750</v>
      </c>
      <c r="G97" t="s">
        <v>499</v>
      </c>
      <c r="H97" t="s">
        <v>380</v>
      </c>
      <c r="I97" t="s">
        <v>747</v>
      </c>
      <c r="J97">
        <v>23</v>
      </c>
      <c r="K97" t="s">
        <v>400</v>
      </c>
      <c r="L97">
        <v>2</v>
      </c>
    </row>
    <row r="98" spans="1:12" x14ac:dyDescent="0.35">
      <c r="A98" t="s">
        <v>503</v>
      </c>
      <c r="B98" s="72">
        <v>67572</v>
      </c>
      <c r="C98" s="72">
        <v>1680</v>
      </c>
      <c r="D98" t="s">
        <v>388</v>
      </c>
      <c r="E98" s="14">
        <v>0.75752609999999942</v>
      </c>
      <c r="F98" t="s">
        <v>750</v>
      </c>
      <c r="G98" t="s">
        <v>499</v>
      </c>
      <c r="H98" t="s">
        <v>380</v>
      </c>
      <c r="I98" t="s">
        <v>747</v>
      </c>
      <c r="J98">
        <v>29</v>
      </c>
      <c r="K98" t="s">
        <v>400</v>
      </c>
      <c r="L98">
        <v>2</v>
      </c>
    </row>
    <row r="99" spans="1:12" x14ac:dyDescent="0.35">
      <c r="A99" t="s">
        <v>504</v>
      </c>
      <c r="B99" s="72">
        <v>67572</v>
      </c>
      <c r="C99" s="72">
        <v>1680</v>
      </c>
      <c r="D99" t="s">
        <v>388</v>
      </c>
      <c r="E99" s="14">
        <v>0.75713869999999983</v>
      </c>
      <c r="F99" t="s">
        <v>750</v>
      </c>
      <c r="G99" t="s">
        <v>499</v>
      </c>
      <c r="H99" t="s">
        <v>380</v>
      </c>
      <c r="I99" t="s">
        <v>747</v>
      </c>
      <c r="J99">
        <v>35</v>
      </c>
      <c r="K99" t="s">
        <v>400</v>
      </c>
      <c r="L99">
        <v>2</v>
      </c>
    </row>
    <row r="100" spans="1:12" x14ac:dyDescent="0.35">
      <c r="A100" t="s">
        <v>505</v>
      </c>
      <c r="B100" s="72">
        <v>101126</v>
      </c>
      <c r="C100" s="72">
        <v>1834</v>
      </c>
      <c r="D100" t="s">
        <v>388</v>
      </c>
      <c r="E100" s="14">
        <v>0.76762969999999997</v>
      </c>
      <c r="F100" t="s">
        <v>469</v>
      </c>
      <c r="G100" s="8" t="s">
        <v>470</v>
      </c>
      <c r="H100" t="s">
        <v>375</v>
      </c>
      <c r="I100" t="s">
        <v>747</v>
      </c>
      <c r="J100">
        <v>8.5</v>
      </c>
      <c r="K100" t="s">
        <v>400</v>
      </c>
      <c r="L100">
        <v>2</v>
      </c>
    </row>
    <row r="101" spans="1:12" x14ac:dyDescent="0.35">
      <c r="A101" t="s">
        <v>506</v>
      </c>
      <c r="B101" s="72">
        <v>101126</v>
      </c>
      <c r="C101" s="72">
        <v>1834</v>
      </c>
      <c r="D101" t="s">
        <v>388</v>
      </c>
      <c r="E101" s="14">
        <v>0.76640749999999969</v>
      </c>
      <c r="F101" t="s">
        <v>469</v>
      </c>
      <c r="G101" s="8" t="s">
        <v>470</v>
      </c>
      <c r="H101" t="s">
        <v>375</v>
      </c>
      <c r="I101" t="s">
        <v>747</v>
      </c>
      <c r="J101">
        <v>11.5</v>
      </c>
      <c r="K101" t="s">
        <v>400</v>
      </c>
      <c r="L101">
        <v>2</v>
      </c>
    </row>
    <row r="102" spans="1:12" x14ac:dyDescent="0.35">
      <c r="A102" t="s">
        <v>507</v>
      </c>
      <c r="B102" s="72">
        <v>101126</v>
      </c>
      <c r="C102" s="72">
        <v>1834</v>
      </c>
      <c r="D102" t="s">
        <v>388</v>
      </c>
      <c r="E102" s="14">
        <v>0.76449129999999943</v>
      </c>
      <c r="F102" t="s">
        <v>469</v>
      </c>
      <c r="G102" s="8" t="s">
        <v>470</v>
      </c>
      <c r="H102" t="s">
        <v>375</v>
      </c>
      <c r="I102" t="s">
        <v>747</v>
      </c>
      <c r="J102">
        <v>14.5</v>
      </c>
      <c r="K102" t="s">
        <v>400</v>
      </c>
      <c r="L102">
        <v>2</v>
      </c>
    </row>
    <row r="103" spans="1:12" x14ac:dyDescent="0.35">
      <c r="A103" t="s">
        <v>508</v>
      </c>
      <c r="B103" s="72">
        <v>101126</v>
      </c>
      <c r="C103" s="72">
        <v>1834</v>
      </c>
      <c r="D103" t="s">
        <v>388</v>
      </c>
      <c r="E103" s="14">
        <v>0.7629422000000009</v>
      </c>
      <c r="F103" t="s">
        <v>469</v>
      </c>
      <c r="G103" s="8" t="s">
        <v>470</v>
      </c>
      <c r="H103" t="s">
        <v>375</v>
      </c>
      <c r="I103" t="s">
        <v>747</v>
      </c>
      <c r="J103">
        <v>17</v>
      </c>
      <c r="K103" t="s">
        <v>400</v>
      </c>
      <c r="L103">
        <v>2</v>
      </c>
    </row>
    <row r="104" spans="1:12" x14ac:dyDescent="0.35">
      <c r="A104" t="s">
        <v>509</v>
      </c>
      <c r="B104" s="72">
        <v>101126</v>
      </c>
      <c r="C104" s="72">
        <v>1834</v>
      </c>
      <c r="D104" t="s">
        <v>388</v>
      </c>
      <c r="E104" s="14">
        <v>0.76235609999999943</v>
      </c>
      <c r="F104" t="s">
        <v>469</v>
      </c>
      <c r="G104" s="8" t="s">
        <v>470</v>
      </c>
      <c r="H104" t="s">
        <v>375</v>
      </c>
      <c r="I104" t="s">
        <v>747</v>
      </c>
      <c r="J104">
        <v>20</v>
      </c>
      <c r="K104" t="s">
        <v>400</v>
      </c>
      <c r="L104">
        <v>2</v>
      </c>
    </row>
    <row r="105" spans="1:12" x14ac:dyDescent="0.35">
      <c r="A105" t="s">
        <v>510</v>
      </c>
      <c r="B105" s="72">
        <v>101126</v>
      </c>
      <c r="C105" s="72">
        <v>1834</v>
      </c>
      <c r="D105" t="s">
        <v>388</v>
      </c>
      <c r="E105" s="14">
        <v>0.76243579999999944</v>
      </c>
      <c r="F105" t="s">
        <v>469</v>
      </c>
      <c r="G105" s="8" t="s">
        <v>470</v>
      </c>
      <c r="H105" t="s">
        <v>375</v>
      </c>
      <c r="I105" t="s">
        <v>747</v>
      </c>
      <c r="J105">
        <v>22.5</v>
      </c>
      <c r="K105" t="s">
        <v>400</v>
      </c>
      <c r="L105">
        <v>2</v>
      </c>
    </row>
    <row r="106" spans="1:12" x14ac:dyDescent="0.35">
      <c r="A106" t="s">
        <v>511</v>
      </c>
      <c r="B106" s="72">
        <v>101126</v>
      </c>
      <c r="C106" s="72">
        <v>1834</v>
      </c>
      <c r="D106" t="s">
        <v>388</v>
      </c>
      <c r="E106" s="14">
        <v>0.76246320000000101</v>
      </c>
      <c r="F106" t="s">
        <v>469</v>
      </c>
      <c r="G106" s="8" t="s">
        <v>470</v>
      </c>
      <c r="H106" t="s">
        <v>375</v>
      </c>
      <c r="I106" t="s">
        <v>747</v>
      </c>
      <c r="J106">
        <v>25</v>
      </c>
      <c r="K106" t="s">
        <v>400</v>
      </c>
      <c r="L106">
        <v>2</v>
      </c>
    </row>
    <row r="107" spans="1:12" x14ac:dyDescent="0.35">
      <c r="A107" t="s">
        <v>512</v>
      </c>
      <c r="B107" s="72">
        <v>101126</v>
      </c>
      <c r="C107" s="72">
        <v>1834</v>
      </c>
      <c r="D107" t="s">
        <v>388</v>
      </c>
      <c r="E107" s="14">
        <v>0.76295129999999944</v>
      </c>
      <c r="F107" t="s">
        <v>469</v>
      </c>
      <c r="G107" s="8" t="s">
        <v>470</v>
      </c>
      <c r="H107" t="s">
        <v>375</v>
      </c>
      <c r="I107" t="s">
        <v>747</v>
      </c>
      <c r="J107">
        <v>28</v>
      </c>
      <c r="K107" t="s">
        <v>400</v>
      </c>
      <c r="L107">
        <v>2</v>
      </c>
    </row>
    <row r="108" spans="1:12" x14ac:dyDescent="0.35">
      <c r="A108" t="s">
        <v>513</v>
      </c>
      <c r="B108" s="72">
        <v>101126</v>
      </c>
      <c r="C108" s="72">
        <v>1834</v>
      </c>
      <c r="D108" t="s">
        <v>388</v>
      </c>
      <c r="E108" s="14">
        <v>0.76337280000000141</v>
      </c>
      <c r="F108" t="s">
        <v>469</v>
      </c>
      <c r="G108" s="8" t="s">
        <v>470</v>
      </c>
      <c r="H108" t="s">
        <v>375</v>
      </c>
      <c r="I108" t="s">
        <v>747</v>
      </c>
      <c r="J108">
        <v>31</v>
      </c>
      <c r="K108" t="s">
        <v>400</v>
      </c>
      <c r="L108">
        <v>2</v>
      </c>
    </row>
    <row r="109" spans="1:12" x14ac:dyDescent="0.35">
      <c r="A109" t="s">
        <v>514</v>
      </c>
      <c r="B109" s="72">
        <v>101126</v>
      </c>
      <c r="C109" s="72">
        <v>1834</v>
      </c>
      <c r="D109" t="s">
        <v>388</v>
      </c>
      <c r="E109" s="14">
        <v>0.76083249999999936</v>
      </c>
      <c r="F109" t="s">
        <v>469</v>
      </c>
      <c r="G109" s="8" t="s">
        <v>470</v>
      </c>
      <c r="H109" t="s">
        <v>375</v>
      </c>
      <c r="I109" t="s">
        <v>747</v>
      </c>
      <c r="J109">
        <v>33.5</v>
      </c>
      <c r="K109" t="s">
        <v>400</v>
      </c>
      <c r="L109">
        <v>2</v>
      </c>
    </row>
    <row r="110" spans="1:12" x14ac:dyDescent="0.35">
      <c r="A110" t="s">
        <v>515</v>
      </c>
      <c r="B110" s="72">
        <v>101126</v>
      </c>
      <c r="C110" s="72">
        <v>1834</v>
      </c>
      <c r="D110" t="s">
        <v>388</v>
      </c>
      <c r="E110" s="14">
        <v>0.76400709999999972</v>
      </c>
      <c r="F110" t="s">
        <v>469</v>
      </c>
      <c r="G110" s="8" t="s">
        <v>470</v>
      </c>
      <c r="H110" t="s">
        <v>375</v>
      </c>
      <c r="I110" t="s">
        <v>747</v>
      </c>
      <c r="J110">
        <v>36.5</v>
      </c>
      <c r="K110" t="s">
        <v>400</v>
      </c>
      <c r="L110">
        <v>2</v>
      </c>
    </row>
    <row r="111" spans="1:12" x14ac:dyDescent="0.35">
      <c r="A111" t="s">
        <v>516</v>
      </c>
      <c r="B111" s="72">
        <v>101126</v>
      </c>
      <c r="C111" s="72">
        <v>1834</v>
      </c>
      <c r="D111" t="s">
        <v>388</v>
      </c>
      <c r="E111" s="14">
        <v>0.7642588999999993</v>
      </c>
      <c r="F111" t="s">
        <v>469</v>
      </c>
      <c r="G111" s="8" t="s">
        <v>470</v>
      </c>
      <c r="H111" t="s">
        <v>375</v>
      </c>
      <c r="I111" t="s">
        <v>747</v>
      </c>
      <c r="J111">
        <v>39.5</v>
      </c>
      <c r="K111" t="s">
        <v>400</v>
      </c>
      <c r="L111">
        <v>2</v>
      </c>
    </row>
    <row r="112" spans="1:12" x14ac:dyDescent="0.35">
      <c r="A112" t="s">
        <v>517</v>
      </c>
      <c r="B112" s="72">
        <v>101126</v>
      </c>
      <c r="C112" s="72">
        <v>1834</v>
      </c>
      <c r="D112" t="s">
        <v>388</v>
      </c>
      <c r="E112" s="14">
        <v>0.76831480000000074</v>
      </c>
      <c r="F112" t="s">
        <v>469</v>
      </c>
      <c r="G112" s="8" t="s">
        <v>470</v>
      </c>
      <c r="H112" t="s">
        <v>375</v>
      </c>
      <c r="I112" t="s">
        <v>747</v>
      </c>
      <c r="J112">
        <v>4</v>
      </c>
      <c r="K112" t="s">
        <v>400</v>
      </c>
      <c r="L112">
        <v>2</v>
      </c>
    </row>
    <row r="113" spans="1:12" x14ac:dyDescent="0.35">
      <c r="A113" t="s">
        <v>518</v>
      </c>
      <c r="B113" s="72">
        <v>69131</v>
      </c>
      <c r="C113" s="72">
        <v>1743</v>
      </c>
      <c r="D113" t="s">
        <v>388</v>
      </c>
      <c r="E113" s="14">
        <v>0.75019269999999971</v>
      </c>
      <c r="F113" t="s">
        <v>744</v>
      </c>
      <c r="G113" s="8" t="s">
        <v>519</v>
      </c>
      <c r="H113" t="s">
        <v>383</v>
      </c>
      <c r="I113" t="s">
        <v>747</v>
      </c>
      <c r="J113" t="s">
        <v>400</v>
      </c>
      <c r="K113">
        <v>31</v>
      </c>
      <c r="L113">
        <v>2</v>
      </c>
    </row>
    <row r="114" spans="1:12" x14ac:dyDescent="0.35">
      <c r="A114" t="s">
        <v>520</v>
      </c>
      <c r="B114" s="72">
        <v>69131</v>
      </c>
      <c r="C114" s="72">
        <v>1743</v>
      </c>
      <c r="D114" t="s">
        <v>388</v>
      </c>
      <c r="E114" s="14">
        <v>0.7503234999999997</v>
      </c>
      <c r="F114" t="s">
        <v>744</v>
      </c>
      <c r="G114" s="8" t="s">
        <v>519</v>
      </c>
      <c r="H114" t="s">
        <v>383</v>
      </c>
      <c r="I114" t="s">
        <v>747</v>
      </c>
      <c r="J114" t="s">
        <v>400</v>
      </c>
      <c r="K114">
        <v>8</v>
      </c>
      <c r="L114">
        <v>2</v>
      </c>
    </row>
    <row r="115" spans="1:12" x14ac:dyDescent="0.35">
      <c r="A115" t="s">
        <v>521</v>
      </c>
      <c r="B115" s="72">
        <v>67935</v>
      </c>
      <c r="C115" s="72">
        <v>1680</v>
      </c>
      <c r="D115" t="s">
        <v>388</v>
      </c>
      <c r="E115" s="14">
        <v>0.76535549999999941</v>
      </c>
      <c r="F115" t="s">
        <v>398</v>
      </c>
      <c r="G115" s="8" t="s">
        <v>399</v>
      </c>
      <c r="H115" t="s">
        <v>457</v>
      </c>
      <c r="I115" t="s">
        <v>747</v>
      </c>
      <c r="J115">
        <v>9</v>
      </c>
      <c r="K115" t="s">
        <v>400</v>
      </c>
      <c r="L115">
        <v>2</v>
      </c>
    </row>
    <row r="116" spans="1:12" x14ac:dyDescent="0.35">
      <c r="A116" t="s">
        <v>522</v>
      </c>
      <c r="B116" s="72">
        <v>67935</v>
      </c>
      <c r="C116" s="72">
        <v>1680</v>
      </c>
      <c r="D116" t="s">
        <v>388</v>
      </c>
      <c r="E116" s="14">
        <v>0.76513860000000122</v>
      </c>
      <c r="F116" t="s">
        <v>398</v>
      </c>
      <c r="G116" s="8" t="s">
        <v>399</v>
      </c>
      <c r="H116" t="s">
        <v>457</v>
      </c>
      <c r="I116" t="s">
        <v>747</v>
      </c>
      <c r="J116">
        <v>14</v>
      </c>
      <c r="K116" t="s">
        <v>400</v>
      </c>
      <c r="L116">
        <v>2</v>
      </c>
    </row>
    <row r="117" spans="1:12" x14ac:dyDescent="0.35">
      <c r="A117" t="s">
        <v>523</v>
      </c>
      <c r="B117" s="72">
        <v>67935</v>
      </c>
      <c r="C117" s="72">
        <v>1680</v>
      </c>
      <c r="D117" t="s">
        <v>388</v>
      </c>
      <c r="E117" s="14">
        <v>0.76150230000000052</v>
      </c>
      <c r="F117" t="s">
        <v>398</v>
      </c>
      <c r="G117" s="8" t="s">
        <v>399</v>
      </c>
      <c r="H117" t="s">
        <v>457</v>
      </c>
      <c r="I117" t="s">
        <v>747</v>
      </c>
      <c r="J117">
        <v>20</v>
      </c>
      <c r="K117" t="s">
        <v>400</v>
      </c>
      <c r="L117">
        <v>2</v>
      </c>
    </row>
    <row r="118" spans="1:12" x14ac:dyDescent="0.35">
      <c r="A118" t="s">
        <v>524</v>
      </c>
      <c r="B118" s="72">
        <v>67935</v>
      </c>
      <c r="C118" s="72">
        <v>1680</v>
      </c>
      <c r="D118" t="s">
        <v>388</v>
      </c>
      <c r="E118" s="14">
        <v>0.75966559999999927</v>
      </c>
      <c r="F118" t="s">
        <v>398</v>
      </c>
      <c r="G118" s="8" t="s">
        <v>399</v>
      </c>
      <c r="H118" t="s">
        <v>457</v>
      </c>
      <c r="I118" t="s">
        <v>747</v>
      </c>
      <c r="J118">
        <v>25.5</v>
      </c>
      <c r="K118" t="s">
        <v>400</v>
      </c>
      <c r="L118">
        <v>2</v>
      </c>
    </row>
    <row r="119" spans="1:12" x14ac:dyDescent="0.35">
      <c r="A119" t="s">
        <v>525</v>
      </c>
      <c r="B119" s="72">
        <v>67935</v>
      </c>
      <c r="C119" s="72">
        <v>1680</v>
      </c>
      <c r="D119" t="s">
        <v>388</v>
      </c>
      <c r="E119" s="14">
        <v>0.75917199999999962</v>
      </c>
      <c r="F119" t="s">
        <v>398</v>
      </c>
      <c r="G119" s="8" t="s">
        <v>399</v>
      </c>
      <c r="H119" t="s">
        <v>457</v>
      </c>
      <c r="I119" t="s">
        <v>747</v>
      </c>
      <c r="J119">
        <v>30</v>
      </c>
      <c r="K119" t="s">
        <v>400</v>
      </c>
      <c r="L119">
        <v>2</v>
      </c>
    </row>
    <row r="120" spans="1:12" x14ac:dyDescent="0.35">
      <c r="A120" t="s">
        <v>526</v>
      </c>
      <c r="B120" s="72">
        <v>67935</v>
      </c>
      <c r="C120" s="72">
        <v>1680</v>
      </c>
      <c r="D120" t="s">
        <v>388</v>
      </c>
      <c r="E120" s="14">
        <v>0.75624489999999944</v>
      </c>
      <c r="F120" t="s">
        <v>398</v>
      </c>
      <c r="G120" s="8" t="s">
        <v>399</v>
      </c>
      <c r="H120" t="s">
        <v>457</v>
      </c>
      <c r="I120" t="s">
        <v>747</v>
      </c>
      <c r="J120">
        <v>34</v>
      </c>
      <c r="K120" t="s">
        <v>400</v>
      </c>
      <c r="L120">
        <v>2</v>
      </c>
    </row>
    <row r="121" spans="1:12" x14ac:dyDescent="0.35">
      <c r="A121" t="s">
        <v>527</v>
      </c>
      <c r="B121" s="72">
        <v>67935</v>
      </c>
      <c r="C121" s="72">
        <v>1680</v>
      </c>
      <c r="D121" t="s">
        <v>388</v>
      </c>
      <c r="E121" s="14">
        <v>0.75325709999999957</v>
      </c>
      <c r="F121" t="s">
        <v>398</v>
      </c>
      <c r="G121" s="8" t="s">
        <v>399</v>
      </c>
      <c r="H121" t="s">
        <v>457</v>
      </c>
      <c r="I121" t="s">
        <v>747</v>
      </c>
      <c r="J121">
        <v>40.5</v>
      </c>
      <c r="K121" t="s">
        <v>400</v>
      </c>
      <c r="L121">
        <v>2</v>
      </c>
    </row>
    <row r="122" spans="1:12" x14ac:dyDescent="0.35">
      <c r="A122" t="s">
        <v>528</v>
      </c>
      <c r="B122" s="72">
        <v>67935</v>
      </c>
      <c r="C122" s="72">
        <v>1680</v>
      </c>
      <c r="D122" t="s">
        <v>388</v>
      </c>
      <c r="E122" s="14">
        <v>0.7543430000000011</v>
      </c>
      <c r="F122" t="s">
        <v>398</v>
      </c>
      <c r="G122" s="8" t="s">
        <v>399</v>
      </c>
      <c r="H122" t="s">
        <v>457</v>
      </c>
      <c r="I122" t="s">
        <v>747</v>
      </c>
      <c r="J122">
        <v>46</v>
      </c>
      <c r="K122" t="s">
        <v>400</v>
      </c>
      <c r="L122">
        <v>2</v>
      </c>
    </row>
    <row r="123" spans="1:12" x14ac:dyDescent="0.35">
      <c r="A123" t="s">
        <v>529</v>
      </c>
      <c r="B123" s="72">
        <v>67935</v>
      </c>
      <c r="C123" s="72">
        <v>1680</v>
      </c>
      <c r="D123" t="s">
        <v>388</v>
      </c>
      <c r="E123" s="14">
        <v>0.75527259999999941</v>
      </c>
      <c r="F123" t="s">
        <v>398</v>
      </c>
      <c r="G123" s="8" t="s">
        <v>399</v>
      </c>
      <c r="H123" t="s">
        <v>457</v>
      </c>
      <c r="I123" t="s">
        <v>747</v>
      </c>
      <c r="J123">
        <v>51.5</v>
      </c>
      <c r="K123" t="s">
        <v>400</v>
      </c>
      <c r="L123">
        <v>2</v>
      </c>
    </row>
    <row r="124" spans="1:12" x14ac:dyDescent="0.35">
      <c r="A124" t="s">
        <v>530</v>
      </c>
      <c r="B124" s="72">
        <v>49230</v>
      </c>
      <c r="C124" s="72">
        <v>1177</v>
      </c>
      <c r="D124" t="s">
        <v>388</v>
      </c>
      <c r="E124" s="14">
        <v>0.73456619999999995</v>
      </c>
      <c r="F124" t="s">
        <v>748</v>
      </c>
      <c r="G124" s="8" t="s">
        <v>374</v>
      </c>
      <c r="H124" t="s">
        <v>380</v>
      </c>
      <c r="I124" t="s">
        <v>431</v>
      </c>
      <c r="J124">
        <v>4.5</v>
      </c>
      <c r="K124" t="s">
        <v>400</v>
      </c>
      <c r="L124">
        <v>2</v>
      </c>
    </row>
    <row r="125" spans="1:12" x14ac:dyDescent="0.35">
      <c r="A125" t="s">
        <v>531</v>
      </c>
      <c r="B125" s="72">
        <v>49230</v>
      </c>
      <c r="C125" s="72">
        <v>1177</v>
      </c>
      <c r="D125" t="s">
        <v>388</v>
      </c>
      <c r="E125" s="14">
        <v>0.73929919999999993</v>
      </c>
      <c r="F125" t="s">
        <v>748</v>
      </c>
      <c r="G125" s="8" t="s">
        <v>374</v>
      </c>
      <c r="H125" t="s">
        <v>380</v>
      </c>
      <c r="I125" t="s">
        <v>431</v>
      </c>
      <c r="J125">
        <v>13.5</v>
      </c>
      <c r="K125" t="s">
        <v>400</v>
      </c>
      <c r="L125">
        <v>2</v>
      </c>
    </row>
    <row r="126" spans="1:12" x14ac:dyDescent="0.35">
      <c r="A126" t="s">
        <v>532</v>
      </c>
      <c r="B126" s="72">
        <v>106691</v>
      </c>
      <c r="C126" s="72">
        <v>136</v>
      </c>
      <c r="D126" t="s">
        <v>388</v>
      </c>
      <c r="E126" s="14">
        <v>0.7812846999999995</v>
      </c>
      <c r="F126" t="s">
        <v>434</v>
      </c>
      <c r="G126" s="8" t="s">
        <v>533</v>
      </c>
      <c r="H126" t="s">
        <v>380</v>
      </c>
      <c r="I126" t="s">
        <v>389</v>
      </c>
      <c r="J126" t="s">
        <v>467</v>
      </c>
      <c r="K126" t="s">
        <v>467</v>
      </c>
      <c r="L126">
        <v>2</v>
      </c>
    </row>
    <row r="127" spans="1:12" x14ac:dyDescent="0.35">
      <c r="A127" t="s">
        <v>534</v>
      </c>
      <c r="B127" s="72">
        <v>106686</v>
      </c>
      <c r="C127" s="72">
        <v>143</v>
      </c>
      <c r="D127" t="s">
        <v>388</v>
      </c>
      <c r="E127" s="14">
        <v>0.75582589999999994</v>
      </c>
      <c r="F127" t="s">
        <v>535</v>
      </c>
      <c r="G127" s="8" t="s">
        <v>536</v>
      </c>
      <c r="H127" t="s">
        <v>380</v>
      </c>
      <c r="I127" t="s">
        <v>389</v>
      </c>
      <c r="J127" t="s">
        <v>467</v>
      </c>
      <c r="K127" t="s">
        <v>467</v>
      </c>
      <c r="L127">
        <v>2</v>
      </c>
    </row>
    <row r="128" spans="1:12" x14ac:dyDescent="0.35">
      <c r="A128" t="s">
        <v>537</v>
      </c>
      <c r="B128" s="72">
        <v>68569</v>
      </c>
      <c r="C128" s="72">
        <v>1680</v>
      </c>
      <c r="D128" t="s">
        <v>388</v>
      </c>
      <c r="E128" s="14">
        <v>0.74730839999999954</v>
      </c>
      <c r="F128" t="s">
        <v>462</v>
      </c>
      <c r="G128" s="8" t="s">
        <v>538</v>
      </c>
      <c r="H128" t="s">
        <v>539</v>
      </c>
      <c r="I128" t="s">
        <v>747</v>
      </c>
      <c r="J128" t="s">
        <v>400</v>
      </c>
      <c r="K128">
        <v>2</v>
      </c>
      <c r="L128">
        <v>2</v>
      </c>
    </row>
    <row r="129" spans="1:12" x14ac:dyDescent="0.35">
      <c r="A129" t="s">
        <v>540</v>
      </c>
      <c r="B129" s="72">
        <v>68569</v>
      </c>
      <c r="C129" s="72">
        <v>1680</v>
      </c>
      <c r="D129" t="s">
        <v>388</v>
      </c>
      <c r="E129" s="14">
        <v>0.75020080000000022</v>
      </c>
      <c r="F129" t="s">
        <v>462</v>
      </c>
      <c r="G129" s="8" t="s">
        <v>538</v>
      </c>
      <c r="H129" t="s">
        <v>539</v>
      </c>
      <c r="I129" t="s">
        <v>747</v>
      </c>
      <c r="J129" t="s">
        <v>400</v>
      </c>
      <c r="K129">
        <v>19</v>
      </c>
      <c r="L129">
        <v>2</v>
      </c>
    </row>
    <row r="130" spans="1:12" x14ac:dyDescent="0.35">
      <c r="A130" t="s">
        <v>541</v>
      </c>
      <c r="B130" s="72">
        <v>59330</v>
      </c>
      <c r="C130" s="72">
        <v>1149</v>
      </c>
      <c r="D130" t="s">
        <v>388</v>
      </c>
      <c r="E130" s="14">
        <v>0.75087160000000142</v>
      </c>
      <c r="F130" t="s">
        <v>535</v>
      </c>
      <c r="G130" s="8" t="s">
        <v>536</v>
      </c>
      <c r="H130" t="s">
        <v>542</v>
      </c>
      <c r="I130" t="s">
        <v>747</v>
      </c>
      <c r="J130" t="s">
        <v>467</v>
      </c>
      <c r="K130" t="s">
        <v>467</v>
      </c>
      <c r="L130">
        <v>2</v>
      </c>
    </row>
    <row r="131" spans="1:12" x14ac:dyDescent="0.35">
      <c r="A131" t="s">
        <v>543</v>
      </c>
      <c r="B131" s="72">
        <v>64737</v>
      </c>
      <c r="C131" s="72">
        <v>1449</v>
      </c>
      <c r="D131" t="s">
        <v>388</v>
      </c>
      <c r="E131" s="14">
        <v>0.76561099999999982</v>
      </c>
      <c r="F131" t="s">
        <v>469</v>
      </c>
      <c r="G131" s="8" t="s">
        <v>470</v>
      </c>
      <c r="H131" t="s">
        <v>544</v>
      </c>
      <c r="I131" t="s">
        <v>747</v>
      </c>
      <c r="J131">
        <v>2.5</v>
      </c>
      <c r="K131" t="s">
        <v>400</v>
      </c>
      <c r="L131">
        <v>2</v>
      </c>
    </row>
    <row r="132" spans="1:12" x14ac:dyDescent="0.35">
      <c r="A132" t="s">
        <v>545</v>
      </c>
      <c r="B132" s="72">
        <v>64737</v>
      </c>
      <c r="C132" s="72">
        <v>1449</v>
      </c>
      <c r="D132" t="s">
        <v>388</v>
      </c>
      <c r="E132" s="14">
        <v>0.76518649999999977</v>
      </c>
      <c r="F132" t="s">
        <v>469</v>
      </c>
      <c r="G132" s="8" t="s">
        <v>470</v>
      </c>
      <c r="H132" t="s">
        <v>544</v>
      </c>
      <c r="I132" t="s">
        <v>747</v>
      </c>
      <c r="J132">
        <v>13</v>
      </c>
      <c r="K132" t="s">
        <v>400</v>
      </c>
      <c r="L132">
        <v>2</v>
      </c>
    </row>
    <row r="133" spans="1:12" x14ac:dyDescent="0.35">
      <c r="A133" t="s">
        <v>708</v>
      </c>
      <c r="B133">
        <v>106973.1</v>
      </c>
      <c r="C133">
        <v>657</v>
      </c>
      <c r="D133" t="s">
        <v>388</v>
      </c>
      <c r="E133" s="14">
        <v>0.77291629999999978</v>
      </c>
      <c r="F133" t="s">
        <v>462</v>
      </c>
      <c r="G133" s="8" t="s">
        <v>463</v>
      </c>
      <c r="H133" t="s">
        <v>740</v>
      </c>
      <c r="I133" t="s">
        <v>389</v>
      </c>
      <c r="J133" t="s">
        <v>467</v>
      </c>
      <c r="K133" t="s">
        <v>467</v>
      </c>
      <c r="L133">
        <v>3</v>
      </c>
    </row>
    <row r="134" spans="1:12" x14ac:dyDescent="0.35">
      <c r="A134" t="s">
        <v>709</v>
      </c>
      <c r="B134">
        <v>49146</v>
      </c>
      <c r="C134">
        <v>1124</v>
      </c>
      <c r="D134" t="s">
        <v>388</v>
      </c>
      <c r="E134" s="14">
        <v>0.74652779999999974</v>
      </c>
      <c r="F134" t="s">
        <v>745</v>
      </c>
      <c r="G134" s="8" t="s">
        <v>741</v>
      </c>
      <c r="H134" t="s">
        <v>742</v>
      </c>
      <c r="I134" t="s">
        <v>431</v>
      </c>
      <c r="J134" t="s">
        <v>467</v>
      </c>
      <c r="K134" t="s">
        <v>467</v>
      </c>
      <c r="L134">
        <v>3</v>
      </c>
    </row>
    <row r="135" spans="1:12" x14ac:dyDescent="0.35">
      <c r="A135" t="s">
        <v>710</v>
      </c>
      <c r="B135" s="73">
        <v>15926.5</v>
      </c>
      <c r="C135" s="73">
        <v>1263</v>
      </c>
      <c r="D135" t="s">
        <v>388</v>
      </c>
      <c r="E135" s="14">
        <v>0.75682479999999974</v>
      </c>
      <c r="F135" t="s">
        <v>535</v>
      </c>
      <c r="G135" s="8" t="s">
        <v>536</v>
      </c>
      <c r="H135" t="s">
        <v>743</v>
      </c>
      <c r="I135" t="s">
        <v>747</v>
      </c>
      <c r="J135" t="s">
        <v>467</v>
      </c>
      <c r="K135" t="s">
        <v>467</v>
      </c>
      <c r="L135">
        <v>3</v>
      </c>
    </row>
    <row r="136" spans="1:12" x14ac:dyDescent="0.35">
      <c r="A136" t="s">
        <v>711</v>
      </c>
      <c r="B136" s="73">
        <v>67485</v>
      </c>
      <c r="C136" s="73">
        <v>1733</v>
      </c>
      <c r="D136" t="s">
        <v>388</v>
      </c>
      <c r="E136" s="14">
        <v>0.75271939999999959</v>
      </c>
      <c r="F136" t="s">
        <v>469</v>
      </c>
      <c r="G136" s="8" t="s">
        <v>470</v>
      </c>
      <c r="H136" t="s">
        <v>375</v>
      </c>
      <c r="I136" t="s">
        <v>747</v>
      </c>
      <c r="J136">
        <v>3.5</v>
      </c>
      <c r="K136" t="s">
        <v>400</v>
      </c>
      <c r="L136">
        <v>3</v>
      </c>
    </row>
    <row r="137" spans="1:12" x14ac:dyDescent="0.35">
      <c r="A137" t="s">
        <v>705</v>
      </c>
      <c r="B137" s="73">
        <v>67485</v>
      </c>
      <c r="C137" s="73">
        <v>1733</v>
      </c>
      <c r="D137" t="s">
        <v>388</v>
      </c>
      <c r="E137" s="14">
        <v>0.75216119999999953</v>
      </c>
      <c r="F137" t="s">
        <v>469</v>
      </c>
      <c r="G137" s="8" t="s">
        <v>470</v>
      </c>
      <c r="H137" t="s">
        <v>375</v>
      </c>
      <c r="I137" t="s">
        <v>747</v>
      </c>
      <c r="J137">
        <v>6</v>
      </c>
      <c r="K137" t="s">
        <v>400</v>
      </c>
      <c r="L137">
        <v>3</v>
      </c>
    </row>
    <row r="138" spans="1:12" x14ac:dyDescent="0.35">
      <c r="A138" t="s">
        <v>712</v>
      </c>
      <c r="B138" s="73">
        <v>67485</v>
      </c>
      <c r="C138" s="73">
        <v>1733</v>
      </c>
      <c r="D138" t="s">
        <v>388</v>
      </c>
      <c r="E138" s="14">
        <v>0.75096469999999949</v>
      </c>
      <c r="F138" t="s">
        <v>469</v>
      </c>
      <c r="G138" s="8" t="s">
        <v>470</v>
      </c>
      <c r="H138" t="s">
        <v>375</v>
      </c>
      <c r="I138" t="s">
        <v>747</v>
      </c>
      <c r="J138">
        <v>8.5</v>
      </c>
      <c r="K138" t="s">
        <v>400</v>
      </c>
      <c r="L138">
        <v>3</v>
      </c>
    </row>
    <row r="139" spans="1:12" x14ac:dyDescent="0.35">
      <c r="A139" t="s">
        <v>713</v>
      </c>
      <c r="B139" s="73">
        <v>67485</v>
      </c>
      <c r="C139" s="73">
        <v>1733</v>
      </c>
      <c r="D139" t="s">
        <v>388</v>
      </c>
      <c r="E139" s="14">
        <v>0.7501466999999995</v>
      </c>
      <c r="F139" t="s">
        <v>469</v>
      </c>
      <c r="G139" s="8" t="s">
        <v>470</v>
      </c>
      <c r="H139" t="s">
        <v>375</v>
      </c>
      <c r="I139" t="s">
        <v>747</v>
      </c>
      <c r="J139">
        <v>11.5</v>
      </c>
      <c r="K139" t="s">
        <v>400</v>
      </c>
      <c r="L139">
        <v>3</v>
      </c>
    </row>
    <row r="140" spans="1:12" x14ac:dyDescent="0.35">
      <c r="A140" t="s">
        <v>714</v>
      </c>
      <c r="B140" s="73">
        <v>67485</v>
      </c>
      <c r="C140" s="73">
        <v>1733</v>
      </c>
      <c r="D140" t="s">
        <v>388</v>
      </c>
      <c r="E140" s="14">
        <v>0.74993179999999937</v>
      </c>
      <c r="F140" t="s">
        <v>469</v>
      </c>
      <c r="G140" s="8" t="s">
        <v>470</v>
      </c>
      <c r="H140" t="s">
        <v>375</v>
      </c>
      <c r="I140" t="s">
        <v>747</v>
      </c>
      <c r="J140">
        <v>14</v>
      </c>
      <c r="K140" t="s">
        <v>400</v>
      </c>
      <c r="L140">
        <v>3</v>
      </c>
    </row>
    <row r="141" spans="1:12" x14ac:dyDescent="0.35">
      <c r="A141" t="s">
        <v>706</v>
      </c>
      <c r="B141" s="73">
        <v>67485</v>
      </c>
      <c r="C141" s="73">
        <v>1733</v>
      </c>
      <c r="D141" t="s">
        <v>388</v>
      </c>
      <c r="E141" s="14">
        <v>0.74980559999999941</v>
      </c>
      <c r="F141" t="s">
        <v>469</v>
      </c>
      <c r="G141" s="8" t="s">
        <v>470</v>
      </c>
      <c r="H141" t="s">
        <v>375</v>
      </c>
      <c r="I141" t="s">
        <v>747</v>
      </c>
      <c r="J141">
        <v>20.5</v>
      </c>
      <c r="K141" t="s">
        <v>400</v>
      </c>
      <c r="L141">
        <v>3</v>
      </c>
    </row>
    <row r="142" spans="1:12" x14ac:dyDescent="0.35">
      <c r="A142" t="s">
        <v>715</v>
      </c>
      <c r="B142" s="73">
        <v>152882</v>
      </c>
      <c r="C142" s="73">
        <v>1177</v>
      </c>
      <c r="D142" t="s">
        <v>388</v>
      </c>
      <c r="E142" s="14">
        <v>0.75129779999999924</v>
      </c>
      <c r="F142" t="s">
        <v>535</v>
      </c>
      <c r="G142" s="8" t="s">
        <v>536</v>
      </c>
      <c r="H142" t="s">
        <v>544</v>
      </c>
      <c r="I142" t="s">
        <v>431</v>
      </c>
      <c r="J142" t="s">
        <v>467</v>
      </c>
      <c r="K142" t="s">
        <v>467</v>
      </c>
      <c r="L142">
        <v>3</v>
      </c>
    </row>
    <row r="143" spans="1:12" x14ac:dyDescent="0.35">
      <c r="A143" t="s">
        <v>716</v>
      </c>
      <c r="B143" s="74">
        <v>152874.79999999999</v>
      </c>
      <c r="C143" s="74">
        <v>1163</v>
      </c>
      <c r="D143" t="s">
        <v>388</v>
      </c>
      <c r="E143" s="14">
        <v>0.76643759999999928</v>
      </c>
      <c r="F143" t="s">
        <v>469</v>
      </c>
      <c r="G143" s="8" t="s">
        <v>470</v>
      </c>
      <c r="H143" t="s">
        <v>393</v>
      </c>
      <c r="I143" t="s">
        <v>431</v>
      </c>
      <c r="J143">
        <v>48.5</v>
      </c>
      <c r="K143" t="s">
        <v>467</v>
      </c>
      <c r="L143">
        <v>3</v>
      </c>
    </row>
    <row r="144" spans="1:12" x14ac:dyDescent="0.35">
      <c r="A144" t="s">
        <v>717</v>
      </c>
      <c r="B144" s="74">
        <v>152874.79999999999</v>
      </c>
      <c r="C144" s="74">
        <v>1163</v>
      </c>
      <c r="D144" t="s">
        <v>388</v>
      </c>
      <c r="E144" s="14">
        <v>0.76766959999999917</v>
      </c>
      <c r="F144" t="s">
        <v>469</v>
      </c>
      <c r="G144" s="8" t="s">
        <v>470</v>
      </c>
      <c r="H144" t="s">
        <v>393</v>
      </c>
      <c r="I144" t="s">
        <v>431</v>
      </c>
      <c r="J144">
        <v>42.5</v>
      </c>
      <c r="K144" t="s">
        <v>467</v>
      </c>
      <c r="L144">
        <v>3</v>
      </c>
    </row>
    <row r="145" spans="1:12" x14ac:dyDescent="0.35">
      <c r="A145" t="s">
        <v>718</v>
      </c>
      <c r="B145" s="74">
        <v>152874.79999999999</v>
      </c>
      <c r="C145" s="74">
        <v>1163</v>
      </c>
      <c r="D145" t="s">
        <v>388</v>
      </c>
      <c r="E145" s="14">
        <v>0.7661765999999991</v>
      </c>
      <c r="F145" t="s">
        <v>469</v>
      </c>
      <c r="G145" s="8" t="s">
        <v>470</v>
      </c>
      <c r="H145" t="s">
        <v>393</v>
      </c>
      <c r="I145" t="s">
        <v>431</v>
      </c>
      <c r="J145">
        <v>36.5</v>
      </c>
      <c r="K145" t="s">
        <v>467</v>
      </c>
      <c r="L145">
        <v>3</v>
      </c>
    </row>
    <row r="146" spans="1:12" x14ac:dyDescent="0.35">
      <c r="A146" t="s">
        <v>719</v>
      </c>
      <c r="B146" s="74">
        <v>152874.79999999999</v>
      </c>
      <c r="C146" s="74">
        <v>1163</v>
      </c>
      <c r="D146" t="s">
        <v>388</v>
      </c>
      <c r="E146" s="14">
        <v>0.76554829999999907</v>
      </c>
      <c r="F146" t="s">
        <v>469</v>
      </c>
      <c r="G146" s="8" t="s">
        <v>470</v>
      </c>
      <c r="H146" t="s">
        <v>393</v>
      </c>
      <c r="I146" t="s">
        <v>431</v>
      </c>
      <c r="J146">
        <v>30.5</v>
      </c>
      <c r="K146" t="s">
        <v>467</v>
      </c>
      <c r="L146">
        <v>3</v>
      </c>
    </row>
    <row r="147" spans="1:12" x14ac:dyDescent="0.35">
      <c r="A147" t="s">
        <v>720</v>
      </c>
      <c r="B147" s="73">
        <v>152874.79999999999</v>
      </c>
      <c r="C147" s="73">
        <v>1163</v>
      </c>
      <c r="D147" t="s">
        <v>388</v>
      </c>
      <c r="E147" s="14">
        <v>0.76535239999999904</v>
      </c>
      <c r="F147" t="s">
        <v>469</v>
      </c>
      <c r="G147" s="8" t="s">
        <v>470</v>
      </c>
      <c r="H147" t="s">
        <v>393</v>
      </c>
      <c r="I147" t="s">
        <v>431</v>
      </c>
      <c r="J147">
        <v>26</v>
      </c>
      <c r="K147" t="s">
        <v>400</v>
      </c>
      <c r="L147">
        <v>3</v>
      </c>
    </row>
    <row r="148" spans="1:12" x14ac:dyDescent="0.35">
      <c r="A148" t="s">
        <v>721</v>
      </c>
      <c r="B148" s="73">
        <v>152874.79999999999</v>
      </c>
      <c r="C148" s="73">
        <v>1163</v>
      </c>
      <c r="D148" t="s">
        <v>388</v>
      </c>
      <c r="E148" s="14">
        <v>0.76323779999999897</v>
      </c>
      <c r="F148" t="s">
        <v>469</v>
      </c>
      <c r="G148" s="8" t="s">
        <v>470</v>
      </c>
      <c r="H148" t="s">
        <v>393</v>
      </c>
      <c r="I148" t="s">
        <v>431</v>
      </c>
      <c r="J148">
        <v>23</v>
      </c>
      <c r="K148" t="s">
        <v>400</v>
      </c>
      <c r="L148">
        <v>3</v>
      </c>
    </row>
    <row r="149" spans="1:12" x14ac:dyDescent="0.35">
      <c r="A149" t="s">
        <v>722</v>
      </c>
      <c r="B149" s="73">
        <v>152874.79999999999</v>
      </c>
      <c r="C149" s="73">
        <v>1163</v>
      </c>
      <c r="D149" t="s">
        <v>388</v>
      </c>
      <c r="E149" s="14">
        <v>0.76568409999999865</v>
      </c>
      <c r="F149" t="s">
        <v>469</v>
      </c>
      <c r="G149" s="8" t="s">
        <v>470</v>
      </c>
      <c r="H149" t="s">
        <v>393</v>
      </c>
      <c r="I149" t="s">
        <v>431</v>
      </c>
      <c r="J149">
        <v>20</v>
      </c>
      <c r="K149" t="s">
        <v>400</v>
      </c>
      <c r="L149">
        <v>3</v>
      </c>
    </row>
    <row r="150" spans="1:12" x14ac:dyDescent="0.35">
      <c r="A150" t="s">
        <v>723</v>
      </c>
      <c r="B150" s="73">
        <v>152874.79999999999</v>
      </c>
      <c r="C150" s="73">
        <v>1163</v>
      </c>
      <c r="D150" t="s">
        <v>388</v>
      </c>
      <c r="E150" s="14">
        <v>0.76632429999999863</v>
      </c>
      <c r="F150" t="s">
        <v>469</v>
      </c>
      <c r="G150" s="8" t="s">
        <v>470</v>
      </c>
      <c r="H150" t="s">
        <v>393</v>
      </c>
      <c r="I150" t="s">
        <v>431</v>
      </c>
      <c r="J150">
        <v>16</v>
      </c>
      <c r="K150" t="s">
        <v>400</v>
      </c>
      <c r="L150">
        <v>3</v>
      </c>
    </row>
    <row r="151" spans="1:12" x14ac:dyDescent="0.35">
      <c r="A151" t="s">
        <v>724</v>
      </c>
      <c r="B151" s="73">
        <v>152874.79999999999</v>
      </c>
      <c r="C151" s="73">
        <v>1163</v>
      </c>
      <c r="D151" t="s">
        <v>388</v>
      </c>
      <c r="E151" s="14">
        <v>0.76707109999999856</v>
      </c>
      <c r="F151" t="s">
        <v>469</v>
      </c>
      <c r="G151" s="8" t="s">
        <v>470</v>
      </c>
      <c r="H151" t="s">
        <v>393</v>
      </c>
      <c r="I151" t="s">
        <v>431</v>
      </c>
      <c r="J151">
        <v>14</v>
      </c>
      <c r="K151" t="s">
        <v>400</v>
      </c>
      <c r="L151">
        <v>3</v>
      </c>
    </row>
    <row r="152" spans="1:12" x14ac:dyDescent="0.35">
      <c r="A152" t="s">
        <v>725</v>
      </c>
      <c r="B152" s="73">
        <v>152874.79999999999</v>
      </c>
      <c r="C152" s="73">
        <v>1163</v>
      </c>
      <c r="D152" t="s">
        <v>388</v>
      </c>
      <c r="E152" s="14">
        <v>0.76689059999999853</v>
      </c>
      <c r="F152" t="s">
        <v>469</v>
      </c>
      <c r="G152" s="8" t="s">
        <v>470</v>
      </c>
      <c r="H152" t="s">
        <v>393</v>
      </c>
      <c r="I152" t="s">
        <v>431</v>
      </c>
      <c r="J152">
        <v>10</v>
      </c>
      <c r="K152" t="s">
        <v>400</v>
      </c>
      <c r="L152">
        <v>3</v>
      </c>
    </row>
    <row r="153" spans="1:12" x14ac:dyDescent="0.35">
      <c r="A153" t="s">
        <v>726</v>
      </c>
      <c r="B153" s="73">
        <v>152989</v>
      </c>
      <c r="C153" s="73">
        <v>1729</v>
      </c>
      <c r="D153" t="s">
        <v>388</v>
      </c>
      <c r="E153" s="14">
        <v>0.76063829999999988</v>
      </c>
      <c r="F153" t="s">
        <v>792</v>
      </c>
      <c r="G153" s="8" t="s">
        <v>746</v>
      </c>
      <c r="H153" t="s">
        <v>383</v>
      </c>
      <c r="I153" t="s">
        <v>747</v>
      </c>
      <c r="J153" t="s">
        <v>467</v>
      </c>
      <c r="K153" t="s">
        <v>467</v>
      </c>
      <c r="L153">
        <v>3</v>
      </c>
    </row>
    <row r="154" spans="1:12" x14ac:dyDescent="0.35">
      <c r="A154" t="s">
        <v>707</v>
      </c>
      <c r="B154" s="73">
        <v>153057.5</v>
      </c>
      <c r="C154" s="73">
        <v>1826</v>
      </c>
      <c r="D154" t="s">
        <v>388</v>
      </c>
      <c r="E154" s="14">
        <v>0.75974449999999993</v>
      </c>
      <c r="F154" t="s">
        <v>469</v>
      </c>
      <c r="G154" s="8" t="s">
        <v>470</v>
      </c>
      <c r="H154" t="s">
        <v>375</v>
      </c>
      <c r="I154" t="s">
        <v>747</v>
      </c>
      <c r="J154" t="s">
        <v>400</v>
      </c>
      <c r="K154">
        <v>2.5</v>
      </c>
      <c r="L154">
        <v>3</v>
      </c>
    </row>
    <row r="155" spans="1:12" x14ac:dyDescent="0.35">
      <c r="A155" t="s">
        <v>727</v>
      </c>
      <c r="B155" s="73">
        <v>153057.5</v>
      </c>
      <c r="C155" s="73">
        <v>1826</v>
      </c>
      <c r="D155" t="s">
        <v>388</v>
      </c>
      <c r="E155" s="14">
        <v>0.75906929999999984</v>
      </c>
      <c r="F155" t="s">
        <v>469</v>
      </c>
      <c r="G155" s="8" t="s">
        <v>470</v>
      </c>
      <c r="H155" t="s">
        <v>375</v>
      </c>
      <c r="I155" t="s">
        <v>747</v>
      </c>
      <c r="J155" t="s">
        <v>400</v>
      </c>
      <c r="K155">
        <v>5.5</v>
      </c>
      <c r="L155">
        <v>3</v>
      </c>
    </row>
    <row r="156" spans="1:12" x14ac:dyDescent="0.35">
      <c r="A156" t="s">
        <v>728</v>
      </c>
      <c r="B156" s="73">
        <v>153057.5</v>
      </c>
      <c r="C156" s="73">
        <v>1826</v>
      </c>
      <c r="D156" t="s">
        <v>388</v>
      </c>
      <c r="E156" s="14">
        <v>0.75868049999999987</v>
      </c>
      <c r="F156" t="s">
        <v>469</v>
      </c>
      <c r="G156" s="8" t="s">
        <v>470</v>
      </c>
      <c r="H156" t="s">
        <v>375</v>
      </c>
      <c r="I156" t="s">
        <v>747</v>
      </c>
      <c r="J156" t="s">
        <v>400</v>
      </c>
      <c r="K156">
        <v>8.5</v>
      </c>
      <c r="L156">
        <v>3</v>
      </c>
    </row>
    <row r="157" spans="1:12" x14ac:dyDescent="0.35">
      <c r="A157" t="s">
        <v>729</v>
      </c>
      <c r="B157" s="73">
        <v>153057.5</v>
      </c>
      <c r="C157" s="73">
        <v>1826</v>
      </c>
      <c r="D157" t="s">
        <v>388</v>
      </c>
      <c r="E157" s="14">
        <v>0.75878029999999985</v>
      </c>
      <c r="F157" t="s">
        <v>469</v>
      </c>
      <c r="G157" s="8" t="s">
        <v>470</v>
      </c>
      <c r="H157" t="s">
        <v>375</v>
      </c>
      <c r="I157" t="s">
        <v>747</v>
      </c>
      <c r="J157" t="s">
        <v>400</v>
      </c>
      <c r="K157">
        <v>11</v>
      </c>
      <c r="L157">
        <v>3</v>
      </c>
    </row>
    <row r="158" spans="1:12" x14ac:dyDescent="0.35">
      <c r="A158" t="s">
        <v>730</v>
      </c>
      <c r="B158" s="73">
        <v>153057.5</v>
      </c>
      <c r="C158" s="73">
        <v>1826</v>
      </c>
      <c r="D158" t="s">
        <v>388</v>
      </c>
      <c r="E158" s="14">
        <v>0.75895199999999985</v>
      </c>
      <c r="F158" t="s">
        <v>469</v>
      </c>
      <c r="G158" s="8" t="s">
        <v>470</v>
      </c>
      <c r="H158" t="s">
        <v>375</v>
      </c>
      <c r="I158" t="s">
        <v>747</v>
      </c>
      <c r="J158" t="s">
        <v>400</v>
      </c>
      <c r="K158">
        <v>14</v>
      </c>
      <c r="L158">
        <v>3</v>
      </c>
    </row>
    <row r="159" spans="1:12" x14ac:dyDescent="0.35">
      <c r="A159" t="s">
        <v>731</v>
      </c>
      <c r="B159" s="73">
        <v>153057.5</v>
      </c>
      <c r="C159" s="73">
        <v>1826</v>
      </c>
      <c r="D159" t="s">
        <v>388</v>
      </c>
      <c r="E159" s="14">
        <v>0.75887879999999985</v>
      </c>
      <c r="F159" t="s">
        <v>469</v>
      </c>
      <c r="G159" s="8" t="s">
        <v>470</v>
      </c>
      <c r="H159" t="s">
        <v>375</v>
      </c>
      <c r="I159" t="s">
        <v>747</v>
      </c>
      <c r="J159" t="s">
        <v>400</v>
      </c>
      <c r="K159">
        <v>16.5</v>
      </c>
      <c r="L159">
        <v>3</v>
      </c>
    </row>
    <row r="160" spans="1:12" x14ac:dyDescent="0.35">
      <c r="A160" t="s">
        <v>732</v>
      </c>
      <c r="B160" s="73">
        <v>153057.5</v>
      </c>
      <c r="C160" s="73">
        <v>1826</v>
      </c>
      <c r="D160" t="s">
        <v>388</v>
      </c>
      <c r="E160" s="14">
        <v>0.75920559999999981</v>
      </c>
      <c r="F160" t="s">
        <v>469</v>
      </c>
      <c r="G160" s="8" t="s">
        <v>470</v>
      </c>
      <c r="H160" t="s">
        <v>375</v>
      </c>
      <c r="I160" t="s">
        <v>747</v>
      </c>
      <c r="J160" t="s">
        <v>400</v>
      </c>
      <c r="K160">
        <v>19.5</v>
      </c>
      <c r="L160">
        <v>3</v>
      </c>
    </row>
    <row r="161" spans="1:12" x14ac:dyDescent="0.35">
      <c r="A161" t="s">
        <v>733</v>
      </c>
      <c r="B161" s="73">
        <v>153057.5</v>
      </c>
      <c r="C161" s="73">
        <v>1826</v>
      </c>
      <c r="D161" t="s">
        <v>388</v>
      </c>
      <c r="E161" s="14">
        <v>0.75902509999999979</v>
      </c>
      <c r="F161" t="s">
        <v>469</v>
      </c>
      <c r="G161" s="8" t="s">
        <v>470</v>
      </c>
      <c r="H161" t="s">
        <v>375</v>
      </c>
      <c r="I161" t="s">
        <v>747</v>
      </c>
      <c r="J161" t="s">
        <v>400</v>
      </c>
      <c r="K161">
        <v>22.5</v>
      </c>
      <c r="L161">
        <v>3</v>
      </c>
    </row>
    <row r="162" spans="1:12" x14ac:dyDescent="0.35">
      <c r="A162" t="s">
        <v>734</v>
      </c>
      <c r="B162" s="73">
        <v>153057.5</v>
      </c>
      <c r="C162" s="73">
        <v>1826</v>
      </c>
      <c r="D162" t="s">
        <v>388</v>
      </c>
      <c r="E162" s="14">
        <v>0.75842219999999971</v>
      </c>
      <c r="F162" t="s">
        <v>469</v>
      </c>
      <c r="G162" s="8" t="s">
        <v>470</v>
      </c>
      <c r="H162" t="s">
        <v>375</v>
      </c>
      <c r="I162" t="s">
        <v>747</v>
      </c>
      <c r="J162" t="s">
        <v>400</v>
      </c>
      <c r="K162">
        <v>25.5</v>
      </c>
      <c r="L162">
        <v>3</v>
      </c>
    </row>
    <row r="163" spans="1:12" x14ac:dyDescent="0.35">
      <c r="A163" t="s">
        <v>735</v>
      </c>
      <c r="B163" s="73">
        <v>153057.5</v>
      </c>
      <c r="C163" s="73">
        <v>1826</v>
      </c>
      <c r="D163" t="s">
        <v>388</v>
      </c>
      <c r="E163" s="14">
        <v>0.75859229999999978</v>
      </c>
      <c r="F163" t="s">
        <v>469</v>
      </c>
      <c r="G163" s="8" t="s">
        <v>470</v>
      </c>
      <c r="H163" t="s">
        <v>375</v>
      </c>
      <c r="I163" t="s">
        <v>747</v>
      </c>
      <c r="J163" t="s">
        <v>400</v>
      </c>
      <c r="K163">
        <v>28.5</v>
      </c>
      <c r="L163">
        <v>3</v>
      </c>
    </row>
    <row r="164" spans="1:12" x14ac:dyDescent="0.35">
      <c r="A164" t="s">
        <v>736</v>
      </c>
      <c r="B164" s="73">
        <v>153057.5</v>
      </c>
      <c r="C164" s="73">
        <v>1826</v>
      </c>
      <c r="D164" t="s">
        <v>388</v>
      </c>
      <c r="E164" s="14">
        <v>0.75926999999999967</v>
      </c>
      <c r="F164" t="s">
        <v>469</v>
      </c>
      <c r="G164" s="8" t="s">
        <v>470</v>
      </c>
      <c r="H164" t="s">
        <v>375</v>
      </c>
      <c r="I164" t="s">
        <v>747</v>
      </c>
      <c r="J164" t="s">
        <v>400</v>
      </c>
      <c r="K164">
        <v>31.5</v>
      </c>
      <c r="L164">
        <v>3</v>
      </c>
    </row>
    <row r="165" spans="1:12" x14ac:dyDescent="0.35">
      <c r="A165" t="s">
        <v>737</v>
      </c>
      <c r="B165" s="73">
        <v>153057.5</v>
      </c>
      <c r="C165" s="73">
        <v>1826</v>
      </c>
      <c r="D165" t="s">
        <v>388</v>
      </c>
      <c r="E165" s="14">
        <v>0.75958169999999969</v>
      </c>
      <c r="F165" t="s">
        <v>469</v>
      </c>
      <c r="G165" s="8" t="s">
        <v>470</v>
      </c>
      <c r="H165" t="s">
        <v>375</v>
      </c>
      <c r="I165" t="s">
        <v>747</v>
      </c>
      <c r="J165" t="s">
        <v>400</v>
      </c>
      <c r="K165">
        <v>34.5</v>
      </c>
      <c r="L165">
        <v>3</v>
      </c>
    </row>
    <row r="166" spans="1:12" x14ac:dyDescent="0.35">
      <c r="A166" t="s">
        <v>738</v>
      </c>
      <c r="B166" s="73">
        <v>153057.5</v>
      </c>
      <c r="C166" s="73">
        <v>1826</v>
      </c>
      <c r="D166" t="s">
        <v>388</v>
      </c>
      <c r="E166" s="14">
        <v>0.76006229999999964</v>
      </c>
      <c r="F166" t="s">
        <v>469</v>
      </c>
      <c r="G166" s="8" t="s">
        <v>470</v>
      </c>
      <c r="H166" t="s">
        <v>375</v>
      </c>
      <c r="I166" t="s">
        <v>747</v>
      </c>
      <c r="J166" t="s">
        <v>400</v>
      </c>
      <c r="K166">
        <v>37.5</v>
      </c>
      <c r="L166">
        <v>3</v>
      </c>
    </row>
    <row r="167" spans="1:12" x14ac:dyDescent="0.35">
      <c r="A167" t="s">
        <v>739</v>
      </c>
      <c r="B167" s="73">
        <v>152908.13</v>
      </c>
      <c r="C167" s="73">
        <v>1242</v>
      </c>
      <c r="D167" t="s">
        <v>388</v>
      </c>
      <c r="E167" s="14">
        <v>0.76376109999999964</v>
      </c>
      <c r="F167" t="s">
        <v>792</v>
      </c>
      <c r="G167" s="8" t="s">
        <v>466</v>
      </c>
      <c r="H167" t="s">
        <v>383</v>
      </c>
      <c r="I167" t="s">
        <v>747</v>
      </c>
      <c r="J167" t="s">
        <v>467</v>
      </c>
      <c r="K167" t="s">
        <v>467</v>
      </c>
      <c r="L167">
        <v>3</v>
      </c>
    </row>
  </sheetData>
  <phoneticPr fontId="19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C56D1-C173-4F6F-BC42-E5F50053CCAB}">
  <dimension ref="A1:O63"/>
  <sheetViews>
    <sheetView workbookViewId="0">
      <pane ySplit="2" topLeftCell="A3" activePane="bottomLeft" state="frozen"/>
      <selection pane="bottomLeft" activeCell="E28" sqref="E28"/>
    </sheetView>
  </sheetViews>
  <sheetFormatPr defaultColWidth="8.81640625" defaultRowHeight="13" x14ac:dyDescent="0.3"/>
  <cols>
    <col min="1" max="1" width="11.453125" style="16" bestFit="1" customWidth="1"/>
    <col min="2" max="2" width="10.1796875" style="16" customWidth="1"/>
    <col min="3" max="3" width="8.81640625" style="17"/>
    <col min="4" max="4" width="9.54296875" style="17" customWidth="1"/>
    <col min="5" max="5" width="10" style="17" customWidth="1"/>
    <col min="6" max="6" width="11" style="17" bestFit="1" customWidth="1"/>
    <col min="7" max="7" width="13.1796875" style="45" customWidth="1"/>
    <col min="8" max="8" width="10" style="17" customWidth="1"/>
    <col min="9" max="9" width="10.1796875" style="17" customWidth="1"/>
    <col min="10" max="10" width="11.453125" style="17" customWidth="1"/>
    <col min="11" max="11" width="11.1796875" style="17" customWidth="1"/>
    <col min="12" max="13" width="8.81640625" style="17"/>
    <col min="14" max="14" width="12.1796875" style="17" customWidth="1"/>
    <col min="15" max="16384" width="8.81640625" style="17"/>
  </cols>
  <sheetData>
    <row r="1" spans="1:14" ht="13.5" thickBot="1" x14ac:dyDescent="0.35">
      <c r="A1" s="16" t="s">
        <v>546</v>
      </c>
      <c r="G1" s="18" t="s">
        <v>547</v>
      </c>
      <c r="H1" s="19" t="s">
        <v>548</v>
      </c>
      <c r="I1" s="19" t="s">
        <v>549</v>
      </c>
    </row>
    <row r="2" spans="1:14" ht="38.5" thickTop="1" x14ac:dyDescent="0.3">
      <c r="A2" s="20" t="s">
        <v>550</v>
      </c>
      <c r="B2" s="21" t="s">
        <v>1</v>
      </c>
      <c r="C2" s="22" t="s">
        <v>551</v>
      </c>
      <c r="D2" s="23" t="s">
        <v>552</v>
      </c>
      <c r="G2" s="24" t="s">
        <v>553</v>
      </c>
      <c r="H2" s="21" t="s">
        <v>1</v>
      </c>
      <c r="I2" s="25" t="s">
        <v>1</v>
      </c>
      <c r="J2" s="25" t="s">
        <v>554</v>
      </c>
      <c r="K2" s="21" t="s">
        <v>555</v>
      </c>
      <c r="L2" s="26"/>
      <c r="M2" s="22" t="s">
        <v>551</v>
      </c>
      <c r="N2" s="27" t="s">
        <v>556</v>
      </c>
    </row>
    <row r="3" spans="1:14" ht="14.5" x14ac:dyDescent="0.35">
      <c r="A3" s="28" t="s">
        <v>396</v>
      </c>
      <c r="B3" s="29">
        <v>0.74609000000000003</v>
      </c>
      <c r="C3" s="17">
        <v>1</v>
      </c>
      <c r="D3" s="17">
        <f>VAR(B3:B4)</f>
        <v>3.199999999997519E-9</v>
      </c>
      <c r="E3" s="30"/>
      <c r="G3" s="31" t="s">
        <v>557</v>
      </c>
      <c r="H3" s="32">
        <v>0.71626000000000001</v>
      </c>
      <c r="I3" s="33">
        <v>0.71643266666666661</v>
      </c>
      <c r="J3" s="34">
        <f t="shared" ref="J3:J6" si="0">H3-I3</f>
        <v>-1.726666666665988E-4</v>
      </c>
      <c r="K3" s="17">
        <f>_xlfn.VAR.S(J3:J6)</f>
        <v>6.8666666666685587E-9</v>
      </c>
      <c r="M3" s="17">
        <v>3</v>
      </c>
      <c r="N3" s="17">
        <f>K3*M3</f>
        <v>2.0600000000005677E-8</v>
      </c>
    </row>
    <row r="4" spans="1:14" ht="14.5" x14ac:dyDescent="0.35">
      <c r="A4" s="28" t="s">
        <v>396</v>
      </c>
      <c r="B4" s="35">
        <v>0.74617</v>
      </c>
      <c r="C4" s="36"/>
      <c r="D4" s="36"/>
      <c r="E4" s="30"/>
      <c r="G4" s="31" t="s">
        <v>557</v>
      </c>
      <c r="H4" s="32">
        <v>0.71621000000000001</v>
      </c>
      <c r="I4" s="33">
        <v>0.71643266666666661</v>
      </c>
      <c r="J4" s="34">
        <f t="shared" si="0"/>
        <v>-2.2266666666659329E-4</v>
      </c>
    </row>
    <row r="5" spans="1:14" ht="14.5" x14ac:dyDescent="0.35">
      <c r="A5" s="37" t="s">
        <v>406</v>
      </c>
      <c r="B5" s="38">
        <v>0.74416000000000004</v>
      </c>
      <c r="C5" s="17">
        <v>1</v>
      </c>
      <c r="D5" s="17">
        <f>VAR(B5:B6)</f>
        <v>3.199999999997519E-9</v>
      </c>
      <c r="E5" s="30"/>
      <c r="G5" s="31" t="s">
        <v>557</v>
      </c>
      <c r="H5" s="32">
        <v>0.71633000000000002</v>
      </c>
      <c r="I5" s="33">
        <v>0.71643266666666661</v>
      </c>
      <c r="J5" s="34">
        <f t="shared" si="0"/>
        <v>-1.0266666666658431E-4</v>
      </c>
      <c r="M5" s="39"/>
    </row>
    <row r="6" spans="1:14" ht="14.5" x14ac:dyDescent="0.35">
      <c r="A6" s="37" t="s">
        <v>406</v>
      </c>
      <c r="B6" s="38">
        <v>0.74424000000000001</v>
      </c>
      <c r="C6" s="36"/>
      <c r="D6" s="36"/>
      <c r="E6" s="30"/>
      <c r="G6" s="31" t="s">
        <v>557</v>
      </c>
      <c r="H6" s="40">
        <v>0.71640000000000004</v>
      </c>
      <c r="I6" s="33">
        <v>0.71643266666666661</v>
      </c>
      <c r="J6" s="34">
        <f t="shared" si="0"/>
        <v>-3.266666666656981E-5</v>
      </c>
    </row>
    <row r="7" spans="1:14" x14ac:dyDescent="0.3">
      <c r="A7" s="41" t="s">
        <v>416</v>
      </c>
      <c r="B7" s="29">
        <v>0.74456</v>
      </c>
      <c r="C7" s="17">
        <v>1</v>
      </c>
      <c r="D7" s="17">
        <f>VAR(B7:B8)</f>
        <v>8.4499999999952515E-9</v>
      </c>
      <c r="E7" s="30"/>
      <c r="G7" s="31"/>
      <c r="H7" s="33"/>
      <c r="I7" s="42"/>
      <c r="J7" s="39"/>
    </row>
    <row r="8" spans="1:14" x14ac:dyDescent="0.3">
      <c r="A8" s="41" t="s">
        <v>416</v>
      </c>
      <c r="B8" s="35">
        <v>0.74468999999999996</v>
      </c>
      <c r="C8" s="36"/>
      <c r="D8" s="36"/>
      <c r="E8" s="30"/>
      <c r="G8" s="31"/>
      <c r="H8" s="33"/>
      <c r="I8" s="42"/>
      <c r="J8" s="39"/>
    </row>
    <row r="9" spans="1:14" x14ac:dyDescent="0.3">
      <c r="A9" s="37" t="s">
        <v>426</v>
      </c>
      <c r="B9" s="38">
        <v>0.74663999999999997</v>
      </c>
      <c r="C9" s="17">
        <v>1</v>
      </c>
      <c r="D9" s="17">
        <f>VAR(B9:B10)</f>
        <v>4.4999999999923475E-10</v>
      </c>
      <c r="E9" s="30"/>
      <c r="G9" s="31"/>
      <c r="H9" s="33"/>
      <c r="I9" s="42"/>
      <c r="J9" s="39"/>
    </row>
    <row r="10" spans="1:14" x14ac:dyDescent="0.3">
      <c r="A10" s="37" t="s">
        <v>426</v>
      </c>
      <c r="B10" s="38">
        <v>0.74666999999999994</v>
      </c>
      <c r="C10" s="36"/>
      <c r="D10" s="36"/>
      <c r="E10" s="30"/>
      <c r="G10" s="31"/>
      <c r="H10" s="33"/>
      <c r="I10" s="42"/>
      <c r="J10" s="39"/>
      <c r="M10" s="39"/>
    </row>
    <row r="11" spans="1:14" x14ac:dyDescent="0.3">
      <c r="A11" s="41" t="s">
        <v>705</v>
      </c>
      <c r="B11" s="29">
        <v>0.75216119999999953</v>
      </c>
      <c r="C11" s="17">
        <v>1</v>
      </c>
      <c r="D11" s="17">
        <f>VAR(B11:B12)</f>
        <v>2.2302719999899231E-8</v>
      </c>
      <c r="G11" s="31"/>
      <c r="H11" s="42"/>
      <c r="I11" s="42"/>
      <c r="J11" s="39"/>
    </row>
    <row r="12" spans="1:14" x14ac:dyDescent="0.3">
      <c r="A12" s="41" t="s">
        <v>705</v>
      </c>
      <c r="B12" s="29">
        <v>0.75195000000000001</v>
      </c>
      <c r="C12" s="36"/>
      <c r="D12" s="36"/>
      <c r="G12" s="31"/>
      <c r="H12" s="42"/>
      <c r="I12" s="42"/>
      <c r="J12" s="39"/>
    </row>
    <row r="13" spans="1:14" x14ac:dyDescent="0.3">
      <c r="A13" s="37" t="s">
        <v>706</v>
      </c>
      <c r="B13" s="38">
        <v>0.74980559999999941</v>
      </c>
      <c r="C13" s="17">
        <v>1</v>
      </c>
      <c r="D13" s="17">
        <f>VAR(B13:B14)</f>
        <v>5.9168000001875163E-10</v>
      </c>
      <c r="G13" s="31"/>
      <c r="H13" s="42"/>
      <c r="I13" s="42"/>
      <c r="J13" s="39"/>
    </row>
    <row r="14" spans="1:14" x14ac:dyDescent="0.3">
      <c r="A14" s="37" t="s">
        <v>706</v>
      </c>
      <c r="B14" s="38">
        <v>0.74983999999999995</v>
      </c>
      <c r="C14" s="36"/>
      <c r="D14" s="36"/>
      <c r="G14" s="31"/>
      <c r="H14" s="42"/>
      <c r="I14" s="42"/>
      <c r="J14" s="39"/>
    </row>
    <row r="15" spans="1:14" x14ac:dyDescent="0.3">
      <c r="A15" s="41" t="s">
        <v>707</v>
      </c>
      <c r="B15" s="29">
        <v>0.75974449999999993</v>
      </c>
      <c r="C15" s="17">
        <v>1</v>
      </c>
      <c r="D15" s="17">
        <f>VAR(B15:B16)</f>
        <v>1.0351250000014389E-9</v>
      </c>
      <c r="G15" s="31"/>
      <c r="H15" s="42"/>
      <c r="I15" s="42"/>
      <c r="J15" s="39"/>
      <c r="M15" s="39"/>
    </row>
    <row r="16" spans="1:14" x14ac:dyDescent="0.3">
      <c r="A16" s="41" t="s">
        <v>707</v>
      </c>
      <c r="B16" s="29">
        <v>0.75978999999999997</v>
      </c>
      <c r="C16" s="36"/>
      <c r="D16" s="36"/>
      <c r="J16" s="46" t="s">
        <v>1</v>
      </c>
    </row>
    <row r="17" spans="1:14" x14ac:dyDescent="0.3">
      <c r="A17" s="37"/>
      <c r="B17" s="44"/>
      <c r="D17" s="17" t="e">
        <f>VAR(B17:B18)</f>
        <v>#DIV/0!</v>
      </c>
      <c r="I17" s="47" t="s">
        <v>558</v>
      </c>
      <c r="J17" s="48">
        <f>AVERAGE(J3:J6)</f>
        <v>-1.3266666666658655E-4</v>
      </c>
      <c r="L17" s="17" t="s">
        <v>559</v>
      </c>
      <c r="M17" s="49">
        <v>3</v>
      </c>
      <c r="N17" s="49">
        <f>SUM(N3:N3)</f>
        <v>2.0600000000005677E-8</v>
      </c>
    </row>
    <row r="18" spans="1:14" x14ac:dyDescent="0.3">
      <c r="A18" s="37"/>
      <c r="B18" s="44"/>
      <c r="C18" s="36"/>
      <c r="D18" s="36"/>
      <c r="I18" s="47" t="s">
        <v>560</v>
      </c>
      <c r="J18" s="48">
        <f>_xlfn.STDEV.S(J3:J6)</f>
        <v>8.2865352631051773E-5</v>
      </c>
      <c r="N18" s="50" t="s">
        <v>1</v>
      </c>
    </row>
    <row r="19" spans="1:14" x14ac:dyDescent="0.3">
      <c r="A19" s="41"/>
      <c r="B19" s="43"/>
      <c r="D19" s="17" t="e">
        <f>VAR(B19:B20)</f>
        <v>#DIV/0!</v>
      </c>
      <c r="L19" s="51" t="s">
        <v>561</v>
      </c>
      <c r="M19" s="52"/>
      <c r="N19" s="48">
        <f>SQRT(N17/$M$17)</f>
        <v>8.2865352631051773E-5</v>
      </c>
    </row>
    <row r="20" spans="1:14" x14ac:dyDescent="0.3">
      <c r="A20" s="41"/>
      <c r="B20" s="43"/>
      <c r="C20" s="36"/>
      <c r="D20" s="36"/>
      <c r="J20" s="39"/>
    </row>
    <row r="21" spans="1:14" x14ac:dyDescent="0.3">
      <c r="A21" s="37"/>
      <c r="B21" s="44"/>
      <c r="D21" s="17" t="e">
        <f>VAR(B21:B22)</f>
        <v>#DIV/0!</v>
      </c>
      <c r="J21" s="39"/>
      <c r="M21" s="19"/>
      <c r="N21" s="39"/>
    </row>
    <row r="22" spans="1:14" x14ac:dyDescent="0.3">
      <c r="A22" s="37"/>
      <c r="B22" s="44"/>
      <c r="C22" s="36"/>
      <c r="D22" s="36"/>
      <c r="J22" s="39"/>
    </row>
    <row r="24" spans="1:14" x14ac:dyDescent="0.3">
      <c r="C24" s="53">
        <v>7</v>
      </c>
      <c r="D24" s="53">
        <f>SUM(D3:D16)</f>
        <v>3.9229524999908949E-8</v>
      </c>
    </row>
    <row r="25" spans="1:14" x14ac:dyDescent="0.3">
      <c r="D25" s="54" t="s">
        <v>562</v>
      </c>
    </row>
    <row r="26" spans="1:14" x14ac:dyDescent="0.3">
      <c r="D26" s="48">
        <f>SQRT(D24/C24)</f>
        <v>7.4861324174301444E-5</v>
      </c>
    </row>
    <row r="28" spans="1:14" x14ac:dyDescent="0.3">
      <c r="C28" s="19"/>
      <c r="D28" s="55"/>
    </row>
    <row r="49" spans="6:15" x14ac:dyDescent="0.3">
      <c r="O49" s="19"/>
    </row>
    <row r="56" spans="6:15" ht="15.5" x14ac:dyDescent="0.35">
      <c r="F56" s="56"/>
    </row>
    <row r="58" spans="6:15" x14ac:dyDescent="0.3">
      <c r="F58" s="19"/>
    </row>
    <row r="63" spans="6:15" x14ac:dyDescent="0.3">
      <c r="F63" s="19"/>
    </row>
  </sheetData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45514-A00C-4670-9363-55953DC96257}">
  <dimension ref="A1:O63"/>
  <sheetViews>
    <sheetView workbookViewId="0">
      <pane ySplit="2" topLeftCell="A3" activePane="bottomLeft" state="frozen"/>
      <selection pane="bottomLeft" activeCell="H32" sqref="H32"/>
    </sheetView>
  </sheetViews>
  <sheetFormatPr defaultColWidth="8.81640625" defaultRowHeight="13" x14ac:dyDescent="0.3"/>
  <cols>
    <col min="1" max="1" width="13.81640625" style="16" customWidth="1"/>
    <col min="2" max="2" width="10.1796875" style="16" customWidth="1"/>
    <col min="3" max="3" width="8.81640625" style="17"/>
    <col min="4" max="4" width="9.54296875" style="17" customWidth="1"/>
    <col min="5" max="5" width="10" style="17" customWidth="1"/>
    <col min="6" max="6" width="11" style="17" bestFit="1" customWidth="1"/>
    <col min="7" max="7" width="13.1796875" style="45" customWidth="1"/>
    <col min="8" max="8" width="10" style="17" customWidth="1"/>
    <col min="9" max="9" width="10.1796875" style="17" customWidth="1"/>
    <col min="10" max="10" width="11.453125" style="17" customWidth="1"/>
    <col min="11" max="11" width="11.1796875" style="17" customWidth="1"/>
    <col min="12" max="13" width="8.81640625" style="17"/>
    <col min="14" max="14" width="12.1796875" style="17" customWidth="1"/>
    <col min="15" max="16384" width="8.81640625" style="17"/>
  </cols>
  <sheetData>
    <row r="1" spans="1:14" x14ac:dyDescent="0.3">
      <c r="A1" s="16" t="s">
        <v>546</v>
      </c>
      <c r="G1" s="18"/>
      <c r="H1" s="19"/>
      <c r="I1" s="19"/>
    </row>
    <row r="2" spans="1:14" ht="38" x14ac:dyDescent="0.3">
      <c r="A2" s="20" t="s">
        <v>550</v>
      </c>
      <c r="B2" s="21" t="s">
        <v>1</v>
      </c>
      <c r="C2" s="22" t="s">
        <v>551</v>
      </c>
      <c r="D2" s="57" t="s">
        <v>552</v>
      </c>
      <c r="G2" s="58"/>
      <c r="H2" s="59"/>
      <c r="I2" s="60"/>
      <c r="J2" s="60"/>
      <c r="K2" s="59"/>
      <c r="L2" s="61"/>
      <c r="M2" s="62"/>
      <c r="N2" s="63"/>
    </row>
    <row r="3" spans="1:14" ht="14.5" x14ac:dyDescent="0.35">
      <c r="A3" s="28" t="s">
        <v>563</v>
      </c>
      <c r="B3" s="29">
        <v>0.74243999999999999</v>
      </c>
      <c r="C3" s="17">
        <v>1</v>
      </c>
      <c r="D3" s="17">
        <f>VAR(B3:B4)</f>
        <v>5.0000000000655122E-11</v>
      </c>
      <c r="E3" s="30"/>
      <c r="G3" s="31"/>
      <c r="H3" s="32"/>
      <c r="I3" s="33"/>
      <c r="J3" s="34"/>
    </row>
    <row r="4" spans="1:14" ht="14.5" x14ac:dyDescent="0.35">
      <c r="A4" s="28" t="s">
        <v>563</v>
      </c>
      <c r="B4" s="35">
        <v>0.74245000000000005</v>
      </c>
      <c r="C4" s="36"/>
      <c r="D4" s="36"/>
      <c r="E4" s="30"/>
      <c r="G4" s="31"/>
      <c r="H4" s="32"/>
      <c r="I4" s="33"/>
      <c r="J4" s="34"/>
    </row>
    <row r="5" spans="1:14" ht="14.5" x14ac:dyDescent="0.35">
      <c r="A5" s="16" t="s">
        <v>564</v>
      </c>
      <c r="B5" s="38">
        <v>0.77795999999999998</v>
      </c>
      <c r="C5" s="17">
        <v>1</v>
      </c>
      <c r="D5" s="17">
        <f>VAR(B5:B6)</f>
        <v>8.0000000000160011E-10</v>
      </c>
      <c r="E5" s="30"/>
      <c r="G5" s="31"/>
      <c r="H5" s="32"/>
      <c r="I5" s="33"/>
      <c r="J5" s="34"/>
      <c r="M5" s="39"/>
    </row>
    <row r="6" spans="1:14" ht="14.5" x14ac:dyDescent="0.35">
      <c r="A6" s="16" t="s">
        <v>564</v>
      </c>
      <c r="B6" s="38">
        <v>0.77791999999999994</v>
      </c>
      <c r="C6" s="36"/>
      <c r="D6" s="36"/>
      <c r="E6" s="30"/>
      <c r="G6" s="31"/>
      <c r="H6" s="40"/>
      <c r="I6" s="33"/>
      <c r="J6" s="34"/>
    </row>
    <row r="7" spans="1:14" x14ac:dyDescent="0.3">
      <c r="A7" s="41" t="s">
        <v>565</v>
      </c>
      <c r="B7" s="29">
        <v>0.75888</v>
      </c>
      <c r="C7" s="17">
        <v>1</v>
      </c>
      <c r="D7" s="17">
        <f>VAR(B7:B8)</f>
        <v>2.0000000000040003E-10</v>
      </c>
      <c r="E7" s="30"/>
      <c r="G7" s="31"/>
      <c r="H7" s="33"/>
      <c r="I7" s="42"/>
      <c r="J7" s="39"/>
    </row>
    <row r="8" spans="1:14" x14ac:dyDescent="0.3">
      <c r="A8" s="41" t="s">
        <v>565</v>
      </c>
      <c r="B8" s="29">
        <v>0.75890000000000002</v>
      </c>
      <c r="C8" s="36"/>
      <c r="D8" s="36"/>
      <c r="E8" s="30"/>
      <c r="G8" s="31"/>
      <c r="H8" s="33"/>
      <c r="I8" s="42"/>
      <c r="J8" s="39"/>
    </row>
    <row r="9" spans="1:14" x14ac:dyDescent="0.3">
      <c r="A9" s="37" t="s">
        <v>566</v>
      </c>
      <c r="B9" s="38">
        <v>0.76132999999999995</v>
      </c>
      <c r="C9" s="17">
        <v>1</v>
      </c>
      <c r="D9" s="17">
        <f>VAR(B9:B10)</f>
        <v>0</v>
      </c>
      <c r="E9" s="30"/>
      <c r="G9" s="31"/>
      <c r="H9" s="33"/>
      <c r="I9" s="42"/>
      <c r="J9" s="39"/>
    </row>
    <row r="10" spans="1:14" x14ac:dyDescent="0.3">
      <c r="A10" s="37" t="s">
        <v>566</v>
      </c>
      <c r="B10" s="38">
        <v>0.76132999999999995</v>
      </c>
      <c r="C10" s="36"/>
      <c r="D10" s="36"/>
      <c r="E10" s="30"/>
      <c r="G10" s="31"/>
      <c r="H10" s="33"/>
      <c r="I10" s="42"/>
      <c r="J10" s="39"/>
      <c r="M10" s="39"/>
    </row>
    <row r="11" spans="1:14" x14ac:dyDescent="0.3">
      <c r="A11" s="41" t="s">
        <v>567</v>
      </c>
      <c r="B11" s="29">
        <v>0.76685999999999999</v>
      </c>
      <c r="C11" s="17">
        <v>1</v>
      </c>
      <c r="D11" s="17">
        <f>VAR(B11:B12)</f>
        <v>5.0000000000655122E-11</v>
      </c>
      <c r="G11" s="31"/>
      <c r="H11" s="42"/>
      <c r="I11" s="42"/>
      <c r="J11" s="39"/>
    </row>
    <row r="12" spans="1:14" x14ac:dyDescent="0.3">
      <c r="A12" s="41" t="s">
        <v>567</v>
      </c>
      <c r="B12" s="29">
        <v>0.76687000000000005</v>
      </c>
      <c r="C12" s="36"/>
      <c r="D12" s="36"/>
      <c r="G12" s="31"/>
      <c r="H12" s="42"/>
      <c r="I12" s="42"/>
      <c r="J12" s="39"/>
    </row>
    <row r="13" spans="1:14" x14ac:dyDescent="0.3">
      <c r="A13" s="37" t="s">
        <v>568</v>
      </c>
      <c r="B13" s="38">
        <v>0.74463000000000001</v>
      </c>
      <c r="C13" s="17">
        <v>1</v>
      </c>
      <c r="D13" s="17">
        <f>VAR(B13:B14)</f>
        <v>2.0000000000040003E-10</v>
      </c>
      <c r="G13" s="31"/>
      <c r="H13" s="42"/>
      <c r="I13" s="42"/>
      <c r="J13" s="39"/>
    </row>
    <row r="14" spans="1:14" x14ac:dyDescent="0.3">
      <c r="A14" s="37" t="s">
        <v>568</v>
      </c>
      <c r="B14" s="38">
        <v>0.74465000000000003</v>
      </c>
      <c r="C14" s="36"/>
      <c r="D14" s="36"/>
      <c r="G14" s="31"/>
      <c r="H14" s="42"/>
      <c r="I14" s="42"/>
      <c r="J14" s="39"/>
    </row>
    <row r="15" spans="1:14" x14ac:dyDescent="0.3">
      <c r="A15" s="41"/>
      <c r="B15" s="64"/>
      <c r="D15" s="17" t="e">
        <f>VAR(B15:B16)</f>
        <v>#DIV/0!</v>
      </c>
      <c r="G15" s="31"/>
      <c r="H15" s="42"/>
      <c r="I15" s="42"/>
      <c r="J15" s="39"/>
      <c r="M15" s="39"/>
    </row>
    <row r="16" spans="1:14" x14ac:dyDescent="0.3">
      <c r="A16" s="41"/>
      <c r="B16" s="64"/>
      <c r="C16" s="36"/>
      <c r="D16" s="36"/>
      <c r="J16" s="65"/>
    </row>
    <row r="17" spans="1:14" x14ac:dyDescent="0.3">
      <c r="A17" s="37"/>
      <c r="B17" s="44"/>
      <c r="D17" s="17" t="e">
        <f>VAR(B17:B18)</f>
        <v>#DIV/0!</v>
      </c>
      <c r="I17" s="47"/>
      <c r="J17" s="34"/>
      <c r="M17" s="39"/>
      <c r="N17" s="39"/>
    </row>
    <row r="18" spans="1:14" x14ac:dyDescent="0.3">
      <c r="A18" s="37"/>
      <c r="B18" s="44"/>
      <c r="C18" s="36"/>
      <c r="D18" s="36"/>
      <c r="I18" s="47"/>
      <c r="J18" s="34"/>
      <c r="N18" s="65"/>
    </row>
    <row r="19" spans="1:14" x14ac:dyDescent="0.3">
      <c r="A19" s="41"/>
      <c r="B19" s="43"/>
      <c r="D19" s="17" t="e">
        <f>VAR(B19:B20)</f>
        <v>#DIV/0!</v>
      </c>
      <c r="L19" s="51"/>
      <c r="N19" s="34"/>
    </row>
    <row r="20" spans="1:14" x14ac:dyDescent="0.3">
      <c r="A20" s="41"/>
      <c r="B20" s="43"/>
      <c r="C20" s="36"/>
      <c r="D20" s="36"/>
      <c r="J20" s="39"/>
    </row>
    <row r="21" spans="1:14" x14ac:dyDescent="0.3">
      <c r="A21" s="37"/>
      <c r="B21" s="44"/>
      <c r="D21" s="17" t="e">
        <f>VAR(B21:B22)</f>
        <v>#DIV/0!</v>
      </c>
      <c r="J21" s="39"/>
      <c r="M21" s="19"/>
      <c r="N21" s="39"/>
    </row>
    <row r="22" spans="1:14" x14ac:dyDescent="0.3">
      <c r="A22" s="37"/>
      <c r="B22" s="44"/>
      <c r="C22" s="36"/>
      <c r="D22" s="36"/>
      <c r="J22" s="39"/>
    </row>
    <row r="24" spans="1:14" x14ac:dyDescent="0.3">
      <c r="C24" s="53">
        <v>6</v>
      </c>
      <c r="D24" s="53">
        <f>SUM(D3:D14)</f>
        <v>1.3000000000037106E-9</v>
      </c>
    </row>
    <row r="25" spans="1:14" x14ac:dyDescent="0.3">
      <c r="D25" s="54" t="s">
        <v>562</v>
      </c>
    </row>
    <row r="26" spans="1:14" x14ac:dyDescent="0.3">
      <c r="D26" s="48">
        <f>SQRT(D24/C24)</f>
        <v>1.4719601443900752E-5</v>
      </c>
    </row>
    <row r="28" spans="1:14" x14ac:dyDescent="0.3">
      <c r="C28" s="19"/>
      <c r="D28" s="55"/>
    </row>
    <row r="49" spans="6:15" x14ac:dyDescent="0.3">
      <c r="O49" s="19"/>
    </row>
    <row r="56" spans="6:15" ht="15.5" x14ac:dyDescent="0.35">
      <c r="F56" s="56"/>
    </row>
    <row r="58" spans="6:15" x14ac:dyDescent="0.3">
      <c r="F58" s="19"/>
    </row>
    <row r="63" spans="6:15" x14ac:dyDescent="0.3">
      <c r="F63" s="19"/>
    </row>
  </sheetData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095C8-36C5-44D0-93D7-EF96AC92C41C}">
  <dimension ref="A1:C49"/>
  <sheetViews>
    <sheetView topLeftCell="A31" workbookViewId="0">
      <selection activeCell="B60" sqref="B60"/>
    </sheetView>
  </sheetViews>
  <sheetFormatPr defaultRowHeight="14.5" x14ac:dyDescent="0.35"/>
  <cols>
    <col min="1" max="1" width="26.453125" customWidth="1"/>
    <col min="2" max="2" width="22.54296875" customWidth="1"/>
  </cols>
  <sheetData>
    <row r="1" spans="1:3" x14ac:dyDescent="0.35">
      <c r="A1" s="66" t="s">
        <v>569</v>
      </c>
      <c r="B1" s="66" t="s">
        <v>570</v>
      </c>
      <c r="C1" s="66" t="s">
        <v>1</v>
      </c>
    </row>
    <row r="2" spans="1:3" x14ac:dyDescent="0.35">
      <c r="A2" t="s">
        <v>571</v>
      </c>
      <c r="B2" t="s">
        <v>572</v>
      </c>
      <c r="C2">
        <v>0.75866999999999996</v>
      </c>
    </row>
    <row r="3" spans="1:3" x14ac:dyDescent="0.35">
      <c r="A3" t="s">
        <v>777</v>
      </c>
      <c r="B3" t="s">
        <v>753</v>
      </c>
      <c r="C3">
        <v>0.75431000000000004</v>
      </c>
    </row>
    <row r="4" spans="1:3" x14ac:dyDescent="0.35">
      <c r="A4" t="s">
        <v>778</v>
      </c>
      <c r="B4" t="s">
        <v>754</v>
      </c>
      <c r="C4">
        <v>0.73950000000000005</v>
      </c>
    </row>
    <row r="5" spans="1:3" x14ac:dyDescent="0.35">
      <c r="A5" t="s">
        <v>777</v>
      </c>
      <c r="B5" t="s">
        <v>755</v>
      </c>
      <c r="C5">
        <v>0.74936999999999998</v>
      </c>
    </row>
    <row r="6" spans="1:3" x14ac:dyDescent="0.35">
      <c r="A6" t="s">
        <v>776</v>
      </c>
      <c r="B6" t="s">
        <v>756</v>
      </c>
      <c r="C6">
        <v>0.75366</v>
      </c>
    </row>
    <row r="7" spans="1:3" x14ac:dyDescent="0.35">
      <c r="A7" t="s">
        <v>779</v>
      </c>
      <c r="B7" t="s">
        <v>757</v>
      </c>
      <c r="C7">
        <v>0.76424999999999998</v>
      </c>
    </row>
    <row r="8" spans="1:3" x14ac:dyDescent="0.35">
      <c r="A8" t="s">
        <v>779</v>
      </c>
      <c r="B8" t="s">
        <v>758</v>
      </c>
      <c r="C8">
        <v>0.75517000000000001</v>
      </c>
    </row>
    <row r="9" spans="1:3" ht="14" customHeight="1" x14ac:dyDescent="0.35">
      <c r="A9" t="s">
        <v>573</v>
      </c>
      <c r="B9" t="s">
        <v>574</v>
      </c>
      <c r="C9">
        <v>0.75982000000000005</v>
      </c>
    </row>
    <row r="10" spans="1:3" ht="14" customHeight="1" x14ac:dyDescent="0.35">
      <c r="A10" t="s">
        <v>571</v>
      </c>
      <c r="B10" t="s">
        <v>575</v>
      </c>
      <c r="C10">
        <v>0.77700999999999998</v>
      </c>
    </row>
    <row r="11" spans="1:3" x14ac:dyDescent="0.35">
      <c r="A11" t="s">
        <v>793</v>
      </c>
      <c r="B11" t="s">
        <v>759</v>
      </c>
      <c r="C11">
        <v>0.76519999999999999</v>
      </c>
    </row>
    <row r="12" spans="1:3" x14ac:dyDescent="0.35">
      <c r="A12" t="s">
        <v>765</v>
      </c>
      <c r="B12" t="s">
        <v>576</v>
      </c>
      <c r="C12">
        <v>0.74502999999999997</v>
      </c>
    </row>
    <row r="13" spans="1:3" x14ac:dyDescent="0.35">
      <c r="A13" t="s">
        <v>577</v>
      </c>
      <c r="B13" t="s">
        <v>578</v>
      </c>
      <c r="C13">
        <v>0.74682999999999999</v>
      </c>
    </row>
    <row r="14" spans="1:3" x14ac:dyDescent="0.35">
      <c r="A14" t="s">
        <v>765</v>
      </c>
      <c r="B14" t="s">
        <v>579</v>
      </c>
      <c r="C14">
        <v>0.74809999999999999</v>
      </c>
    </row>
    <row r="15" spans="1:3" x14ac:dyDescent="0.35">
      <c r="A15" t="s">
        <v>780</v>
      </c>
      <c r="B15" t="s">
        <v>760</v>
      </c>
      <c r="C15">
        <v>0.75549999999999995</v>
      </c>
    </row>
    <row r="16" spans="1:3" x14ac:dyDescent="0.35">
      <c r="A16" t="s">
        <v>782</v>
      </c>
      <c r="B16" t="s">
        <v>580</v>
      </c>
      <c r="C16">
        <v>0.74184000000000005</v>
      </c>
    </row>
    <row r="17" spans="1:3" x14ac:dyDescent="0.35">
      <c r="A17" t="s">
        <v>783</v>
      </c>
      <c r="B17" t="s">
        <v>581</v>
      </c>
      <c r="C17">
        <v>0.76968000000000003</v>
      </c>
    </row>
    <row r="18" spans="1:3" x14ac:dyDescent="0.35">
      <c r="A18" t="s">
        <v>781</v>
      </c>
      <c r="B18" t="s">
        <v>582</v>
      </c>
      <c r="C18">
        <v>0.74841999999999997</v>
      </c>
    </row>
    <row r="19" spans="1:3" x14ac:dyDescent="0.35">
      <c r="A19" t="s">
        <v>784</v>
      </c>
      <c r="B19" t="s">
        <v>583</v>
      </c>
      <c r="C19">
        <v>0.75102999999999998</v>
      </c>
    </row>
    <row r="20" spans="1:3" x14ac:dyDescent="0.35">
      <c r="A20" t="s">
        <v>765</v>
      </c>
      <c r="B20" t="s">
        <v>584</v>
      </c>
      <c r="C20">
        <v>0.73224</v>
      </c>
    </row>
    <row r="21" spans="1:3" x14ac:dyDescent="0.35">
      <c r="A21" t="s">
        <v>585</v>
      </c>
      <c r="B21" t="s">
        <v>586</v>
      </c>
      <c r="C21">
        <v>0.77032009999999995</v>
      </c>
    </row>
    <row r="22" spans="1:3" x14ac:dyDescent="0.35">
      <c r="A22" t="s">
        <v>587</v>
      </c>
      <c r="B22" t="s">
        <v>588</v>
      </c>
      <c r="C22">
        <v>0.73607</v>
      </c>
    </row>
    <row r="23" spans="1:3" x14ac:dyDescent="0.35">
      <c r="A23" t="s">
        <v>589</v>
      </c>
      <c r="B23" t="s">
        <v>590</v>
      </c>
      <c r="C23">
        <v>0.75607000000000002</v>
      </c>
    </row>
    <row r="24" spans="1:3" x14ac:dyDescent="0.35">
      <c r="A24" t="s">
        <v>785</v>
      </c>
      <c r="B24" t="s">
        <v>591</v>
      </c>
      <c r="C24">
        <v>0.75348000000000004</v>
      </c>
    </row>
    <row r="25" spans="1:3" x14ac:dyDescent="0.35">
      <c r="A25" t="s">
        <v>766</v>
      </c>
      <c r="B25" t="s">
        <v>592</v>
      </c>
      <c r="C25">
        <v>0.75038000000000005</v>
      </c>
    </row>
    <row r="26" spans="1:3" x14ac:dyDescent="0.35">
      <c r="A26" t="s">
        <v>593</v>
      </c>
      <c r="B26" t="s">
        <v>594</v>
      </c>
      <c r="C26">
        <v>0.75941999999999998</v>
      </c>
    </row>
    <row r="27" spans="1:3" x14ac:dyDescent="0.35">
      <c r="A27" t="s">
        <v>766</v>
      </c>
      <c r="B27" t="s">
        <v>595</v>
      </c>
      <c r="C27">
        <v>0.75707000000000002</v>
      </c>
    </row>
    <row r="28" spans="1:3" x14ac:dyDescent="0.35">
      <c r="A28" t="s">
        <v>766</v>
      </c>
      <c r="B28" t="s">
        <v>596</v>
      </c>
      <c r="C28">
        <v>0.76404000000000005</v>
      </c>
    </row>
    <row r="29" spans="1:3" x14ac:dyDescent="0.35">
      <c r="A29" t="s">
        <v>767</v>
      </c>
      <c r="B29" t="s">
        <v>597</v>
      </c>
      <c r="C29">
        <v>0.75026000000000004</v>
      </c>
    </row>
    <row r="30" spans="1:3" x14ac:dyDescent="0.35">
      <c r="A30" t="s">
        <v>768</v>
      </c>
      <c r="B30" t="s">
        <v>598</v>
      </c>
      <c r="C30">
        <v>0.75888</v>
      </c>
    </row>
    <row r="31" spans="1:3" x14ac:dyDescent="0.35">
      <c r="A31" t="s">
        <v>599</v>
      </c>
      <c r="B31" t="s">
        <v>600</v>
      </c>
      <c r="C31">
        <v>0.76536000000000004</v>
      </c>
    </row>
    <row r="32" spans="1:3" x14ac:dyDescent="0.35">
      <c r="A32" t="s">
        <v>601</v>
      </c>
      <c r="B32" t="s">
        <v>600</v>
      </c>
      <c r="C32">
        <v>0.75326000000000004</v>
      </c>
    </row>
    <row r="33" spans="1:3" x14ac:dyDescent="0.35">
      <c r="A33" t="s">
        <v>602</v>
      </c>
      <c r="B33" t="s">
        <v>603</v>
      </c>
      <c r="C33">
        <v>0.73638999999999999</v>
      </c>
    </row>
    <row r="34" spans="1:3" x14ac:dyDescent="0.35">
      <c r="A34" t="s">
        <v>604</v>
      </c>
      <c r="B34" t="s">
        <v>605</v>
      </c>
      <c r="C34">
        <v>0.78127999999999997</v>
      </c>
    </row>
    <row r="35" spans="1:3" x14ac:dyDescent="0.35">
      <c r="A35" t="s">
        <v>764</v>
      </c>
      <c r="B35" t="s">
        <v>606</v>
      </c>
      <c r="C35" s="15">
        <v>0.75582589999999994</v>
      </c>
    </row>
    <row r="36" spans="1:3" x14ac:dyDescent="0.35">
      <c r="A36" t="s">
        <v>769</v>
      </c>
      <c r="B36" t="s">
        <v>607</v>
      </c>
      <c r="C36">
        <v>0.74875000000000003</v>
      </c>
    </row>
    <row r="37" spans="1:3" x14ac:dyDescent="0.35">
      <c r="A37" t="s">
        <v>764</v>
      </c>
      <c r="B37" t="s">
        <v>608</v>
      </c>
      <c r="C37">
        <v>0.75087000000000004</v>
      </c>
    </row>
    <row r="38" spans="1:3" x14ac:dyDescent="0.35">
      <c r="A38" t="s">
        <v>766</v>
      </c>
      <c r="B38" t="s">
        <v>609</v>
      </c>
      <c r="C38">
        <v>0.76539999999999997</v>
      </c>
    </row>
    <row r="39" spans="1:3" x14ac:dyDescent="0.35">
      <c r="A39" t="s">
        <v>761</v>
      </c>
      <c r="B39" t="s">
        <v>762</v>
      </c>
      <c r="C39" s="15">
        <v>0.74652779999999974</v>
      </c>
    </row>
    <row r="40" spans="1:3" x14ac:dyDescent="0.35">
      <c r="A40" t="s">
        <v>764</v>
      </c>
      <c r="B40" t="s">
        <v>763</v>
      </c>
      <c r="C40" s="15">
        <v>0.75682479999999974</v>
      </c>
    </row>
    <row r="41" spans="1:3" x14ac:dyDescent="0.35">
      <c r="A41" t="s">
        <v>766</v>
      </c>
      <c r="B41" t="s">
        <v>770</v>
      </c>
      <c r="C41">
        <v>0.75095000000000001</v>
      </c>
    </row>
    <row r="42" spans="1:3" x14ac:dyDescent="0.35">
      <c r="A42" t="s">
        <v>764</v>
      </c>
      <c r="B42" t="s">
        <v>771</v>
      </c>
      <c r="C42" s="15">
        <v>0.75129779999999924</v>
      </c>
    </row>
    <row r="43" spans="1:3" x14ac:dyDescent="0.35">
      <c r="A43" t="s">
        <v>773</v>
      </c>
      <c r="B43" t="s">
        <v>772</v>
      </c>
      <c r="C43" s="15">
        <v>0.76604000000000005</v>
      </c>
    </row>
    <row r="44" spans="1:3" x14ac:dyDescent="0.35">
      <c r="A44" t="s">
        <v>775</v>
      </c>
      <c r="B44" t="s">
        <v>774</v>
      </c>
      <c r="C44" s="15">
        <v>0.76063829999999988</v>
      </c>
    </row>
    <row r="45" spans="1:3" x14ac:dyDescent="0.35">
      <c r="A45" t="s">
        <v>766</v>
      </c>
      <c r="B45" t="s">
        <v>786</v>
      </c>
      <c r="C45" s="15">
        <v>0.7591</v>
      </c>
    </row>
    <row r="46" spans="1:3" x14ac:dyDescent="0.35">
      <c r="A46" t="s">
        <v>775</v>
      </c>
      <c r="B46" t="s">
        <v>787</v>
      </c>
      <c r="C46" s="15">
        <v>0.76376109999999964</v>
      </c>
    </row>
    <row r="47" spans="1:3" x14ac:dyDescent="0.35">
      <c r="A47" t="s">
        <v>795</v>
      </c>
      <c r="B47" t="s">
        <v>794</v>
      </c>
      <c r="C47" s="75">
        <v>0.77291629999999978</v>
      </c>
    </row>
    <row r="48" spans="1:3" x14ac:dyDescent="0.35">
      <c r="A48" s="71" t="s">
        <v>610</v>
      </c>
      <c r="B48" s="71" t="s">
        <v>611</v>
      </c>
      <c r="C48" s="71">
        <v>0.74373999999999996</v>
      </c>
    </row>
    <row r="49" spans="1:3" x14ac:dyDescent="0.35">
      <c r="A49" s="71" t="s">
        <v>610</v>
      </c>
      <c r="B49" s="71" t="s">
        <v>612</v>
      </c>
      <c r="C49" s="71">
        <v>0.75882000000000005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F9673-3103-44A5-A037-277EE65F6934}">
  <dimension ref="A1:O74"/>
  <sheetViews>
    <sheetView topLeftCell="A23" workbookViewId="0">
      <selection activeCell="O6" sqref="O6"/>
    </sheetView>
  </sheetViews>
  <sheetFormatPr defaultColWidth="9.1796875" defaultRowHeight="13" x14ac:dyDescent="0.3"/>
  <cols>
    <col min="1" max="1" width="18.81640625" style="68" customWidth="1"/>
    <col min="2" max="2" width="10.81640625" style="68" customWidth="1"/>
    <col min="3" max="5" width="9.1796875" style="68"/>
    <col min="6" max="6" width="13" style="68" customWidth="1"/>
    <col min="7" max="7" width="15" style="68" customWidth="1"/>
    <col min="8" max="8" width="15.7265625" style="68" customWidth="1"/>
    <col min="9" max="12" width="9.1796875" style="68"/>
    <col min="13" max="13" width="21.453125" style="68" customWidth="1"/>
    <col min="14" max="14" width="9.1796875" style="68"/>
    <col min="15" max="15" width="11.36328125" style="68" customWidth="1"/>
    <col min="16" max="16384" width="9.1796875" style="68"/>
  </cols>
  <sheetData>
    <row r="1" spans="1:15" s="67" customFormat="1" x14ac:dyDescent="0.3">
      <c r="A1" s="67" t="s">
        <v>613</v>
      </c>
      <c r="B1" s="67" t="s">
        <v>614</v>
      </c>
      <c r="C1" s="67" t="s">
        <v>615</v>
      </c>
      <c r="D1" s="67" t="s">
        <v>616</v>
      </c>
      <c r="F1" s="67" t="s">
        <v>617</v>
      </c>
      <c r="G1" s="67" t="s">
        <v>618</v>
      </c>
      <c r="H1" s="67" t="s">
        <v>619</v>
      </c>
      <c r="I1" s="67" t="s">
        <v>620</v>
      </c>
      <c r="M1" s="67" t="s">
        <v>655</v>
      </c>
      <c r="N1" s="67" t="s">
        <v>656</v>
      </c>
      <c r="O1" s="67" t="s">
        <v>9</v>
      </c>
    </row>
    <row r="2" spans="1:15" ht="14.5" x14ac:dyDescent="0.35">
      <c r="A2" s="68" t="s">
        <v>621</v>
      </c>
      <c r="B2" s="69">
        <v>4.96</v>
      </c>
      <c r="C2" s="69">
        <v>5.08</v>
      </c>
      <c r="D2" s="69">
        <v>5.0599999999999996</v>
      </c>
      <c r="F2" s="69">
        <f t="shared" ref="F2:F11" si="0">AVERAGE(B2:D2)</f>
        <v>5.0333333333333323</v>
      </c>
      <c r="G2" s="69">
        <f t="shared" ref="G2:G11" si="1">_xlfn.STDEV.P(B2:D2)</f>
        <v>5.2493385826745377E-2</v>
      </c>
      <c r="H2" s="69">
        <f t="shared" ref="H2:H11" si="2">MAX(B2:D2)</f>
        <v>5.08</v>
      </c>
      <c r="I2" s="69">
        <f t="shared" ref="I2:I11" si="3">MIN(B2:D2)</f>
        <v>4.96</v>
      </c>
      <c r="M2" s="68" t="s">
        <v>621</v>
      </c>
      <c r="N2">
        <v>33.547237000000003</v>
      </c>
      <c r="O2" s="68" t="s">
        <v>657</v>
      </c>
    </row>
    <row r="3" spans="1:15" ht="14.5" x14ac:dyDescent="0.35">
      <c r="A3" s="68" t="s">
        <v>622</v>
      </c>
      <c r="B3" s="69">
        <v>4.55</v>
      </c>
      <c r="C3" s="69">
        <v>4.71</v>
      </c>
      <c r="D3" s="69">
        <v>4.68</v>
      </c>
      <c r="F3" s="69">
        <f t="shared" si="0"/>
        <v>4.6466666666666665</v>
      </c>
      <c r="G3" s="69">
        <f t="shared" si="1"/>
        <v>6.9442222186665556E-2</v>
      </c>
      <c r="H3" s="69">
        <f t="shared" si="2"/>
        <v>4.71</v>
      </c>
      <c r="I3" s="69">
        <f t="shared" si="3"/>
        <v>4.55</v>
      </c>
      <c r="M3" s="68" t="s">
        <v>622</v>
      </c>
      <c r="N3">
        <v>33.566749000000002</v>
      </c>
      <c r="O3" s="68" t="s">
        <v>658</v>
      </c>
    </row>
    <row r="4" spans="1:15" ht="14.5" x14ac:dyDescent="0.35">
      <c r="A4" s="68" t="s">
        <v>623</v>
      </c>
      <c r="B4" s="69">
        <v>4.7</v>
      </c>
      <c r="C4" s="69">
        <v>4.8499999999999996</v>
      </c>
      <c r="D4" s="69">
        <v>4.82</v>
      </c>
      <c r="F4" s="69">
        <f t="shared" si="0"/>
        <v>4.79</v>
      </c>
      <c r="G4" s="69">
        <f t="shared" si="1"/>
        <v>6.4807406984078456E-2</v>
      </c>
      <c r="H4" s="69">
        <f t="shared" si="2"/>
        <v>4.8499999999999996</v>
      </c>
      <c r="I4" s="69">
        <f t="shared" si="3"/>
        <v>4.7</v>
      </c>
      <c r="M4" s="68" t="s">
        <v>623</v>
      </c>
      <c r="N4">
        <v>33.618448999999998</v>
      </c>
      <c r="O4" s="68" t="s">
        <v>659</v>
      </c>
    </row>
    <row r="5" spans="1:15" ht="14.5" x14ac:dyDescent="0.35">
      <c r="A5" s="68" t="s">
        <v>624</v>
      </c>
      <c r="B5" s="69">
        <v>5.05</v>
      </c>
      <c r="C5" s="69">
        <v>5.18</v>
      </c>
      <c r="D5" s="69">
        <v>5.14</v>
      </c>
      <c r="F5" s="69">
        <f t="shared" si="0"/>
        <v>5.123333333333334</v>
      </c>
      <c r="G5" s="69">
        <f t="shared" si="1"/>
        <v>5.4365021434333589E-2</v>
      </c>
      <c r="H5" s="69">
        <f t="shared" si="2"/>
        <v>5.18</v>
      </c>
      <c r="I5" s="69">
        <f t="shared" si="3"/>
        <v>5.05</v>
      </c>
      <c r="M5" s="68" t="s">
        <v>624</v>
      </c>
      <c r="N5">
        <v>33.424532999999997</v>
      </c>
      <c r="O5" s="68" t="s">
        <v>660</v>
      </c>
    </row>
    <row r="6" spans="1:15" ht="14.5" x14ac:dyDescent="0.35">
      <c r="A6" s="68" t="s">
        <v>625</v>
      </c>
      <c r="B6" s="69">
        <v>4.42</v>
      </c>
      <c r="C6" s="69">
        <v>4.4800000000000004</v>
      </c>
      <c r="D6" s="69">
        <v>4.4800000000000004</v>
      </c>
      <c r="F6" s="69">
        <f t="shared" si="0"/>
        <v>4.46</v>
      </c>
      <c r="G6" s="69">
        <f t="shared" si="1"/>
        <v>2.8284271247462134E-2</v>
      </c>
      <c r="H6" s="69">
        <f t="shared" si="2"/>
        <v>4.4800000000000004</v>
      </c>
      <c r="I6" s="69">
        <f t="shared" si="3"/>
        <v>4.42</v>
      </c>
      <c r="M6" s="68" t="s">
        <v>625</v>
      </c>
      <c r="N6">
        <v>33.915858</v>
      </c>
      <c r="O6" s="68" t="s">
        <v>661</v>
      </c>
    </row>
    <row r="7" spans="1:15" ht="14.5" x14ac:dyDescent="0.35">
      <c r="A7" s="68" t="s">
        <v>626</v>
      </c>
      <c r="B7" s="69">
        <v>5.6</v>
      </c>
      <c r="C7" s="69">
        <v>5.68</v>
      </c>
      <c r="D7" s="69">
        <v>5.66</v>
      </c>
      <c r="F7" s="69">
        <f t="shared" si="0"/>
        <v>5.6466666666666656</v>
      </c>
      <c r="G7" s="69">
        <f t="shared" si="1"/>
        <v>3.3993463423951986E-2</v>
      </c>
      <c r="H7" s="69">
        <f t="shared" si="2"/>
        <v>5.68</v>
      </c>
      <c r="I7" s="69">
        <f t="shared" si="3"/>
        <v>5.6</v>
      </c>
      <c r="M7" s="68" t="s">
        <v>626</v>
      </c>
      <c r="N7">
        <v>33.679141000000001</v>
      </c>
      <c r="O7" s="68" t="s">
        <v>662</v>
      </c>
    </row>
    <row r="8" spans="1:15" ht="14.5" x14ac:dyDescent="0.35">
      <c r="A8" s="68" t="s">
        <v>627</v>
      </c>
      <c r="B8" s="69">
        <v>5.18</v>
      </c>
      <c r="C8" s="69">
        <v>5.31</v>
      </c>
      <c r="D8" s="69">
        <v>5.3</v>
      </c>
      <c r="F8" s="69">
        <f t="shared" si="0"/>
        <v>5.2633333333333328</v>
      </c>
      <c r="G8" s="69">
        <f t="shared" si="1"/>
        <v>5.9066817155564499E-2</v>
      </c>
      <c r="H8" s="69">
        <f t="shared" si="2"/>
        <v>5.31</v>
      </c>
      <c r="I8" s="69">
        <f t="shared" si="3"/>
        <v>5.18</v>
      </c>
      <c r="M8" s="68" t="s">
        <v>627</v>
      </c>
      <c r="N8">
        <v>33.693778999999999</v>
      </c>
      <c r="O8" s="68" t="s">
        <v>663</v>
      </c>
    </row>
    <row r="9" spans="1:15" ht="14.5" x14ac:dyDescent="0.35">
      <c r="A9" s="68" t="s">
        <v>628</v>
      </c>
      <c r="B9" s="69">
        <v>5.2</v>
      </c>
      <c r="C9" s="69">
        <v>5.28</v>
      </c>
      <c r="D9" s="69">
        <v>5.24</v>
      </c>
      <c r="F9" s="69">
        <f t="shared" si="0"/>
        <v>5.24</v>
      </c>
      <c r="G9" s="69">
        <f t="shared" si="1"/>
        <v>3.2659863237109073E-2</v>
      </c>
      <c r="H9" s="69">
        <f t="shared" si="2"/>
        <v>5.28</v>
      </c>
      <c r="I9" s="69">
        <f t="shared" si="3"/>
        <v>5.2</v>
      </c>
      <c r="M9" s="68" t="s">
        <v>628</v>
      </c>
      <c r="N9">
        <v>33.628467000000001</v>
      </c>
      <c r="O9" s="68" t="s">
        <v>664</v>
      </c>
    </row>
    <row r="10" spans="1:15" ht="14.5" x14ac:dyDescent="0.35">
      <c r="A10" s="68" t="s">
        <v>629</v>
      </c>
      <c r="B10" s="69">
        <v>4.18</v>
      </c>
      <c r="C10" s="69">
        <v>4.1100000000000003</v>
      </c>
      <c r="D10" s="69">
        <v>4.0999999999999996</v>
      </c>
      <c r="F10" s="69">
        <f t="shared" si="0"/>
        <v>4.13</v>
      </c>
      <c r="G10" s="69">
        <f t="shared" si="1"/>
        <v>3.5590260840104276E-2</v>
      </c>
      <c r="H10" s="69">
        <f t="shared" si="2"/>
        <v>4.18</v>
      </c>
      <c r="I10" s="69">
        <f t="shared" si="3"/>
        <v>4.0999999999999996</v>
      </c>
      <c r="M10" s="68" t="s">
        <v>629</v>
      </c>
      <c r="N10">
        <v>33.762526999999999</v>
      </c>
      <c r="O10" s="68" t="s">
        <v>665</v>
      </c>
    </row>
    <row r="11" spans="1:15" ht="14.5" x14ac:dyDescent="0.35">
      <c r="A11" s="68" t="s">
        <v>630</v>
      </c>
      <c r="B11" s="69">
        <v>4.32</v>
      </c>
      <c r="C11" s="69">
        <v>4.22</v>
      </c>
      <c r="D11" s="69">
        <v>4.1900000000000004</v>
      </c>
      <c r="F11" s="69">
        <f t="shared" si="0"/>
        <v>4.2433333333333332</v>
      </c>
      <c r="G11" s="69">
        <f t="shared" si="1"/>
        <v>5.5577773335110263E-2</v>
      </c>
      <c r="H11" s="69">
        <f t="shared" si="2"/>
        <v>4.32</v>
      </c>
      <c r="I11" s="69">
        <f t="shared" si="3"/>
        <v>4.1900000000000004</v>
      </c>
      <c r="M11" s="68" t="s">
        <v>630</v>
      </c>
      <c r="N11">
        <v>33.818759</v>
      </c>
      <c r="O11" s="68" t="s">
        <v>666</v>
      </c>
    </row>
    <row r="13" spans="1:15" x14ac:dyDescent="0.3">
      <c r="A13" s="67" t="s">
        <v>617</v>
      </c>
      <c r="B13" s="69">
        <f>AVERAGE(B2:B11)</f>
        <v>4.8160000000000007</v>
      </c>
      <c r="C13" s="69">
        <f>AVERAGE(C2:C11)</f>
        <v>4.8899999999999997</v>
      </c>
      <c r="D13" s="69">
        <f>AVERAGE(D2:D11)</f>
        <v>4.867</v>
      </c>
      <c r="F13" s="69">
        <f>AVERAGE(F2:F11)</f>
        <v>4.8576666666666668</v>
      </c>
      <c r="G13" s="69">
        <f>AVERAGE(G2:G11)</f>
        <v>4.8628048567112524E-2</v>
      </c>
      <c r="H13" s="69">
        <f>AVERAGE(H2:H11)</f>
        <v>4.907</v>
      </c>
      <c r="I13" s="69">
        <f>AVERAGE(I2:I11)</f>
        <v>4.7949999999999999</v>
      </c>
    </row>
    <row r="14" spans="1:15" x14ac:dyDescent="0.3">
      <c r="A14" s="67" t="s">
        <v>618</v>
      </c>
      <c r="B14" s="69">
        <f>_xlfn.STDEV.P(B2:B11)</f>
        <v>0.43146726411165881</v>
      </c>
      <c r="C14" s="69">
        <f>_xlfn.STDEV.P(C2:C11)</f>
        <v>0.48292856614617441</v>
      </c>
      <c r="D14" s="69">
        <f>_xlfn.STDEV.P(D2:D11)</f>
        <v>0.47966759323514863</v>
      </c>
    </row>
    <row r="15" spans="1:15" x14ac:dyDescent="0.3">
      <c r="A15" s="67" t="s">
        <v>619</v>
      </c>
      <c r="B15" s="69">
        <f>MAX(B2:B11)</f>
        <v>5.6</v>
      </c>
      <c r="C15" s="69">
        <f>MAX(C2:C11)</f>
        <v>5.68</v>
      </c>
      <c r="D15" s="69">
        <f>MAX(D2:D11)</f>
        <v>5.66</v>
      </c>
    </row>
    <row r="16" spans="1:15" x14ac:dyDescent="0.3">
      <c r="A16" s="67" t="s">
        <v>620</v>
      </c>
      <c r="B16" s="69">
        <f>MIN(B2:B11)</f>
        <v>4.18</v>
      </c>
      <c r="C16" s="69">
        <f>MIN(C2:C11)</f>
        <v>4.1100000000000003</v>
      </c>
      <c r="D16" s="69">
        <f>MIN(D2:D11)</f>
        <v>4.0999999999999996</v>
      </c>
    </row>
    <row r="17" spans="1:8" x14ac:dyDescent="0.3">
      <c r="A17" s="67"/>
      <c r="B17" s="69"/>
      <c r="C17" s="69"/>
      <c r="D17" s="69"/>
    </row>
    <row r="18" spans="1:8" x14ac:dyDescent="0.3">
      <c r="A18" s="67" t="s">
        <v>631</v>
      </c>
    </row>
    <row r="19" spans="1:8" x14ac:dyDescent="0.3">
      <c r="A19" s="67" t="s">
        <v>632</v>
      </c>
    </row>
    <row r="20" spans="1:8" x14ac:dyDescent="0.3">
      <c r="A20" s="67" t="s">
        <v>633</v>
      </c>
    </row>
    <row r="21" spans="1:8" x14ac:dyDescent="0.3">
      <c r="A21" s="67" t="s">
        <v>634</v>
      </c>
    </row>
    <row r="22" spans="1:8" x14ac:dyDescent="0.3">
      <c r="A22" s="67" t="s">
        <v>635</v>
      </c>
    </row>
    <row r="23" spans="1:8" x14ac:dyDescent="0.3">
      <c r="A23" s="67" t="s">
        <v>636</v>
      </c>
    </row>
    <row r="24" spans="1:8" x14ac:dyDescent="0.3">
      <c r="A24" s="67" t="s">
        <v>637</v>
      </c>
    </row>
    <row r="25" spans="1:8" x14ac:dyDescent="0.3">
      <c r="A25" s="67" t="s">
        <v>638</v>
      </c>
    </row>
    <row r="26" spans="1:8" x14ac:dyDescent="0.3">
      <c r="A26" s="67" t="s">
        <v>639</v>
      </c>
    </row>
    <row r="27" spans="1:8" x14ac:dyDescent="0.3">
      <c r="A27" s="67"/>
    </row>
    <row r="28" spans="1:8" x14ac:dyDescent="0.3">
      <c r="A28" s="67" t="s">
        <v>640</v>
      </c>
    </row>
    <row r="29" spans="1:8" x14ac:dyDescent="0.3">
      <c r="A29" s="67" t="s">
        <v>613</v>
      </c>
      <c r="B29" s="67" t="s">
        <v>614</v>
      </c>
      <c r="C29" s="67" t="s">
        <v>615</v>
      </c>
      <c r="D29" s="67" t="s">
        <v>616</v>
      </c>
      <c r="F29" s="67" t="s">
        <v>641</v>
      </c>
      <c r="G29" s="67" t="s">
        <v>642</v>
      </c>
      <c r="H29" s="67" t="s">
        <v>643</v>
      </c>
    </row>
    <row r="30" spans="1:8" x14ac:dyDescent="0.3">
      <c r="A30" s="68" t="s">
        <v>621</v>
      </c>
      <c r="B30" s="69">
        <v>4.96</v>
      </c>
      <c r="C30" s="69">
        <v>5.08</v>
      </c>
      <c r="D30" s="69">
        <v>5.0599999999999996</v>
      </c>
      <c r="F30" s="68">
        <f>_xlfn.RANK.AVG(B30, B30:B39, 0)</f>
        <v>5</v>
      </c>
      <c r="G30" s="68">
        <f>_xlfn.RANK.AVG(C30, C30:C39, 0)</f>
        <v>5</v>
      </c>
      <c r="H30" s="68">
        <f>_xlfn.RANK.AVG(D30, D30:D39, 0)</f>
        <v>5</v>
      </c>
    </row>
    <row r="31" spans="1:8" x14ac:dyDescent="0.3">
      <c r="A31" s="68" t="s">
        <v>622</v>
      </c>
      <c r="B31" s="69">
        <v>4.55</v>
      </c>
      <c r="C31" s="69">
        <v>4.71</v>
      </c>
      <c r="D31" s="69">
        <v>4.68</v>
      </c>
      <c r="F31" s="68">
        <f>_xlfn.RANK.AVG(B31, B30:B39, 0)</f>
        <v>7</v>
      </c>
      <c r="G31" s="68">
        <f>_xlfn.RANK.AVG(C31, C30:C39, 0)</f>
        <v>7</v>
      </c>
      <c r="H31" s="68">
        <f>_xlfn.RANK.AVG(D31, D30:D39, 0)</f>
        <v>7</v>
      </c>
    </row>
    <row r="32" spans="1:8" x14ac:dyDescent="0.3">
      <c r="A32" s="68" t="s">
        <v>623</v>
      </c>
      <c r="B32" s="69">
        <v>4.7</v>
      </c>
      <c r="C32" s="69">
        <v>4.8499999999999996</v>
      </c>
      <c r="D32" s="69">
        <v>4.82</v>
      </c>
      <c r="F32" s="68">
        <f>_xlfn.RANK.AVG(B32, B30:B39, 0)</f>
        <v>6</v>
      </c>
      <c r="G32" s="68">
        <f>_xlfn.RANK.AVG(C32, C30:C39, 0)</f>
        <v>6</v>
      </c>
      <c r="H32" s="68">
        <f>_xlfn.RANK.AVG(D32, D30:D39, 0)</f>
        <v>6</v>
      </c>
    </row>
    <row r="33" spans="1:8" x14ac:dyDescent="0.3">
      <c r="A33" s="68" t="s">
        <v>624</v>
      </c>
      <c r="B33" s="69">
        <v>5.05</v>
      </c>
      <c r="C33" s="69">
        <v>5.18</v>
      </c>
      <c r="D33" s="69">
        <v>5.14</v>
      </c>
      <c r="F33" s="68">
        <f>_xlfn.RANK.AVG(B33, B30:B39, 0)</f>
        <v>4</v>
      </c>
      <c r="G33" s="68">
        <f>_xlfn.RANK.AVG(C33, C30:C39, 0)</f>
        <v>4</v>
      </c>
      <c r="H33" s="68">
        <f>_xlfn.RANK.AVG(D33, D30:D39, 0)</f>
        <v>4</v>
      </c>
    </row>
    <row r="34" spans="1:8" x14ac:dyDescent="0.3">
      <c r="A34" s="68" t="s">
        <v>625</v>
      </c>
      <c r="B34" s="69">
        <v>4.42</v>
      </c>
      <c r="C34" s="69">
        <v>4.4800000000000004</v>
      </c>
      <c r="D34" s="69">
        <v>4.4800000000000004</v>
      </c>
      <c r="F34" s="68">
        <f>_xlfn.RANK.AVG(B34, B30:B39, 0)</f>
        <v>8</v>
      </c>
      <c r="G34" s="68">
        <f>_xlfn.RANK.AVG(C34, C30:C39, 0)</f>
        <v>8</v>
      </c>
      <c r="H34" s="68">
        <f>_xlfn.RANK.AVG(D34, D30:D39, 0)</f>
        <v>8</v>
      </c>
    </row>
    <row r="35" spans="1:8" x14ac:dyDescent="0.3">
      <c r="A35" s="68" t="s">
        <v>626</v>
      </c>
      <c r="B35" s="69">
        <v>5.6</v>
      </c>
      <c r="C35" s="69">
        <v>5.68</v>
      </c>
      <c r="D35" s="69">
        <v>5.66</v>
      </c>
      <c r="F35" s="68">
        <f>_xlfn.RANK.AVG(B35, B30:B39, 0)</f>
        <v>1</v>
      </c>
      <c r="G35" s="68">
        <f>_xlfn.RANK.AVG(C35, C30:C39, 0)</f>
        <v>1</v>
      </c>
      <c r="H35" s="68">
        <f>_xlfn.RANK.AVG(D35, D30:D39, 0)</f>
        <v>1</v>
      </c>
    </row>
    <row r="36" spans="1:8" x14ac:dyDescent="0.3">
      <c r="A36" s="68" t="s">
        <v>627</v>
      </c>
      <c r="B36" s="69">
        <v>5.18</v>
      </c>
      <c r="C36" s="69">
        <v>5.31</v>
      </c>
      <c r="D36" s="69">
        <v>5.3</v>
      </c>
      <c r="F36" s="68">
        <f>_xlfn.RANK.AVG(B36, B30:B39, 0)</f>
        <v>3</v>
      </c>
      <c r="G36" s="68">
        <f>_xlfn.RANK.AVG(C36, C30:C39, 0)</f>
        <v>2</v>
      </c>
      <c r="H36" s="68">
        <f>_xlfn.RANK.AVG(D36, D30:D39, 0)</f>
        <v>2</v>
      </c>
    </row>
    <row r="37" spans="1:8" x14ac:dyDescent="0.3">
      <c r="A37" s="68" t="s">
        <v>628</v>
      </c>
      <c r="B37" s="69">
        <v>5.2</v>
      </c>
      <c r="C37" s="69">
        <v>5.28</v>
      </c>
      <c r="D37" s="69">
        <v>5.24</v>
      </c>
      <c r="F37" s="68">
        <f>_xlfn.RANK.AVG(B37, B30:B39, 0)</f>
        <v>2</v>
      </c>
      <c r="G37" s="68">
        <f>_xlfn.RANK.AVG(C37, C30:C39, 0)</f>
        <v>3</v>
      </c>
      <c r="H37" s="68">
        <f>_xlfn.RANK.AVG(D37, D30:D39, 0)</f>
        <v>3</v>
      </c>
    </row>
    <row r="38" spans="1:8" x14ac:dyDescent="0.3">
      <c r="A38" s="68" t="s">
        <v>629</v>
      </c>
      <c r="B38" s="69">
        <v>4.18</v>
      </c>
      <c r="C38" s="69">
        <v>4.1100000000000003</v>
      </c>
      <c r="D38" s="69">
        <v>4.0999999999999996</v>
      </c>
      <c r="F38" s="68">
        <f>_xlfn.RANK.AVG(B38, B30:B39, 0)</f>
        <v>10</v>
      </c>
      <c r="G38" s="68">
        <f>_xlfn.RANK.AVG(C38, C30:C39, 0)</f>
        <v>10</v>
      </c>
      <c r="H38" s="68">
        <f>_xlfn.RANK.AVG(D38, D30:D39, 0)</f>
        <v>10</v>
      </c>
    </row>
    <row r="39" spans="1:8" x14ac:dyDescent="0.3">
      <c r="A39" s="68" t="s">
        <v>630</v>
      </c>
      <c r="B39" s="69">
        <v>4.32</v>
      </c>
      <c r="C39" s="69">
        <v>4.22</v>
      </c>
      <c r="D39" s="69">
        <v>4.1900000000000004</v>
      </c>
      <c r="F39" s="68">
        <f>_xlfn.RANK.AVG(B39, B30:B39, 0)</f>
        <v>9</v>
      </c>
      <c r="G39" s="68">
        <f>_xlfn.RANK.AVG(C39, C30:C39, 0)</f>
        <v>9</v>
      </c>
      <c r="H39" s="68">
        <f>_xlfn.RANK.AVG(D39, D30:D39, 0)</f>
        <v>9</v>
      </c>
    </row>
    <row r="41" spans="1:8" x14ac:dyDescent="0.3">
      <c r="A41" s="68" t="s">
        <v>644</v>
      </c>
    </row>
    <row r="43" spans="1:8" s="67" customFormat="1" x14ac:dyDescent="0.3">
      <c r="A43" s="67" t="s">
        <v>645</v>
      </c>
    </row>
    <row r="44" spans="1:8" x14ac:dyDescent="0.3">
      <c r="A44" s="67" t="s">
        <v>613</v>
      </c>
      <c r="B44" s="67" t="s">
        <v>614</v>
      </c>
      <c r="C44" s="67" t="s">
        <v>615</v>
      </c>
      <c r="D44" s="67" t="s">
        <v>616</v>
      </c>
      <c r="F44" s="67" t="s">
        <v>641</v>
      </c>
      <c r="G44" s="67" t="s">
        <v>642</v>
      </c>
      <c r="H44" s="67" t="s">
        <v>643</v>
      </c>
    </row>
    <row r="45" spans="1:8" x14ac:dyDescent="0.3">
      <c r="A45" s="68" t="s">
        <v>621</v>
      </c>
      <c r="B45" s="69">
        <v>4.96</v>
      </c>
      <c r="C45" s="69">
        <v>5.08</v>
      </c>
      <c r="D45" s="69">
        <v>5.0599999999999996</v>
      </c>
      <c r="F45" s="68">
        <f t="shared" ref="F45:F54" si="4">RANK(B45, B45:D45, 0)</f>
        <v>3</v>
      </c>
      <c r="G45" s="68">
        <f t="shared" ref="G45:G54" si="5">RANK(C45, B45:D45, 0)</f>
        <v>1</v>
      </c>
      <c r="H45" s="68">
        <f t="shared" ref="H45:H54" si="6">RANK(D45, B45:D45, 0)</f>
        <v>2</v>
      </c>
    </row>
    <row r="46" spans="1:8" x14ac:dyDescent="0.3">
      <c r="A46" s="68" t="s">
        <v>622</v>
      </c>
      <c r="B46" s="69">
        <v>4.55</v>
      </c>
      <c r="C46" s="69">
        <v>4.71</v>
      </c>
      <c r="D46" s="69">
        <v>4.68</v>
      </c>
      <c r="F46" s="68">
        <f t="shared" si="4"/>
        <v>3</v>
      </c>
      <c r="G46" s="68">
        <f t="shared" si="5"/>
        <v>1</v>
      </c>
      <c r="H46" s="68">
        <f t="shared" si="6"/>
        <v>2</v>
      </c>
    </row>
    <row r="47" spans="1:8" x14ac:dyDescent="0.3">
      <c r="A47" s="68" t="s">
        <v>623</v>
      </c>
      <c r="B47" s="69">
        <v>4.7</v>
      </c>
      <c r="C47" s="69">
        <v>4.8499999999999996</v>
      </c>
      <c r="D47" s="69">
        <v>4.82</v>
      </c>
      <c r="F47" s="68">
        <f t="shared" si="4"/>
        <v>3</v>
      </c>
      <c r="G47" s="68">
        <f t="shared" si="5"/>
        <v>1</v>
      </c>
      <c r="H47" s="68">
        <f t="shared" si="6"/>
        <v>2</v>
      </c>
    </row>
    <row r="48" spans="1:8" x14ac:dyDescent="0.3">
      <c r="A48" s="68" t="s">
        <v>624</v>
      </c>
      <c r="B48" s="69">
        <v>5.05</v>
      </c>
      <c r="C48" s="69">
        <v>5.18</v>
      </c>
      <c r="D48" s="69">
        <v>5.14</v>
      </c>
      <c r="F48" s="68">
        <f t="shared" si="4"/>
        <v>3</v>
      </c>
      <c r="G48" s="68">
        <f t="shared" si="5"/>
        <v>1</v>
      </c>
      <c r="H48" s="68">
        <f t="shared" si="6"/>
        <v>2</v>
      </c>
    </row>
    <row r="49" spans="1:8" x14ac:dyDescent="0.3">
      <c r="A49" s="68" t="s">
        <v>625</v>
      </c>
      <c r="B49" s="69">
        <v>4.42</v>
      </c>
      <c r="C49" s="69">
        <v>4.4800000000000004</v>
      </c>
      <c r="D49" s="69">
        <v>4.4800000000000004</v>
      </c>
      <c r="F49" s="68">
        <f t="shared" si="4"/>
        <v>3</v>
      </c>
      <c r="G49" s="68">
        <f t="shared" si="5"/>
        <v>1</v>
      </c>
      <c r="H49" s="68">
        <f t="shared" si="6"/>
        <v>1</v>
      </c>
    </row>
    <row r="50" spans="1:8" x14ac:dyDescent="0.3">
      <c r="A50" s="68" t="s">
        <v>626</v>
      </c>
      <c r="B50" s="69">
        <v>5.6</v>
      </c>
      <c r="C50" s="69">
        <v>5.68</v>
      </c>
      <c r="D50" s="69">
        <v>5.66</v>
      </c>
      <c r="F50" s="68">
        <f t="shared" si="4"/>
        <v>3</v>
      </c>
      <c r="G50" s="68">
        <f t="shared" si="5"/>
        <v>1</v>
      </c>
      <c r="H50" s="68">
        <f t="shared" si="6"/>
        <v>2</v>
      </c>
    </row>
    <row r="51" spans="1:8" x14ac:dyDescent="0.3">
      <c r="A51" s="68" t="s">
        <v>627</v>
      </c>
      <c r="B51" s="69">
        <v>5.18</v>
      </c>
      <c r="C51" s="69">
        <v>5.31</v>
      </c>
      <c r="D51" s="69">
        <v>5.3</v>
      </c>
      <c r="F51" s="68">
        <f t="shared" si="4"/>
        <v>3</v>
      </c>
      <c r="G51" s="68">
        <f t="shared" si="5"/>
        <v>1</v>
      </c>
      <c r="H51" s="68">
        <f t="shared" si="6"/>
        <v>2</v>
      </c>
    </row>
    <row r="52" spans="1:8" x14ac:dyDescent="0.3">
      <c r="A52" s="68" t="s">
        <v>628</v>
      </c>
      <c r="B52" s="69">
        <v>5.2</v>
      </c>
      <c r="C52" s="69">
        <v>5.28</v>
      </c>
      <c r="D52" s="69">
        <v>5.24</v>
      </c>
      <c r="F52" s="68">
        <f t="shared" si="4"/>
        <v>3</v>
      </c>
      <c r="G52" s="68">
        <f t="shared" si="5"/>
        <v>1</v>
      </c>
      <c r="H52" s="68">
        <f t="shared" si="6"/>
        <v>2</v>
      </c>
    </row>
    <row r="53" spans="1:8" x14ac:dyDescent="0.3">
      <c r="A53" s="68" t="s">
        <v>629</v>
      </c>
      <c r="B53" s="69">
        <v>4.18</v>
      </c>
      <c r="C53" s="69">
        <v>4.1100000000000003</v>
      </c>
      <c r="D53" s="69">
        <v>4.0999999999999996</v>
      </c>
      <c r="F53" s="68">
        <f t="shared" si="4"/>
        <v>1</v>
      </c>
      <c r="G53" s="68">
        <f t="shared" si="5"/>
        <v>2</v>
      </c>
      <c r="H53" s="68">
        <f t="shared" si="6"/>
        <v>3</v>
      </c>
    </row>
    <row r="54" spans="1:8" x14ac:dyDescent="0.3">
      <c r="A54" s="68" t="s">
        <v>630</v>
      </c>
      <c r="B54" s="69">
        <v>4.32</v>
      </c>
      <c r="C54" s="69">
        <v>4.22</v>
      </c>
      <c r="D54" s="69">
        <v>4.1900000000000004</v>
      </c>
      <c r="F54" s="68">
        <f t="shared" si="4"/>
        <v>1</v>
      </c>
      <c r="G54" s="68">
        <f t="shared" si="5"/>
        <v>2</v>
      </c>
      <c r="H54" s="68">
        <f t="shared" si="6"/>
        <v>3</v>
      </c>
    </row>
    <row r="56" spans="1:8" x14ac:dyDescent="0.3">
      <c r="A56" s="68" t="s">
        <v>646</v>
      </c>
    </row>
    <row r="57" spans="1:8" x14ac:dyDescent="0.3">
      <c r="A57" s="68" t="s">
        <v>647</v>
      </c>
    </row>
    <row r="59" spans="1:8" s="67" customFormat="1" x14ac:dyDescent="0.3">
      <c r="A59" s="67" t="s">
        <v>648</v>
      </c>
    </row>
    <row r="60" spans="1:8" x14ac:dyDescent="0.3">
      <c r="A60" s="67" t="s">
        <v>613</v>
      </c>
      <c r="B60" s="67" t="s">
        <v>614</v>
      </c>
      <c r="C60" s="67" t="s">
        <v>615</v>
      </c>
      <c r="D60" s="67" t="s">
        <v>616</v>
      </c>
      <c r="E60" s="67" t="s">
        <v>617</v>
      </c>
      <c r="F60" s="67" t="s">
        <v>649</v>
      </c>
      <c r="G60" s="67" t="s">
        <v>650</v>
      </c>
      <c r="H60" s="67" t="s">
        <v>651</v>
      </c>
    </row>
    <row r="61" spans="1:8" x14ac:dyDescent="0.3">
      <c r="A61" s="68" t="s">
        <v>621</v>
      </c>
      <c r="B61" s="69">
        <v>4.96</v>
      </c>
      <c r="C61" s="69">
        <v>5.08</v>
      </c>
      <c r="D61" s="69">
        <v>5.0599999999999996</v>
      </c>
      <c r="E61" s="69">
        <v>5.0333333333333323</v>
      </c>
      <c r="F61" s="69">
        <f t="shared" ref="F61:F70" si="7">B61-E61</f>
        <v>-7.3333333333332362E-2</v>
      </c>
      <c r="G61" s="69">
        <f t="shared" ref="G61:G70" si="8">C61-E61</f>
        <v>4.6666666666667744E-2</v>
      </c>
      <c r="H61" s="69">
        <f t="shared" ref="H61:H70" si="9">D61-E61</f>
        <v>2.6666666666667282E-2</v>
      </c>
    </row>
    <row r="62" spans="1:8" x14ac:dyDescent="0.3">
      <c r="A62" s="68" t="s">
        <v>622</v>
      </c>
      <c r="B62" s="69">
        <v>4.55</v>
      </c>
      <c r="C62" s="69">
        <v>4.71</v>
      </c>
      <c r="D62" s="69">
        <v>4.68</v>
      </c>
      <c r="E62" s="69">
        <v>4.6466666666666665</v>
      </c>
      <c r="F62" s="69">
        <f t="shared" si="7"/>
        <v>-9.6666666666666679E-2</v>
      </c>
      <c r="G62" s="69">
        <f t="shared" si="8"/>
        <v>6.3333333333333464E-2</v>
      </c>
      <c r="H62" s="69">
        <f t="shared" si="9"/>
        <v>3.3333333333333215E-2</v>
      </c>
    </row>
    <row r="63" spans="1:8" x14ac:dyDescent="0.3">
      <c r="A63" s="68" t="s">
        <v>623</v>
      </c>
      <c r="B63" s="69">
        <v>4.7</v>
      </c>
      <c r="C63" s="69">
        <v>4.8499999999999996</v>
      </c>
      <c r="D63" s="69">
        <v>4.82</v>
      </c>
      <c r="E63" s="69">
        <v>4.79</v>
      </c>
      <c r="F63" s="69">
        <f t="shared" si="7"/>
        <v>-8.9999999999999858E-2</v>
      </c>
      <c r="G63" s="69">
        <f t="shared" si="8"/>
        <v>5.9999999999999609E-2</v>
      </c>
      <c r="H63" s="69">
        <f t="shared" si="9"/>
        <v>3.0000000000000249E-2</v>
      </c>
    </row>
    <row r="64" spans="1:8" x14ac:dyDescent="0.3">
      <c r="A64" s="68" t="s">
        <v>624</v>
      </c>
      <c r="B64" s="69">
        <v>5.05</v>
      </c>
      <c r="C64" s="69">
        <v>5.18</v>
      </c>
      <c r="D64" s="69">
        <v>5.14</v>
      </c>
      <c r="E64" s="69">
        <v>5.123333333333334</v>
      </c>
      <c r="F64" s="69">
        <f t="shared" si="7"/>
        <v>-7.3333333333334139E-2</v>
      </c>
      <c r="G64" s="69">
        <f t="shared" si="8"/>
        <v>5.6666666666665755E-2</v>
      </c>
      <c r="H64" s="69">
        <f t="shared" si="9"/>
        <v>1.6666666666665719E-2</v>
      </c>
    </row>
    <row r="65" spans="1:8" x14ac:dyDescent="0.3">
      <c r="A65" s="68" t="s">
        <v>625</v>
      </c>
      <c r="B65" s="69">
        <v>4.42</v>
      </c>
      <c r="C65" s="69">
        <v>4.4800000000000004</v>
      </c>
      <c r="D65" s="69">
        <v>4.4800000000000004</v>
      </c>
      <c r="E65" s="69">
        <v>4.46</v>
      </c>
      <c r="F65" s="69">
        <f t="shared" si="7"/>
        <v>-4.0000000000000036E-2</v>
      </c>
      <c r="G65" s="69">
        <f t="shared" si="8"/>
        <v>2.0000000000000462E-2</v>
      </c>
      <c r="H65" s="69">
        <f t="shared" si="9"/>
        <v>2.0000000000000462E-2</v>
      </c>
    </row>
    <row r="66" spans="1:8" x14ac:dyDescent="0.3">
      <c r="A66" s="68" t="s">
        <v>626</v>
      </c>
      <c r="B66" s="69">
        <v>5.6</v>
      </c>
      <c r="C66" s="69">
        <v>5.68</v>
      </c>
      <c r="D66" s="69">
        <v>5.66</v>
      </c>
      <c r="E66" s="69">
        <v>5.6466666666666656</v>
      </c>
      <c r="F66" s="69">
        <f t="shared" si="7"/>
        <v>-4.6666666666665968E-2</v>
      </c>
      <c r="G66" s="69">
        <f t="shared" si="8"/>
        <v>3.3333333333334103E-2</v>
      </c>
      <c r="H66" s="69">
        <f t="shared" si="9"/>
        <v>1.3333333333334529E-2</v>
      </c>
    </row>
    <row r="67" spans="1:8" x14ac:dyDescent="0.3">
      <c r="A67" s="68" t="s">
        <v>627</v>
      </c>
      <c r="B67" s="69">
        <v>5.18</v>
      </c>
      <c r="C67" s="69">
        <v>5.31</v>
      </c>
      <c r="D67" s="69">
        <v>5.3</v>
      </c>
      <c r="E67" s="69">
        <v>5.2633333333333328</v>
      </c>
      <c r="F67" s="69">
        <f t="shared" si="7"/>
        <v>-8.3333333333333037E-2</v>
      </c>
      <c r="G67" s="69">
        <f t="shared" si="8"/>
        <v>4.6666666666666856E-2</v>
      </c>
      <c r="H67" s="69">
        <f t="shared" si="9"/>
        <v>3.6666666666667069E-2</v>
      </c>
    </row>
    <row r="68" spans="1:8" x14ac:dyDescent="0.3">
      <c r="A68" s="68" t="s">
        <v>628</v>
      </c>
      <c r="B68" s="69">
        <v>5.2</v>
      </c>
      <c r="C68" s="69">
        <v>5.28</v>
      </c>
      <c r="D68" s="69">
        <v>5.24</v>
      </c>
      <c r="E68" s="69">
        <v>5.24</v>
      </c>
      <c r="F68" s="69">
        <f t="shared" si="7"/>
        <v>-4.0000000000000036E-2</v>
      </c>
      <c r="G68" s="69">
        <f t="shared" si="8"/>
        <v>4.0000000000000036E-2</v>
      </c>
      <c r="H68" s="69">
        <f t="shared" si="9"/>
        <v>0</v>
      </c>
    </row>
    <row r="69" spans="1:8" x14ac:dyDescent="0.3">
      <c r="A69" s="68" t="s">
        <v>629</v>
      </c>
      <c r="B69" s="69">
        <v>4.18</v>
      </c>
      <c r="C69" s="69">
        <v>4.1100000000000003</v>
      </c>
      <c r="D69" s="69">
        <v>4.0999999999999996</v>
      </c>
      <c r="E69" s="69">
        <v>4.13</v>
      </c>
      <c r="F69" s="69">
        <f t="shared" si="7"/>
        <v>4.9999999999999822E-2</v>
      </c>
      <c r="G69" s="69">
        <f t="shared" si="8"/>
        <v>-1.9999999999999574E-2</v>
      </c>
      <c r="H69" s="69">
        <f t="shared" si="9"/>
        <v>-3.0000000000000249E-2</v>
      </c>
    </row>
    <row r="70" spans="1:8" x14ac:dyDescent="0.3">
      <c r="A70" s="68" t="s">
        <v>630</v>
      </c>
      <c r="B70" s="69">
        <v>4.32</v>
      </c>
      <c r="C70" s="69">
        <v>4.22</v>
      </c>
      <c r="D70" s="69">
        <v>4.1900000000000004</v>
      </c>
      <c r="E70" s="69">
        <v>4.2433333333333332</v>
      </c>
      <c r="F70" s="69">
        <f t="shared" si="7"/>
        <v>7.6666666666667105E-2</v>
      </c>
      <c r="G70" s="69">
        <f t="shared" si="8"/>
        <v>-2.3333333333333428E-2</v>
      </c>
      <c r="H70" s="69">
        <f t="shared" si="9"/>
        <v>-5.3333333333332789E-2</v>
      </c>
    </row>
    <row r="72" spans="1:8" x14ac:dyDescent="0.3">
      <c r="A72" s="68" t="s">
        <v>652</v>
      </c>
    </row>
    <row r="73" spans="1:8" x14ac:dyDescent="0.3">
      <c r="A73" s="68" t="s">
        <v>653</v>
      </c>
    </row>
    <row r="74" spans="1:8" x14ac:dyDescent="0.3">
      <c r="A74" s="68" t="s">
        <v>654</v>
      </c>
    </row>
  </sheetData>
  <pageMargins left="0.7" right="0.7" top="0.75" bottom="0.75" header="0.3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FEDCA-992A-4CAA-AA8E-35450E64C154}">
  <dimension ref="A1:AB131"/>
  <sheetViews>
    <sheetView workbookViewId="0">
      <pane ySplit="1" topLeftCell="A2" activePane="bottomLeft" state="frozen"/>
      <selection pane="bottomLeft" activeCell="H16" sqref="H16"/>
    </sheetView>
  </sheetViews>
  <sheetFormatPr defaultRowHeight="14.5" x14ac:dyDescent="0.35"/>
  <cols>
    <col min="1" max="1" width="10.1796875" bestFit="1" customWidth="1"/>
    <col min="2" max="2" width="9.36328125" bestFit="1" customWidth="1"/>
  </cols>
  <sheetData>
    <row r="1" spans="1:28" x14ac:dyDescent="0.35">
      <c r="B1" t="s">
        <v>667</v>
      </c>
      <c r="C1" t="s">
        <v>668</v>
      </c>
      <c r="D1" t="s">
        <v>669</v>
      </c>
      <c r="E1" t="s">
        <v>670</v>
      </c>
      <c r="F1" t="s">
        <v>671</v>
      </c>
      <c r="G1" t="s">
        <v>672</v>
      </c>
      <c r="H1" t="s">
        <v>673</v>
      </c>
      <c r="I1" t="s">
        <v>674</v>
      </c>
      <c r="J1" t="s">
        <v>675</v>
      </c>
      <c r="K1" t="s">
        <v>676</v>
      </c>
      <c r="L1" t="s">
        <v>677</v>
      </c>
      <c r="M1" t="s">
        <v>678</v>
      </c>
      <c r="N1" t="s">
        <v>679</v>
      </c>
      <c r="O1" t="s">
        <v>680</v>
      </c>
      <c r="P1" t="s">
        <v>681</v>
      </c>
      <c r="Q1" t="s">
        <v>682</v>
      </c>
      <c r="R1" t="s">
        <v>683</v>
      </c>
      <c r="S1" t="s">
        <v>684</v>
      </c>
      <c r="T1" t="s">
        <v>685</v>
      </c>
      <c r="U1" t="s">
        <v>686</v>
      </c>
      <c r="V1" t="s">
        <v>687</v>
      </c>
      <c r="W1" t="s">
        <v>688</v>
      </c>
      <c r="X1" t="s">
        <v>689</v>
      </c>
      <c r="Y1" t="s">
        <v>690</v>
      </c>
      <c r="Z1" t="s">
        <v>691</v>
      </c>
      <c r="AA1" t="s">
        <v>692</v>
      </c>
      <c r="AB1" t="s">
        <v>693</v>
      </c>
    </row>
    <row r="2" spans="1:28" x14ac:dyDescent="0.35">
      <c r="B2" t="s">
        <v>694</v>
      </c>
      <c r="C2" t="s">
        <v>694</v>
      </c>
      <c r="D2" t="s">
        <v>694</v>
      </c>
      <c r="E2" t="s">
        <v>694</v>
      </c>
      <c r="F2" t="s">
        <v>694</v>
      </c>
      <c r="G2" t="s">
        <v>694</v>
      </c>
      <c r="H2" t="s">
        <v>694</v>
      </c>
      <c r="I2" t="s">
        <v>694</v>
      </c>
      <c r="J2" t="s">
        <v>694</v>
      </c>
      <c r="K2" t="s">
        <v>694</v>
      </c>
      <c r="L2" t="s">
        <v>694</v>
      </c>
      <c r="M2" t="s">
        <v>694</v>
      </c>
      <c r="N2" t="s">
        <v>694</v>
      </c>
      <c r="O2" t="s">
        <v>694</v>
      </c>
      <c r="P2" t="s">
        <v>694</v>
      </c>
      <c r="Q2" t="s">
        <v>694</v>
      </c>
      <c r="R2" t="s">
        <v>694</v>
      </c>
      <c r="S2" t="s">
        <v>694</v>
      </c>
      <c r="T2" t="s">
        <v>694</v>
      </c>
      <c r="U2" t="s">
        <v>694</v>
      </c>
      <c r="V2" t="s">
        <v>694</v>
      </c>
      <c r="W2" t="s">
        <v>694</v>
      </c>
      <c r="X2" t="s">
        <v>694</v>
      </c>
      <c r="Y2" t="s">
        <v>694</v>
      </c>
      <c r="Z2" t="s">
        <v>694</v>
      </c>
      <c r="AA2" t="s">
        <v>694</v>
      </c>
      <c r="AB2" t="s">
        <v>694</v>
      </c>
    </row>
    <row r="3" spans="1:28" x14ac:dyDescent="0.35">
      <c r="A3" t="s">
        <v>505</v>
      </c>
      <c r="B3">
        <v>99.8</v>
      </c>
      <c r="C3">
        <v>173502.5</v>
      </c>
      <c r="D3">
        <v>1.6</v>
      </c>
      <c r="E3">
        <v>0.2</v>
      </c>
      <c r="F3">
        <v>1.2</v>
      </c>
      <c r="G3">
        <v>29.5</v>
      </c>
      <c r="H3">
        <v>0.2</v>
      </c>
      <c r="I3">
        <v>164.9</v>
      </c>
      <c r="J3">
        <v>0.1</v>
      </c>
      <c r="K3">
        <v>100.5</v>
      </c>
      <c r="L3">
        <v>0.1</v>
      </c>
      <c r="M3">
        <v>0.1</v>
      </c>
      <c r="N3">
        <v>0</v>
      </c>
      <c r="O3">
        <v>0.1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0.1</v>
      </c>
    </row>
    <row r="4" spans="1:28" x14ac:dyDescent="0.35">
      <c r="A4" t="s">
        <v>490</v>
      </c>
      <c r="B4">
        <v>94.8</v>
      </c>
      <c r="C4">
        <v>221233.8</v>
      </c>
      <c r="D4">
        <v>9.6999999999999993</v>
      </c>
      <c r="E4">
        <v>0.5</v>
      </c>
      <c r="F4">
        <v>1.7</v>
      </c>
      <c r="G4">
        <v>39.700000000000003</v>
      </c>
      <c r="H4">
        <v>0.2</v>
      </c>
      <c r="I4">
        <v>478.2</v>
      </c>
      <c r="J4">
        <v>1.2</v>
      </c>
      <c r="K4">
        <v>128.6</v>
      </c>
      <c r="L4">
        <v>0.1</v>
      </c>
      <c r="M4">
        <v>0.5</v>
      </c>
      <c r="N4">
        <v>0.1</v>
      </c>
      <c r="O4">
        <v>0.2</v>
      </c>
      <c r="P4">
        <v>0.1</v>
      </c>
      <c r="Q4">
        <v>0.1</v>
      </c>
      <c r="R4">
        <v>0.1</v>
      </c>
      <c r="S4">
        <v>0.1</v>
      </c>
      <c r="T4">
        <v>0</v>
      </c>
      <c r="U4">
        <v>0.1</v>
      </c>
      <c r="V4">
        <v>0</v>
      </c>
      <c r="W4">
        <v>0.1</v>
      </c>
      <c r="X4">
        <v>0</v>
      </c>
      <c r="Y4">
        <v>0</v>
      </c>
      <c r="Z4">
        <v>0</v>
      </c>
      <c r="AA4">
        <v>0</v>
      </c>
      <c r="AB4">
        <v>0.5</v>
      </c>
    </row>
    <row r="5" spans="1:28" x14ac:dyDescent="0.35">
      <c r="A5" t="s">
        <v>509</v>
      </c>
      <c r="B5">
        <v>137</v>
      </c>
      <c r="C5">
        <v>175770.9</v>
      </c>
      <c r="D5">
        <v>3.5</v>
      </c>
      <c r="E5">
        <v>0.3</v>
      </c>
      <c r="F5">
        <v>0.3</v>
      </c>
      <c r="G5">
        <v>44.2</v>
      </c>
      <c r="H5">
        <v>0.3</v>
      </c>
      <c r="I5">
        <v>153</v>
      </c>
      <c r="J5">
        <v>0.1</v>
      </c>
      <c r="K5">
        <v>98</v>
      </c>
      <c r="L5">
        <v>0.1</v>
      </c>
      <c r="M5">
        <v>0.3</v>
      </c>
      <c r="N5">
        <v>0</v>
      </c>
      <c r="O5">
        <v>0.1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0.1</v>
      </c>
    </row>
    <row r="6" spans="1:28" x14ac:dyDescent="0.35">
      <c r="A6" t="s">
        <v>494</v>
      </c>
      <c r="B6">
        <v>363.9</v>
      </c>
      <c r="C6">
        <v>215346.4</v>
      </c>
      <c r="D6">
        <v>9.1999999999999993</v>
      </c>
      <c r="E6">
        <v>0.9</v>
      </c>
      <c r="F6">
        <v>1.5</v>
      </c>
      <c r="G6">
        <v>149.9</v>
      </c>
      <c r="H6">
        <v>0.8</v>
      </c>
      <c r="I6">
        <v>479.3</v>
      </c>
      <c r="J6">
        <v>21.8</v>
      </c>
      <c r="K6">
        <v>163.4</v>
      </c>
      <c r="L6">
        <v>4.2</v>
      </c>
      <c r="M6">
        <v>7.6</v>
      </c>
      <c r="N6">
        <v>1.2</v>
      </c>
      <c r="O6">
        <v>6</v>
      </c>
      <c r="P6">
        <v>1.4</v>
      </c>
      <c r="Q6">
        <v>0.4</v>
      </c>
      <c r="R6">
        <v>1.2</v>
      </c>
      <c r="S6">
        <v>2.2999999999999998</v>
      </c>
      <c r="T6">
        <v>0.6</v>
      </c>
      <c r="U6">
        <v>1.7</v>
      </c>
      <c r="V6">
        <v>0.2</v>
      </c>
      <c r="W6">
        <v>1.4</v>
      </c>
      <c r="X6">
        <v>0.2</v>
      </c>
      <c r="Y6">
        <v>0</v>
      </c>
      <c r="Z6">
        <v>0</v>
      </c>
      <c r="AA6">
        <v>0.2</v>
      </c>
      <c r="AB6">
        <v>1.5</v>
      </c>
    </row>
    <row r="7" spans="1:28" x14ac:dyDescent="0.35">
      <c r="A7" t="s">
        <v>468</v>
      </c>
      <c r="B7">
        <v>358.2</v>
      </c>
      <c r="C7">
        <v>230717.2</v>
      </c>
      <c r="D7">
        <v>9.3000000000000007</v>
      </c>
      <c r="E7">
        <v>0.6</v>
      </c>
      <c r="F7">
        <v>4.0999999999999996</v>
      </c>
      <c r="G7">
        <v>171.3</v>
      </c>
      <c r="H7">
        <v>0.9</v>
      </c>
      <c r="I7">
        <v>239.6</v>
      </c>
      <c r="J7">
        <v>1.1000000000000001</v>
      </c>
      <c r="K7">
        <v>176.2</v>
      </c>
      <c r="L7">
        <v>7.1</v>
      </c>
      <c r="M7">
        <v>14.3</v>
      </c>
      <c r="N7">
        <v>1.6</v>
      </c>
      <c r="O7">
        <v>5.6</v>
      </c>
      <c r="P7">
        <v>0.8</v>
      </c>
      <c r="Q7">
        <v>0.1</v>
      </c>
      <c r="R7">
        <v>0.8</v>
      </c>
      <c r="S7">
        <v>0.3</v>
      </c>
      <c r="T7">
        <v>0</v>
      </c>
      <c r="U7">
        <v>0.1</v>
      </c>
      <c r="V7">
        <v>0</v>
      </c>
      <c r="W7">
        <v>0.1</v>
      </c>
      <c r="X7">
        <v>0</v>
      </c>
      <c r="Y7">
        <v>0</v>
      </c>
      <c r="Z7">
        <v>0</v>
      </c>
      <c r="AA7">
        <v>4.4000000000000004</v>
      </c>
      <c r="AB7">
        <v>0.8</v>
      </c>
    </row>
    <row r="8" spans="1:28" x14ac:dyDescent="0.35">
      <c r="A8" t="s">
        <v>471</v>
      </c>
      <c r="B8">
        <v>151.4</v>
      </c>
      <c r="C8">
        <v>213737.8</v>
      </c>
      <c r="D8">
        <v>3.8</v>
      </c>
      <c r="E8">
        <v>0.3</v>
      </c>
      <c r="F8">
        <v>3.3</v>
      </c>
      <c r="G8">
        <v>63.2</v>
      </c>
      <c r="H8">
        <v>0.5</v>
      </c>
      <c r="I8">
        <v>229.4</v>
      </c>
      <c r="J8">
        <v>0.1</v>
      </c>
      <c r="K8">
        <v>154.5</v>
      </c>
      <c r="L8">
        <v>0.1</v>
      </c>
      <c r="M8">
        <v>0.2</v>
      </c>
      <c r="N8">
        <v>0</v>
      </c>
      <c r="O8">
        <v>0.1</v>
      </c>
      <c r="P8">
        <v>0</v>
      </c>
      <c r="Q8">
        <v>0.1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0.3</v>
      </c>
    </row>
    <row r="9" spans="1:28" x14ac:dyDescent="0.35">
      <c r="A9" t="s">
        <v>489</v>
      </c>
      <c r="B9">
        <v>219.1</v>
      </c>
      <c r="C9">
        <v>188808.3</v>
      </c>
      <c r="D9">
        <v>5.3</v>
      </c>
      <c r="E9">
        <v>0.7</v>
      </c>
      <c r="F9">
        <v>40</v>
      </c>
      <c r="G9">
        <v>227.5</v>
      </c>
      <c r="H9">
        <v>0.5</v>
      </c>
      <c r="I9">
        <v>397.1</v>
      </c>
      <c r="J9">
        <v>1.1000000000000001</v>
      </c>
      <c r="K9">
        <v>101.5</v>
      </c>
      <c r="L9">
        <v>0.3</v>
      </c>
      <c r="M9">
        <v>0.7</v>
      </c>
      <c r="N9">
        <v>0.1</v>
      </c>
      <c r="O9">
        <v>0.4</v>
      </c>
      <c r="P9">
        <v>0.1</v>
      </c>
      <c r="Q9">
        <v>0.1</v>
      </c>
      <c r="R9">
        <v>0.1</v>
      </c>
      <c r="S9">
        <v>0.1</v>
      </c>
      <c r="T9">
        <v>0.1</v>
      </c>
      <c r="U9">
        <v>0.1</v>
      </c>
      <c r="V9">
        <v>0</v>
      </c>
      <c r="W9">
        <v>0.1</v>
      </c>
      <c r="X9">
        <v>0</v>
      </c>
      <c r="Y9">
        <v>0</v>
      </c>
      <c r="Z9">
        <v>0</v>
      </c>
      <c r="AA9">
        <v>0.1</v>
      </c>
      <c r="AB9">
        <v>0.5</v>
      </c>
    </row>
    <row r="10" spans="1:28" x14ac:dyDescent="0.35">
      <c r="A10" t="s">
        <v>488</v>
      </c>
      <c r="B10">
        <v>137.6</v>
      </c>
      <c r="C10">
        <v>199348.4</v>
      </c>
      <c r="D10">
        <v>2.6</v>
      </c>
      <c r="E10">
        <v>0.4</v>
      </c>
      <c r="F10">
        <v>0.3</v>
      </c>
      <c r="G10">
        <v>38.700000000000003</v>
      </c>
      <c r="H10">
        <v>0.3</v>
      </c>
      <c r="I10">
        <v>399.4</v>
      </c>
      <c r="J10">
        <v>0.9</v>
      </c>
      <c r="K10">
        <v>101</v>
      </c>
      <c r="L10">
        <v>0.2</v>
      </c>
      <c r="M10">
        <v>0.5</v>
      </c>
      <c r="N10">
        <v>0.1</v>
      </c>
      <c r="O10">
        <v>0.3</v>
      </c>
      <c r="P10">
        <v>0.1</v>
      </c>
      <c r="Q10">
        <v>0</v>
      </c>
      <c r="R10">
        <v>0.1</v>
      </c>
      <c r="S10">
        <v>0.1</v>
      </c>
      <c r="T10">
        <v>0</v>
      </c>
      <c r="U10">
        <v>0.1</v>
      </c>
      <c r="V10">
        <v>0</v>
      </c>
      <c r="W10">
        <v>0.1</v>
      </c>
      <c r="X10">
        <v>0</v>
      </c>
      <c r="Y10">
        <v>0</v>
      </c>
      <c r="Z10">
        <v>0</v>
      </c>
      <c r="AA10">
        <v>0</v>
      </c>
      <c r="AB10">
        <v>0.6</v>
      </c>
    </row>
    <row r="11" spans="1:28" x14ac:dyDescent="0.35">
      <c r="A11" t="s">
        <v>507</v>
      </c>
      <c r="B11">
        <v>158.4</v>
      </c>
      <c r="C11">
        <v>222828.4</v>
      </c>
      <c r="D11">
        <v>3.2</v>
      </c>
      <c r="E11">
        <v>1.2</v>
      </c>
      <c r="F11">
        <v>1.5</v>
      </c>
      <c r="G11">
        <v>94.6</v>
      </c>
      <c r="H11">
        <v>0.4</v>
      </c>
      <c r="I11">
        <v>203.5</v>
      </c>
      <c r="J11">
        <v>0.1</v>
      </c>
      <c r="K11">
        <v>111.8</v>
      </c>
      <c r="L11">
        <v>0.1</v>
      </c>
      <c r="M11">
        <v>0.4</v>
      </c>
      <c r="N11">
        <v>0</v>
      </c>
      <c r="O11">
        <v>0.1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0.1</v>
      </c>
    </row>
    <row r="12" spans="1:28" x14ac:dyDescent="0.35">
      <c r="A12" t="s">
        <v>695</v>
      </c>
      <c r="B12">
        <v>318.8</v>
      </c>
      <c r="C12">
        <v>311605.8</v>
      </c>
      <c r="D12">
        <v>11.6</v>
      </c>
      <c r="E12">
        <v>0.3</v>
      </c>
      <c r="F12">
        <v>0.1</v>
      </c>
      <c r="G12">
        <v>120.2</v>
      </c>
      <c r="H12">
        <v>0.7</v>
      </c>
      <c r="I12">
        <v>270.39999999999998</v>
      </c>
      <c r="J12">
        <v>0.2</v>
      </c>
      <c r="K12">
        <v>34</v>
      </c>
      <c r="L12">
        <v>0.2</v>
      </c>
      <c r="M12">
        <v>0.4</v>
      </c>
      <c r="N12">
        <v>0.1</v>
      </c>
      <c r="O12">
        <v>0.2</v>
      </c>
      <c r="P12">
        <v>0.1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0.1</v>
      </c>
      <c r="AB12">
        <v>0.1</v>
      </c>
    </row>
    <row r="13" spans="1:28" x14ac:dyDescent="0.35">
      <c r="A13" t="s">
        <v>696</v>
      </c>
      <c r="B13">
        <v>209.9</v>
      </c>
      <c r="C13">
        <v>204120.1</v>
      </c>
      <c r="D13">
        <v>4.5</v>
      </c>
      <c r="E13">
        <v>0.6</v>
      </c>
      <c r="F13">
        <v>0.8</v>
      </c>
      <c r="G13">
        <v>63.3</v>
      </c>
      <c r="H13">
        <v>0.4</v>
      </c>
      <c r="I13">
        <v>358.9</v>
      </c>
      <c r="J13">
        <v>0.4</v>
      </c>
      <c r="K13">
        <v>303.60000000000002</v>
      </c>
      <c r="L13">
        <v>0.2</v>
      </c>
      <c r="M13">
        <v>1.4</v>
      </c>
      <c r="N13">
        <v>0.1</v>
      </c>
      <c r="O13">
        <v>0.2</v>
      </c>
      <c r="P13">
        <v>0.1</v>
      </c>
      <c r="Q13">
        <v>0.1</v>
      </c>
      <c r="R13">
        <v>0.1</v>
      </c>
      <c r="S13">
        <v>0.1</v>
      </c>
      <c r="T13">
        <v>0</v>
      </c>
      <c r="U13">
        <v>0.1</v>
      </c>
      <c r="V13">
        <v>0</v>
      </c>
      <c r="W13">
        <v>0.1</v>
      </c>
      <c r="X13">
        <v>0</v>
      </c>
      <c r="Y13">
        <v>0</v>
      </c>
      <c r="Z13">
        <v>0</v>
      </c>
      <c r="AA13">
        <v>0.1</v>
      </c>
      <c r="AB13">
        <v>0.7</v>
      </c>
    </row>
    <row r="14" spans="1:28" x14ac:dyDescent="0.35">
      <c r="A14" t="s">
        <v>522</v>
      </c>
      <c r="B14">
        <v>99.7</v>
      </c>
      <c r="C14">
        <v>176394.3</v>
      </c>
      <c r="D14">
        <v>2.8</v>
      </c>
      <c r="E14">
        <v>0.6</v>
      </c>
      <c r="F14">
        <v>0.7</v>
      </c>
      <c r="G14">
        <v>34</v>
      </c>
      <c r="H14">
        <v>0.3</v>
      </c>
      <c r="I14">
        <v>324.39999999999998</v>
      </c>
      <c r="J14">
        <v>2.1</v>
      </c>
      <c r="K14">
        <v>224.5</v>
      </c>
      <c r="L14">
        <v>0.4</v>
      </c>
      <c r="M14">
        <v>1.1000000000000001</v>
      </c>
      <c r="N14">
        <v>0.1</v>
      </c>
      <c r="O14">
        <v>0.5</v>
      </c>
      <c r="P14">
        <v>0.1</v>
      </c>
      <c r="Q14">
        <v>0.1</v>
      </c>
      <c r="R14">
        <v>0.1</v>
      </c>
      <c r="S14">
        <v>0.2</v>
      </c>
      <c r="T14">
        <v>0.1</v>
      </c>
      <c r="U14">
        <v>0.1</v>
      </c>
      <c r="V14">
        <v>0</v>
      </c>
      <c r="W14">
        <v>0.1</v>
      </c>
      <c r="X14">
        <v>0</v>
      </c>
      <c r="Y14">
        <v>0</v>
      </c>
      <c r="Z14">
        <v>0</v>
      </c>
      <c r="AA14">
        <v>0.1</v>
      </c>
      <c r="AB14">
        <v>0.5</v>
      </c>
    </row>
    <row r="15" spans="1:28" x14ac:dyDescent="0.35">
      <c r="A15" t="s">
        <v>528</v>
      </c>
      <c r="B15">
        <v>104.9</v>
      </c>
      <c r="C15">
        <v>191319.2</v>
      </c>
      <c r="D15">
        <v>1.5</v>
      </c>
      <c r="E15">
        <v>0.5</v>
      </c>
      <c r="F15">
        <v>0.5</v>
      </c>
      <c r="G15">
        <v>24.1</v>
      </c>
      <c r="H15">
        <v>0.2</v>
      </c>
      <c r="I15">
        <v>413.2</v>
      </c>
      <c r="J15">
        <v>0.1</v>
      </c>
      <c r="K15">
        <v>260</v>
      </c>
      <c r="L15">
        <v>0</v>
      </c>
      <c r="M15">
        <v>0.1</v>
      </c>
      <c r="N15">
        <v>0</v>
      </c>
      <c r="O15">
        <v>0</v>
      </c>
      <c r="P15">
        <v>0</v>
      </c>
      <c r="Q15">
        <v>0.1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0.4</v>
      </c>
    </row>
    <row r="16" spans="1:28" x14ac:dyDescent="0.35">
      <c r="A16" t="s">
        <v>481</v>
      </c>
      <c r="B16">
        <v>737.2</v>
      </c>
      <c r="C16">
        <v>217635.9</v>
      </c>
      <c r="D16">
        <v>28.3</v>
      </c>
      <c r="E16">
        <v>1.4</v>
      </c>
      <c r="F16">
        <v>73.7</v>
      </c>
      <c r="G16">
        <v>618.9</v>
      </c>
      <c r="H16">
        <v>2.1</v>
      </c>
      <c r="I16">
        <v>437</v>
      </c>
      <c r="J16">
        <v>4</v>
      </c>
      <c r="K16">
        <v>175.7</v>
      </c>
      <c r="L16">
        <v>2</v>
      </c>
      <c r="M16">
        <v>2.7</v>
      </c>
      <c r="N16">
        <v>0.6</v>
      </c>
      <c r="O16">
        <v>2.4</v>
      </c>
      <c r="P16">
        <v>0.5</v>
      </c>
      <c r="Q16">
        <v>0.1</v>
      </c>
      <c r="R16">
        <v>0.4</v>
      </c>
      <c r="S16">
        <v>0.5</v>
      </c>
      <c r="T16">
        <v>0.1</v>
      </c>
      <c r="U16">
        <v>0.3</v>
      </c>
      <c r="V16">
        <v>0.1</v>
      </c>
      <c r="W16">
        <v>0.2</v>
      </c>
      <c r="X16">
        <v>0</v>
      </c>
      <c r="Y16">
        <v>0</v>
      </c>
      <c r="Z16">
        <v>0</v>
      </c>
      <c r="AA16">
        <v>0.5</v>
      </c>
      <c r="AB16">
        <v>1.6</v>
      </c>
    </row>
    <row r="17" spans="1:28" x14ac:dyDescent="0.35">
      <c r="A17" t="s">
        <v>541</v>
      </c>
      <c r="B17">
        <v>36.200000000000003</v>
      </c>
      <c r="C17">
        <v>153649.5</v>
      </c>
      <c r="D17">
        <v>0.4</v>
      </c>
      <c r="E17">
        <v>0.2</v>
      </c>
      <c r="F17">
        <v>0.1</v>
      </c>
      <c r="G17">
        <v>9.5</v>
      </c>
      <c r="H17">
        <v>0.1</v>
      </c>
      <c r="I17">
        <v>215.2</v>
      </c>
      <c r="J17">
        <v>1.1000000000000001</v>
      </c>
      <c r="K17">
        <v>108.3</v>
      </c>
      <c r="L17">
        <v>0.2</v>
      </c>
      <c r="M17">
        <v>0.9</v>
      </c>
      <c r="N17">
        <v>0.1</v>
      </c>
      <c r="O17">
        <v>0.3</v>
      </c>
      <c r="P17">
        <v>0.1</v>
      </c>
      <c r="Q17">
        <v>0.1</v>
      </c>
      <c r="R17">
        <v>0.1</v>
      </c>
      <c r="S17">
        <v>0.1</v>
      </c>
      <c r="T17">
        <v>0.1</v>
      </c>
      <c r="U17">
        <v>0.1</v>
      </c>
      <c r="V17">
        <v>0</v>
      </c>
      <c r="W17">
        <v>0.1</v>
      </c>
      <c r="X17">
        <v>0</v>
      </c>
      <c r="Y17">
        <v>0</v>
      </c>
      <c r="Z17">
        <v>0</v>
      </c>
      <c r="AA17">
        <v>0</v>
      </c>
      <c r="AB17">
        <v>0.1</v>
      </c>
    </row>
    <row r="18" spans="1:28" x14ac:dyDescent="0.35">
      <c r="A18" t="s">
        <v>501</v>
      </c>
      <c r="B18">
        <v>95.1</v>
      </c>
      <c r="C18">
        <v>174871</v>
      </c>
      <c r="D18">
        <v>1.7</v>
      </c>
      <c r="E18">
        <v>0.7</v>
      </c>
      <c r="F18">
        <v>66.3</v>
      </c>
      <c r="G18">
        <v>298.2</v>
      </c>
      <c r="H18">
        <v>0.2</v>
      </c>
      <c r="I18">
        <v>202.7</v>
      </c>
      <c r="J18">
        <v>2.1</v>
      </c>
      <c r="K18">
        <v>126.9</v>
      </c>
      <c r="L18">
        <v>0.3</v>
      </c>
      <c r="M18">
        <v>1.3</v>
      </c>
      <c r="N18">
        <v>0.1</v>
      </c>
      <c r="O18">
        <v>0.5</v>
      </c>
      <c r="P18">
        <v>0.1</v>
      </c>
      <c r="Q18">
        <v>0.1</v>
      </c>
      <c r="R18">
        <v>0.1</v>
      </c>
      <c r="S18">
        <v>0.2</v>
      </c>
      <c r="T18">
        <v>0.1</v>
      </c>
      <c r="U18">
        <v>0.1</v>
      </c>
      <c r="V18">
        <v>0</v>
      </c>
      <c r="W18">
        <v>0.2</v>
      </c>
      <c r="X18">
        <v>0</v>
      </c>
      <c r="Y18">
        <v>0</v>
      </c>
      <c r="Z18">
        <v>0</v>
      </c>
      <c r="AA18">
        <v>0.1</v>
      </c>
      <c r="AB18">
        <v>0.2</v>
      </c>
    </row>
    <row r="19" spans="1:28" x14ac:dyDescent="0.35">
      <c r="A19" t="s">
        <v>460</v>
      </c>
      <c r="B19">
        <v>47.8</v>
      </c>
      <c r="C19">
        <v>125805.2</v>
      </c>
      <c r="D19">
        <v>0.7</v>
      </c>
      <c r="E19">
        <v>0.1</v>
      </c>
      <c r="F19">
        <v>0</v>
      </c>
      <c r="G19">
        <v>11</v>
      </c>
      <c r="H19">
        <v>0.1</v>
      </c>
      <c r="I19">
        <v>114.4</v>
      </c>
      <c r="J19">
        <v>0</v>
      </c>
      <c r="K19">
        <v>38.6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</row>
    <row r="20" spans="1:28" x14ac:dyDescent="0.35">
      <c r="A20" t="s">
        <v>478</v>
      </c>
      <c r="B20">
        <v>94.6</v>
      </c>
      <c r="C20">
        <v>163280.29999999999</v>
      </c>
      <c r="D20">
        <v>2.1</v>
      </c>
      <c r="E20">
        <v>0.6</v>
      </c>
      <c r="F20">
        <v>0.5</v>
      </c>
      <c r="G20">
        <v>40.200000000000003</v>
      </c>
      <c r="H20">
        <v>0.1</v>
      </c>
      <c r="I20">
        <v>149.4</v>
      </c>
      <c r="J20">
        <v>0</v>
      </c>
      <c r="K20">
        <v>51.2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</row>
    <row r="21" spans="1:28" x14ac:dyDescent="0.35">
      <c r="A21" t="s">
        <v>514</v>
      </c>
      <c r="B21">
        <v>134</v>
      </c>
      <c r="C21">
        <v>176383.2</v>
      </c>
      <c r="D21">
        <v>2</v>
      </c>
      <c r="E21">
        <v>0.3</v>
      </c>
      <c r="F21">
        <v>0.3</v>
      </c>
      <c r="G21">
        <v>87.3</v>
      </c>
      <c r="H21">
        <v>0.2</v>
      </c>
      <c r="I21">
        <v>143.80000000000001</v>
      </c>
      <c r="J21">
        <v>0.1</v>
      </c>
      <c r="K21">
        <v>105.1</v>
      </c>
      <c r="L21">
        <v>0.1</v>
      </c>
      <c r="M21">
        <v>0.2</v>
      </c>
      <c r="N21">
        <v>0</v>
      </c>
      <c r="O21">
        <v>0.1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35">
      <c r="A22" t="s">
        <v>461</v>
      </c>
      <c r="B22">
        <v>161.6</v>
      </c>
      <c r="C22">
        <v>155715.5</v>
      </c>
      <c r="D22">
        <v>4.3</v>
      </c>
      <c r="E22">
        <v>0.3</v>
      </c>
      <c r="F22">
        <v>1.4</v>
      </c>
      <c r="G22">
        <v>76.599999999999994</v>
      </c>
      <c r="H22">
        <v>0.1</v>
      </c>
      <c r="I22">
        <v>396.6</v>
      </c>
      <c r="J22">
        <v>0.3</v>
      </c>
      <c r="K22">
        <v>52.6</v>
      </c>
      <c r="L22">
        <v>0.1</v>
      </c>
      <c r="M22">
        <v>0.2</v>
      </c>
      <c r="N22">
        <v>0</v>
      </c>
      <c r="O22">
        <v>0.1</v>
      </c>
      <c r="P22">
        <v>0</v>
      </c>
      <c r="Q22">
        <v>0</v>
      </c>
      <c r="R22">
        <v>0.1</v>
      </c>
      <c r="S22">
        <v>0</v>
      </c>
      <c r="T22">
        <v>0.1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</row>
    <row r="23" spans="1:28" x14ac:dyDescent="0.35">
      <c r="A23" t="s">
        <v>475</v>
      </c>
      <c r="B23">
        <v>298.8</v>
      </c>
      <c r="C23">
        <v>261397.2</v>
      </c>
      <c r="D23">
        <v>9.5</v>
      </c>
      <c r="E23">
        <v>0.5</v>
      </c>
      <c r="F23">
        <v>4.2</v>
      </c>
      <c r="G23">
        <v>142.9</v>
      </c>
      <c r="H23">
        <v>0.8</v>
      </c>
      <c r="I23">
        <v>253.6</v>
      </c>
      <c r="J23">
        <v>0.2</v>
      </c>
      <c r="K23">
        <v>175.3</v>
      </c>
      <c r="L23">
        <v>0.2</v>
      </c>
      <c r="M23">
        <v>0.5</v>
      </c>
      <c r="N23">
        <v>0.1</v>
      </c>
      <c r="O23">
        <v>0.2</v>
      </c>
      <c r="P23">
        <v>0.1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0.1</v>
      </c>
    </row>
    <row r="24" spans="1:28" x14ac:dyDescent="0.35">
      <c r="A24" t="s">
        <v>473</v>
      </c>
      <c r="B24">
        <v>163.1</v>
      </c>
      <c r="C24">
        <v>225140.9</v>
      </c>
      <c r="D24">
        <v>3.3</v>
      </c>
      <c r="E24">
        <v>0.5</v>
      </c>
      <c r="F24">
        <v>1.6</v>
      </c>
      <c r="G24">
        <v>97.6</v>
      </c>
      <c r="H24">
        <v>0.4</v>
      </c>
      <c r="I24">
        <v>214.2</v>
      </c>
      <c r="J24">
        <v>0.2</v>
      </c>
      <c r="K24">
        <v>144.6</v>
      </c>
      <c r="L24">
        <v>0.1</v>
      </c>
      <c r="M24">
        <v>0.3</v>
      </c>
      <c r="N24">
        <v>0</v>
      </c>
      <c r="O24">
        <v>0.1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</row>
    <row r="25" spans="1:28" x14ac:dyDescent="0.35">
      <c r="A25" t="s">
        <v>524</v>
      </c>
      <c r="B25">
        <v>199.4</v>
      </c>
      <c r="C25">
        <v>261329</v>
      </c>
      <c r="D25">
        <v>9.5</v>
      </c>
      <c r="E25">
        <v>1</v>
      </c>
      <c r="F25">
        <v>0.6</v>
      </c>
      <c r="G25">
        <v>68.900000000000006</v>
      </c>
      <c r="H25">
        <v>0.3</v>
      </c>
      <c r="I25">
        <v>500.9</v>
      </c>
      <c r="J25">
        <v>5</v>
      </c>
      <c r="K25">
        <v>278.3</v>
      </c>
      <c r="L25">
        <v>0.9</v>
      </c>
      <c r="M25">
        <v>2.7</v>
      </c>
      <c r="N25">
        <v>0.2</v>
      </c>
      <c r="O25">
        <v>1</v>
      </c>
      <c r="P25">
        <v>0.2</v>
      </c>
      <c r="Q25">
        <v>0.1</v>
      </c>
      <c r="R25">
        <v>0.3</v>
      </c>
      <c r="S25">
        <v>0</v>
      </c>
      <c r="T25">
        <v>0.4</v>
      </c>
      <c r="U25">
        <v>0.1</v>
      </c>
      <c r="V25">
        <v>0.4</v>
      </c>
      <c r="W25">
        <v>0.1</v>
      </c>
      <c r="X25">
        <v>0.3</v>
      </c>
      <c r="Y25">
        <v>0.1</v>
      </c>
      <c r="Z25">
        <v>0</v>
      </c>
      <c r="AA25">
        <v>0</v>
      </c>
      <c r="AB25">
        <v>0.1</v>
      </c>
    </row>
    <row r="26" spans="1:28" x14ac:dyDescent="0.35">
      <c r="A26" t="s">
        <v>525</v>
      </c>
      <c r="B26">
        <v>278.2</v>
      </c>
      <c r="C26">
        <v>205730.5</v>
      </c>
      <c r="D26">
        <v>11.8</v>
      </c>
      <c r="E26">
        <v>0.7</v>
      </c>
      <c r="F26">
        <v>0.4</v>
      </c>
      <c r="G26">
        <v>112.9</v>
      </c>
      <c r="H26">
        <v>0.6</v>
      </c>
      <c r="I26">
        <v>400.4</v>
      </c>
      <c r="J26">
        <v>1.1000000000000001</v>
      </c>
      <c r="K26">
        <v>258.3</v>
      </c>
      <c r="L26">
        <v>0.3</v>
      </c>
      <c r="M26">
        <v>0.9</v>
      </c>
      <c r="N26">
        <v>0.1</v>
      </c>
      <c r="O26">
        <v>0.3</v>
      </c>
      <c r="P26">
        <v>0.1</v>
      </c>
      <c r="Q26">
        <v>0.1</v>
      </c>
      <c r="R26">
        <v>0.1</v>
      </c>
      <c r="S26">
        <v>0</v>
      </c>
      <c r="T26">
        <v>0.1</v>
      </c>
      <c r="U26">
        <v>0</v>
      </c>
      <c r="V26">
        <v>0.1</v>
      </c>
      <c r="W26">
        <v>0</v>
      </c>
      <c r="X26">
        <v>0.1</v>
      </c>
      <c r="Y26">
        <v>0</v>
      </c>
      <c r="Z26">
        <v>0</v>
      </c>
      <c r="AA26">
        <v>0</v>
      </c>
      <c r="AB26">
        <v>0.1</v>
      </c>
    </row>
    <row r="27" spans="1:28" x14ac:dyDescent="0.35">
      <c r="A27" t="s">
        <v>526</v>
      </c>
      <c r="B27">
        <v>224.6</v>
      </c>
      <c r="C27">
        <v>174474.8</v>
      </c>
      <c r="D27">
        <v>10.1</v>
      </c>
      <c r="E27">
        <v>0.8</v>
      </c>
      <c r="F27">
        <v>0.6</v>
      </c>
      <c r="G27">
        <v>123.5</v>
      </c>
      <c r="H27">
        <v>0.8</v>
      </c>
      <c r="I27">
        <v>419.4</v>
      </c>
      <c r="J27">
        <v>1.3</v>
      </c>
      <c r="K27">
        <v>278.7</v>
      </c>
      <c r="L27">
        <v>0.3</v>
      </c>
      <c r="M27">
        <v>1.1000000000000001</v>
      </c>
      <c r="N27">
        <v>0.1</v>
      </c>
      <c r="O27">
        <v>0.4</v>
      </c>
      <c r="P27">
        <v>0.1</v>
      </c>
      <c r="Q27">
        <v>0.1</v>
      </c>
      <c r="R27">
        <v>0.1</v>
      </c>
      <c r="S27">
        <v>0</v>
      </c>
      <c r="T27">
        <v>0.1</v>
      </c>
      <c r="U27">
        <v>0.1</v>
      </c>
      <c r="V27">
        <v>0.1</v>
      </c>
      <c r="W27">
        <v>0</v>
      </c>
      <c r="X27">
        <v>0.1</v>
      </c>
      <c r="Y27">
        <v>0</v>
      </c>
      <c r="Z27">
        <v>0</v>
      </c>
      <c r="AA27">
        <v>0</v>
      </c>
      <c r="AB27">
        <v>0.1</v>
      </c>
    </row>
    <row r="28" spans="1:28" x14ac:dyDescent="0.35">
      <c r="A28" t="s">
        <v>527</v>
      </c>
      <c r="B28">
        <v>147.6</v>
      </c>
      <c r="C28">
        <v>234953.4</v>
      </c>
      <c r="D28">
        <v>3.4</v>
      </c>
      <c r="E28">
        <v>0.7</v>
      </c>
      <c r="F28">
        <v>0.4</v>
      </c>
      <c r="G28">
        <v>54.7</v>
      </c>
      <c r="H28">
        <v>0.3</v>
      </c>
      <c r="I28">
        <v>459.5</v>
      </c>
      <c r="J28">
        <v>0.7</v>
      </c>
      <c r="K28">
        <v>237.8</v>
      </c>
      <c r="L28">
        <v>0.1</v>
      </c>
      <c r="M28">
        <v>0.5</v>
      </c>
      <c r="N28">
        <v>0</v>
      </c>
      <c r="O28">
        <v>0.1</v>
      </c>
      <c r="P28">
        <v>0</v>
      </c>
      <c r="Q28">
        <v>0.1</v>
      </c>
      <c r="R28">
        <v>0</v>
      </c>
      <c r="S28">
        <v>0</v>
      </c>
      <c r="T28">
        <v>0.1</v>
      </c>
      <c r="U28">
        <v>0</v>
      </c>
      <c r="V28">
        <v>0.1</v>
      </c>
      <c r="W28">
        <v>0</v>
      </c>
      <c r="X28">
        <v>0.1</v>
      </c>
      <c r="Y28">
        <v>0</v>
      </c>
      <c r="Z28">
        <v>0</v>
      </c>
      <c r="AA28">
        <v>0</v>
      </c>
      <c r="AB28">
        <v>0</v>
      </c>
    </row>
    <row r="29" spans="1:28" x14ac:dyDescent="0.35">
      <c r="A29" t="s">
        <v>474</v>
      </c>
      <c r="B29">
        <v>173</v>
      </c>
      <c r="C29">
        <v>255346</v>
      </c>
      <c r="D29">
        <v>3.7</v>
      </c>
      <c r="E29">
        <v>0.7</v>
      </c>
      <c r="F29">
        <v>44.6</v>
      </c>
      <c r="G29">
        <v>232.9</v>
      </c>
      <c r="H29">
        <v>0.4</v>
      </c>
      <c r="I29">
        <v>244.5</v>
      </c>
      <c r="J29">
        <v>0.1</v>
      </c>
      <c r="K29">
        <v>171.2</v>
      </c>
      <c r="L29">
        <v>0.1</v>
      </c>
      <c r="M29">
        <v>0.2</v>
      </c>
      <c r="N29">
        <v>0</v>
      </c>
      <c r="O29">
        <v>0.1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</row>
    <row r="30" spans="1:28" x14ac:dyDescent="0.35">
      <c r="A30" t="s">
        <v>487</v>
      </c>
      <c r="B30">
        <v>154.80000000000001</v>
      </c>
      <c r="C30">
        <v>252980.4</v>
      </c>
      <c r="D30">
        <v>3.2</v>
      </c>
      <c r="E30">
        <v>0.9</v>
      </c>
      <c r="F30">
        <v>0.6</v>
      </c>
      <c r="G30">
        <v>46.6</v>
      </c>
      <c r="H30">
        <v>0.4</v>
      </c>
      <c r="I30">
        <v>446.4</v>
      </c>
      <c r="J30">
        <v>1.7</v>
      </c>
      <c r="K30">
        <v>127.7</v>
      </c>
      <c r="L30">
        <v>0.5</v>
      </c>
      <c r="M30">
        <v>0.6</v>
      </c>
      <c r="N30">
        <v>0.1</v>
      </c>
      <c r="O30">
        <v>0.6</v>
      </c>
      <c r="P30">
        <v>0.1</v>
      </c>
      <c r="Q30">
        <v>0.1</v>
      </c>
      <c r="R30">
        <v>0.1</v>
      </c>
      <c r="S30">
        <v>0</v>
      </c>
      <c r="T30">
        <v>0.2</v>
      </c>
      <c r="U30">
        <v>0.1</v>
      </c>
      <c r="V30">
        <v>0.1</v>
      </c>
      <c r="W30">
        <v>0</v>
      </c>
      <c r="X30">
        <v>0.1</v>
      </c>
      <c r="Y30">
        <v>0</v>
      </c>
      <c r="Z30">
        <v>0</v>
      </c>
      <c r="AA30">
        <v>0</v>
      </c>
      <c r="AB30">
        <v>0</v>
      </c>
    </row>
    <row r="31" spans="1:28" x14ac:dyDescent="0.35">
      <c r="A31" t="s">
        <v>485</v>
      </c>
      <c r="B31">
        <v>352.3</v>
      </c>
      <c r="C31">
        <v>241759.7</v>
      </c>
      <c r="D31">
        <v>35.5</v>
      </c>
      <c r="E31">
        <v>7.1</v>
      </c>
      <c r="F31">
        <v>43.1</v>
      </c>
      <c r="G31">
        <v>2432.3000000000002</v>
      </c>
      <c r="H31">
        <v>1.3</v>
      </c>
      <c r="I31">
        <v>433.7</v>
      </c>
      <c r="J31">
        <v>0.6</v>
      </c>
      <c r="K31">
        <v>153.4</v>
      </c>
      <c r="L31">
        <v>0.3</v>
      </c>
      <c r="M31">
        <v>0.7</v>
      </c>
      <c r="N31">
        <v>0.1</v>
      </c>
      <c r="O31">
        <v>0.3</v>
      </c>
      <c r="P31">
        <v>0.1</v>
      </c>
      <c r="Q31">
        <v>0</v>
      </c>
      <c r="R31">
        <v>0.1</v>
      </c>
      <c r="S31">
        <v>0</v>
      </c>
      <c r="T31">
        <v>0.1</v>
      </c>
      <c r="U31">
        <v>0</v>
      </c>
      <c r="V31">
        <v>0.1</v>
      </c>
      <c r="W31">
        <v>0</v>
      </c>
      <c r="X31">
        <v>0.1</v>
      </c>
      <c r="Y31">
        <v>0</v>
      </c>
      <c r="Z31">
        <v>0</v>
      </c>
      <c r="AA31">
        <v>0</v>
      </c>
      <c r="AB31">
        <v>0.1</v>
      </c>
    </row>
    <row r="32" spans="1:28" x14ac:dyDescent="0.35">
      <c r="A32" t="s">
        <v>486</v>
      </c>
      <c r="B32">
        <v>90.2</v>
      </c>
      <c r="C32">
        <v>187271.3</v>
      </c>
      <c r="D32">
        <v>2.1</v>
      </c>
      <c r="E32">
        <v>0.5</v>
      </c>
      <c r="F32">
        <v>0.2</v>
      </c>
      <c r="G32">
        <v>51.6</v>
      </c>
      <c r="H32">
        <v>0.2</v>
      </c>
      <c r="I32">
        <v>329.6</v>
      </c>
      <c r="J32">
        <v>0.3</v>
      </c>
      <c r="K32">
        <v>97.3</v>
      </c>
      <c r="L32">
        <v>0.1</v>
      </c>
      <c r="M32">
        <v>0.1</v>
      </c>
      <c r="N32">
        <v>0</v>
      </c>
      <c r="O32">
        <v>0.1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</row>
    <row r="33" spans="1:28" x14ac:dyDescent="0.35">
      <c r="A33" t="s">
        <v>497</v>
      </c>
      <c r="B33">
        <v>843.3</v>
      </c>
      <c r="C33">
        <v>240012.5</v>
      </c>
      <c r="D33">
        <v>51.7</v>
      </c>
      <c r="E33">
        <v>1.6</v>
      </c>
      <c r="F33">
        <v>4.9000000000000004</v>
      </c>
      <c r="G33">
        <v>531.70000000000005</v>
      </c>
      <c r="H33">
        <v>2.1</v>
      </c>
      <c r="I33">
        <v>460.5</v>
      </c>
      <c r="J33">
        <v>48.8</v>
      </c>
      <c r="K33">
        <v>159.6</v>
      </c>
      <c r="L33">
        <v>12.4</v>
      </c>
      <c r="M33">
        <v>18.399999999999999</v>
      </c>
      <c r="N33">
        <v>3.9</v>
      </c>
      <c r="O33">
        <v>18.8</v>
      </c>
      <c r="P33">
        <v>4.0999999999999996</v>
      </c>
      <c r="Q33">
        <v>1.1000000000000001</v>
      </c>
      <c r="R33">
        <v>5</v>
      </c>
      <c r="S33">
        <v>0</v>
      </c>
      <c r="T33">
        <v>5.8</v>
      </c>
      <c r="U33">
        <v>1.3</v>
      </c>
      <c r="V33">
        <v>3.8</v>
      </c>
      <c r="W33">
        <v>0.5</v>
      </c>
      <c r="X33">
        <v>3.1</v>
      </c>
      <c r="Y33">
        <v>0.5</v>
      </c>
      <c r="Z33">
        <v>0</v>
      </c>
      <c r="AA33">
        <v>0</v>
      </c>
      <c r="AB33">
        <v>1.1000000000000001</v>
      </c>
    </row>
    <row r="34" spans="1:28" x14ac:dyDescent="0.35">
      <c r="A34" t="s">
        <v>496</v>
      </c>
      <c r="B34">
        <v>366.8</v>
      </c>
      <c r="C34">
        <v>201462.1</v>
      </c>
      <c r="D34">
        <v>20.6</v>
      </c>
      <c r="E34">
        <v>0.8</v>
      </c>
      <c r="F34">
        <v>0.3</v>
      </c>
      <c r="G34">
        <v>150.69999999999999</v>
      </c>
      <c r="H34">
        <v>0.8</v>
      </c>
      <c r="I34">
        <v>390</v>
      </c>
      <c r="J34">
        <v>28.9</v>
      </c>
      <c r="K34">
        <v>141.9</v>
      </c>
      <c r="L34">
        <v>7</v>
      </c>
      <c r="M34">
        <v>10.5</v>
      </c>
      <c r="N34">
        <v>2.2000000000000002</v>
      </c>
      <c r="O34">
        <v>10.5</v>
      </c>
      <c r="P34">
        <v>2.4</v>
      </c>
      <c r="Q34">
        <v>0.6</v>
      </c>
      <c r="R34">
        <v>2.9</v>
      </c>
      <c r="S34">
        <v>0</v>
      </c>
      <c r="T34">
        <v>3.3</v>
      </c>
      <c r="U34">
        <v>0.8</v>
      </c>
      <c r="V34">
        <v>2.2000000000000002</v>
      </c>
      <c r="W34">
        <v>0.3</v>
      </c>
      <c r="X34">
        <v>1.9</v>
      </c>
      <c r="Y34">
        <v>0.3</v>
      </c>
      <c r="Z34">
        <v>0</v>
      </c>
      <c r="AA34">
        <v>0</v>
      </c>
      <c r="AB34">
        <v>0.4</v>
      </c>
    </row>
    <row r="35" spans="1:28" x14ac:dyDescent="0.35">
      <c r="A35" t="s">
        <v>510</v>
      </c>
      <c r="B35">
        <v>237.3</v>
      </c>
      <c r="C35">
        <v>168981.5</v>
      </c>
      <c r="D35">
        <v>9.4</v>
      </c>
      <c r="E35">
        <v>0.3</v>
      </c>
      <c r="F35">
        <v>0.3</v>
      </c>
      <c r="G35">
        <v>98.4</v>
      </c>
      <c r="H35">
        <v>0.3</v>
      </c>
      <c r="I35">
        <v>133.6</v>
      </c>
      <c r="J35">
        <v>0.1</v>
      </c>
      <c r="K35">
        <v>97.1</v>
      </c>
      <c r="L35">
        <v>0.1</v>
      </c>
      <c r="M35">
        <v>0.3</v>
      </c>
      <c r="N35">
        <v>0</v>
      </c>
      <c r="O35">
        <v>0.1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</row>
    <row r="36" spans="1:28" x14ac:dyDescent="0.35">
      <c r="A36" t="s">
        <v>516</v>
      </c>
      <c r="B36">
        <v>117</v>
      </c>
      <c r="C36">
        <v>232730.5</v>
      </c>
      <c r="D36">
        <v>1.4</v>
      </c>
      <c r="E36">
        <v>0.1</v>
      </c>
      <c r="F36">
        <v>0.3</v>
      </c>
      <c r="G36">
        <v>25.6</v>
      </c>
      <c r="H36">
        <v>0.2</v>
      </c>
      <c r="I36">
        <v>180.9</v>
      </c>
      <c r="J36">
        <v>0.2</v>
      </c>
      <c r="K36">
        <v>105.6</v>
      </c>
      <c r="L36">
        <v>0.2</v>
      </c>
      <c r="M36">
        <v>1</v>
      </c>
      <c r="N36">
        <v>0.1</v>
      </c>
      <c r="O36">
        <v>0.3</v>
      </c>
      <c r="P36">
        <v>0.1</v>
      </c>
      <c r="Q36">
        <v>0</v>
      </c>
      <c r="R36">
        <v>0.1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</row>
    <row r="37" spans="1:28" x14ac:dyDescent="0.35">
      <c r="A37" t="s">
        <v>537</v>
      </c>
      <c r="B37">
        <v>103.2</v>
      </c>
      <c r="C37">
        <v>190874.6</v>
      </c>
      <c r="D37">
        <v>1.8</v>
      </c>
      <c r="E37">
        <v>0.2</v>
      </c>
      <c r="F37">
        <v>0.2</v>
      </c>
      <c r="G37">
        <v>68.099999999999994</v>
      </c>
      <c r="H37">
        <v>0.2</v>
      </c>
      <c r="I37">
        <v>160.6</v>
      </c>
      <c r="J37">
        <v>2.5</v>
      </c>
      <c r="K37">
        <v>199.6</v>
      </c>
      <c r="L37">
        <v>0.2</v>
      </c>
      <c r="M37">
        <v>4.5</v>
      </c>
      <c r="N37">
        <v>0.1</v>
      </c>
      <c r="O37">
        <v>0.3</v>
      </c>
      <c r="P37">
        <v>0.1</v>
      </c>
      <c r="Q37">
        <v>0.1</v>
      </c>
      <c r="R37">
        <v>0.2</v>
      </c>
      <c r="S37">
        <v>0</v>
      </c>
      <c r="T37">
        <v>0.2</v>
      </c>
      <c r="U37">
        <v>0.1</v>
      </c>
      <c r="V37">
        <v>0.2</v>
      </c>
      <c r="W37">
        <v>0</v>
      </c>
      <c r="X37">
        <v>0.3</v>
      </c>
      <c r="Y37">
        <v>0.1</v>
      </c>
      <c r="Z37">
        <v>0</v>
      </c>
      <c r="AA37">
        <v>0</v>
      </c>
      <c r="AB37">
        <v>0.1</v>
      </c>
    </row>
    <row r="38" spans="1:28" x14ac:dyDescent="0.35">
      <c r="A38" t="s">
        <v>465</v>
      </c>
      <c r="B38">
        <v>371.6</v>
      </c>
      <c r="C38">
        <v>128063.9</v>
      </c>
      <c r="D38">
        <v>63.8</v>
      </c>
      <c r="E38">
        <v>0.8</v>
      </c>
      <c r="F38">
        <v>1.5</v>
      </c>
      <c r="G38">
        <v>307.5</v>
      </c>
      <c r="H38">
        <v>0.7</v>
      </c>
      <c r="I38">
        <v>91.2</v>
      </c>
      <c r="J38">
        <v>0.2</v>
      </c>
      <c r="K38">
        <v>71.5</v>
      </c>
      <c r="L38">
        <v>0.2</v>
      </c>
      <c r="M38">
        <v>0.2</v>
      </c>
      <c r="N38">
        <v>0.1</v>
      </c>
      <c r="O38">
        <v>0.1</v>
      </c>
      <c r="P38">
        <v>0</v>
      </c>
      <c r="Q38">
        <v>0</v>
      </c>
      <c r="R38">
        <v>0</v>
      </c>
      <c r="S38">
        <v>0</v>
      </c>
      <c r="T38">
        <v>0.1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</row>
    <row r="39" spans="1:28" x14ac:dyDescent="0.35">
      <c r="A39" t="s">
        <v>521</v>
      </c>
      <c r="B39">
        <v>194.3</v>
      </c>
      <c r="C39">
        <v>265398.40000000002</v>
      </c>
      <c r="D39">
        <v>4.5999999999999996</v>
      </c>
      <c r="E39">
        <v>1</v>
      </c>
      <c r="F39">
        <v>3.8</v>
      </c>
      <c r="G39">
        <v>98.3</v>
      </c>
      <c r="H39">
        <v>0.4</v>
      </c>
      <c r="I39">
        <v>401.1</v>
      </c>
      <c r="J39">
        <v>8.9</v>
      </c>
      <c r="K39">
        <v>209.8</v>
      </c>
      <c r="L39">
        <v>1.8</v>
      </c>
      <c r="M39">
        <v>5.3</v>
      </c>
      <c r="N39">
        <v>0.5</v>
      </c>
      <c r="O39">
        <v>2.4</v>
      </c>
      <c r="P39">
        <v>0.5</v>
      </c>
      <c r="Q39">
        <v>0.2</v>
      </c>
      <c r="R39">
        <v>0.8</v>
      </c>
      <c r="S39">
        <v>0</v>
      </c>
      <c r="T39">
        <v>1</v>
      </c>
      <c r="U39">
        <v>0.3</v>
      </c>
      <c r="V39">
        <v>0.7</v>
      </c>
      <c r="W39">
        <v>0.1</v>
      </c>
      <c r="X39">
        <v>0.7</v>
      </c>
      <c r="Y39">
        <v>0.1</v>
      </c>
      <c r="Z39">
        <v>0</v>
      </c>
      <c r="AA39">
        <v>0</v>
      </c>
      <c r="AB39">
        <v>0.2</v>
      </c>
    </row>
    <row r="40" spans="1:28" x14ac:dyDescent="0.35">
      <c r="A40" t="s">
        <v>479</v>
      </c>
      <c r="B40">
        <v>184.4</v>
      </c>
      <c r="C40">
        <v>167390.1</v>
      </c>
      <c r="D40">
        <v>9.6</v>
      </c>
      <c r="E40">
        <v>0.3</v>
      </c>
      <c r="F40">
        <v>0.2</v>
      </c>
      <c r="G40">
        <v>80.5</v>
      </c>
      <c r="H40">
        <v>0.4</v>
      </c>
      <c r="I40">
        <v>137.5</v>
      </c>
      <c r="J40">
        <v>0.1</v>
      </c>
      <c r="K40">
        <v>46.4</v>
      </c>
      <c r="L40">
        <v>0</v>
      </c>
      <c r="M40">
        <v>0.2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</row>
    <row r="41" spans="1:28" x14ac:dyDescent="0.35">
      <c r="A41" t="s">
        <v>512</v>
      </c>
      <c r="B41">
        <v>164.9</v>
      </c>
      <c r="C41">
        <v>202452.8</v>
      </c>
      <c r="D41">
        <v>13.8</v>
      </c>
      <c r="E41">
        <v>0.2</v>
      </c>
      <c r="F41">
        <v>0.2</v>
      </c>
      <c r="G41">
        <v>73</v>
      </c>
      <c r="H41">
        <v>0.4</v>
      </c>
      <c r="I41">
        <v>162.4</v>
      </c>
      <c r="J41">
        <v>0.5</v>
      </c>
      <c r="K41">
        <v>112.7</v>
      </c>
      <c r="L41">
        <v>3.2</v>
      </c>
      <c r="M41">
        <v>6.6</v>
      </c>
      <c r="N41">
        <v>0.8</v>
      </c>
      <c r="O41">
        <v>2.8</v>
      </c>
      <c r="P41">
        <v>0.4</v>
      </c>
      <c r="Q41">
        <v>0.1</v>
      </c>
      <c r="R41">
        <v>0.3</v>
      </c>
      <c r="S41">
        <v>0</v>
      </c>
      <c r="T41">
        <v>0.2</v>
      </c>
      <c r="U41">
        <v>0</v>
      </c>
      <c r="V41">
        <v>0.1</v>
      </c>
      <c r="W41">
        <v>0</v>
      </c>
      <c r="X41">
        <v>0</v>
      </c>
      <c r="Y41">
        <v>0</v>
      </c>
      <c r="Z41">
        <v>0</v>
      </c>
      <c r="AA41">
        <v>0</v>
      </c>
      <c r="AB41">
        <v>1.9</v>
      </c>
    </row>
    <row r="42" spans="1:28" x14ac:dyDescent="0.35">
      <c r="A42" t="s">
        <v>697</v>
      </c>
      <c r="B42">
        <v>140.6</v>
      </c>
      <c r="C42">
        <v>140222.6</v>
      </c>
      <c r="D42">
        <v>2.2000000000000002</v>
      </c>
      <c r="E42">
        <v>1</v>
      </c>
      <c r="F42">
        <v>0.8</v>
      </c>
      <c r="G42">
        <v>37.299999999999997</v>
      </c>
      <c r="H42">
        <v>0.1</v>
      </c>
      <c r="I42">
        <v>184.6</v>
      </c>
      <c r="J42">
        <v>0.1</v>
      </c>
      <c r="K42">
        <v>20.100000000000001</v>
      </c>
      <c r="L42">
        <v>0.1</v>
      </c>
      <c r="M42">
        <v>0.1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</row>
    <row r="43" spans="1:28" x14ac:dyDescent="0.35">
      <c r="A43" t="s">
        <v>529</v>
      </c>
      <c r="B43">
        <v>163.9</v>
      </c>
      <c r="C43">
        <v>237032.6</v>
      </c>
      <c r="D43">
        <v>3.9</v>
      </c>
      <c r="E43">
        <v>0.7</v>
      </c>
      <c r="F43">
        <v>1.4</v>
      </c>
      <c r="G43">
        <v>58.8</v>
      </c>
      <c r="H43">
        <v>0.3</v>
      </c>
      <c r="I43">
        <v>427</v>
      </c>
      <c r="J43">
        <v>0.8</v>
      </c>
      <c r="K43">
        <v>262.60000000000002</v>
      </c>
      <c r="L43">
        <v>0.2</v>
      </c>
      <c r="M43">
        <v>0.5</v>
      </c>
      <c r="N43">
        <v>0.1</v>
      </c>
      <c r="O43">
        <v>0.3</v>
      </c>
      <c r="P43">
        <v>0.1</v>
      </c>
      <c r="Q43">
        <v>0.1</v>
      </c>
      <c r="R43">
        <v>0.1</v>
      </c>
      <c r="S43">
        <v>0</v>
      </c>
      <c r="T43">
        <v>0.1</v>
      </c>
      <c r="U43">
        <v>0</v>
      </c>
      <c r="V43">
        <v>0.1</v>
      </c>
      <c r="W43">
        <v>0</v>
      </c>
      <c r="X43">
        <v>0.1</v>
      </c>
      <c r="Y43">
        <v>0</v>
      </c>
      <c r="Z43">
        <v>0</v>
      </c>
      <c r="AA43">
        <v>0</v>
      </c>
      <c r="AB43">
        <v>0</v>
      </c>
    </row>
    <row r="44" spans="1:28" x14ac:dyDescent="0.35">
      <c r="A44" t="s">
        <v>492</v>
      </c>
      <c r="B44">
        <v>152.19999999999999</v>
      </c>
      <c r="C44">
        <v>189231.9</v>
      </c>
      <c r="D44">
        <v>3.7</v>
      </c>
      <c r="E44">
        <v>0.5</v>
      </c>
      <c r="F44">
        <v>2.4</v>
      </c>
      <c r="G44">
        <v>64.900000000000006</v>
      </c>
      <c r="H44">
        <v>0.4</v>
      </c>
      <c r="I44">
        <v>362.1</v>
      </c>
      <c r="J44">
        <v>3.4</v>
      </c>
      <c r="K44">
        <v>108.8</v>
      </c>
      <c r="L44">
        <v>1.1000000000000001</v>
      </c>
      <c r="M44">
        <v>1.4</v>
      </c>
      <c r="N44">
        <v>0.3</v>
      </c>
      <c r="O44">
        <v>1.4</v>
      </c>
      <c r="P44">
        <v>0.3</v>
      </c>
      <c r="Q44">
        <v>0.1</v>
      </c>
      <c r="R44">
        <v>0.4</v>
      </c>
      <c r="S44">
        <v>0</v>
      </c>
      <c r="T44">
        <v>0.4</v>
      </c>
      <c r="U44">
        <v>0.1</v>
      </c>
      <c r="V44">
        <v>0.3</v>
      </c>
      <c r="W44">
        <v>0</v>
      </c>
      <c r="X44">
        <v>0.2</v>
      </c>
      <c r="Y44">
        <v>0</v>
      </c>
      <c r="Z44">
        <v>0</v>
      </c>
      <c r="AA44">
        <v>0</v>
      </c>
      <c r="AB44">
        <v>0.1</v>
      </c>
    </row>
    <row r="45" spans="1:28" x14ac:dyDescent="0.35">
      <c r="A45" t="s">
        <v>543</v>
      </c>
      <c r="B45">
        <v>185.6</v>
      </c>
      <c r="C45">
        <v>235168.8</v>
      </c>
      <c r="D45">
        <v>8.1</v>
      </c>
      <c r="E45">
        <v>0.2</v>
      </c>
      <c r="F45">
        <v>0.1</v>
      </c>
      <c r="G45">
        <v>69.599999999999994</v>
      </c>
      <c r="H45">
        <v>0.5</v>
      </c>
      <c r="I45">
        <v>212.9</v>
      </c>
      <c r="J45">
        <v>0.7</v>
      </c>
      <c r="K45">
        <v>131.80000000000001</v>
      </c>
      <c r="L45">
        <v>0.3</v>
      </c>
      <c r="M45">
        <v>1</v>
      </c>
      <c r="N45">
        <v>0.1</v>
      </c>
      <c r="O45">
        <v>0.4</v>
      </c>
      <c r="P45">
        <v>0.1</v>
      </c>
      <c r="Q45">
        <v>0</v>
      </c>
      <c r="R45">
        <v>0.1</v>
      </c>
      <c r="S45">
        <v>0</v>
      </c>
      <c r="T45">
        <v>0.1</v>
      </c>
      <c r="U45">
        <v>0</v>
      </c>
      <c r="V45">
        <v>0.1</v>
      </c>
      <c r="W45">
        <v>0</v>
      </c>
      <c r="X45">
        <v>0.1</v>
      </c>
      <c r="Y45">
        <v>0</v>
      </c>
      <c r="Z45">
        <v>0</v>
      </c>
      <c r="AA45">
        <v>0</v>
      </c>
      <c r="AB45">
        <v>0.1</v>
      </c>
    </row>
    <row r="46" spans="1:28" x14ac:dyDescent="0.35">
      <c r="A46" t="s">
        <v>506</v>
      </c>
      <c r="B46">
        <v>87.8</v>
      </c>
      <c r="C46">
        <v>179823.1</v>
      </c>
      <c r="D46">
        <v>1.3</v>
      </c>
      <c r="E46">
        <v>0.1</v>
      </c>
      <c r="F46">
        <v>0.2</v>
      </c>
      <c r="G46">
        <v>19.100000000000001</v>
      </c>
      <c r="H46">
        <v>0.2</v>
      </c>
      <c r="I46">
        <v>147.69999999999999</v>
      </c>
      <c r="J46">
        <v>0.1</v>
      </c>
      <c r="K46">
        <v>85.2</v>
      </c>
      <c r="L46">
        <v>0.1</v>
      </c>
      <c r="M46">
        <v>0.2</v>
      </c>
      <c r="N46">
        <v>0</v>
      </c>
      <c r="O46">
        <v>0.1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</row>
    <row r="47" spans="1:28" x14ac:dyDescent="0.35">
      <c r="A47" t="s">
        <v>545</v>
      </c>
      <c r="B47">
        <v>160.80000000000001</v>
      </c>
      <c r="C47">
        <v>215755.2</v>
      </c>
      <c r="D47">
        <v>9.6999999999999993</v>
      </c>
      <c r="E47">
        <v>0.2</v>
      </c>
      <c r="F47">
        <v>0.4</v>
      </c>
      <c r="G47">
        <v>100.7</v>
      </c>
      <c r="H47">
        <v>0.5</v>
      </c>
      <c r="I47">
        <v>198.6</v>
      </c>
      <c r="J47">
        <v>0.5</v>
      </c>
      <c r="K47">
        <v>97.2</v>
      </c>
      <c r="L47">
        <v>1.5</v>
      </c>
      <c r="M47">
        <v>3.4</v>
      </c>
      <c r="N47">
        <v>0.3</v>
      </c>
      <c r="O47">
        <v>1.3</v>
      </c>
      <c r="P47">
        <v>0.2</v>
      </c>
      <c r="Q47">
        <v>0</v>
      </c>
      <c r="R47">
        <v>0.1</v>
      </c>
      <c r="S47">
        <v>0</v>
      </c>
      <c r="T47">
        <v>0.1</v>
      </c>
      <c r="U47">
        <v>0</v>
      </c>
      <c r="V47">
        <v>0.1</v>
      </c>
      <c r="W47">
        <v>0</v>
      </c>
      <c r="X47">
        <v>0</v>
      </c>
      <c r="Y47">
        <v>0</v>
      </c>
      <c r="Z47">
        <v>0</v>
      </c>
      <c r="AA47">
        <v>0</v>
      </c>
      <c r="AB47">
        <v>0.8</v>
      </c>
    </row>
    <row r="48" spans="1:28" x14ac:dyDescent="0.35">
      <c r="A48" t="s">
        <v>515</v>
      </c>
      <c r="B48">
        <v>156.6</v>
      </c>
      <c r="C48">
        <v>249304</v>
      </c>
      <c r="D48">
        <v>9.1999999999999993</v>
      </c>
      <c r="E48">
        <v>0.2</v>
      </c>
      <c r="F48">
        <v>0.3</v>
      </c>
      <c r="G48">
        <v>58.2</v>
      </c>
      <c r="H48">
        <v>0.3</v>
      </c>
      <c r="I48">
        <v>200.9</v>
      </c>
      <c r="J48">
        <v>0.1</v>
      </c>
      <c r="K48">
        <v>127</v>
      </c>
      <c r="L48">
        <v>0.1</v>
      </c>
      <c r="M48">
        <v>0.3</v>
      </c>
      <c r="N48">
        <v>0</v>
      </c>
      <c r="O48">
        <v>0.1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</row>
    <row r="49" spans="1:28" x14ac:dyDescent="0.35">
      <c r="A49" t="s">
        <v>520</v>
      </c>
      <c r="B49">
        <v>147.19999999999999</v>
      </c>
      <c r="C49">
        <v>197502.4</v>
      </c>
      <c r="D49">
        <v>3</v>
      </c>
      <c r="E49">
        <v>0.4</v>
      </c>
      <c r="F49">
        <v>1.4</v>
      </c>
      <c r="G49">
        <v>62.5</v>
      </c>
      <c r="H49">
        <v>0.3</v>
      </c>
      <c r="I49">
        <v>152.5</v>
      </c>
      <c r="J49">
        <v>0.2</v>
      </c>
      <c r="K49">
        <v>104.4</v>
      </c>
      <c r="L49">
        <v>0.3</v>
      </c>
      <c r="M49">
        <v>0.4</v>
      </c>
      <c r="N49">
        <v>0.1</v>
      </c>
      <c r="O49">
        <v>0.2</v>
      </c>
      <c r="P49">
        <v>0.1</v>
      </c>
      <c r="Q49">
        <v>0</v>
      </c>
      <c r="R49">
        <v>0.1</v>
      </c>
      <c r="S49">
        <v>0</v>
      </c>
      <c r="T49">
        <v>0.1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0.1</v>
      </c>
    </row>
    <row r="50" spans="1:28" x14ac:dyDescent="0.35">
      <c r="A50" t="s">
        <v>698</v>
      </c>
      <c r="B50">
        <v>171.9</v>
      </c>
      <c r="C50">
        <v>183323.2</v>
      </c>
      <c r="D50">
        <v>5.7</v>
      </c>
      <c r="E50">
        <v>0.7</v>
      </c>
      <c r="F50">
        <v>1.1000000000000001</v>
      </c>
      <c r="G50">
        <v>262.10000000000002</v>
      </c>
      <c r="H50">
        <v>0.4</v>
      </c>
      <c r="I50">
        <v>191.3</v>
      </c>
      <c r="J50">
        <v>0.1</v>
      </c>
      <c r="K50">
        <v>158.69999999999999</v>
      </c>
      <c r="L50">
        <v>0.1</v>
      </c>
      <c r="M50">
        <v>0.2</v>
      </c>
      <c r="N50">
        <v>0</v>
      </c>
      <c r="O50">
        <v>0.1</v>
      </c>
      <c r="P50">
        <v>0</v>
      </c>
      <c r="Q50">
        <v>0.1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0.1</v>
      </c>
    </row>
    <row r="51" spans="1:28" x14ac:dyDescent="0.35">
      <c r="A51" t="s">
        <v>540</v>
      </c>
      <c r="B51">
        <v>50.3</v>
      </c>
      <c r="C51">
        <v>191277.5</v>
      </c>
      <c r="D51">
        <v>0.5</v>
      </c>
      <c r="E51">
        <v>0.1</v>
      </c>
      <c r="F51">
        <v>0.1</v>
      </c>
      <c r="G51">
        <v>8.1999999999999993</v>
      </c>
      <c r="H51">
        <v>0.1</v>
      </c>
      <c r="I51">
        <v>134.4</v>
      </c>
      <c r="J51">
        <v>1.1000000000000001</v>
      </c>
      <c r="K51">
        <v>131.5</v>
      </c>
      <c r="L51">
        <v>0.2</v>
      </c>
      <c r="M51">
        <v>1.4</v>
      </c>
      <c r="N51">
        <v>0.1</v>
      </c>
      <c r="O51">
        <v>0.3</v>
      </c>
      <c r="P51">
        <v>0.1</v>
      </c>
      <c r="Q51">
        <v>0</v>
      </c>
      <c r="R51">
        <v>0.1</v>
      </c>
      <c r="S51">
        <v>0</v>
      </c>
      <c r="T51">
        <v>0.1</v>
      </c>
      <c r="U51">
        <v>0</v>
      </c>
      <c r="V51">
        <v>0.1</v>
      </c>
      <c r="W51">
        <v>0</v>
      </c>
      <c r="X51">
        <v>0.1</v>
      </c>
      <c r="Y51">
        <v>0</v>
      </c>
      <c r="Z51">
        <v>0</v>
      </c>
      <c r="AA51">
        <v>0</v>
      </c>
      <c r="AB51">
        <v>0.1</v>
      </c>
    </row>
    <row r="52" spans="1:28" x14ac:dyDescent="0.35">
      <c r="A52" t="s">
        <v>483</v>
      </c>
      <c r="B52">
        <v>421.6</v>
      </c>
      <c r="C52">
        <v>142736.4</v>
      </c>
      <c r="D52">
        <v>12.7</v>
      </c>
      <c r="E52">
        <v>1.5</v>
      </c>
      <c r="F52">
        <v>141.19999999999999</v>
      </c>
      <c r="G52">
        <v>785.2</v>
      </c>
      <c r="H52">
        <v>1.1000000000000001</v>
      </c>
      <c r="I52">
        <v>254</v>
      </c>
      <c r="J52">
        <v>0.4</v>
      </c>
      <c r="K52">
        <v>83.5</v>
      </c>
      <c r="L52">
        <v>0.4</v>
      </c>
      <c r="M52">
        <v>0.6</v>
      </c>
      <c r="N52">
        <v>0.1</v>
      </c>
      <c r="O52">
        <v>0.4</v>
      </c>
      <c r="P52">
        <v>0.1</v>
      </c>
      <c r="Q52">
        <v>0</v>
      </c>
      <c r="R52">
        <v>0.1</v>
      </c>
      <c r="S52">
        <v>0</v>
      </c>
      <c r="T52">
        <v>0.1</v>
      </c>
      <c r="U52">
        <v>0</v>
      </c>
      <c r="V52">
        <v>0.1</v>
      </c>
      <c r="W52">
        <v>0</v>
      </c>
      <c r="X52">
        <v>0</v>
      </c>
      <c r="Y52">
        <v>0</v>
      </c>
      <c r="Z52">
        <v>0</v>
      </c>
      <c r="AA52">
        <v>0</v>
      </c>
      <c r="AB52">
        <v>0.1</v>
      </c>
    </row>
    <row r="53" spans="1:28" x14ac:dyDescent="0.35">
      <c r="A53" t="s">
        <v>476</v>
      </c>
      <c r="B53">
        <v>135.80000000000001</v>
      </c>
      <c r="C53">
        <v>201034.7</v>
      </c>
      <c r="D53">
        <v>3.6</v>
      </c>
      <c r="E53">
        <v>0.7</v>
      </c>
      <c r="F53">
        <v>61.6</v>
      </c>
      <c r="G53">
        <v>295.5</v>
      </c>
      <c r="H53">
        <v>0.3</v>
      </c>
      <c r="I53">
        <v>185.7</v>
      </c>
      <c r="J53">
        <v>0.1</v>
      </c>
      <c r="K53">
        <v>134.1</v>
      </c>
      <c r="L53">
        <v>0.1</v>
      </c>
      <c r="M53">
        <v>0.2</v>
      </c>
      <c r="N53">
        <v>0</v>
      </c>
      <c r="O53">
        <v>0.1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</row>
    <row r="54" spans="1:28" x14ac:dyDescent="0.35">
      <c r="A54" t="s">
        <v>484</v>
      </c>
      <c r="B54">
        <v>99.6</v>
      </c>
      <c r="C54">
        <v>228747.4</v>
      </c>
      <c r="D54">
        <v>2.8</v>
      </c>
      <c r="E54">
        <v>0.5</v>
      </c>
      <c r="F54">
        <v>0.9</v>
      </c>
      <c r="G54">
        <v>36.1</v>
      </c>
      <c r="H54">
        <v>0.2</v>
      </c>
      <c r="I54">
        <v>409.2</v>
      </c>
      <c r="J54">
        <v>0.3</v>
      </c>
      <c r="K54">
        <v>137.1</v>
      </c>
      <c r="L54">
        <v>0.1</v>
      </c>
      <c r="M54">
        <v>0.2</v>
      </c>
      <c r="N54">
        <v>0.1</v>
      </c>
      <c r="O54">
        <v>0.1</v>
      </c>
      <c r="P54">
        <v>0.1</v>
      </c>
      <c r="Q54">
        <v>0</v>
      </c>
      <c r="R54">
        <v>0.1</v>
      </c>
      <c r="S54">
        <v>0</v>
      </c>
      <c r="T54">
        <v>0.1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</row>
    <row r="55" spans="1:28" x14ac:dyDescent="0.35">
      <c r="A55" t="s">
        <v>495</v>
      </c>
      <c r="B55">
        <v>251</v>
      </c>
      <c r="C55">
        <v>152837.9</v>
      </c>
      <c r="D55">
        <v>6.2</v>
      </c>
      <c r="E55">
        <v>0.9</v>
      </c>
      <c r="F55">
        <v>0.5</v>
      </c>
      <c r="G55">
        <v>106</v>
      </c>
      <c r="H55">
        <v>0.5</v>
      </c>
      <c r="I55">
        <v>300.60000000000002</v>
      </c>
      <c r="J55">
        <v>15.9</v>
      </c>
      <c r="K55">
        <v>112.2</v>
      </c>
      <c r="L55">
        <v>4</v>
      </c>
      <c r="M55">
        <v>5.7</v>
      </c>
      <c r="N55">
        <v>1.2</v>
      </c>
      <c r="O55">
        <v>5.9</v>
      </c>
      <c r="P55">
        <v>1.4</v>
      </c>
      <c r="Q55">
        <v>0.4</v>
      </c>
      <c r="R55">
        <v>1.7</v>
      </c>
      <c r="S55">
        <v>0</v>
      </c>
      <c r="T55">
        <v>1.9</v>
      </c>
      <c r="U55">
        <v>0.4</v>
      </c>
      <c r="V55">
        <v>1.3</v>
      </c>
      <c r="W55">
        <v>0.2</v>
      </c>
      <c r="X55">
        <v>1.1000000000000001</v>
      </c>
      <c r="Y55">
        <v>0.2</v>
      </c>
      <c r="Z55">
        <v>0</v>
      </c>
      <c r="AA55">
        <v>0</v>
      </c>
      <c r="AB55">
        <v>0.3</v>
      </c>
    </row>
    <row r="56" spans="1:28" x14ac:dyDescent="0.35">
      <c r="A56" t="s">
        <v>477</v>
      </c>
      <c r="B56">
        <v>146.1</v>
      </c>
      <c r="C56">
        <v>211080.7</v>
      </c>
      <c r="D56">
        <v>3.8</v>
      </c>
      <c r="E56">
        <v>0.3</v>
      </c>
      <c r="F56">
        <v>3.1</v>
      </c>
      <c r="G56">
        <v>68.3</v>
      </c>
      <c r="H56">
        <v>0.4</v>
      </c>
      <c r="I56">
        <v>205</v>
      </c>
      <c r="J56">
        <v>0.1</v>
      </c>
      <c r="K56">
        <v>151.6</v>
      </c>
      <c r="L56">
        <v>0.1</v>
      </c>
      <c r="M56">
        <v>0.2</v>
      </c>
      <c r="N56">
        <v>0</v>
      </c>
      <c r="O56">
        <v>0.1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</row>
    <row r="57" spans="1:28" x14ac:dyDescent="0.35">
      <c r="A57" t="s">
        <v>498</v>
      </c>
      <c r="B57">
        <v>307.39999999999998</v>
      </c>
      <c r="C57">
        <v>197064.5</v>
      </c>
      <c r="D57">
        <v>10.4</v>
      </c>
      <c r="E57">
        <v>0.8</v>
      </c>
      <c r="F57">
        <v>0.8</v>
      </c>
      <c r="G57">
        <v>170.3</v>
      </c>
      <c r="H57">
        <v>1</v>
      </c>
      <c r="I57">
        <v>216.8</v>
      </c>
      <c r="J57">
        <v>0.8</v>
      </c>
      <c r="K57">
        <v>179.1</v>
      </c>
      <c r="L57">
        <v>6.3</v>
      </c>
      <c r="M57">
        <v>12.8</v>
      </c>
      <c r="N57">
        <v>1.4</v>
      </c>
      <c r="O57">
        <v>4.9000000000000004</v>
      </c>
      <c r="P57">
        <v>0.7</v>
      </c>
      <c r="Q57">
        <v>0.1</v>
      </c>
      <c r="R57">
        <v>0.6</v>
      </c>
      <c r="S57">
        <v>0.2</v>
      </c>
      <c r="T57">
        <v>0</v>
      </c>
      <c r="U57">
        <v>0.1</v>
      </c>
      <c r="V57">
        <v>0</v>
      </c>
      <c r="W57">
        <v>0</v>
      </c>
      <c r="X57">
        <v>0</v>
      </c>
      <c r="Y57">
        <v>0</v>
      </c>
      <c r="Z57">
        <v>0</v>
      </c>
      <c r="AA57">
        <v>3.2</v>
      </c>
      <c r="AB57">
        <v>0.4</v>
      </c>
    </row>
    <row r="58" spans="1:28" x14ac:dyDescent="0.35">
      <c r="A58" t="s">
        <v>500</v>
      </c>
      <c r="B58">
        <v>381.8</v>
      </c>
      <c r="C58">
        <v>183518.5</v>
      </c>
      <c r="D58">
        <v>4.8</v>
      </c>
      <c r="E58">
        <v>0.6</v>
      </c>
      <c r="F58">
        <v>0.1</v>
      </c>
      <c r="G58">
        <v>133.1</v>
      </c>
      <c r="H58">
        <v>0.5</v>
      </c>
      <c r="I58">
        <v>218.1</v>
      </c>
      <c r="J58">
        <v>0.6</v>
      </c>
      <c r="K58">
        <v>157.5</v>
      </c>
      <c r="L58">
        <v>0.3</v>
      </c>
      <c r="M58">
        <v>0.6</v>
      </c>
      <c r="N58">
        <v>0.1</v>
      </c>
      <c r="O58">
        <v>0.2</v>
      </c>
      <c r="P58">
        <v>0.1</v>
      </c>
      <c r="Q58">
        <v>0.1</v>
      </c>
      <c r="R58">
        <v>0.1</v>
      </c>
      <c r="S58">
        <v>0.1</v>
      </c>
      <c r="T58">
        <v>0</v>
      </c>
      <c r="U58">
        <v>0.1</v>
      </c>
      <c r="V58">
        <v>0</v>
      </c>
      <c r="W58">
        <v>0.1</v>
      </c>
      <c r="X58">
        <v>0</v>
      </c>
      <c r="Y58">
        <v>0</v>
      </c>
      <c r="Z58">
        <v>0</v>
      </c>
      <c r="AA58">
        <v>0.1</v>
      </c>
      <c r="AB58">
        <v>0.2</v>
      </c>
    </row>
    <row r="59" spans="1:28" x14ac:dyDescent="0.35">
      <c r="A59" t="s">
        <v>513</v>
      </c>
      <c r="B59">
        <v>109.6</v>
      </c>
      <c r="C59">
        <v>155559.70000000001</v>
      </c>
      <c r="D59">
        <v>5.8</v>
      </c>
      <c r="E59">
        <v>0.2</v>
      </c>
      <c r="F59">
        <v>1.4</v>
      </c>
      <c r="G59">
        <v>39.6</v>
      </c>
      <c r="H59">
        <v>0.2</v>
      </c>
      <c r="I59">
        <v>139.6</v>
      </c>
      <c r="J59">
        <v>0.1</v>
      </c>
      <c r="K59">
        <v>86.5</v>
      </c>
      <c r="L59">
        <v>0.1</v>
      </c>
      <c r="M59">
        <v>0.3</v>
      </c>
      <c r="N59">
        <v>0</v>
      </c>
      <c r="O59">
        <v>0.1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0.1</v>
      </c>
      <c r="AB59">
        <v>0.1</v>
      </c>
    </row>
    <row r="60" spans="1:28" x14ac:dyDescent="0.35">
      <c r="A60" t="s">
        <v>699</v>
      </c>
      <c r="B60">
        <v>237.3</v>
      </c>
      <c r="C60">
        <v>171242.5</v>
      </c>
      <c r="D60">
        <v>4.3</v>
      </c>
      <c r="E60">
        <v>1.1000000000000001</v>
      </c>
      <c r="F60">
        <v>1</v>
      </c>
      <c r="G60">
        <v>85.1</v>
      </c>
      <c r="H60">
        <v>0.3</v>
      </c>
      <c r="I60">
        <v>250.4</v>
      </c>
      <c r="J60">
        <v>0.1</v>
      </c>
      <c r="K60">
        <v>28.7</v>
      </c>
      <c r="L60">
        <v>0.1</v>
      </c>
      <c r="M60">
        <v>0.2</v>
      </c>
      <c r="N60">
        <v>0</v>
      </c>
      <c r="O60">
        <v>0.1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0.1</v>
      </c>
    </row>
    <row r="61" spans="1:28" x14ac:dyDescent="0.35">
      <c r="A61" t="s">
        <v>456</v>
      </c>
      <c r="B61">
        <v>177.6</v>
      </c>
      <c r="C61">
        <v>162821.79999999999</v>
      </c>
      <c r="D61">
        <v>6.7</v>
      </c>
      <c r="E61">
        <v>0.4</v>
      </c>
      <c r="F61">
        <v>0.3</v>
      </c>
      <c r="G61">
        <v>98.1</v>
      </c>
      <c r="H61">
        <v>0.4</v>
      </c>
      <c r="I61">
        <v>156.4</v>
      </c>
      <c r="J61">
        <v>0.1</v>
      </c>
      <c r="K61">
        <v>56.4</v>
      </c>
      <c r="L61">
        <v>0.1</v>
      </c>
      <c r="M61">
        <v>0.1</v>
      </c>
      <c r="N61">
        <v>0</v>
      </c>
      <c r="O61">
        <v>0.1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</row>
    <row r="62" spans="1:28" x14ac:dyDescent="0.35">
      <c r="A62" t="s">
        <v>511</v>
      </c>
      <c r="B62">
        <v>232.3</v>
      </c>
      <c r="C62">
        <v>185669.6</v>
      </c>
      <c r="D62">
        <v>9.4</v>
      </c>
      <c r="E62">
        <v>0.3</v>
      </c>
      <c r="F62">
        <v>0.8</v>
      </c>
      <c r="G62">
        <v>94.4</v>
      </c>
      <c r="H62">
        <v>0.5</v>
      </c>
      <c r="I62">
        <v>166.7</v>
      </c>
      <c r="J62">
        <v>0.1</v>
      </c>
      <c r="K62">
        <v>107.6</v>
      </c>
      <c r="L62">
        <v>0.1</v>
      </c>
      <c r="M62">
        <v>0.3</v>
      </c>
      <c r="N62">
        <v>0</v>
      </c>
      <c r="O62">
        <v>0.1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0.1</v>
      </c>
      <c r="AB62">
        <v>0.1</v>
      </c>
    </row>
    <row r="63" spans="1:28" x14ac:dyDescent="0.35">
      <c r="A63" t="s">
        <v>700</v>
      </c>
      <c r="B63">
        <v>245.5</v>
      </c>
      <c r="C63">
        <v>185727.9</v>
      </c>
      <c r="D63">
        <v>3</v>
      </c>
      <c r="E63">
        <v>1.2</v>
      </c>
      <c r="F63">
        <v>0.4</v>
      </c>
      <c r="G63">
        <v>53.4</v>
      </c>
      <c r="H63">
        <v>0.2</v>
      </c>
      <c r="I63">
        <v>266.7</v>
      </c>
      <c r="J63">
        <v>0.1</v>
      </c>
      <c r="K63">
        <v>28.1</v>
      </c>
      <c r="L63">
        <v>0.1</v>
      </c>
      <c r="M63">
        <v>0.1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0.1</v>
      </c>
    </row>
    <row r="64" spans="1:28" x14ac:dyDescent="0.35">
      <c r="A64" t="s">
        <v>455</v>
      </c>
      <c r="B64">
        <v>23</v>
      </c>
      <c r="C64">
        <v>222186.2</v>
      </c>
      <c r="D64">
        <v>0.1</v>
      </c>
      <c r="E64">
        <v>0.7</v>
      </c>
      <c r="F64">
        <v>0.1</v>
      </c>
      <c r="G64">
        <v>3.5</v>
      </c>
      <c r="H64">
        <v>0.1</v>
      </c>
      <c r="I64">
        <v>336</v>
      </c>
      <c r="J64">
        <v>0</v>
      </c>
      <c r="K64">
        <v>98.2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</row>
    <row r="65" spans="1:28" x14ac:dyDescent="0.35">
      <c r="A65" t="s">
        <v>701</v>
      </c>
      <c r="B65">
        <v>224.6</v>
      </c>
      <c r="C65">
        <v>205023</v>
      </c>
      <c r="D65">
        <v>3.1</v>
      </c>
      <c r="E65">
        <v>1</v>
      </c>
      <c r="F65">
        <v>3.7</v>
      </c>
      <c r="G65">
        <v>81.3</v>
      </c>
      <c r="H65">
        <v>0.2</v>
      </c>
      <c r="I65">
        <v>323.5</v>
      </c>
      <c r="J65">
        <v>0.1</v>
      </c>
      <c r="K65">
        <v>33.299999999999997</v>
      </c>
      <c r="L65">
        <v>0.1</v>
      </c>
      <c r="M65">
        <v>0.1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0.1</v>
      </c>
    </row>
    <row r="66" spans="1:28" x14ac:dyDescent="0.35">
      <c r="A66" t="s">
        <v>702</v>
      </c>
      <c r="B66">
        <v>420.7</v>
      </c>
      <c r="C66">
        <v>161722</v>
      </c>
      <c r="D66">
        <v>13.6</v>
      </c>
      <c r="E66">
        <v>0.7</v>
      </c>
      <c r="F66">
        <v>0.5</v>
      </c>
      <c r="G66">
        <v>221</v>
      </c>
      <c r="H66">
        <v>1</v>
      </c>
      <c r="I66">
        <v>225.2</v>
      </c>
      <c r="J66">
        <v>1.3</v>
      </c>
      <c r="K66">
        <v>140.80000000000001</v>
      </c>
      <c r="L66">
        <v>0.2</v>
      </c>
      <c r="M66">
        <v>2.6</v>
      </c>
      <c r="N66">
        <v>0.1</v>
      </c>
      <c r="O66">
        <v>0.2</v>
      </c>
      <c r="P66">
        <v>0.1</v>
      </c>
      <c r="Q66">
        <v>0</v>
      </c>
      <c r="R66">
        <v>0.1</v>
      </c>
      <c r="S66">
        <v>0.1</v>
      </c>
      <c r="T66">
        <v>0</v>
      </c>
      <c r="U66">
        <v>0.1</v>
      </c>
      <c r="V66">
        <v>0</v>
      </c>
      <c r="W66">
        <v>0.1</v>
      </c>
      <c r="X66">
        <v>0</v>
      </c>
      <c r="Y66">
        <v>0</v>
      </c>
      <c r="Z66">
        <v>0</v>
      </c>
      <c r="AA66">
        <v>0.1</v>
      </c>
      <c r="AB66">
        <v>0.5</v>
      </c>
    </row>
    <row r="67" spans="1:28" x14ac:dyDescent="0.35">
      <c r="A67" t="s">
        <v>459</v>
      </c>
      <c r="B67">
        <v>85.2</v>
      </c>
      <c r="C67">
        <v>149757.1</v>
      </c>
      <c r="D67">
        <v>1.8</v>
      </c>
      <c r="E67">
        <v>0.1</v>
      </c>
      <c r="F67">
        <v>0.1</v>
      </c>
      <c r="G67">
        <v>20.9</v>
      </c>
      <c r="H67">
        <v>0.1</v>
      </c>
      <c r="I67">
        <v>134.6</v>
      </c>
      <c r="J67">
        <v>0</v>
      </c>
      <c r="K67">
        <v>45.6</v>
      </c>
      <c r="L67">
        <v>0</v>
      </c>
      <c r="M67">
        <v>0.1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</row>
    <row r="68" spans="1:28" x14ac:dyDescent="0.35">
      <c r="A68" t="s">
        <v>480</v>
      </c>
      <c r="B68">
        <v>786.5</v>
      </c>
      <c r="C68">
        <v>487475.4</v>
      </c>
      <c r="D68">
        <v>20.399999999999999</v>
      </c>
      <c r="E68">
        <v>1.7</v>
      </c>
      <c r="F68">
        <v>0.8</v>
      </c>
      <c r="G68">
        <v>306.3</v>
      </c>
      <c r="H68">
        <v>1.9</v>
      </c>
      <c r="I68">
        <v>1038.7</v>
      </c>
      <c r="J68">
        <v>2.2999999999999998</v>
      </c>
      <c r="K68">
        <v>417.9</v>
      </c>
      <c r="L68">
        <v>1.7</v>
      </c>
      <c r="M68">
        <v>3.3</v>
      </c>
      <c r="N68">
        <v>0.4</v>
      </c>
      <c r="O68">
        <v>1.7</v>
      </c>
      <c r="P68">
        <v>0.4</v>
      </c>
      <c r="Q68">
        <v>0.2</v>
      </c>
      <c r="R68">
        <v>0.4</v>
      </c>
      <c r="S68">
        <v>0.4</v>
      </c>
      <c r="T68">
        <v>0</v>
      </c>
      <c r="U68">
        <v>0.2</v>
      </c>
      <c r="V68">
        <v>0</v>
      </c>
      <c r="W68">
        <v>0.2</v>
      </c>
      <c r="X68">
        <v>0</v>
      </c>
      <c r="Y68">
        <v>0</v>
      </c>
      <c r="Z68">
        <v>0</v>
      </c>
      <c r="AA68">
        <v>0.4</v>
      </c>
      <c r="AB68">
        <v>4.4000000000000004</v>
      </c>
    </row>
    <row r="69" spans="1:28" x14ac:dyDescent="0.35">
      <c r="A69" t="s">
        <v>503</v>
      </c>
      <c r="B69">
        <v>124.5</v>
      </c>
      <c r="C69">
        <v>169731</v>
      </c>
      <c r="D69">
        <v>6.8</v>
      </c>
      <c r="E69">
        <v>1</v>
      </c>
      <c r="F69">
        <v>90</v>
      </c>
      <c r="G69">
        <v>408</v>
      </c>
      <c r="H69">
        <v>0.3</v>
      </c>
      <c r="I69">
        <v>211.3</v>
      </c>
      <c r="J69">
        <v>2.6</v>
      </c>
      <c r="K69">
        <v>152.4</v>
      </c>
      <c r="L69">
        <v>0.4</v>
      </c>
      <c r="M69">
        <v>1.4</v>
      </c>
      <c r="N69">
        <v>0.1</v>
      </c>
      <c r="O69">
        <v>0.5</v>
      </c>
      <c r="P69">
        <v>0.1</v>
      </c>
      <c r="Q69">
        <v>0.1</v>
      </c>
      <c r="R69">
        <v>0.2</v>
      </c>
      <c r="S69">
        <v>0.2</v>
      </c>
      <c r="T69">
        <v>0.1</v>
      </c>
      <c r="U69">
        <v>0.2</v>
      </c>
      <c r="V69">
        <v>0.1</v>
      </c>
      <c r="W69">
        <v>0.2</v>
      </c>
      <c r="X69">
        <v>0.1</v>
      </c>
      <c r="Y69">
        <v>0</v>
      </c>
      <c r="Z69">
        <v>0</v>
      </c>
      <c r="AA69">
        <v>0.1</v>
      </c>
      <c r="AB69">
        <v>0.3</v>
      </c>
    </row>
    <row r="70" spans="1:28" x14ac:dyDescent="0.35">
      <c r="A70" t="s">
        <v>491</v>
      </c>
      <c r="B70">
        <v>155.1</v>
      </c>
      <c r="C70">
        <v>148594</v>
      </c>
      <c r="D70">
        <v>21.3</v>
      </c>
      <c r="E70">
        <v>0.5</v>
      </c>
      <c r="F70">
        <v>1.1000000000000001</v>
      </c>
      <c r="G70">
        <v>79.2</v>
      </c>
      <c r="H70">
        <v>0.4</v>
      </c>
      <c r="I70">
        <v>326.7</v>
      </c>
      <c r="J70">
        <v>3.3</v>
      </c>
      <c r="K70">
        <v>94.6</v>
      </c>
      <c r="L70">
        <v>0.8</v>
      </c>
      <c r="M70">
        <v>1.2</v>
      </c>
      <c r="N70">
        <v>0.2</v>
      </c>
      <c r="O70">
        <v>1</v>
      </c>
      <c r="P70">
        <v>0.2</v>
      </c>
      <c r="Q70">
        <v>0</v>
      </c>
      <c r="R70">
        <v>0.3</v>
      </c>
      <c r="S70">
        <v>0.3</v>
      </c>
      <c r="T70">
        <v>0.1</v>
      </c>
      <c r="U70">
        <v>0.2</v>
      </c>
      <c r="V70">
        <v>0</v>
      </c>
      <c r="W70">
        <v>0.2</v>
      </c>
      <c r="X70">
        <v>0</v>
      </c>
      <c r="Y70">
        <v>0</v>
      </c>
      <c r="Z70">
        <v>0</v>
      </c>
      <c r="AA70">
        <v>0</v>
      </c>
      <c r="AB70">
        <v>0.6</v>
      </c>
    </row>
    <row r="71" spans="1:28" x14ac:dyDescent="0.35">
      <c r="A71" t="s">
        <v>518</v>
      </c>
      <c r="B71">
        <v>90.5</v>
      </c>
      <c r="C71">
        <v>136793.5</v>
      </c>
      <c r="D71">
        <v>2.4</v>
      </c>
      <c r="E71">
        <v>0.3</v>
      </c>
      <c r="F71">
        <v>0.3</v>
      </c>
      <c r="G71">
        <v>28.1</v>
      </c>
      <c r="H71">
        <v>0.2</v>
      </c>
      <c r="I71">
        <v>144.9</v>
      </c>
      <c r="J71">
        <v>0.1</v>
      </c>
      <c r="K71">
        <v>82.9</v>
      </c>
      <c r="L71">
        <v>0.1</v>
      </c>
      <c r="M71">
        <v>0.1</v>
      </c>
      <c r="N71">
        <v>0</v>
      </c>
      <c r="O71">
        <v>0.1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0.2</v>
      </c>
    </row>
    <row r="72" spans="1:28" x14ac:dyDescent="0.35">
      <c r="A72" t="s">
        <v>482</v>
      </c>
      <c r="B72">
        <v>196</v>
      </c>
      <c r="C72">
        <v>190308.1</v>
      </c>
      <c r="D72">
        <v>15.5</v>
      </c>
      <c r="E72">
        <v>0.8</v>
      </c>
      <c r="F72">
        <v>8.1</v>
      </c>
      <c r="G72">
        <v>115.2</v>
      </c>
      <c r="H72">
        <v>0.5</v>
      </c>
      <c r="I72">
        <v>407</v>
      </c>
      <c r="J72">
        <v>1</v>
      </c>
      <c r="K72">
        <v>157.9</v>
      </c>
      <c r="L72">
        <v>0.3</v>
      </c>
      <c r="M72">
        <v>0.5</v>
      </c>
      <c r="N72">
        <v>0.1</v>
      </c>
      <c r="O72">
        <v>0.4</v>
      </c>
      <c r="P72">
        <v>0.1</v>
      </c>
      <c r="Q72">
        <v>0.1</v>
      </c>
      <c r="R72">
        <v>0.1</v>
      </c>
      <c r="S72">
        <v>0.1</v>
      </c>
      <c r="T72">
        <v>0</v>
      </c>
      <c r="U72">
        <v>0.1</v>
      </c>
      <c r="V72">
        <v>0</v>
      </c>
      <c r="W72">
        <v>0.1</v>
      </c>
      <c r="X72">
        <v>0</v>
      </c>
      <c r="Y72">
        <v>0</v>
      </c>
      <c r="Z72">
        <v>0</v>
      </c>
      <c r="AA72">
        <v>0.1</v>
      </c>
      <c r="AB72">
        <v>1.4</v>
      </c>
    </row>
    <row r="73" spans="1:28" x14ac:dyDescent="0.35">
      <c r="A73" t="s">
        <v>448</v>
      </c>
      <c r="B73">
        <v>310.39999999999998</v>
      </c>
      <c r="C73">
        <v>155169.70000000001</v>
      </c>
      <c r="D73">
        <v>7.9</v>
      </c>
      <c r="E73">
        <v>0.5</v>
      </c>
      <c r="F73">
        <v>2.4</v>
      </c>
      <c r="G73">
        <v>125.9</v>
      </c>
      <c r="H73">
        <v>0.3</v>
      </c>
      <c r="I73">
        <v>102.7</v>
      </c>
      <c r="J73">
        <v>0.8</v>
      </c>
      <c r="K73">
        <v>67.400000000000006</v>
      </c>
      <c r="L73">
        <v>0.4</v>
      </c>
      <c r="M73">
        <v>0.4</v>
      </c>
      <c r="N73">
        <v>0.1</v>
      </c>
      <c r="O73">
        <v>0.3</v>
      </c>
      <c r="P73">
        <v>0.1</v>
      </c>
      <c r="Q73">
        <v>0</v>
      </c>
      <c r="R73">
        <v>0.1</v>
      </c>
      <c r="S73">
        <v>0.1</v>
      </c>
      <c r="T73">
        <v>0</v>
      </c>
      <c r="U73">
        <v>0.1</v>
      </c>
      <c r="V73">
        <v>0</v>
      </c>
      <c r="W73">
        <v>0.1</v>
      </c>
      <c r="X73">
        <v>0</v>
      </c>
      <c r="Y73">
        <v>0</v>
      </c>
      <c r="Z73">
        <v>0</v>
      </c>
      <c r="AA73">
        <v>0</v>
      </c>
      <c r="AB73">
        <v>0</v>
      </c>
    </row>
    <row r="74" spans="1:28" x14ac:dyDescent="0.35">
      <c r="A74" t="s">
        <v>458</v>
      </c>
      <c r="B74">
        <v>33.299999999999997</v>
      </c>
      <c r="C74">
        <v>40763.300000000003</v>
      </c>
      <c r="D74">
        <v>0.7</v>
      </c>
      <c r="E74">
        <v>0.1</v>
      </c>
      <c r="F74">
        <v>0.7</v>
      </c>
      <c r="G74">
        <v>13.1</v>
      </c>
      <c r="H74">
        <v>0.1</v>
      </c>
      <c r="I74">
        <v>33.299999999999997</v>
      </c>
      <c r="J74">
        <v>0</v>
      </c>
      <c r="K74">
        <v>11.9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</row>
    <row r="75" spans="1:28" x14ac:dyDescent="0.35">
      <c r="A75" t="s">
        <v>703</v>
      </c>
      <c r="B75">
        <v>50</v>
      </c>
      <c r="C75">
        <v>51235</v>
      </c>
      <c r="D75">
        <v>0.8</v>
      </c>
      <c r="E75">
        <v>0.3</v>
      </c>
      <c r="F75">
        <v>0.1</v>
      </c>
      <c r="G75">
        <v>14</v>
      </c>
      <c r="H75">
        <v>0.1</v>
      </c>
      <c r="I75">
        <v>87.9</v>
      </c>
      <c r="J75">
        <v>0.1</v>
      </c>
      <c r="K75">
        <v>8.6</v>
      </c>
      <c r="L75">
        <v>0</v>
      </c>
      <c r="M75">
        <v>0.1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</row>
    <row r="76" spans="1:28" x14ac:dyDescent="0.35">
      <c r="A76" t="s">
        <v>508</v>
      </c>
      <c r="B76">
        <v>121.1</v>
      </c>
      <c r="C76">
        <v>169750</v>
      </c>
      <c r="D76">
        <v>3.9</v>
      </c>
      <c r="E76">
        <v>0.2</v>
      </c>
      <c r="F76">
        <v>0.4</v>
      </c>
      <c r="G76">
        <v>37.1</v>
      </c>
      <c r="H76">
        <v>0.3</v>
      </c>
      <c r="I76">
        <v>161</v>
      </c>
      <c r="J76">
        <v>0.1</v>
      </c>
      <c r="K76">
        <v>91.9</v>
      </c>
      <c r="L76">
        <v>0.1</v>
      </c>
      <c r="M76">
        <v>0.2</v>
      </c>
      <c r="N76">
        <v>0</v>
      </c>
      <c r="O76">
        <v>0.1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0.1</v>
      </c>
    </row>
    <row r="77" spans="1:28" x14ac:dyDescent="0.35">
      <c r="A77" t="s">
        <v>502</v>
      </c>
      <c r="B77">
        <v>156.30000000000001</v>
      </c>
      <c r="C77">
        <v>221965.2</v>
      </c>
      <c r="D77">
        <v>5.3</v>
      </c>
      <c r="E77">
        <v>0.4</v>
      </c>
      <c r="F77">
        <v>1.6</v>
      </c>
      <c r="G77">
        <v>64.3</v>
      </c>
      <c r="H77">
        <v>0.7</v>
      </c>
      <c r="I77">
        <v>275.8</v>
      </c>
      <c r="J77">
        <v>1.5</v>
      </c>
      <c r="K77">
        <v>177.4</v>
      </c>
      <c r="L77">
        <v>0.3</v>
      </c>
      <c r="M77">
        <v>1.2</v>
      </c>
      <c r="N77">
        <v>0.1</v>
      </c>
      <c r="O77">
        <v>0.3</v>
      </c>
      <c r="P77">
        <v>0.1</v>
      </c>
      <c r="Q77">
        <v>0</v>
      </c>
      <c r="R77">
        <v>0.1</v>
      </c>
      <c r="S77">
        <v>0.2</v>
      </c>
      <c r="T77">
        <v>0</v>
      </c>
      <c r="U77">
        <v>0.1</v>
      </c>
      <c r="V77">
        <v>0</v>
      </c>
      <c r="W77">
        <v>0.2</v>
      </c>
      <c r="X77">
        <v>0</v>
      </c>
      <c r="Y77">
        <v>0</v>
      </c>
      <c r="Z77">
        <v>0</v>
      </c>
      <c r="AA77">
        <v>0.1</v>
      </c>
      <c r="AB77">
        <v>0.3</v>
      </c>
    </row>
    <row r="78" spans="1:28" x14ac:dyDescent="0.35">
      <c r="A78" t="s">
        <v>523</v>
      </c>
      <c r="B78">
        <v>276.2</v>
      </c>
      <c r="C78">
        <v>173375.2</v>
      </c>
      <c r="D78">
        <v>11.6</v>
      </c>
      <c r="E78">
        <v>2.2999999999999998</v>
      </c>
      <c r="F78">
        <v>0.9</v>
      </c>
      <c r="G78">
        <v>108.9</v>
      </c>
      <c r="H78">
        <v>0.8</v>
      </c>
      <c r="I78">
        <v>377</v>
      </c>
      <c r="J78">
        <v>1.3</v>
      </c>
      <c r="K78">
        <v>287.7</v>
      </c>
      <c r="L78">
        <v>0.4</v>
      </c>
      <c r="M78">
        <v>1.1000000000000001</v>
      </c>
      <c r="N78">
        <v>0.1</v>
      </c>
      <c r="O78">
        <v>0.4</v>
      </c>
      <c r="P78">
        <v>0.1</v>
      </c>
      <c r="Q78">
        <v>0.1</v>
      </c>
      <c r="R78">
        <v>0.1</v>
      </c>
      <c r="S78">
        <v>0.1</v>
      </c>
      <c r="T78">
        <v>0.1</v>
      </c>
      <c r="U78">
        <v>0.1</v>
      </c>
      <c r="V78">
        <v>0</v>
      </c>
      <c r="W78">
        <v>0.1</v>
      </c>
      <c r="X78">
        <v>0</v>
      </c>
      <c r="Y78">
        <v>0</v>
      </c>
      <c r="Z78">
        <v>0</v>
      </c>
      <c r="AA78">
        <v>0.1</v>
      </c>
      <c r="AB78">
        <v>0.7</v>
      </c>
    </row>
    <row r="79" spans="1:28" x14ac:dyDescent="0.35">
      <c r="A79" t="s">
        <v>704</v>
      </c>
      <c r="B79">
        <v>266.89999999999998</v>
      </c>
      <c r="C79">
        <v>179526</v>
      </c>
      <c r="D79">
        <v>11.3</v>
      </c>
      <c r="E79">
        <v>1.7</v>
      </c>
      <c r="F79">
        <v>0.2</v>
      </c>
      <c r="G79">
        <v>606</v>
      </c>
      <c r="H79">
        <v>0.9</v>
      </c>
      <c r="I79">
        <v>124.5</v>
      </c>
      <c r="J79">
        <v>0.4</v>
      </c>
      <c r="K79">
        <v>47.3</v>
      </c>
      <c r="L79">
        <v>0.9</v>
      </c>
      <c r="M79">
        <v>2.2999999999999998</v>
      </c>
      <c r="N79">
        <v>0.2</v>
      </c>
      <c r="O79">
        <v>0.9</v>
      </c>
      <c r="P79">
        <v>0.2</v>
      </c>
      <c r="Q79">
        <v>0</v>
      </c>
      <c r="R79">
        <v>0.1</v>
      </c>
      <c r="S79">
        <v>0.1</v>
      </c>
      <c r="T79">
        <v>0</v>
      </c>
      <c r="U79">
        <v>0.1</v>
      </c>
      <c r="V79">
        <v>0</v>
      </c>
      <c r="W79">
        <v>0</v>
      </c>
      <c r="X79">
        <v>0</v>
      </c>
      <c r="Y79">
        <v>0</v>
      </c>
      <c r="Z79">
        <v>0</v>
      </c>
      <c r="AA79">
        <v>0.6</v>
      </c>
      <c r="AB79">
        <v>0.1</v>
      </c>
    </row>
    <row r="80" spans="1:28" x14ac:dyDescent="0.35">
      <c r="A80" t="s">
        <v>504</v>
      </c>
      <c r="B80">
        <v>64.3</v>
      </c>
      <c r="C80">
        <v>93218.1</v>
      </c>
      <c r="D80">
        <v>1.4</v>
      </c>
      <c r="E80">
        <v>0.2</v>
      </c>
      <c r="F80">
        <v>4.8</v>
      </c>
      <c r="G80">
        <v>44.9</v>
      </c>
      <c r="H80">
        <v>0.2</v>
      </c>
      <c r="I80">
        <v>106.8</v>
      </c>
      <c r="J80">
        <v>0.4</v>
      </c>
      <c r="K80">
        <v>81.900000000000006</v>
      </c>
      <c r="L80">
        <v>0.1</v>
      </c>
      <c r="M80">
        <v>0.4</v>
      </c>
      <c r="N80">
        <v>0</v>
      </c>
      <c r="O80">
        <v>0.1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0.1</v>
      </c>
    </row>
    <row r="81" spans="1:28" x14ac:dyDescent="0.35">
      <c r="A81" t="s">
        <v>372</v>
      </c>
      <c r="B81" s="70">
        <v>152.4</v>
      </c>
      <c r="C81">
        <v>395100.5</v>
      </c>
      <c r="D81">
        <v>3.7</v>
      </c>
      <c r="E81">
        <v>0.2</v>
      </c>
      <c r="F81">
        <v>0.3</v>
      </c>
      <c r="G81">
        <v>104.7</v>
      </c>
      <c r="H81">
        <v>0.8</v>
      </c>
      <c r="I81">
        <v>276.39999999999998</v>
      </c>
      <c r="J81">
        <v>1.7</v>
      </c>
      <c r="K81">
        <v>79.900000000000006</v>
      </c>
      <c r="L81">
        <v>0.3</v>
      </c>
      <c r="M81">
        <v>6.6</v>
      </c>
      <c r="N81">
        <v>0.1</v>
      </c>
      <c r="O81">
        <v>0.5</v>
      </c>
      <c r="P81">
        <v>0.2</v>
      </c>
      <c r="Q81">
        <v>0</v>
      </c>
      <c r="R81">
        <v>0.2</v>
      </c>
      <c r="S81">
        <v>0.3</v>
      </c>
      <c r="T81">
        <v>0.1</v>
      </c>
      <c r="U81">
        <v>0.2</v>
      </c>
      <c r="V81">
        <v>0</v>
      </c>
      <c r="W81">
        <v>0.2</v>
      </c>
      <c r="X81">
        <v>0</v>
      </c>
      <c r="Y81">
        <v>0</v>
      </c>
      <c r="Z81">
        <v>0</v>
      </c>
      <c r="AA81">
        <v>0.7</v>
      </c>
      <c r="AB81">
        <v>0.7</v>
      </c>
    </row>
    <row r="82" spans="1:28" x14ac:dyDescent="0.35">
      <c r="A82" t="s">
        <v>378</v>
      </c>
      <c r="B82">
        <v>19.8</v>
      </c>
      <c r="C82">
        <v>347274.4</v>
      </c>
      <c r="D82">
        <v>4.2</v>
      </c>
      <c r="E82">
        <v>0.5</v>
      </c>
      <c r="F82">
        <v>0.8</v>
      </c>
      <c r="G82">
        <v>196.9</v>
      </c>
      <c r="H82">
        <v>0.4</v>
      </c>
      <c r="I82">
        <v>504.6</v>
      </c>
      <c r="J82">
        <v>8</v>
      </c>
      <c r="K82">
        <v>285.39999999999998</v>
      </c>
      <c r="L82">
        <v>3.2</v>
      </c>
      <c r="M82">
        <v>1.8</v>
      </c>
      <c r="N82">
        <v>0.5</v>
      </c>
      <c r="O82">
        <v>2</v>
      </c>
      <c r="P82">
        <v>0.4</v>
      </c>
      <c r="Q82">
        <v>0.2</v>
      </c>
      <c r="R82">
        <v>0.5</v>
      </c>
      <c r="S82">
        <v>0.8</v>
      </c>
      <c r="T82">
        <v>0.2</v>
      </c>
      <c r="U82">
        <v>0.7</v>
      </c>
      <c r="V82">
        <v>0.1</v>
      </c>
      <c r="W82">
        <v>0.7</v>
      </c>
      <c r="X82">
        <v>0.1</v>
      </c>
      <c r="Y82">
        <v>0</v>
      </c>
      <c r="Z82">
        <v>0</v>
      </c>
      <c r="AA82">
        <v>0.1</v>
      </c>
      <c r="AB82">
        <v>0.5</v>
      </c>
    </row>
    <row r="83" spans="1:28" x14ac:dyDescent="0.35">
      <c r="A83" t="s">
        <v>381</v>
      </c>
      <c r="B83">
        <v>31.8</v>
      </c>
      <c r="C83">
        <v>417762.2</v>
      </c>
      <c r="D83">
        <v>2.4</v>
      </c>
      <c r="E83">
        <v>0.7</v>
      </c>
      <c r="F83">
        <v>6.2</v>
      </c>
      <c r="G83">
        <v>71.5</v>
      </c>
      <c r="H83">
        <v>0.4</v>
      </c>
      <c r="I83">
        <v>415.6</v>
      </c>
      <c r="J83">
        <v>19.600000000000001</v>
      </c>
      <c r="K83">
        <v>124.8</v>
      </c>
      <c r="L83">
        <v>14.2</v>
      </c>
      <c r="M83">
        <v>2.6</v>
      </c>
      <c r="N83">
        <v>2.2999999999999998</v>
      </c>
      <c r="O83">
        <v>8.5</v>
      </c>
      <c r="P83">
        <v>1.6</v>
      </c>
      <c r="Q83">
        <v>0.6</v>
      </c>
      <c r="R83">
        <v>1.9</v>
      </c>
      <c r="S83">
        <v>2.7</v>
      </c>
      <c r="T83">
        <v>0.6</v>
      </c>
      <c r="U83">
        <v>1.6</v>
      </c>
      <c r="V83">
        <v>0.2</v>
      </c>
      <c r="W83">
        <v>1.3</v>
      </c>
      <c r="X83">
        <v>0.2</v>
      </c>
      <c r="Y83">
        <v>0</v>
      </c>
      <c r="Z83">
        <v>0</v>
      </c>
      <c r="AA83">
        <v>0.1</v>
      </c>
      <c r="AB83">
        <v>0.3</v>
      </c>
    </row>
    <row r="84" spans="1:28" x14ac:dyDescent="0.35">
      <c r="A84" t="s">
        <v>384</v>
      </c>
      <c r="B84">
        <v>125.1</v>
      </c>
      <c r="C84">
        <v>299771.8</v>
      </c>
      <c r="D84">
        <v>0.8</v>
      </c>
      <c r="E84">
        <v>0.1</v>
      </c>
      <c r="F84">
        <v>0.2</v>
      </c>
      <c r="G84">
        <v>18.8</v>
      </c>
      <c r="H84">
        <v>0.2</v>
      </c>
      <c r="I84">
        <v>429.2</v>
      </c>
      <c r="J84">
        <v>0.8</v>
      </c>
      <c r="K84">
        <v>92.6</v>
      </c>
      <c r="L84">
        <v>0.4</v>
      </c>
      <c r="M84">
        <v>0.2</v>
      </c>
      <c r="N84">
        <v>0.1</v>
      </c>
      <c r="O84">
        <v>0.2</v>
      </c>
      <c r="P84">
        <v>0</v>
      </c>
      <c r="Q84">
        <v>0</v>
      </c>
      <c r="R84">
        <v>0.1</v>
      </c>
      <c r="S84">
        <v>0.1</v>
      </c>
      <c r="T84">
        <v>0</v>
      </c>
      <c r="U84">
        <v>0.1</v>
      </c>
      <c r="V84">
        <v>0</v>
      </c>
      <c r="W84">
        <v>0.1</v>
      </c>
      <c r="X84">
        <v>0</v>
      </c>
      <c r="Y84">
        <v>0</v>
      </c>
      <c r="Z84">
        <v>0</v>
      </c>
      <c r="AA84">
        <v>0</v>
      </c>
      <c r="AB84">
        <v>0.1</v>
      </c>
    </row>
    <row r="85" spans="1:28" x14ac:dyDescent="0.35">
      <c r="A85" t="s">
        <v>386</v>
      </c>
      <c r="B85">
        <v>4105.8</v>
      </c>
      <c r="C85">
        <v>182294.39999999999</v>
      </c>
      <c r="D85">
        <v>2.4</v>
      </c>
      <c r="E85">
        <v>0.4</v>
      </c>
      <c r="F85">
        <v>0.4</v>
      </c>
      <c r="G85">
        <v>63.7</v>
      </c>
      <c r="H85">
        <v>0.2</v>
      </c>
      <c r="I85">
        <v>326.3</v>
      </c>
      <c r="J85">
        <v>4.5999999999999996</v>
      </c>
      <c r="K85">
        <v>104.8</v>
      </c>
      <c r="L85">
        <v>2.2999999999999998</v>
      </c>
      <c r="M85">
        <v>1</v>
      </c>
      <c r="N85">
        <v>0.3</v>
      </c>
      <c r="O85">
        <v>1.3</v>
      </c>
      <c r="P85">
        <v>0.3</v>
      </c>
      <c r="Q85">
        <v>0.1</v>
      </c>
      <c r="R85">
        <v>0.3</v>
      </c>
      <c r="S85">
        <v>0.5</v>
      </c>
      <c r="T85">
        <v>0.1</v>
      </c>
      <c r="U85">
        <v>0.4</v>
      </c>
      <c r="V85">
        <v>0.1</v>
      </c>
      <c r="W85">
        <v>0.3</v>
      </c>
      <c r="X85">
        <v>0.1</v>
      </c>
      <c r="Y85">
        <v>0</v>
      </c>
      <c r="Z85">
        <v>0</v>
      </c>
      <c r="AA85">
        <v>0</v>
      </c>
      <c r="AB85">
        <v>0.6</v>
      </c>
    </row>
    <row r="86" spans="1:28" x14ac:dyDescent="0.35">
      <c r="A86" t="s">
        <v>387</v>
      </c>
      <c r="B86">
        <v>159.69999999999999</v>
      </c>
      <c r="C86">
        <v>220071</v>
      </c>
      <c r="D86">
        <v>149.19999999999999</v>
      </c>
      <c r="E86">
        <v>5.7</v>
      </c>
      <c r="F86">
        <v>2.6</v>
      </c>
      <c r="G86">
        <v>3309.5</v>
      </c>
      <c r="H86">
        <v>9.6999999999999993</v>
      </c>
      <c r="I86">
        <v>228.1</v>
      </c>
      <c r="J86">
        <v>2.6</v>
      </c>
      <c r="K86">
        <v>92</v>
      </c>
      <c r="L86">
        <v>3.6</v>
      </c>
      <c r="M86">
        <v>7.4</v>
      </c>
      <c r="N86">
        <v>0.9</v>
      </c>
      <c r="O86">
        <v>3.3</v>
      </c>
      <c r="P86">
        <v>0.6</v>
      </c>
      <c r="Q86">
        <v>0.1</v>
      </c>
      <c r="R86">
        <v>0.5</v>
      </c>
      <c r="S86">
        <v>0.4</v>
      </c>
      <c r="T86">
        <v>0.1</v>
      </c>
      <c r="U86">
        <v>0.2</v>
      </c>
      <c r="V86">
        <v>0</v>
      </c>
      <c r="W86">
        <v>0.2</v>
      </c>
      <c r="X86">
        <v>0</v>
      </c>
      <c r="Y86">
        <v>0</v>
      </c>
      <c r="Z86">
        <v>0.1</v>
      </c>
      <c r="AA86">
        <v>1.2</v>
      </c>
      <c r="AB86">
        <v>0.3</v>
      </c>
    </row>
    <row r="87" spans="1:28" x14ac:dyDescent="0.35">
      <c r="A87" t="s">
        <v>390</v>
      </c>
      <c r="B87">
        <v>761.9</v>
      </c>
      <c r="C87">
        <v>68551.3</v>
      </c>
      <c r="D87">
        <v>4.8</v>
      </c>
      <c r="E87">
        <v>0.2</v>
      </c>
      <c r="F87">
        <v>0.2</v>
      </c>
      <c r="G87">
        <v>92.8</v>
      </c>
      <c r="H87">
        <v>0.4</v>
      </c>
      <c r="I87">
        <v>101.4</v>
      </c>
      <c r="J87">
        <v>0.3</v>
      </c>
      <c r="K87">
        <v>18.899999999999999</v>
      </c>
      <c r="L87">
        <v>0.2</v>
      </c>
      <c r="M87">
        <v>0.5</v>
      </c>
      <c r="N87">
        <v>0.1</v>
      </c>
      <c r="O87">
        <v>0.2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0.1</v>
      </c>
      <c r="AB87">
        <v>0.1</v>
      </c>
    </row>
    <row r="88" spans="1:28" x14ac:dyDescent="0.35">
      <c r="A88" t="s">
        <v>391</v>
      </c>
      <c r="B88">
        <v>79.900000000000006</v>
      </c>
      <c r="C88">
        <v>259295.3</v>
      </c>
      <c r="D88">
        <v>28.7</v>
      </c>
      <c r="E88">
        <v>0.7</v>
      </c>
      <c r="F88">
        <v>2.1</v>
      </c>
      <c r="G88">
        <v>356.7</v>
      </c>
      <c r="H88">
        <v>2.5</v>
      </c>
      <c r="I88">
        <v>259.8</v>
      </c>
      <c r="J88">
        <v>4.5</v>
      </c>
      <c r="K88">
        <v>78.599999999999994</v>
      </c>
      <c r="L88">
        <v>41.5</v>
      </c>
      <c r="M88">
        <v>82.9</v>
      </c>
      <c r="N88">
        <v>8.9</v>
      </c>
      <c r="O88">
        <v>31.7</v>
      </c>
      <c r="P88">
        <v>4.5</v>
      </c>
      <c r="Q88">
        <v>0.3</v>
      </c>
      <c r="R88">
        <v>3.2</v>
      </c>
      <c r="S88">
        <v>1.3</v>
      </c>
      <c r="T88">
        <v>0.2</v>
      </c>
      <c r="U88">
        <v>0.4</v>
      </c>
      <c r="V88">
        <v>0</v>
      </c>
      <c r="W88">
        <v>0.1</v>
      </c>
      <c r="X88">
        <v>0</v>
      </c>
      <c r="Y88">
        <v>0</v>
      </c>
      <c r="Z88">
        <v>0</v>
      </c>
      <c r="AA88">
        <v>20.9</v>
      </c>
      <c r="AB88">
        <v>0.8</v>
      </c>
    </row>
    <row r="89" spans="1:28" x14ac:dyDescent="0.35">
      <c r="A89" t="s">
        <v>392</v>
      </c>
      <c r="B89">
        <v>1244.9000000000001</v>
      </c>
      <c r="C89">
        <v>247571.6</v>
      </c>
      <c r="D89">
        <v>2.8</v>
      </c>
      <c r="E89">
        <v>0.1</v>
      </c>
      <c r="F89">
        <v>2.6</v>
      </c>
      <c r="G89">
        <v>47.4</v>
      </c>
      <c r="H89">
        <v>0.3</v>
      </c>
      <c r="I89">
        <v>195.9</v>
      </c>
      <c r="J89">
        <v>0.1</v>
      </c>
      <c r="K89">
        <v>57.6</v>
      </c>
      <c r="L89">
        <v>0.1</v>
      </c>
      <c r="M89">
        <v>0.3</v>
      </c>
      <c r="N89">
        <v>0</v>
      </c>
      <c r="O89">
        <v>0.1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0.1</v>
      </c>
      <c r="AB89">
        <v>0.1</v>
      </c>
    </row>
    <row r="90" spans="1:28" x14ac:dyDescent="0.35">
      <c r="A90" t="s">
        <v>394</v>
      </c>
      <c r="B90">
        <v>2843.8</v>
      </c>
      <c r="C90">
        <v>313729.2</v>
      </c>
      <c r="D90">
        <v>116.2</v>
      </c>
      <c r="E90">
        <v>2.9</v>
      </c>
      <c r="F90">
        <v>2.7</v>
      </c>
      <c r="G90">
        <v>1043.5999999999999</v>
      </c>
      <c r="H90">
        <v>4.8</v>
      </c>
      <c r="I90">
        <v>404.6</v>
      </c>
      <c r="J90">
        <v>0.5</v>
      </c>
      <c r="K90">
        <v>77.900000000000006</v>
      </c>
      <c r="L90">
        <v>0.6</v>
      </c>
      <c r="M90">
        <v>1.2</v>
      </c>
      <c r="N90">
        <v>0.1</v>
      </c>
      <c r="O90">
        <v>0.5</v>
      </c>
      <c r="P90">
        <v>0.1</v>
      </c>
      <c r="Q90">
        <v>0</v>
      </c>
      <c r="R90">
        <v>0.1</v>
      </c>
      <c r="S90">
        <v>0.1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0.2</v>
      </c>
      <c r="AB90">
        <v>0.5</v>
      </c>
    </row>
    <row r="91" spans="1:28" x14ac:dyDescent="0.35">
      <c r="A91" t="s">
        <v>396</v>
      </c>
      <c r="B91">
        <v>317.60000000000002</v>
      </c>
      <c r="C91">
        <v>239779.4</v>
      </c>
      <c r="D91">
        <v>106.1</v>
      </c>
      <c r="E91">
        <v>4.0999999999999996</v>
      </c>
      <c r="F91">
        <v>6.6</v>
      </c>
      <c r="G91">
        <v>1341.4</v>
      </c>
      <c r="H91">
        <v>3.6</v>
      </c>
      <c r="I91">
        <v>432.6</v>
      </c>
      <c r="J91">
        <v>2.2999999999999998</v>
      </c>
      <c r="K91">
        <v>67.900000000000006</v>
      </c>
      <c r="L91">
        <v>2.2000000000000002</v>
      </c>
      <c r="M91">
        <v>3</v>
      </c>
      <c r="N91">
        <v>0.4</v>
      </c>
      <c r="O91">
        <v>1.6</v>
      </c>
      <c r="P91">
        <v>0.3</v>
      </c>
      <c r="Q91">
        <v>0.1</v>
      </c>
      <c r="R91">
        <v>0.3</v>
      </c>
      <c r="S91">
        <v>0.3</v>
      </c>
      <c r="T91">
        <v>0.1</v>
      </c>
      <c r="U91">
        <v>0.2</v>
      </c>
      <c r="V91">
        <v>0</v>
      </c>
      <c r="W91">
        <v>0.2</v>
      </c>
      <c r="X91">
        <v>0</v>
      </c>
      <c r="Y91">
        <v>0</v>
      </c>
      <c r="Z91">
        <v>0</v>
      </c>
      <c r="AA91">
        <v>0.2</v>
      </c>
      <c r="AB91">
        <v>0.1</v>
      </c>
    </row>
    <row r="92" spans="1:28" x14ac:dyDescent="0.35">
      <c r="A92" t="s">
        <v>401</v>
      </c>
      <c r="B92">
        <v>331.4</v>
      </c>
      <c r="C92">
        <v>378826.4</v>
      </c>
      <c r="D92">
        <v>11</v>
      </c>
      <c r="E92">
        <v>1.7</v>
      </c>
      <c r="F92">
        <v>1.9</v>
      </c>
      <c r="G92">
        <v>139.80000000000001</v>
      </c>
      <c r="H92">
        <v>0.4</v>
      </c>
      <c r="I92">
        <v>700.8</v>
      </c>
      <c r="J92">
        <v>0.2</v>
      </c>
      <c r="K92">
        <v>91.4</v>
      </c>
      <c r="L92">
        <v>0.1</v>
      </c>
      <c r="M92">
        <v>0.2</v>
      </c>
      <c r="N92">
        <v>0</v>
      </c>
      <c r="O92">
        <v>0.1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0.1</v>
      </c>
    </row>
    <row r="93" spans="1:28" x14ac:dyDescent="0.35">
      <c r="A93" t="s">
        <v>402</v>
      </c>
      <c r="B93">
        <v>279.89999999999998</v>
      </c>
      <c r="C93">
        <v>286269.59999999998</v>
      </c>
      <c r="D93">
        <v>9.5</v>
      </c>
      <c r="E93">
        <v>1.3</v>
      </c>
      <c r="F93">
        <v>3.6</v>
      </c>
      <c r="G93">
        <v>126</v>
      </c>
      <c r="H93">
        <v>0.4</v>
      </c>
      <c r="I93">
        <v>457.3</v>
      </c>
      <c r="J93">
        <v>0.1</v>
      </c>
      <c r="K93">
        <v>58.8</v>
      </c>
      <c r="L93">
        <v>0.1</v>
      </c>
      <c r="M93">
        <v>0.1</v>
      </c>
      <c r="N93">
        <v>0</v>
      </c>
      <c r="O93">
        <v>0.1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0.1</v>
      </c>
    </row>
    <row r="94" spans="1:28" x14ac:dyDescent="0.35">
      <c r="A94" t="s">
        <v>403</v>
      </c>
      <c r="B94">
        <v>129.69999999999999</v>
      </c>
      <c r="C94">
        <v>333300</v>
      </c>
      <c r="D94">
        <v>8.9</v>
      </c>
      <c r="E94">
        <v>1.8</v>
      </c>
      <c r="F94">
        <v>4.9000000000000004</v>
      </c>
      <c r="G94">
        <v>145.80000000000001</v>
      </c>
      <c r="H94">
        <v>0.4</v>
      </c>
      <c r="I94">
        <v>605.4</v>
      </c>
      <c r="J94">
        <v>0.1</v>
      </c>
      <c r="K94">
        <v>73.599999999999994</v>
      </c>
      <c r="L94">
        <v>0.1</v>
      </c>
      <c r="M94">
        <v>0.1</v>
      </c>
      <c r="N94">
        <v>0</v>
      </c>
      <c r="O94">
        <v>0.1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0.1</v>
      </c>
    </row>
    <row r="95" spans="1:28" x14ac:dyDescent="0.35">
      <c r="A95" t="s">
        <v>404</v>
      </c>
      <c r="B95">
        <v>147.9</v>
      </c>
      <c r="C95">
        <v>316202.5</v>
      </c>
      <c r="D95">
        <v>3.9</v>
      </c>
      <c r="E95">
        <v>1.5</v>
      </c>
      <c r="F95">
        <v>5.5</v>
      </c>
      <c r="G95">
        <v>83.2</v>
      </c>
      <c r="H95">
        <v>0.2</v>
      </c>
      <c r="I95">
        <v>513.20000000000005</v>
      </c>
      <c r="J95">
        <v>0.1</v>
      </c>
      <c r="K95">
        <v>63.1</v>
      </c>
      <c r="L95">
        <v>0.1</v>
      </c>
      <c r="M95">
        <v>0.1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0.1</v>
      </c>
    </row>
    <row r="96" spans="1:28" x14ac:dyDescent="0.35">
      <c r="A96" t="s">
        <v>405</v>
      </c>
      <c r="B96">
        <v>110.5</v>
      </c>
      <c r="C96">
        <v>345555.9</v>
      </c>
      <c r="D96">
        <v>4</v>
      </c>
      <c r="E96">
        <v>1.7</v>
      </c>
      <c r="F96">
        <v>6</v>
      </c>
      <c r="G96">
        <v>93.5</v>
      </c>
      <c r="H96">
        <v>0.2</v>
      </c>
      <c r="I96">
        <v>566.9</v>
      </c>
      <c r="J96">
        <v>0.1</v>
      </c>
      <c r="K96">
        <v>66</v>
      </c>
      <c r="L96">
        <v>0.1</v>
      </c>
      <c r="M96">
        <v>0.1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0.1</v>
      </c>
    </row>
    <row r="97" spans="1:28" x14ac:dyDescent="0.35">
      <c r="A97" t="s">
        <v>406</v>
      </c>
      <c r="B97">
        <v>692</v>
      </c>
      <c r="C97">
        <v>363340.4</v>
      </c>
      <c r="D97">
        <v>2.8</v>
      </c>
      <c r="E97">
        <v>2.1</v>
      </c>
      <c r="F97">
        <v>4.2</v>
      </c>
      <c r="G97">
        <v>72.3</v>
      </c>
      <c r="H97">
        <v>0.2</v>
      </c>
      <c r="I97">
        <v>649.29999999999995</v>
      </c>
      <c r="J97">
        <v>1.4</v>
      </c>
      <c r="K97">
        <v>79.5</v>
      </c>
      <c r="L97">
        <v>0.6</v>
      </c>
      <c r="M97">
        <v>0.6</v>
      </c>
      <c r="N97">
        <v>0.1</v>
      </c>
      <c r="O97">
        <v>0.5</v>
      </c>
      <c r="P97">
        <v>0.1</v>
      </c>
      <c r="Q97">
        <v>0</v>
      </c>
      <c r="R97">
        <v>0.1</v>
      </c>
      <c r="S97">
        <v>0.2</v>
      </c>
      <c r="T97">
        <v>0</v>
      </c>
      <c r="U97">
        <v>0.1</v>
      </c>
      <c r="V97">
        <v>0</v>
      </c>
      <c r="W97">
        <v>0.1</v>
      </c>
      <c r="X97">
        <v>0</v>
      </c>
      <c r="Y97">
        <v>0</v>
      </c>
      <c r="Z97">
        <v>0</v>
      </c>
      <c r="AA97">
        <v>0</v>
      </c>
      <c r="AB97">
        <v>0.1</v>
      </c>
    </row>
    <row r="98" spans="1:28" x14ac:dyDescent="0.35">
      <c r="A98" t="s">
        <v>407</v>
      </c>
      <c r="B98">
        <v>49.9</v>
      </c>
      <c r="C98">
        <v>368849.4</v>
      </c>
      <c r="D98">
        <v>16.8</v>
      </c>
      <c r="E98">
        <v>3.1</v>
      </c>
      <c r="F98">
        <v>7.6</v>
      </c>
      <c r="G98">
        <v>527.5</v>
      </c>
      <c r="H98">
        <v>0.7</v>
      </c>
      <c r="I98">
        <v>718</v>
      </c>
      <c r="J98">
        <v>0.3</v>
      </c>
      <c r="K98">
        <v>52.9</v>
      </c>
      <c r="L98">
        <v>0.4</v>
      </c>
      <c r="M98">
        <v>0.4</v>
      </c>
      <c r="N98">
        <v>0.1</v>
      </c>
      <c r="O98">
        <v>0.2</v>
      </c>
      <c r="P98">
        <v>0</v>
      </c>
      <c r="Q98">
        <v>0</v>
      </c>
      <c r="R98">
        <v>0</v>
      </c>
      <c r="S98">
        <v>0.1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</row>
    <row r="99" spans="1:28" x14ac:dyDescent="0.35">
      <c r="A99" t="s">
        <v>408</v>
      </c>
      <c r="B99">
        <v>102.8</v>
      </c>
      <c r="C99">
        <v>246113.6</v>
      </c>
      <c r="D99">
        <v>1.8</v>
      </c>
      <c r="E99">
        <v>1.4</v>
      </c>
      <c r="F99">
        <v>2.7</v>
      </c>
      <c r="G99">
        <v>49.1</v>
      </c>
      <c r="H99">
        <v>0.1</v>
      </c>
      <c r="I99">
        <v>474.1</v>
      </c>
      <c r="J99">
        <v>0.1</v>
      </c>
      <c r="K99">
        <v>34.700000000000003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</row>
    <row r="100" spans="1:28" x14ac:dyDescent="0.35">
      <c r="A100" t="s">
        <v>409</v>
      </c>
      <c r="B100">
        <v>206.7</v>
      </c>
      <c r="C100">
        <v>400472.7</v>
      </c>
      <c r="D100">
        <v>10.7</v>
      </c>
      <c r="E100">
        <v>2</v>
      </c>
      <c r="F100">
        <v>6.3</v>
      </c>
      <c r="G100">
        <v>72.8</v>
      </c>
      <c r="H100">
        <v>0.2</v>
      </c>
      <c r="I100">
        <v>713</v>
      </c>
      <c r="J100">
        <v>0.1</v>
      </c>
      <c r="K100">
        <v>46.2</v>
      </c>
      <c r="L100">
        <v>0.1</v>
      </c>
      <c r="M100">
        <v>0.1</v>
      </c>
      <c r="N100">
        <v>0</v>
      </c>
      <c r="O100">
        <v>0.1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</row>
    <row r="101" spans="1:28" x14ac:dyDescent="0.35">
      <c r="A101" t="s">
        <v>410</v>
      </c>
      <c r="B101">
        <v>78</v>
      </c>
      <c r="C101">
        <v>415111.3</v>
      </c>
      <c r="D101">
        <v>4.3</v>
      </c>
      <c r="E101">
        <v>2.8</v>
      </c>
      <c r="F101">
        <v>6.7</v>
      </c>
      <c r="G101">
        <v>101.3</v>
      </c>
      <c r="H101">
        <v>0.2</v>
      </c>
      <c r="I101">
        <v>775.8</v>
      </c>
      <c r="J101">
        <v>0.1</v>
      </c>
      <c r="K101">
        <v>50.1</v>
      </c>
      <c r="L101">
        <v>0.2</v>
      </c>
      <c r="M101">
        <v>0.3</v>
      </c>
      <c r="N101">
        <v>0</v>
      </c>
      <c r="O101">
        <v>0.1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</row>
    <row r="102" spans="1:28" x14ac:dyDescent="0.35">
      <c r="A102" t="s">
        <v>411</v>
      </c>
      <c r="B102">
        <v>27</v>
      </c>
      <c r="C102">
        <v>380548.3</v>
      </c>
      <c r="D102">
        <v>1.1000000000000001</v>
      </c>
      <c r="E102">
        <v>2.8</v>
      </c>
      <c r="F102">
        <v>6.6</v>
      </c>
      <c r="G102">
        <v>55.6</v>
      </c>
      <c r="H102">
        <v>0.1</v>
      </c>
      <c r="I102">
        <v>756.7</v>
      </c>
      <c r="J102">
        <v>0.1</v>
      </c>
      <c r="K102">
        <v>56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</row>
    <row r="103" spans="1:28" x14ac:dyDescent="0.35">
      <c r="A103" t="s">
        <v>412</v>
      </c>
      <c r="B103">
        <v>40.9</v>
      </c>
      <c r="C103">
        <v>239288.4</v>
      </c>
      <c r="D103">
        <v>0.4</v>
      </c>
      <c r="E103">
        <v>1.6</v>
      </c>
      <c r="F103">
        <v>2.1</v>
      </c>
      <c r="G103">
        <v>22.7</v>
      </c>
      <c r="H103">
        <v>0.1</v>
      </c>
      <c r="I103">
        <v>462.1</v>
      </c>
      <c r="J103">
        <v>0</v>
      </c>
      <c r="K103">
        <v>32.799999999999997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</row>
    <row r="104" spans="1:28" x14ac:dyDescent="0.35">
      <c r="A104" t="s">
        <v>413</v>
      </c>
      <c r="B104">
        <v>15.6</v>
      </c>
      <c r="C104">
        <v>328325.90000000002</v>
      </c>
      <c r="D104">
        <v>0.8</v>
      </c>
      <c r="E104">
        <v>2.7</v>
      </c>
      <c r="F104">
        <v>4.0999999999999996</v>
      </c>
      <c r="G104">
        <v>37.1</v>
      </c>
      <c r="H104">
        <v>0.1</v>
      </c>
      <c r="I104">
        <v>627.5</v>
      </c>
      <c r="J104">
        <v>0</v>
      </c>
      <c r="K104">
        <v>42.1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</row>
    <row r="105" spans="1:28" x14ac:dyDescent="0.35">
      <c r="A105" t="s">
        <v>414</v>
      </c>
      <c r="B105">
        <v>199.7</v>
      </c>
      <c r="C105">
        <v>94355.3</v>
      </c>
      <c r="D105">
        <v>0.3</v>
      </c>
      <c r="E105">
        <v>0.6</v>
      </c>
      <c r="F105">
        <v>2.2000000000000002</v>
      </c>
      <c r="G105">
        <v>16.100000000000001</v>
      </c>
      <c r="H105">
        <v>0</v>
      </c>
      <c r="I105">
        <v>159.30000000000001</v>
      </c>
      <c r="J105">
        <v>0</v>
      </c>
      <c r="K105">
        <v>10.9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</row>
    <row r="106" spans="1:28" x14ac:dyDescent="0.35">
      <c r="A106" t="s">
        <v>415</v>
      </c>
      <c r="B106">
        <v>164.5</v>
      </c>
      <c r="C106">
        <v>359167.7</v>
      </c>
      <c r="D106">
        <v>3.2</v>
      </c>
      <c r="E106">
        <v>2.4</v>
      </c>
      <c r="F106">
        <v>9.4</v>
      </c>
      <c r="G106">
        <v>110.6</v>
      </c>
      <c r="H106">
        <v>0.1</v>
      </c>
      <c r="I106">
        <v>596.5</v>
      </c>
      <c r="J106">
        <v>0.1</v>
      </c>
      <c r="K106">
        <v>50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</row>
    <row r="107" spans="1:28" x14ac:dyDescent="0.35">
      <c r="A107" t="s">
        <v>416</v>
      </c>
      <c r="B107">
        <v>488.1</v>
      </c>
      <c r="C107">
        <v>205205.6</v>
      </c>
      <c r="D107">
        <v>5.3</v>
      </c>
      <c r="E107">
        <v>0.5</v>
      </c>
      <c r="F107">
        <v>1.4</v>
      </c>
      <c r="G107">
        <v>75.3</v>
      </c>
      <c r="H107">
        <v>0.3</v>
      </c>
      <c r="I107">
        <v>299.39999999999998</v>
      </c>
      <c r="J107">
        <v>1.2</v>
      </c>
      <c r="K107">
        <v>40.200000000000003</v>
      </c>
      <c r="L107">
        <v>0.5</v>
      </c>
      <c r="M107">
        <v>0.6</v>
      </c>
      <c r="N107">
        <v>0.1</v>
      </c>
      <c r="O107">
        <v>0.4</v>
      </c>
      <c r="P107">
        <v>0.1</v>
      </c>
      <c r="Q107">
        <v>0</v>
      </c>
      <c r="R107">
        <v>0.1</v>
      </c>
      <c r="S107">
        <v>0.2</v>
      </c>
      <c r="T107">
        <v>0</v>
      </c>
      <c r="U107">
        <v>0.1</v>
      </c>
      <c r="V107">
        <v>0</v>
      </c>
      <c r="W107">
        <v>0.1</v>
      </c>
      <c r="X107">
        <v>0</v>
      </c>
      <c r="Y107">
        <v>0</v>
      </c>
      <c r="Z107">
        <v>0</v>
      </c>
      <c r="AA107">
        <v>0</v>
      </c>
      <c r="AB107">
        <v>0</v>
      </c>
    </row>
    <row r="108" spans="1:28" x14ac:dyDescent="0.35">
      <c r="A108" t="s">
        <v>417</v>
      </c>
      <c r="B108">
        <v>191.8</v>
      </c>
      <c r="C108">
        <v>379854.6</v>
      </c>
      <c r="D108">
        <v>19.600000000000001</v>
      </c>
      <c r="E108">
        <v>1.1000000000000001</v>
      </c>
      <c r="F108">
        <v>9.9</v>
      </c>
      <c r="G108">
        <v>892.4</v>
      </c>
      <c r="H108">
        <v>1</v>
      </c>
      <c r="I108">
        <v>587.79999999999995</v>
      </c>
      <c r="J108">
        <v>0.2</v>
      </c>
      <c r="K108">
        <v>80.900000000000006</v>
      </c>
      <c r="L108">
        <v>0.2</v>
      </c>
      <c r="M108">
        <v>0.3</v>
      </c>
      <c r="N108">
        <v>0</v>
      </c>
      <c r="O108">
        <v>0.1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</row>
    <row r="109" spans="1:28" x14ac:dyDescent="0.35">
      <c r="A109" t="s">
        <v>418</v>
      </c>
      <c r="B109">
        <v>70</v>
      </c>
      <c r="C109">
        <v>287140.90000000002</v>
      </c>
      <c r="D109">
        <v>6.1</v>
      </c>
      <c r="E109">
        <v>0.6</v>
      </c>
      <c r="F109">
        <v>3.7</v>
      </c>
      <c r="G109">
        <v>100.7</v>
      </c>
      <c r="H109">
        <v>0.3</v>
      </c>
      <c r="I109">
        <v>425.7</v>
      </c>
      <c r="J109">
        <v>0.1</v>
      </c>
      <c r="K109">
        <v>48.7</v>
      </c>
      <c r="L109">
        <v>0.1</v>
      </c>
      <c r="M109">
        <v>0.1</v>
      </c>
      <c r="N109">
        <v>0</v>
      </c>
      <c r="O109">
        <v>0.1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</row>
    <row r="110" spans="1:28" x14ac:dyDescent="0.35">
      <c r="A110" t="s">
        <v>419</v>
      </c>
      <c r="B110">
        <v>52.4</v>
      </c>
      <c r="C110">
        <v>278444</v>
      </c>
      <c r="D110">
        <v>3</v>
      </c>
      <c r="E110">
        <v>0.8</v>
      </c>
      <c r="F110">
        <v>96.1</v>
      </c>
      <c r="G110">
        <v>500.5</v>
      </c>
      <c r="H110">
        <v>0.2</v>
      </c>
      <c r="I110">
        <v>406.9</v>
      </c>
      <c r="J110">
        <v>0</v>
      </c>
      <c r="K110">
        <v>51.4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</row>
    <row r="111" spans="1:28" x14ac:dyDescent="0.35">
      <c r="A111" t="s">
        <v>420</v>
      </c>
      <c r="B111">
        <v>129.30000000000001</v>
      </c>
      <c r="C111">
        <v>415059</v>
      </c>
      <c r="D111">
        <v>1.3</v>
      </c>
      <c r="E111">
        <v>0.7</v>
      </c>
      <c r="F111">
        <v>11.8</v>
      </c>
      <c r="G111">
        <v>74</v>
      </c>
      <c r="H111">
        <v>0.2</v>
      </c>
      <c r="I111">
        <v>640.4</v>
      </c>
      <c r="J111">
        <v>0</v>
      </c>
      <c r="K111">
        <v>76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</row>
    <row r="112" spans="1:28" x14ac:dyDescent="0.35">
      <c r="A112" t="s">
        <v>421</v>
      </c>
      <c r="B112">
        <v>3845</v>
      </c>
      <c r="C112">
        <v>354615.6</v>
      </c>
      <c r="D112">
        <v>4.7</v>
      </c>
      <c r="E112">
        <v>0.9</v>
      </c>
      <c r="F112">
        <v>98.9</v>
      </c>
      <c r="G112">
        <v>590.4</v>
      </c>
      <c r="H112">
        <v>0.3</v>
      </c>
      <c r="I112">
        <v>555.79999999999995</v>
      </c>
      <c r="J112">
        <v>0</v>
      </c>
      <c r="K112">
        <v>66.5</v>
      </c>
      <c r="L112">
        <v>0.1</v>
      </c>
      <c r="M112">
        <v>0.1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</row>
    <row r="113" spans="1:28" x14ac:dyDescent="0.35">
      <c r="A113" t="s">
        <v>422</v>
      </c>
      <c r="B113">
        <v>155.5</v>
      </c>
      <c r="C113">
        <v>319845.8</v>
      </c>
      <c r="D113">
        <v>189.8</v>
      </c>
      <c r="E113">
        <v>8.8000000000000007</v>
      </c>
      <c r="F113">
        <v>106.4</v>
      </c>
      <c r="G113">
        <v>4140.3</v>
      </c>
      <c r="H113">
        <v>6.4</v>
      </c>
      <c r="I113">
        <v>499.6</v>
      </c>
      <c r="J113">
        <v>1.3</v>
      </c>
      <c r="K113">
        <v>86.3</v>
      </c>
      <c r="L113">
        <v>1.3</v>
      </c>
      <c r="M113">
        <v>2.2999999999999998</v>
      </c>
      <c r="N113">
        <v>0.3</v>
      </c>
      <c r="O113">
        <v>1</v>
      </c>
      <c r="P113">
        <v>0.2</v>
      </c>
      <c r="Q113">
        <v>0.1</v>
      </c>
      <c r="R113">
        <v>0.2</v>
      </c>
      <c r="S113">
        <v>0.2</v>
      </c>
      <c r="T113">
        <v>0</v>
      </c>
      <c r="U113">
        <v>0.1</v>
      </c>
      <c r="V113">
        <v>0</v>
      </c>
      <c r="W113">
        <v>0.1</v>
      </c>
      <c r="X113">
        <v>0</v>
      </c>
      <c r="Y113">
        <v>0</v>
      </c>
      <c r="Z113">
        <v>0</v>
      </c>
      <c r="AA113">
        <v>0.1</v>
      </c>
      <c r="AB113">
        <v>0.1</v>
      </c>
    </row>
    <row r="114" spans="1:28" x14ac:dyDescent="0.35">
      <c r="A114" t="s">
        <v>423</v>
      </c>
      <c r="B114">
        <v>268.39999999999998</v>
      </c>
      <c r="C114">
        <v>312416.09999999998</v>
      </c>
      <c r="D114">
        <v>6.3</v>
      </c>
      <c r="E114">
        <v>0.6</v>
      </c>
      <c r="F114">
        <v>7.3</v>
      </c>
      <c r="G114">
        <v>114.7</v>
      </c>
      <c r="H114">
        <v>0.3</v>
      </c>
      <c r="I114">
        <v>452.6</v>
      </c>
      <c r="J114">
        <v>0.1</v>
      </c>
      <c r="K114">
        <v>61.1</v>
      </c>
      <c r="L114">
        <v>0.1</v>
      </c>
      <c r="M114">
        <v>0.1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</row>
    <row r="115" spans="1:28" x14ac:dyDescent="0.35">
      <c r="A115" t="s">
        <v>424</v>
      </c>
      <c r="B115">
        <v>162.9</v>
      </c>
      <c r="C115">
        <v>355856.8</v>
      </c>
      <c r="D115">
        <v>11.5</v>
      </c>
      <c r="E115">
        <v>0.8</v>
      </c>
      <c r="F115">
        <v>6.8</v>
      </c>
      <c r="G115">
        <v>159.6</v>
      </c>
      <c r="H115">
        <v>0.5</v>
      </c>
      <c r="I115">
        <v>512</v>
      </c>
      <c r="J115">
        <v>0.2</v>
      </c>
      <c r="K115">
        <v>68.099999999999994</v>
      </c>
      <c r="L115">
        <v>0.1</v>
      </c>
      <c r="M115">
        <v>0.2</v>
      </c>
      <c r="N115">
        <v>0</v>
      </c>
      <c r="O115">
        <v>0.1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</row>
    <row r="116" spans="1:28" x14ac:dyDescent="0.35">
      <c r="A116" t="s">
        <v>425</v>
      </c>
      <c r="B116">
        <v>288.89999999999998</v>
      </c>
      <c r="C116">
        <v>370319</v>
      </c>
      <c r="D116">
        <v>5</v>
      </c>
      <c r="E116">
        <v>0.7</v>
      </c>
      <c r="F116">
        <v>9.3000000000000007</v>
      </c>
      <c r="G116">
        <v>110.1</v>
      </c>
      <c r="H116">
        <v>0.3</v>
      </c>
      <c r="I116">
        <v>506.6</v>
      </c>
      <c r="J116">
        <v>0.2</v>
      </c>
      <c r="K116">
        <v>79.400000000000006</v>
      </c>
      <c r="L116">
        <v>0.2</v>
      </c>
      <c r="M116">
        <v>0.2</v>
      </c>
      <c r="N116">
        <v>0</v>
      </c>
      <c r="O116">
        <v>0.1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0.1</v>
      </c>
    </row>
    <row r="117" spans="1:28" x14ac:dyDescent="0.35">
      <c r="A117" t="s">
        <v>426</v>
      </c>
      <c r="B117">
        <v>1191.9000000000001</v>
      </c>
      <c r="C117">
        <v>362035</v>
      </c>
      <c r="D117">
        <v>11</v>
      </c>
      <c r="E117">
        <v>1</v>
      </c>
      <c r="F117">
        <v>36.700000000000003</v>
      </c>
      <c r="G117">
        <v>332.5</v>
      </c>
      <c r="H117">
        <v>0.5</v>
      </c>
      <c r="I117">
        <v>507.8</v>
      </c>
      <c r="J117">
        <v>0.1</v>
      </c>
      <c r="K117">
        <v>65.900000000000006</v>
      </c>
      <c r="L117">
        <v>0.1</v>
      </c>
      <c r="M117">
        <v>0.2</v>
      </c>
      <c r="N117">
        <v>0</v>
      </c>
      <c r="O117">
        <v>0.1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</row>
    <row r="118" spans="1:28" x14ac:dyDescent="0.35">
      <c r="A118" t="s">
        <v>427</v>
      </c>
      <c r="B118">
        <v>696.3</v>
      </c>
      <c r="C118">
        <v>301980.40000000002</v>
      </c>
      <c r="D118">
        <v>44.5</v>
      </c>
      <c r="E118">
        <v>3.2</v>
      </c>
      <c r="F118">
        <v>7.4</v>
      </c>
      <c r="G118">
        <v>559.70000000000005</v>
      </c>
      <c r="H118">
        <v>1.7</v>
      </c>
      <c r="I118">
        <v>346.6</v>
      </c>
      <c r="J118">
        <v>0.5</v>
      </c>
      <c r="K118">
        <v>46.1</v>
      </c>
      <c r="L118">
        <v>0.5</v>
      </c>
      <c r="M118">
        <v>0.6</v>
      </c>
      <c r="N118">
        <v>0.1</v>
      </c>
      <c r="O118">
        <v>0.3</v>
      </c>
      <c r="P118">
        <v>0.1</v>
      </c>
      <c r="Q118">
        <v>0</v>
      </c>
      <c r="R118">
        <v>0.1</v>
      </c>
      <c r="S118">
        <v>0.1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</row>
    <row r="119" spans="1:28" x14ac:dyDescent="0.35">
      <c r="A119" t="s">
        <v>429</v>
      </c>
      <c r="B119">
        <v>404.8</v>
      </c>
      <c r="C119">
        <v>196142.2</v>
      </c>
      <c r="D119">
        <v>33.799999999999997</v>
      </c>
      <c r="E119">
        <v>1.1000000000000001</v>
      </c>
      <c r="F119">
        <v>38.6</v>
      </c>
      <c r="G119">
        <v>568.20000000000005</v>
      </c>
      <c r="H119">
        <v>0.8</v>
      </c>
      <c r="I119">
        <v>186.5</v>
      </c>
      <c r="J119">
        <v>0.7</v>
      </c>
      <c r="K119">
        <v>93.7</v>
      </c>
      <c r="L119">
        <v>0.4</v>
      </c>
      <c r="M119">
        <v>0.5</v>
      </c>
      <c r="N119">
        <v>0.1</v>
      </c>
      <c r="O119">
        <v>0.3</v>
      </c>
      <c r="P119">
        <v>0.1</v>
      </c>
      <c r="Q119">
        <v>0</v>
      </c>
      <c r="R119">
        <v>0.1</v>
      </c>
      <c r="S119">
        <v>0.1</v>
      </c>
      <c r="T119">
        <v>0</v>
      </c>
      <c r="U119">
        <v>0.1</v>
      </c>
      <c r="V119">
        <v>0</v>
      </c>
      <c r="W119">
        <v>0.1</v>
      </c>
      <c r="X119">
        <v>0</v>
      </c>
      <c r="Y119">
        <v>0</v>
      </c>
      <c r="Z119">
        <v>0</v>
      </c>
      <c r="AA119">
        <v>0</v>
      </c>
      <c r="AB119">
        <v>0</v>
      </c>
    </row>
    <row r="120" spans="1:28" x14ac:dyDescent="0.35">
      <c r="A120" t="s">
        <v>432</v>
      </c>
      <c r="B120">
        <v>882.8</v>
      </c>
      <c r="C120">
        <v>279692.09999999998</v>
      </c>
      <c r="D120">
        <v>9.3000000000000007</v>
      </c>
      <c r="E120">
        <v>0.7</v>
      </c>
      <c r="F120">
        <v>12.2</v>
      </c>
      <c r="G120">
        <v>212.9</v>
      </c>
      <c r="H120">
        <v>0.4</v>
      </c>
      <c r="I120">
        <v>229.2</v>
      </c>
      <c r="J120">
        <v>1.5</v>
      </c>
      <c r="K120">
        <v>137.4</v>
      </c>
      <c r="L120">
        <v>0.6</v>
      </c>
      <c r="M120">
        <v>0.6</v>
      </c>
      <c r="N120">
        <v>0.1</v>
      </c>
      <c r="O120">
        <v>0.4</v>
      </c>
      <c r="P120">
        <v>0.1</v>
      </c>
      <c r="Q120">
        <v>0</v>
      </c>
      <c r="R120">
        <v>0.1</v>
      </c>
      <c r="S120">
        <v>0.2</v>
      </c>
      <c r="T120">
        <v>0</v>
      </c>
      <c r="U120">
        <v>0.1</v>
      </c>
      <c r="V120">
        <v>0</v>
      </c>
      <c r="W120">
        <v>0.1</v>
      </c>
      <c r="X120">
        <v>0</v>
      </c>
      <c r="Y120">
        <v>0</v>
      </c>
      <c r="Z120">
        <v>0</v>
      </c>
      <c r="AA120">
        <v>0</v>
      </c>
      <c r="AB120">
        <v>0</v>
      </c>
    </row>
    <row r="121" spans="1:28" x14ac:dyDescent="0.35">
      <c r="A121" t="s">
        <v>433</v>
      </c>
      <c r="B121">
        <v>617.70000000000005</v>
      </c>
      <c r="C121">
        <v>236182.1</v>
      </c>
      <c r="D121">
        <v>33.1</v>
      </c>
      <c r="E121">
        <v>1.9</v>
      </c>
      <c r="F121">
        <v>6.2</v>
      </c>
      <c r="G121">
        <v>452.2</v>
      </c>
      <c r="H121">
        <v>1</v>
      </c>
      <c r="I121">
        <v>230.7</v>
      </c>
      <c r="J121">
        <v>1</v>
      </c>
      <c r="K121">
        <v>149.9</v>
      </c>
      <c r="L121">
        <v>0.6</v>
      </c>
      <c r="M121">
        <v>0.7</v>
      </c>
      <c r="N121">
        <v>0.1</v>
      </c>
      <c r="O121">
        <v>0.4</v>
      </c>
      <c r="P121">
        <v>0.1</v>
      </c>
      <c r="Q121">
        <v>0</v>
      </c>
      <c r="R121">
        <v>0.1</v>
      </c>
      <c r="S121">
        <v>0.1</v>
      </c>
      <c r="T121">
        <v>0</v>
      </c>
      <c r="U121">
        <v>0.1</v>
      </c>
      <c r="V121">
        <v>0</v>
      </c>
      <c r="W121">
        <v>0.1</v>
      </c>
      <c r="X121">
        <v>0</v>
      </c>
      <c r="Y121">
        <v>0</v>
      </c>
      <c r="Z121">
        <v>0</v>
      </c>
      <c r="AA121">
        <v>0</v>
      </c>
      <c r="AB121">
        <v>0</v>
      </c>
    </row>
    <row r="122" spans="1:28" x14ac:dyDescent="0.35">
      <c r="A122" t="s">
        <v>436</v>
      </c>
      <c r="B122">
        <v>561.79999999999995</v>
      </c>
      <c r="C122">
        <v>249304.1</v>
      </c>
      <c r="D122">
        <v>21.5</v>
      </c>
      <c r="E122">
        <v>1</v>
      </c>
      <c r="F122">
        <v>2.1</v>
      </c>
      <c r="G122">
        <v>245.9</v>
      </c>
      <c r="H122">
        <v>0.9</v>
      </c>
      <c r="I122">
        <v>193.6</v>
      </c>
      <c r="J122">
        <v>0.6</v>
      </c>
      <c r="K122">
        <v>94.1</v>
      </c>
      <c r="L122">
        <v>0.4</v>
      </c>
      <c r="M122">
        <v>0.5</v>
      </c>
      <c r="N122">
        <v>0.1</v>
      </c>
      <c r="O122">
        <v>0.2</v>
      </c>
      <c r="P122">
        <v>0.1</v>
      </c>
      <c r="Q122">
        <v>0</v>
      </c>
      <c r="R122">
        <v>0.1</v>
      </c>
      <c r="S122">
        <v>0.1</v>
      </c>
      <c r="T122">
        <v>0</v>
      </c>
      <c r="U122">
        <v>0.1</v>
      </c>
      <c r="V122">
        <v>0</v>
      </c>
      <c r="W122">
        <v>0.1</v>
      </c>
      <c r="X122">
        <v>0</v>
      </c>
      <c r="Y122">
        <v>0</v>
      </c>
      <c r="Z122">
        <v>0</v>
      </c>
      <c r="AA122">
        <v>0</v>
      </c>
      <c r="AB122">
        <v>0</v>
      </c>
    </row>
    <row r="123" spans="1:28" x14ac:dyDescent="0.35">
      <c r="A123" t="s">
        <v>439</v>
      </c>
      <c r="B123">
        <v>921.3</v>
      </c>
      <c r="C123">
        <v>331647.3</v>
      </c>
      <c r="D123">
        <v>16.5</v>
      </c>
      <c r="E123">
        <v>1.4</v>
      </c>
      <c r="F123">
        <v>1.2</v>
      </c>
      <c r="G123">
        <v>236</v>
      </c>
      <c r="H123">
        <v>0.7</v>
      </c>
      <c r="I123">
        <v>244.2</v>
      </c>
      <c r="J123">
        <v>0.5</v>
      </c>
      <c r="K123">
        <v>125</v>
      </c>
      <c r="L123">
        <v>0.3</v>
      </c>
      <c r="M123">
        <v>0.4</v>
      </c>
      <c r="N123">
        <v>0.1</v>
      </c>
      <c r="O123">
        <v>0.2</v>
      </c>
      <c r="P123">
        <v>0.1</v>
      </c>
      <c r="Q123">
        <v>0</v>
      </c>
      <c r="R123">
        <v>0</v>
      </c>
      <c r="S123">
        <v>0.1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0.1</v>
      </c>
    </row>
    <row r="124" spans="1:28" x14ac:dyDescent="0.35">
      <c r="A124" t="s">
        <v>440</v>
      </c>
      <c r="B124">
        <v>61.8</v>
      </c>
      <c r="C124">
        <v>273666.3</v>
      </c>
      <c r="D124">
        <v>38.4</v>
      </c>
      <c r="E124">
        <v>1.6</v>
      </c>
      <c r="F124">
        <v>2.2000000000000002</v>
      </c>
      <c r="G124">
        <v>445.2</v>
      </c>
      <c r="H124">
        <v>1.4</v>
      </c>
      <c r="I124">
        <v>205.5</v>
      </c>
      <c r="J124">
        <v>0.8</v>
      </c>
      <c r="K124">
        <v>88.5</v>
      </c>
      <c r="L124">
        <v>0.6</v>
      </c>
      <c r="M124">
        <v>0.8</v>
      </c>
      <c r="N124">
        <v>0.1</v>
      </c>
      <c r="O124">
        <v>0.4</v>
      </c>
      <c r="P124">
        <v>0.1</v>
      </c>
      <c r="Q124">
        <v>0</v>
      </c>
      <c r="R124">
        <v>0.1</v>
      </c>
      <c r="S124">
        <v>0.1</v>
      </c>
      <c r="T124">
        <v>0</v>
      </c>
      <c r="U124">
        <v>0.1</v>
      </c>
      <c r="V124">
        <v>0</v>
      </c>
      <c r="W124">
        <v>0.1</v>
      </c>
      <c r="X124">
        <v>0</v>
      </c>
      <c r="Y124">
        <v>0</v>
      </c>
      <c r="Z124">
        <v>0</v>
      </c>
      <c r="AA124">
        <v>0</v>
      </c>
      <c r="AB124">
        <v>0</v>
      </c>
    </row>
    <row r="125" spans="1:28" x14ac:dyDescent="0.35">
      <c r="A125" t="s">
        <v>441</v>
      </c>
      <c r="B125">
        <v>30.7</v>
      </c>
      <c r="C125">
        <v>360299</v>
      </c>
      <c r="D125">
        <v>1.8</v>
      </c>
      <c r="E125">
        <v>0.7</v>
      </c>
      <c r="F125">
        <v>0.7</v>
      </c>
      <c r="G125">
        <v>34</v>
      </c>
      <c r="H125">
        <v>0.2</v>
      </c>
      <c r="I125">
        <v>550.1</v>
      </c>
      <c r="J125">
        <v>0.3</v>
      </c>
      <c r="K125">
        <v>79.599999999999994</v>
      </c>
      <c r="L125">
        <v>0.2</v>
      </c>
      <c r="M125">
        <v>0.2</v>
      </c>
      <c r="N125">
        <v>0</v>
      </c>
      <c r="O125">
        <v>0.1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0.1</v>
      </c>
    </row>
    <row r="126" spans="1:28" x14ac:dyDescent="0.35">
      <c r="A126" t="s">
        <v>442</v>
      </c>
      <c r="B126">
        <v>21.9</v>
      </c>
      <c r="C126">
        <v>340259.1</v>
      </c>
      <c r="D126">
        <v>1.2</v>
      </c>
      <c r="E126">
        <v>0.5</v>
      </c>
      <c r="F126">
        <v>1.2</v>
      </c>
      <c r="G126">
        <v>18.2</v>
      </c>
      <c r="H126">
        <v>0.1</v>
      </c>
      <c r="I126">
        <v>515.29999999999995</v>
      </c>
      <c r="J126">
        <v>0</v>
      </c>
      <c r="K126">
        <v>64.599999999999994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</row>
    <row r="127" spans="1:28" x14ac:dyDescent="0.35">
      <c r="A127" t="s">
        <v>443</v>
      </c>
      <c r="B127">
        <v>18.8</v>
      </c>
      <c r="C127">
        <v>298574.59999999998</v>
      </c>
      <c r="D127">
        <v>0.8</v>
      </c>
      <c r="E127">
        <v>0.5</v>
      </c>
      <c r="F127">
        <v>1.1000000000000001</v>
      </c>
      <c r="G127">
        <v>16</v>
      </c>
      <c r="H127">
        <v>0.1</v>
      </c>
      <c r="I127">
        <v>461.6</v>
      </c>
      <c r="J127">
        <v>0</v>
      </c>
      <c r="K127">
        <v>55.7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</row>
    <row r="128" spans="1:28" x14ac:dyDescent="0.35">
      <c r="A128" t="s">
        <v>444</v>
      </c>
      <c r="B128">
        <v>46.4</v>
      </c>
      <c r="C128">
        <v>298083</v>
      </c>
      <c r="D128">
        <v>0.6</v>
      </c>
      <c r="E128">
        <v>0.6</v>
      </c>
      <c r="F128">
        <v>16.100000000000001</v>
      </c>
      <c r="G128">
        <v>89.9</v>
      </c>
      <c r="H128">
        <v>0.1</v>
      </c>
      <c r="I128">
        <v>464.2</v>
      </c>
      <c r="J128">
        <v>0</v>
      </c>
      <c r="K128">
        <v>57.4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0.1</v>
      </c>
    </row>
    <row r="129" spans="1:28" x14ac:dyDescent="0.35">
      <c r="A129" t="s">
        <v>445</v>
      </c>
      <c r="B129">
        <v>58.2</v>
      </c>
      <c r="C129">
        <v>302109.09999999998</v>
      </c>
      <c r="D129">
        <v>1.3</v>
      </c>
      <c r="E129">
        <v>0.7</v>
      </c>
      <c r="F129">
        <v>28.2</v>
      </c>
      <c r="G129">
        <v>164.3</v>
      </c>
      <c r="H129">
        <v>0.2</v>
      </c>
      <c r="I129">
        <v>499</v>
      </c>
      <c r="J129">
        <v>0</v>
      </c>
      <c r="K129">
        <v>58.2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</row>
    <row r="130" spans="1:28" x14ac:dyDescent="0.35">
      <c r="A130" t="s">
        <v>446</v>
      </c>
      <c r="B130">
        <v>27</v>
      </c>
      <c r="C130">
        <v>332560.90000000002</v>
      </c>
      <c r="D130">
        <v>2</v>
      </c>
      <c r="E130">
        <v>0.7</v>
      </c>
      <c r="F130">
        <v>1.4</v>
      </c>
      <c r="G130">
        <v>37</v>
      </c>
      <c r="H130">
        <v>0.2</v>
      </c>
      <c r="I130">
        <v>551.4</v>
      </c>
      <c r="J130">
        <v>0.1</v>
      </c>
      <c r="K130">
        <v>69.900000000000006</v>
      </c>
      <c r="L130">
        <v>0.1</v>
      </c>
      <c r="M130">
        <v>0.1</v>
      </c>
      <c r="N130">
        <v>0</v>
      </c>
      <c r="O130">
        <v>0.1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</row>
    <row r="131" spans="1:28" x14ac:dyDescent="0.35">
      <c r="A131" t="s">
        <v>447</v>
      </c>
      <c r="B131">
        <v>27.008114740571205</v>
      </c>
      <c r="C131">
        <v>262681.3</v>
      </c>
      <c r="D131">
        <v>0.8</v>
      </c>
      <c r="E131">
        <v>0.7</v>
      </c>
      <c r="F131">
        <v>2.4</v>
      </c>
      <c r="G131">
        <v>24.8</v>
      </c>
      <c r="H131">
        <v>0.1</v>
      </c>
      <c r="I131">
        <v>435</v>
      </c>
      <c r="J131">
        <v>0.2</v>
      </c>
      <c r="K131">
        <v>58.8</v>
      </c>
      <c r="L131">
        <v>0.1</v>
      </c>
      <c r="M131">
        <v>0.1</v>
      </c>
      <c r="N131">
        <v>0</v>
      </c>
      <c r="O131">
        <v>0.1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Env samples with info</vt:lpstr>
      <vt:lpstr>Enamel samples with info</vt:lpstr>
      <vt:lpstr>QAQC Data enamel</vt:lpstr>
      <vt:lpstr>QAQC Data plants</vt:lpstr>
      <vt:lpstr> Spatial assignment data</vt:lpstr>
      <vt:lpstr>Soil pH</vt:lpstr>
      <vt:lpstr>Trace elements in enamel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Bertacchi</dc:creator>
  <cp:lastModifiedBy>Alex Bertacchi</cp:lastModifiedBy>
  <dcterms:created xsi:type="dcterms:W3CDTF">2015-06-05T18:17:20Z</dcterms:created>
  <dcterms:modified xsi:type="dcterms:W3CDTF">2025-05-13T20:21:48Z</dcterms:modified>
</cp:coreProperties>
</file>