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GLT2i\"/>
    </mc:Choice>
  </mc:AlternateContent>
  <xr:revisionPtr revIDLastSave="0" documentId="8_{01E65C28-3837-49D3-97C4-CA046BEB7CB8}" xr6:coauthVersionLast="47" xr6:coauthVersionMax="47" xr10:uidLastSave="{00000000-0000-0000-0000-000000000000}"/>
  <bookViews>
    <workbookView xWindow="-120" yWindow="-120" windowWidth="29040" windowHeight="15720" xr2:uid="{256F901C-F1B3-477F-A7C4-837DE3F63182}"/>
  </bookViews>
  <sheets>
    <sheet name="exFig4b" sheetId="1" r:id="rId1"/>
    <sheet name="exFig4c" sheetId="2" r:id="rId2"/>
    <sheet name="exFig4d" sheetId="3" r:id="rId3"/>
    <sheet name="exFig4f" sheetId="4" r:id="rId4"/>
    <sheet name="exFig4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C13" i="2"/>
  <c r="D13" i="2"/>
  <c r="E13" i="2"/>
  <c r="F13" i="2"/>
  <c r="G13" i="2"/>
  <c r="H13" i="2"/>
  <c r="I13" i="2"/>
  <c r="J13" i="2"/>
  <c r="K13" i="2"/>
  <c r="B14" i="2"/>
  <c r="B17" i="2" s="1"/>
  <c r="C14" i="2"/>
  <c r="D14" i="2"/>
  <c r="E14" i="2"/>
  <c r="F14" i="2"/>
  <c r="F17" i="2" s="1"/>
  <c r="G14" i="2"/>
  <c r="G17" i="2" s="1"/>
  <c r="H14" i="2"/>
  <c r="H17" i="2" s="1"/>
  <c r="I14" i="2"/>
  <c r="I17" i="2" s="1"/>
  <c r="J14" i="2"/>
  <c r="J17" i="2" s="1"/>
  <c r="K14" i="2"/>
  <c r="B15" i="2"/>
  <c r="C15" i="2"/>
  <c r="D15" i="2"/>
  <c r="E15" i="2"/>
  <c r="F15" i="2"/>
  <c r="G15" i="2"/>
  <c r="H15" i="2"/>
  <c r="I15" i="2"/>
  <c r="J15" i="2"/>
  <c r="K15" i="2"/>
  <c r="B16" i="2"/>
  <c r="C16" i="2"/>
  <c r="D16" i="2"/>
  <c r="E16" i="2"/>
  <c r="F16" i="2"/>
  <c r="G16" i="2"/>
  <c r="H16" i="2"/>
  <c r="I16" i="2"/>
  <c r="J16" i="2"/>
  <c r="K16" i="2"/>
  <c r="C17" i="2"/>
  <c r="D17" i="2"/>
  <c r="E17" i="2"/>
  <c r="K17" i="2"/>
  <c r="B30" i="2"/>
  <c r="C30" i="2"/>
  <c r="D30" i="2"/>
  <c r="E30" i="2"/>
  <c r="F30" i="2"/>
  <c r="G30" i="2"/>
  <c r="H30" i="2"/>
  <c r="I30" i="2"/>
  <c r="J30" i="2"/>
  <c r="K30" i="2"/>
  <c r="B31" i="2"/>
  <c r="C31" i="2"/>
  <c r="D31" i="2"/>
  <c r="D34" i="2" s="1"/>
  <c r="E31" i="2"/>
  <c r="E34" i="2" s="1"/>
  <c r="F31" i="2"/>
  <c r="F34" i="2" s="1"/>
  <c r="G31" i="2"/>
  <c r="G34" i="2" s="1"/>
  <c r="H31" i="2"/>
  <c r="H34" i="2" s="1"/>
  <c r="I31" i="2"/>
  <c r="J31" i="2"/>
  <c r="K31" i="2"/>
  <c r="B32" i="2"/>
  <c r="C32" i="2"/>
  <c r="D32" i="2"/>
  <c r="E32" i="2"/>
  <c r="F32" i="2"/>
  <c r="G32" i="2"/>
  <c r="H32" i="2"/>
  <c r="I32" i="2"/>
  <c r="J32" i="2"/>
  <c r="K32" i="2"/>
  <c r="B33" i="2"/>
  <c r="C33" i="2"/>
  <c r="D33" i="2"/>
  <c r="E33" i="2"/>
  <c r="F33" i="2"/>
  <c r="G33" i="2"/>
  <c r="H33" i="2"/>
  <c r="I33" i="2"/>
  <c r="J33" i="2"/>
  <c r="K33" i="2"/>
  <c r="B34" i="2"/>
  <c r="C34" i="2"/>
  <c r="I34" i="2"/>
  <c r="J34" i="2"/>
  <c r="K34" i="2"/>
</calcChain>
</file>

<file path=xl/sharedStrings.xml><?xml version="1.0" encoding="utf-8"?>
<sst xmlns="http://schemas.openxmlformats.org/spreadsheetml/2006/main" count="124" uniqueCount="41">
  <si>
    <t>p(HFD vs HFD+Ins)</t>
    <phoneticPr fontId="1"/>
  </si>
  <si>
    <t>unpaired T-test</t>
    <phoneticPr fontId="1"/>
  </si>
  <si>
    <t>n=5,5</t>
    <phoneticPr fontId="1"/>
  </si>
  <si>
    <t>HFD+Ins</t>
  </si>
  <si>
    <t>HFD</t>
  </si>
  <si>
    <t>No.</t>
    <phoneticPr fontId="1"/>
  </si>
  <si>
    <t>NC</t>
  </si>
  <si>
    <t>gWAT weight mg</t>
    <phoneticPr fontId="1"/>
  </si>
  <si>
    <t>Body weight g</t>
    <phoneticPr fontId="1"/>
  </si>
  <si>
    <t>total AUC</t>
    <phoneticPr fontId="1"/>
  </si>
  <si>
    <t>120-60min</t>
    <phoneticPr fontId="1"/>
  </si>
  <si>
    <t>60-30min</t>
    <phoneticPr fontId="1"/>
  </si>
  <si>
    <t>unpaired student-t(Welch)</t>
    <phoneticPr fontId="1"/>
  </si>
  <si>
    <t>30-15min</t>
    <phoneticPr fontId="1"/>
  </si>
  <si>
    <t>15-0min</t>
    <phoneticPr fontId="1"/>
  </si>
  <si>
    <t>time</t>
    <phoneticPr fontId="1"/>
  </si>
  <si>
    <t>HFD+Ins</t>
    <phoneticPr fontId="1"/>
  </si>
  <si>
    <t>HFD</t>
    <phoneticPr fontId="1"/>
  </si>
  <si>
    <r>
      <t>ITT ratio</t>
    </r>
    <r>
      <rPr>
        <b/>
        <sz val="10"/>
        <rFont val="ＭＳ Ｐゴシック"/>
        <family val="2"/>
        <charset val="128"/>
      </rPr>
      <t>･</t>
    </r>
    <r>
      <rPr>
        <b/>
        <sz val="10"/>
        <rFont val="Arial"/>
        <family val="2"/>
      </rPr>
      <t>hr</t>
    </r>
    <phoneticPr fontId="1"/>
  </si>
  <si>
    <t>AUC</t>
    <phoneticPr fontId="1"/>
  </si>
  <si>
    <t>2:00:00</t>
    <phoneticPr fontId="1"/>
  </si>
  <si>
    <t>1:00:00</t>
    <phoneticPr fontId="1"/>
  </si>
  <si>
    <t>0:30:00</t>
    <phoneticPr fontId="1"/>
  </si>
  <si>
    <t>repeated measure 2-way ANOVA</t>
    <phoneticPr fontId="1"/>
  </si>
  <si>
    <t>0:15:00</t>
    <phoneticPr fontId="1"/>
  </si>
  <si>
    <t>0:00:00</t>
    <phoneticPr fontId="1"/>
  </si>
  <si>
    <t>ITT</t>
    <phoneticPr fontId="1"/>
  </si>
  <si>
    <t>NC</t>
    <phoneticPr fontId="1"/>
  </si>
  <si>
    <r>
      <t>GTT mg/dl</t>
    </r>
    <r>
      <rPr>
        <b/>
        <sz val="10"/>
        <rFont val="ＭＳ Ｐゴシック"/>
        <family val="2"/>
        <charset val="128"/>
      </rPr>
      <t>･</t>
    </r>
    <r>
      <rPr>
        <b/>
        <sz val="10"/>
        <rFont val="Arial"/>
        <family val="2"/>
      </rPr>
      <t>hr</t>
    </r>
    <phoneticPr fontId="1"/>
  </si>
  <si>
    <t>&lt;0.0001</t>
  </si>
  <si>
    <t>GTT mg/dl</t>
    <phoneticPr fontId="1"/>
  </si>
  <si>
    <t>n=5, 5</t>
    <phoneticPr fontId="1"/>
  </si>
  <si>
    <t>Relative SA-β-gal activity</t>
    <phoneticPr fontId="1"/>
  </si>
  <si>
    <t>p(HFD vs HFD-&gt;NC)</t>
    <phoneticPr fontId="1"/>
  </si>
  <si>
    <t>p(NC vs HFD-&gt;NC)</t>
    <phoneticPr fontId="1"/>
  </si>
  <si>
    <t>p(NC vs HFD)</t>
    <phoneticPr fontId="1"/>
  </si>
  <si>
    <t>2-way ANOVA / Tukey</t>
    <phoneticPr fontId="1"/>
  </si>
  <si>
    <t>2-way ANOVA(Welch) / Dunett</t>
  </si>
  <si>
    <t>n=9,9,9</t>
    <phoneticPr fontId="1"/>
  </si>
  <si>
    <t>HFD-&gt;NC</t>
  </si>
  <si>
    <t>Fasting blood glucose mg/dl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</si>
</sst>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>
      <alignment vertic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2" fillId="4" borderId="0" xfId="0" applyFont="1" applyFill="1" applyAlignment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0" fillId="0" borderId="0" xfId="0" applyAlignment="1">
      <alignment horizontal="right" vertical="center"/>
    </xf>
    <xf numFmtId="0" fontId="3" fillId="3" borderId="5" xfId="0" applyFont="1" applyFill="1" applyBorder="1" applyAlignment="1"/>
    <xf numFmtId="0" fontId="3" fillId="3" borderId="0" xfId="0" applyFont="1" applyFill="1" applyAlignment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2" fillId="0" borderId="0" xfId="0" applyFont="1" applyAlignment="1">
      <alignment horizontal="right" vertical="center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3" fillId="0" borderId="0" xfId="0" applyFont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0" borderId="0" xfId="0" applyFont="1" applyAlignment="1">
      <alignment horizontal="right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5" fillId="4" borderId="3" xfId="0" applyFont="1" applyFill="1" applyBorder="1" applyAlignment="1"/>
    <xf numFmtId="0" fontId="5" fillId="4" borderId="4" xfId="0" applyFont="1" applyFill="1" applyBorder="1" applyAlignment="1"/>
    <xf numFmtId="0" fontId="3" fillId="4" borderId="5" xfId="0" applyFont="1" applyFill="1" applyBorder="1" applyAlignment="1"/>
    <xf numFmtId="0" fontId="3" fillId="4" borderId="0" xfId="0" applyFont="1" applyFill="1" applyAlignment="1"/>
    <xf numFmtId="0" fontId="3" fillId="4" borderId="6" xfId="0" applyFont="1" applyFill="1" applyBorder="1" applyAlignment="1"/>
    <xf numFmtId="0" fontId="3" fillId="4" borderId="7" xfId="0" applyFont="1" applyFill="1" applyBorder="1" applyAlignment="1"/>
    <xf numFmtId="0" fontId="3" fillId="4" borderId="8" xfId="0" applyFont="1" applyFill="1" applyBorder="1" applyAlignment="1"/>
    <xf numFmtId="0" fontId="3" fillId="4" borderId="9" xfId="0" applyFont="1" applyFill="1" applyBorder="1" applyAlignment="1"/>
    <xf numFmtId="0" fontId="3" fillId="4" borderId="10" xfId="0" applyFont="1" applyFill="1" applyBorder="1" applyAlignment="1"/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4" borderId="4" xfId="0" applyFont="1" applyFill="1" applyBorder="1" applyAlignment="1"/>
    <xf numFmtId="0" fontId="7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3F56D-4D4E-4F33-87BA-497F7C0D5D0A}">
  <dimension ref="A1:K14"/>
  <sheetViews>
    <sheetView tabSelected="1" zoomScaleNormal="100" workbookViewId="0">
      <selection activeCell="A18" sqref="A18"/>
    </sheetView>
  </sheetViews>
  <sheetFormatPr defaultColWidth="9" defaultRowHeight="18.75" x14ac:dyDescent="0.4"/>
  <cols>
    <col min="1" max="16384" width="9" style="1"/>
  </cols>
  <sheetData>
    <row r="1" spans="1:11" x14ac:dyDescent="0.4">
      <c r="A1" s="15" t="s">
        <v>8</v>
      </c>
      <c r="B1" s="15"/>
      <c r="C1" s="15"/>
      <c r="E1" s="14" t="s">
        <v>7</v>
      </c>
      <c r="F1" s="14"/>
      <c r="G1" s="14"/>
      <c r="I1" s="13" t="s">
        <v>7</v>
      </c>
      <c r="J1" s="13"/>
      <c r="K1" s="13"/>
    </row>
    <row r="2" spans="1:11" x14ac:dyDescent="0.4">
      <c r="A2" s="12" t="s">
        <v>5</v>
      </c>
      <c r="B2" s="11" t="s">
        <v>4</v>
      </c>
      <c r="C2" s="6" t="s">
        <v>3</v>
      </c>
      <c r="E2" s="10" t="s">
        <v>5</v>
      </c>
      <c r="F2" s="9" t="s">
        <v>6</v>
      </c>
      <c r="G2" s="5" t="s">
        <v>4</v>
      </c>
      <c r="I2" s="8" t="s">
        <v>5</v>
      </c>
      <c r="J2" s="7" t="s">
        <v>4</v>
      </c>
      <c r="K2" s="4" t="s">
        <v>3</v>
      </c>
    </row>
    <row r="3" spans="1:11" x14ac:dyDescent="0.4">
      <c r="A3" s="6">
        <v>1</v>
      </c>
      <c r="B3" s="6">
        <v>48</v>
      </c>
      <c r="C3" s="6">
        <v>50.1</v>
      </c>
      <c r="E3" s="5">
        <v>1</v>
      </c>
      <c r="F3" s="5">
        <v>1472</v>
      </c>
      <c r="G3" s="5">
        <v>1100</v>
      </c>
      <c r="I3" s="4">
        <v>1</v>
      </c>
      <c r="J3" s="4">
        <v>208</v>
      </c>
      <c r="K3" s="4">
        <v>151</v>
      </c>
    </row>
    <row r="4" spans="1:11" x14ac:dyDescent="0.4">
      <c r="A4" s="6">
        <v>2</v>
      </c>
      <c r="B4" s="6">
        <v>48</v>
      </c>
      <c r="C4" s="6">
        <v>53</v>
      </c>
      <c r="E4" s="5">
        <v>2</v>
      </c>
      <c r="F4" s="5">
        <v>920</v>
      </c>
      <c r="G4" s="5">
        <v>1327</v>
      </c>
      <c r="I4" s="4">
        <v>2</v>
      </c>
      <c r="J4" s="4">
        <v>270</v>
      </c>
      <c r="K4" s="4">
        <v>180</v>
      </c>
    </row>
    <row r="5" spans="1:11" x14ac:dyDescent="0.4">
      <c r="A5" s="6">
        <v>3</v>
      </c>
      <c r="B5" s="6">
        <v>51.4</v>
      </c>
      <c r="C5" s="6">
        <v>47.5</v>
      </c>
      <c r="E5" s="5">
        <v>3</v>
      </c>
      <c r="F5" s="5">
        <v>1164</v>
      </c>
      <c r="G5" s="5">
        <v>1175</v>
      </c>
      <c r="I5" s="4">
        <v>3</v>
      </c>
      <c r="J5" s="4">
        <v>287</v>
      </c>
      <c r="K5" s="4">
        <v>139</v>
      </c>
    </row>
    <row r="6" spans="1:11" x14ac:dyDescent="0.4">
      <c r="A6" s="6">
        <v>4</v>
      </c>
      <c r="B6" s="6">
        <v>50.4</v>
      </c>
      <c r="C6" s="6">
        <v>50.1</v>
      </c>
      <c r="E6" s="5">
        <v>4</v>
      </c>
      <c r="F6" s="5">
        <v>1266</v>
      </c>
      <c r="G6" s="5">
        <v>1210</v>
      </c>
      <c r="I6" s="4">
        <v>4</v>
      </c>
      <c r="J6" s="4">
        <v>306</v>
      </c>
      <c r="K6" s="4">
        <v>86</v>
      </c>
    </row>
    <row r="7" spans="1:11" x14ac:dyDescent="0.4">
      <c r="A7" s="6">
        <v>5</v>
      </c>
      <c r="B7" s="6">
        <v>50.8</v>
      </c>
      <c r="C7" s="6">
        <v>46.2</v>
      </c>
      <c r="E7" s="5">
        <v>5</v>
      </c>
      <c r="F7" s="5">
        <v>1102</v>
      </c>
      <c r="G7" s="5">
        <v>988</v>
      </c>
      <c r="I7" s="4">
        <v>5</v>
      </c>
      <c r="J7" s="4">
        <v>300</v>
      </c>
      <c r="K7" s="4">
        <v>150</v>
      </c>
    </row>
    <row r="10" spans="1:11" x14ac:dyDescent="0.4">
      <c r="A10" s="3" t="s">
        <v>2</v>
      </c>
      <c r="B10" s="2"/>
      <c r="C10" s="2"/>
      <c r="D10" s="2"/>
      <c r="E10" s="3" t="s">
        <v>2</v>
      </c>
      <c r="F10" s="2"/>
      <c r="G10" s="2"/>
      <c r="H10" s="2"/>
      <c r="I10" s="3" t="s">
        <v>2</v>
      </c>
      <c r="J10" s="2"/>
      <c r="K10" s="2"/>
    </row>
    <row r="11" spans="1:11" x14ac:dyDescent="0.4">
      <c r="A11" s="3" t="s">
        <v>1</v>
      </c>
      <c r="B11" s="2"/>
      <c r="C11" s="2"/>
      <c r="D11" s="2"/>
      <c r="E11" s="3" t="s">
        <v>1</v>
      </c>
      <c r="F11" s="2"/>
      <c r="G11" s="2"/>
      <c r="H11" s="2"/>
      <c r="I11" s="3" t="s">
        <v>1</v>
      </c>
      <c r="J11" s="2"/>
      <c r="K11" s="2"/>
    </row>
    <row r="12" spans="1:11" x14ac:dyDescent="0.4">
      <c r="A12" s="3" t="s">
        <v>0</v>
      </c>
      <c r="B12" s="2"/>
      <c r="C12" s="2">
        <v>0.82299999999999995</v>
      </c>
      <c r="D12" s="2"/>
      <c r="E12" s="3" t="s">
        <v>0</v>
      </c>
      <c r="F12" s="2"/>
      <c r="G12" s="2">
        <v>0.81179999999999997</v>
      </c>
      <c r="H12" s="2"/>
      <c r="I12" s="3" t="s">
        <v>0</v>
      </c>
      <c r="J12" s="2"/>
      <c r="K12" s="2">
        <v>5.0000000000000001E-4</v>
      </c>
    </row>
    <row r="13" spans="1:11" x14ac:dyDescent="0.4">
      <c r="A13"/>
      <c r="E13"/>
    </row>
    <row r="14" spans="1:11" x14ac:dyDescent="0.4">
      <c r="E14"/>
    </row>
  </sheetData>
  <mergeCells count="3">
    <mergeCell ref="A1:C1"/>
    <mergeCell ref="E1:G1"/>
    <mergeCell ref="I1:K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FC5F-1BF5-4EA3-B59D-64BB99116493}">
  <dimension ref="A1:AE40"/>
  <sheetViews>
    <sheetView topLeftCell="A6" zoomScaleNormal="100" workbookViewId="0">
      <selection activeCell="A18" sqref="A18"/>
    </sheetView>
  </sheetViews>
  <sheetFormatPr defaultColWidth="9" defaultRowHeight="18.75" x14ac:dyDescent="0.4"/>
  <cols>
    <col min="1" max="1" width="11.75" style="1" customWidth="1"/>
    <col min="2" max="12" width="9" style="1"/>
    <col min="13" max="14" width="9" style="2"/>
    <col min="15" max="15" width="9" style="16"/>
    <col min="16" max="16384" width="9" style="1"/>
  </cols>
  <sheetData>
    <row r="1" spans="1:31" ht="19.5" thickBot="1" x14ac:dyDescent="0.45"/>
    <row r="2" spans="1:31" x14ac:dyDescent="0.4">
      <c r="A2" s="66" t="s">
        <v>30</v>
      </c>
      <c r="B2" s="65" t="s">
        <v>17</v>
      </c>
      <c r="C2" s="64"/>
      <c r="D2" s="64"/>
      <c r="E2" s="64"/>
      <c r="F2" s="64"/>
      <c r="G2" s="65" t="s">
        <v>3</v>
      </c>
      <c r="H2" s="64"/>
      <c r="I2" s="64"/>
      <c r="J2" s="64"/>
      <c r="K2" s="63"/>
    </row>
    <row r="3" spans="1:31" x14ac:dyDescent="0.4">
      <c r="A3" s="62" t="s">
        <v>15</v>
      </c>
      <c r="B3" s="61">
        <v>1</v>
      </c>
      <c r="C3" s="60">
        <v>2</v>
      </c>
      <c r="D3" s="60">
        <v>3</v>
      </c>
      <c r="E3" s="60">
        <v>4</v>
      </c>
      <c r="F3" s="60">
        <v>5</v>
      </c>
      <c r="G3" s="59">
        <v>1</v>
      </c>
      <c r="H3" s="11">
        <v>2</v>
      </c>
      <c r="I3" s="11">
        <v>3</v>
      </c>
      <c r="J3" s="11">
        <v>4</v>
      </c>
      <c r="K3" s="58">
        <v>5</v>
      </c>
    </row>
    <row r="4" spans="1:31" x14ac:dyDescent="0.4">
      <c r="A4" s="54" t="s">
        <v>25</v>
      </c>
      <c r="B4" s="57">
        <v>318</v>
      </c>
      <c r="C4" s="56">
        <v>259</v>
      </c>
      <c r="D4" s="56">
        <v>204</v>
      </c>
      <c r="E4" s="56">
        <v>195</v>
      </c>
      <c r="F4" s="56">
        <v>329</v>
      </c>
      <c r="G4" s="57">
        <v>135</v>
      </c>
      <c r="H4" s="56">
        <v>107</v>
      </c>
      <c r="I4" s="56">
        <v>121</v>
      </c>
      <c r="J4" s="56">
        <v>165</v>
      </c>
      <c r="K4" s="55">
        <v>150</v>
      </c>
      <c r="M4" s="3" t="s">
        <v>2</v>
      </c>
    </row>
    <row r="5" spans="1:31" x14ac:dyDescent="0.4">
      <c r="A5" s="54" t="s">
        <v>24</v>
      </c>
      <c r="B5" s="53">
        <v>580</v>
      </c>
      <c r="C5" s="52">
        <v>521</v>
      </c>
      <c r="D5" s="52">
        <v>466</v>
      </c>
      <c r="E5" s="52">
        <v>477</v>
      </c>
      <c r="F5" s="52">
        <v>625</v>
      </c>
      <c r="G5" s="53">
        <v>247</v>
      </c>
      <c r="H5" s="52">
        <v>260</v>
      </c>
      <c r="I5" s="52">
        <v>180</v>
      </c>
      <c r="J5" s="52">
        <v>261</v>
      </c>
      <c r="K5" s="51">
        <v>232</v>
      </c>
      <c r="M5" s="3" t="s">
        <v>23</v>
      </c>
    </row>
    <row r="6" spans="1:31" x14ac:dyDescent="0.4">
      <c r="A6" s="54" t="s">
        <v>22</v>
      </c>
      <c r="B6" s="53">
        <v>501</v>
      </c>
      <c r="C6" s="52">
        <v>487</v>
      </c>
      <c r="D6" s="52">
        <v>309</v>
      </c>
      <c r="E6" s="52">
        <v>328</v>
      </c>
      <c r="F6" s="52">
        <v>585</v>
      </c>
      <c r="G6" s="53">
        <v>168</v>
      </c>
      <c r="H6" s="52">
        <v>127</v>
      </c>
      <c r="I6" s="52">
        <v>168</v>
      </c>
      <c r="J6" s="52">
        <v>132</v>
      </c>
      <c r="K6" s="51">
        <v>133</v>
      </c>
      <c r="M6" s="3" t="s">
        <v>0</v>
      </c>
      <c r="O6" s="16" t="s">
        <v>29</v>
      </c>
    </row>
    <row r="7" spans="1:31" x14ac:dyDescent="0.4">
      <c r="A7" s="54" t="s">
        <v>21</v>
      </c>
      <c r="B7" s="53">
        <v>394</v>
      </c>
      <c r="C7" s="52">
        <v>404</v>
      </c>
      <c r="D7" s="52">
        <v>329</v>
      </c>
      <c r="E7" s="52">
        <v>323</v>
      </c>
      <c r="F7" s="52">
        <v>509</v>
      </c>
      <c r="G7" s="53">
        <v>124</v>
      </c>
      <c r="H7" s="52">
        <v>126</v>
      </c>
      <c r="I7" s="52">
        <v>93</v>
      </c>
      <c r="J7" s="52">
        <v>148</v>
      </c>
      <c r="K7" s="51">
        <v>90</v>
      </c>
    </row>
    <row r="8" spans="1:31" ht="19.5" thickBot="1" x14ac:dyDescent="0.45">
      <c r="A8" s="70" t="s">
        <v>20</v>
      </c>
      <c r="B8" s="69">
        <v>193</v>
      </c>
      <c r="C8" s="68">
        <v>200</v>
      </c>
      <c r="D8" s="68">
        <v>194</v>
      </c>
      <c r="E8" s="68">
        <v>210</v>
      </c>
      <c r="F8" s="68">
        <v>302</v>
      </c>
      <c r="G8" s="69">
        <v>109</v>
      </c>
      <c r="H8" s="68">
        <v>81</v>
      </c>
      <c r="I8" s="68">
        <v>61</v>
      </c>
      <c r="J8" s="68">
        <v>124</v>
      </c>
      <c r="K8" s="67">
        <v>82</v>
      </c>
    </row>
    <row r="9" spans="1:31" x14ac:dyDescent="0.4">
      <c r="A9"/>
      <c r="B9"/>
      <c r="C9"/>
      <c r="D9"/>
      <c r="E9"/>
      <c r="F9"/>
      <c r="G9"/>
      <c r="H9"/>
      <c r="I9"/>
      <c r="J9"/>
      <c r="K9"/>
    </row>
    <row r="10" spans="1:31" customFormat="1" ht="19.5" thickBot="1" x14ac:dyDescent="0.45">
      <c r="A10" s="4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2"/>
      <c r="O10" s="16"/>
      <c r="P10" s="1"/>
      <c r="S10" s="1"/>
      <c r="T10" s="1"/>
      <c r="W10" s="22"/>
      <c r="AC10" s="1"/>
    </row>
    <row r="11" spans="1:31" customFormat="1" x14ac:dyDescent="0.4">
      <c r="A11" s="66" t="s">
        <v>28</v>
      </c>
      <c r="B11" s="65" t="s">
        <v>27</v>
      </c>
      <c r="C11" s="64"/>
      <c r="D11" s="64"/>
      <c r="E11" s="64"/>
      <c r="F11" s="64"/>
      <c r="G11" s="65"/>
      <c r="H11" s="64" t="s">
        <v>17</v>
      </c>
      <c r="I11" s="64"/>
      <c r="J11" s="64"/>
      <c r="K11" s="63"/>
      <c r="L11" s="1"/>
      <c r="M11" s="2"/>
      <c r="N11" s="2"/>
      <c r="O11" s="16"/>
      <c r="P11" s="1"/>
      <c r="Q11" s="1"/>
      <c r="R11" s="1"/>
      <c r="S11" s="1"/>
      <c r="T11" s="1"/>
      <c r="W11" s="22"/>
      <c r="AC11" s="1"/>
    </row>
    <row r="12" spans="1:31" customFormat="1" x14ac:dyDescent="0.4">
      <c r="A12" s="62" t="s">
        <v>15</v>
      </c>
      <c r="B12" s="61">
        <v>1</v>
      </c>
      <c r="C12" s="60">
        <v>2</v>
      </c>
      <c r="D12" s="60">
        <v>3</v>
      </c>
      <c r="E12" s="60">
        <v>4</v>
      </c>
      <c r="F12" s="60">
        <v>5</v>
      </c>
      <c r="G12" s="59">
        <v>1</v>
      </c>
      <c r="H12" s="11">
        <v>2</v>
      </c>
      <c r="I12" s="11">
        <v>3</v>
      </c>
      <c r="J12" s="11">
        <v>4</v>
      </c>
      <c r="K12" s="58">
        <v>5</v>
      </c>
      <c r="L12" s="1"/>
      <c r="M12" s="2"/>
      <c r="N12" s="2"/>
      <c r="O12" s="16"/>
      <c r="P12" s="1"/>
      <c r="Q12" s="1"/>
      <c r="R12" s="1"/>
      <c r="S12" s="1"/>
      <c r="T12" s="1"/>
      <c r="W12" s="22"/>
      <c r="AC12" s="1"/>
    </row>
    <row r="13" spans="1:31" customFormat="1" x14ac:dyDescent="0.4">
      <c r="A13" s="54" t="s">
        <v>14</v>
      </c>
      <c r="B13" s="57">
        <f>ABS(B5+B4)/2*15/60</f>
        <v>112.25</v>
      </c>
      <c r="C13" s="56">
        <f>ABS(C5+C4)/2*15/60</f>
        <v>97.5</v>
      </c>
      <c r="D13" s="56">
        <f>ABS(D5+D4)/2*15/60</f>
        <v>83.75</v>
      </c>
      <c r="E13" s="56">
        <f>ABS(E5+E4)/2*15/60</f>
        <v>84</v>
      </c>
      <c r="F13" s="56">
        <f>ABS(F5+F4)/2*15/60</f>
        <v>119.25</v>
      </c>
      <c r="G13" s="57">
        <f>ABS(G5+G4)/2*15/60</f>
        <v>47.75</v>
      </c>
      <c r="H13" s="56">
        <f>ABS(H5+H4)/2*15/60</f>
        <v>45.875</v>
      </c>
      <c r="I13" s="56">
        <f>ABS(I5+I4)/2*15/60</f>
        <v>37.625</v>
      </c>
      <c r="J13" s="56">
        <f>ABS(J5+J4)/2*15/60</f>
        <v>53.25</v>
      </c>
      <c r="K13" s="55">
        <f>ABS(K5+K4)/2*15/60</f>
        <v>47.75</v>
      </c>
      <c r="L13" s="1"/>
      <c r="M13" s="3" t="s">
        <v>2</v>
      </c>
      <c r="N13" s="2"/>
      <c r="O13" s="16"/>
      <c r="P13" s="1"/>
      <c r="Q13" s="1"/>
      <c r="R13" s="1"/>
      <c r="S13" s="1"/>
      <c r="T13" s="1"/>
      <c r="U13" s="1"/>
      <c r="W13" s="22"/>
      <c r="AA13" s="1"/>
      <c r="AB13" s="1"/>
      <c r="AC13" s="1"/>
      <c r="AD13" s="1"/>
      <c r="AE13" s="1"/>
    </row>
    <row r="14" spans="1:31" customFormat="1" x14ac:dyDescent="0.4">
      <c r="A14" s="54" t="s">
        <v>13</v>
      </c>
      <c r="B14" s="53">
        <f>ABS(B6+B5)/2*15/60</f>
        <v>135.125</v>
      </c>
      <c r="C14" s="52">
        <f>ABS(C6+C5)/2*15/60</f>
        <v>126</v>
      </c>
      <c r="D14" s="52">
        <f>ABS(D6+D5)/2*15/60</f>
        <v>96.875</v>
      </c>
      <c r="E14" s="52">
        <f>ABS(E6+E5)/2*15/60</f>
        <v>100.625</v>
      </c>
      <c r="F14" s="52">
        <f>ABS(F6+F5)/2*15/60</f>
        <v>151.25</v>
      </c>
      <c r="G14" s="53">
        <f>ABS(G6+G5)/2*15/60</f>
        <v>51.875</v>
      </c>
      <c r="H14" s="52">
        <f>ABS(H6+H5)/2*15/60</f>
        <v>48.375</v>
      </c>
      <c r="I14" s="52">
        <f>ABS(I6+I5)/2*15/60</f>
        <v>43.5</v>
      </c>
      <c r="J14" s="52">
        <f>ABS(J6+J5)/2*15/60</f>
        <v>49.125</v>
      </c>
      <c r="K14" s="51">
        <f>ABS(K6+K5)/2*15/60</f>
        <v>45.625</v>
      </c>
      <c r="L14" s="1"/>
      <c r="M14" s="3" t="s">
        <v>12</v>
      </c>
      <c r="N14" s="2"/>
      <c r="O14" s="16"/>
      <c r="P14" s="1"/>
      <c r="Q14" s="1"/>
      <c r="R14" s="1"/>
      <c r="S14" s="1"/>
      <c r="U14" s="1"/>
      <c r="V14" s="1"/>
      <c r="W14" s="1"/>
      <c r="X14" s="1"/>
      <c r="Y14" s="1"/>
      <c r="Z14" s="1"/>
      <c r="AC14" s="1"/>
    </row>
    <row r="15" spans="1:31" customFormat="1" x14ac:dyDescent="0.4">
      <c r="A15" s="54" t="s">
        <v>11</v>
      </c>
      <c r="B15" s="53">
        <f>ABS(B7+B6)/2*30/60</f>
        <v>223.75</v>
      </c>
      <c r="C15" s="52">
        <f>ABS(C7+C6)/2*30/60</f>
        <v>222.75</v>
      </c>
      <c r="D15" s="52">
        <f>ABS(D7+D6)/2*30/60</f>
        <v>159.5</v>
      </c>
      <c r="E15" s="52">
        <f>ABS(E7+E6)/2*30/60</f>
        <v>162.75</v>
      </c>
      <c r="F15" s="52">
        <f>ABS(F7+F6)/2*30/60</f>
        <v>273.5</v>
      </c>
      <c r="G15" s="53">
        <f>ABS(G7+G6)/2*30/60</f>
        <v>73</v>
      </c>
      <c r="H15" s="52">
        <f>ABS(H7+H6)/2*30/60</f>
        <v>63.25</v>
      </c>
      <c r="I15" s="52">
        <f>ABS(I7+I6)/2*30/60</f>
        <v>65.25</v>
      </c>
      <c r="J15" s="52">
        <f>ABS(J7+J6)/2*30/60</f>
        <v>70</v>
      </c>
      <c r="K15" s="51">
        <f>ABS(K7+K6)/2*30/60</f>
        <v>55.75</v>
      </c>
      <c r="L15" s="1"/>
      <c r="M15" s="3" t="s">
        <v>0</v>
      </c>
      <c r="N15" s="2"/>
      <c r="O15" s="27">
        <v>2.8999999999999998E-3</v>
      </c>
      <c r="P15" s="22"/>
      <c r="Q15" s="1"/>
      <c r="R15" s="1"/>
      <c r="S15" s="1"/>
      <c r="U15" s="1"/>
      <c r="W15" s="1"/>
      <c r="AC15" s="1"/>
    </row>
    <row r="16" spans="1:31" customFormat="1" x14ac:dyDescent="0.4">
      <c r="A16" s="54" t="s">
        <v>10</v>
      </c>
      <c r="B16" s="53">
        <f>ABS(B8+B7)/2*60/60</f>
        <v>293.5</v>
      </c>
      <c r="C16" s="52">
        <f>ABS(C8+C7)/2*60/60</f>
        <v>302</v>
      </c>
      <c r="D16" s="52">
        <f>ABS(D8+D7)/2*60/60</f>
        <v>261.5</v>
      </c>
      <c r="E16" s="52">
        <f>ABS(E8+E7)/2*60/60</f>
        <v>266.5</v>
      </c>
      <c r="F16" s="52">
        <f>ABS(F8+F7)/2*60/60</f>
        <v>405.5</v>
      </c>
      <c r="G16" s="53">
        <f>ABS(G8+G7)/2*60/60</f>
        <v>116.5</v>
      </c>
      <c r="H16" s="52">
        <f>ABS(H8+H7)/2*60/60</f>
        <v>103.5</v>
      </c>
      <c r="I16" s="52">
        <f>ABS(I8+I7)/2*60/60</f>
        <v>77</v>
      </c>
      <c r="J16" s="52">
        <f>ABS(J8+J7)/2*60/60</f>
        <v>136</v>
      </c>
      <c r="K16" s="51">
        <f>ABS(K8+K7)/2*60/60</f>
        <v>86</v>
      </c>
      <c r="L16" s="1"/>
      <c r="M16" s="3"/>
      <c r="N16" s="2"/>
      <c r="O16" s="16"/>
      <c r="P16" s="22"/>
      <c r="Q16" s="1"/>
      <c r="R16" s="1"/>
      <c r="S16" s="1"/>
      <c r="U16" s="1"/>
      <c r="W16" s="1"/>
      <c r="AC16" s="1"/>
    </row>
    <row r="17" spans="1:29" customFormat="1" ht="19.5" thickBot="1" x14ac:dyDescent="0.45">
      <c r="A17" s="50" t="s">
        <v>9</v>
      </c>
      <c r="B17" s="49">
        <f>SUM(B13:B16)</f>
        <v>764.625</v>
      </c>
      <c r="C17" s="48">
        <f>SUM(C13:C16)</f>
        <v>748.25</v>
      </c>
      <c r="D17" s="48">
        <f>SUM(D13:D16)</f>
        <v>601.625</v>
      </c>
      <c r="E17" s="48">
        <f>SUM(E13:E16)</f>
        <v>613.875</v>
      </c>
      <c r="F17" s="48">
        <f>SUM(F13:F16)</f>
        <v>949.5</v>
      </c>
      <c r="G17" s="49">
        <f>SUM(G13:G16)</f>
        <v>289.125</v>
      </c>
      <c r="H17" s="48">
        <f>SUM(H13:H16)</f>
        <v>261</v>
      </c>
      <c r="I17" s="48">
        <f>SUM(I13:I16)</f>
        <v>223.375</v>
      </c>
      <c r="J17" s="48">
        <f>SUM(J13:J16)</f>
        <v>308.375</v>
      </c>
      <c r="K17" s="47">
        <f>SUM(K13:K16)</f>
        <v>235.125</v>
      </c>
      <c r="L17" s="1"/>
      <c r="M17" s="2"/>
      <c r="N17" s="2"/>
      <c r="O17" s="16"/>
      <c r="P17" s="1"/>
      <c r="Q17" s="1"/>
      <c r="R17" s="1"/>
      <c r="S17" s="1"/>
      <c r="U17" s="1"/>
      <c r="W17" s="1"/>
      <c r="AC17" s="1"/>
    </row>
    <row r="18" spans="1:29" ht="19.5" thickBot="1" x14ac:dyDescent="0.45">
      <c r="A18"/>
      <c r="B18"/>
      <c r="C18"/>
      <c r="D18"/>
      <c r="E18"/>
      <c r="F18"/>
      <c r="G18"/>
      <c r="H18"/>
      <c r="I18"/>
      <c r="J18"/>
      <c r="K18"/>
      <c r="V18" s="22"/>
    </row>
    <row r="19" spans="1:29" x14ac:dyDescent="0.4">
      <c r="A19" s="40" t="s">
        <v>26</v>
      </c>
      <c r="B19" s="38" t="s">
        <v>17</v>
      </c>
      <c r="C19" s="37"/>
      <c r="D19" s="37"/>
      <c r="E19" s="37"/>
      <c r="F19" s="39"/>
      <c r="G19" s="38" t="s">
        <v>16</v>
      </c>
      <c r="H19" s="37"/>
      <c r="I19" s="37"/>
      <c r="J19" s="37"/>
      <c r="K19" s="36"/>
      <c r="V19"/>
      <c r="X19"/>
    </row>
    <row r="20" spans="1:29" x14ac:dyDescent="0.4">
      <c r="A20" s="35" t="s">
        <v>15</v>
      </c>
      <c r="B20" s="34">
        <v>1</v>
      </c>
      <c r="C20" s="33">
        <v>2</v>
      </c>
      <c r="D20" s="33">
        <v>3</v>
      </c>
      <c r="E20" s="33">
        <v>4</v>
      </c>
      <c r="F20" s="33">
        <v>5</v>
      </c>
      <c r="G20" s="32">
        <v>1</v>
      </c>
      <c r="H20" s="9">
        <v>2</v>
      </c>
      <c r="I20" s="9">
        <v>3</v>
      </c>
      <c r="J20" s="9">
        <v>4</v>
      </c>
      <c r="K20" s="31">
        <v>5</v>
      </c>
      <c r="V20"/>
      <c r="X20"/>
    </row>
    <row r="21" spans="1:29" x14ac:dyDescent="0.4">
      <c r="A21" s="26" t="s">
        <v>25</v>
      </c>
      <c r="B21" s="30">
        <v>1</v>
      </c>
      <c r="C21" s="29">
        <v>1</v>
      </c>
      <c r="D21" s="29">
        <v>1</v>
      </c>
      <c r="E21" s="29">
        <v>1</v>
      </c>
      <c r="F21" s="29">
        <v>1</v>
      </c>
      <c r="G21" s="30">
        <v>1</v>
      </c>
      <c r="H21" s="29">
        <v>1</v>
      </c>
      <c r="I21" s="29">
        <v>1</v>
      </c>
      <c r="J21" s="29">
        <v>1</v>
      </c>
      <c r="K21" s="28">
        <v>1</v>
      </c>
      <c r="M21" s="3" t="s">
        <v>2</v>
      </c>
      <c r="V21"/>
      <c r="X21"/>
    </row>
    <row r="22" spans="1:29" x14ac:dyDescent="0.4">
      <c r="A22" s="26" t="s">
        <v>24</v>
      </c>
      <c r="B22" s="25">
        <v>1.1088709677419355</v>
      </c>
      <c r="C22" s="24">
        <v>1.0610328638497653</v>
      </c>
      <c r="D22" s="24">
        <v>0.90875912408759119</v>
      </c>
      <c r="E22" s="24">
        <v>0.91078066914498146</v>
      </c>
      <c r="F22" s="24">
        <v>1.0496894409937889</v>
      </c>
      <c r="G22" s="25">
        <v>0.55844155844155841</v>
      </c>
      <c r="H22" s="24">
        <v>0.72043010752688175</v>
      </c>
      <c r="I22" s="24">
        <v>0.87072243346007605</v>
      </c>
      <c r="J22" s="24">
        <v>0.88311688311688308</v>
      </c>
      <c r="K22" s="23">
        <v>0.77876106194690264</v>
      </c>
      <c r="M22" s="3" t="s">
        <v>23</v>
      </c>
    </row>
    <row r="23" spans="1:29" x14ac:dyDescent="0.4">
      <c r="A23" s="26" t="s">
        <v>22</v>
      </c>
      <c r="B23" s="25">
        <v>0.65322580645161288</v>
      </c>
      <c r="C23" s="24">
        <v>0.96713615023474175</v>
      </c>
      <c r="D23" s="24">
        <v>0.59124087591240881</v>
      </c>
      <c r="E23" s="24">
        <v>0.6988847583643123</v>
      </c>
      <c r="F23" s="24">
        <v>0.66770186335403725</v>
      </c>
      <c r="G23" s="25">
        <v>0.53246753246753242</v>
      </c>
      <c r="H23" s="24">
        <v>0.53046594982078854</v>
      </c>
      <c r="I23" s="24">
        <v>0.71863117870722437</v>
      </c>
      <c r="J23" s="24">
        <v>0.56168831168831168</v>
      </c>
      <c r="K23" s="23">
        <v>0.67256637168141598</v>
      </c>
      <c r="M23" s="3" t="s">
        <v>0</v>
      </c>
      <c r="O23" s="46">
        <v>8.9999999999999998E-4</v>
      </c>
    </row>
    <row r="24" spans="1:29" x14ac:dyDescent="0.4">
      <c r="A24" s="26" t="s">
        <v>21</v>
      </c>
      <c r="B24" s="25">
        <v>0.6088709677419355</v>
      </c>
      <c r="C24" s="24">
        <v>0.80751173708920188</v>
      </c>
      <c r="D24" s="24">
        <v>0.52919708029197077</v>
      </c>
      <c r="E24" s="24">
        <v>0.61338289962825276</v>
      </c>
      <c r="F24" s="24">
        <v>0.57453416149068326</v>
      </c>
      <c r="G24" s="25">
        <v>0.51515151515151514</v>
      </c>
      <c r="H24" s="24">
        <v>0.53405017921146958</v>
      </c>
      <c r="I24" s="24">
        <v>0.52471482889733845</v>
      </c>
      <c r="J24" s="24">
        <v>0.39285714285714285</v>
      </c>
      <c r="K24" s="23">
        <v>0.48230088495575218</v>
      </c>
    </row>
    <row r="25" spans="1:29" ht="19.5" thickBot="1" x14ac:dyDescent="0.45">
      <c r="A25" s="45" t="s">
        <v>20</v>
      </c>
      <c r="B25" s="44">
        <v>0.85080645161290325</v>
      </c>
      <c r="C25" s="43">
        <v>0.85446009389671362</v>
      </c>
      <c r="D25" s="43">
        <v>0.73722627737226276</v>
      </c>
      <c r="E25" s="43">
        <v>0.77323420074349447</v>
      </c>
      <c r="F25" s="43">
        <v>0.72670807453416153</v>
      </c>
      <c r="G25" s="44">
        <v>0.48917748917748916</v>
      </c>
      <c r="H25" s="43">
        <v>0.54121863799283154</v>
      </c>
      <c r="I25" s="43">
        <v>0.58935361216730042</v>
      </c>
      <c r="J25" s="43">
        <v>0.41558441558441561</v>
      </c>
      <c r="K25" s="42">
        <v>0.4247787610619469</v>
      </c>
    </row>
    <row r="27" spans="1:29" customFormat="1" ht="19.5" thickBot="1" x14ac:dyDescent="0.45">
      <c r="A27" s="41" t="s">
        <v>19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2"/>
      <c r="O27" s="16"/>
      <c r="P27" s="1"/>
      <c r="S27" s="1"/>
      <c r="T27" s="1"/>
      <c r="W27" s="22"/>
      <c r="AC27" s="1"/>
    </row>
    <row r="28" spans="1:29" customFormat="1" x14ac:dyDescent="0.4">
      <c r="A28" s="40" t="s">
        <v>18</v>
      </c>
      <c r="B28" s="38" t="s">
        <v>17</v>
      </c>
      <c r="C28" s="37"/>
      <c r="D28" s="37"/>
      <c r="E28" s="37"/>
      <c r="F28" s="39"/>
      <c r="G28" s="38" t="s">
        <v>16</v>
      </c>
      <c r="H28" s="37"/>
      <c r="I28" s="37"/>
      <c r="J28" s="37"/>
      <c r="K28" s="36"/>
      <c r="L28" s="1"/>
      <c r="M28" s="2"/>
      <c r="N28" s="2"/>
      <c r="O28" s="16"/>
      <c r="P28" s="1"/>
      <c r="Q28" s="1"/>
      <c r="R28" s="1"/>
      <c r="S28" s="1"/>
      <c r="T28" s="1"/>
      <c r="W28" s="22"/>
      <c r="AC28" s="1"/>
    </row>
    <row r="29" spans="1:29" customFormat="1" x14ac:dyDescent="0.4">
      <c r="A29" s="35" t="s">
        <v>15</v>
      </c>
      <c r="B29" s="34">
        <v>1</v>
      </c>
      <c r="C29" s="33">
        <v>2</v>
      </c>
      <c r="D29" s="33">
        <v>3</v>
      </c>
      <c r="E29" s="33">
        <v>4</v>
      </c>
      <c r="F29" s="33">
        <v>5</v>
      </c>
      <c r="G29" s="32">
        <v>1</v>
      </c>
      <c r="H29" s="9">
        <v>2</v>
      </c>
      <c r="I29" s="9">
        <v>3</v>
      </c>
      <c r="J29" s="9">
        <v>4</v>
      </c>
      <c r="K29" s="31">
        <v>5</v>
      </c>
      <c r="L29" s="1"/>
      <c r="M29" s="2"/>
      <c r="N29" s="2"/>
      <c r="O29" s="16"/>
      <c r="P29" s="1"/>
      <c r="Q29" s="1"/>
      <c r="R29" s="1"/>
      <c r="S29" s="1"/>
      <c r="T29" s="1"/>
      <c r="W29" s="22"/>
      <c r="AC29" s="1"/>
    </row>
    <row r="30" spans="1:29" customFormat="1" x14ac:dyDescent="0.4">
      <c r="A30" s="26" t="s">
        <v>14</v>
      </c>
      <c r="B30" s="30">
        <f>ABS(B22+B21)/2*15/60</f>
        <v>0.26360887096774194</v>
      </c>
      <c r="C30" s="29">
        <f>ABS(C22+C21)/2*15/60</f>
        <v>0.25762910798122063</v>
      </c>
      <c r="D30" s="29">
        <f>ABS(D22+D21)/2*15/60</f>
        <v>0.2385948905109489</v>
      </c>
      <c r="E30" s="29">
        <f>ABS(E22+E21)/2*15/60</f>
        <v>0.2388475836431227</v>
      </c>
      <c r="F30" s="29">
        <f>ABS(F22+F21)/2*15/60</f>
        <v>0.25621118012422361</v>
      </c>
      <c r="G30" s="30">
        <f>ABS(G22+G21)/2*15/60</f>
        <v>0.19480519480519481</v>
      </c>
      <c r="H30" s="29">
        <f>ABS(H22+H21)/2*15/60</f>
        <v>0.21505376344086022</v>
      </c>
      <c r="I30" s="29">
        <f>ABS(I22+I21)/2*15/60</f>
        <v>0.23384030418250951</v>
      </c>
      <c r="J30" s="29">
        <f>ABS(J22+J21)/2*15/60</f>
        <v>0.23538961038961037</v>
      </c>
      <c r="K30" s="28">
        <f>ABS(K22+K21)/2*15/60</f>
        <v>0.22234513274336282</v>
      </c>
      <c r="L30" s="1"/>
      <c r="M30" s="3" t="s">
        <v>2</v>
      </c>
      <c r="N30" s="2"/>
      <c r="O30" s="16"/>
      <c r="P30" s="1"/>
      <c r="Q30" s="1"/>
      <c r="R30" s="1"/>
      <c r="S30" s="1"/>
      <c r="T30" s="1"/>
      <c r="U30" s="1"/>
      <c r="W30" s="22"/>
      <c r="AC30" s="1"/>
    </row>
    <row r="31" spans="1:29" customFormat="1" x14ac:dyDescent="0.4">
      <c r="A31" s="26" t="s">
        <v>13</v>
      </c>
      <c r="B31" s="25">
        <f>ABS(B23+B22)/2*15/60</f>
        <v>0.22026209677419356</v>
      </c>
      <c r="C31" s="24">
        <f>ABS(C23+C22)/2*15/60</f>
        <v>0.25352112676056338</v>
      </c>
      <c r="D31" s="24">
        <f>ABS(D23+D22)/2*15/60</f>
        <v>0.1875</v>
      </c>
      <c r="E31" s="24">
        <f>ABS(E23+E22)/2*15/60</f>
        <v>0.20120817843866173</v>
      </c>
      <c r="F31" s="24">
        <f>ABS(F23+F22)/2*15/60</f>
        <v>0.21467391304347824</v>
      </c>
      <c r="G31" s="25">
        <f>ABS(G23+G22)/2*15/60</f>
        <v>0.13636363636363635</v>
      </c>
      <c r="H31" s="24">
        <f>ABS(H23+H22)/2*15/60</f>
        <v>0.15636200716845877</v>
      </c>
      <c r="I31" s="24">
        <f>ABS(I23+I22)/2*15/60</f>
        <v>0.19866920152091255</v>
      </c>
      <c r="J31" s="24">
        <f>ABS(J23+J22)/2*15/60</f>
        <v>0.18060064935064934</v>
      </c>
      <c r="K31" s="23">
        <f>ABS(K23+K22)/2*15/60</f>
        <v>0.18141592920353983</v>
      </c>
      <c r="L31" s="1"/>
      <c r="M31" s="3" t="s">
        <v>12</v>
      </c>
      <c r="N31" s="2"/>
      <c r="O31" s="16"/>
      <c r="P31" s="1"/>
      <c r="Q31" s="1"/>
      <c r="R31" s="1"/>
      <c r="S31" s="1"/>
      <c r="U31" s="1"/>
      <c r="W31" s="1"/>
      <c r="AC31" s="1"/>
    </row>
    <row r="32" spans="1:29" customFormat="1" x14ac:dyDescent="0.4">
      <c r="A32" s="26" t="s">
        <v>11</v>
      </c>
      <c r="B32" s="25">
        <f>ABS(B24+B23)/2*30/60</f>
        <v>0.31552419354838712</v>
      </c>
      <c r="C32" s="24">
        <f>ABS(C24+C23)/2*30/60</f>
        <v>0.44366197183098588</v>
      </c>
      <c r="D32" s="24">
        <f>ABS(D24+D23)/2*30/60</f>
        <v>0.2801094890510949</v>
      </c>
      <c r="E32" s="24">
        <f>ABS(E24+E23)/2*30/60</f>
        <v>0.32806691449814129</v>
      </c>
      <c r="F32" s="24">
        <f>ABS(F24+F23)/2*30/60</f>
        <v>0.31055900621118016</v>
      </c>
      <c r="G32" s="25">
        <f>ABS(G24+G23)/2*30/60</f>
        <v>0.26190476190476186</v>
      </c>
      <c r="H32" s="24">
        <f>ABS(H24+H23)/2*30/60</f>
        <v>0.2661290322580645</v>
      </c>
      <c r="I32" s="24">
        <f>ABS(I24+I23)/2*30/60</f>
        <v>0.3108365019011407</v>
      </c>
      <c r="J32" s="24">
        <f>ABS(J24+J23)/2*30/60</f>
        <v>0.23863636363636365</v>
      </c>
      <c r="K32" s="23">
        <f>ABS(K24+K23)/2*30/60</f>
        <v>0.28871681415929207</v>
      </c>
      <c r="L32" s="1"/>
      <c r="M32" s="3" t="s">
        <v>0</v>
      </c>
      <c r="N32" s="2"/>
      <c r="O32" s="27">
        <v>5.7999999999999996E-3</v>
      </c>
      <c r="P32" s="22"/>
      <c r="Q32" s="1"/>
      <c r="R32" s="1"/>
      <c r="S32" s="1"/>
      <c r="U32" s="1"/>
      <c r="V32" s="22"/>
      <c r="W32" s="1"/>
      <c r="AC32" s="1"/>
    </row>
    <row r="33" spans="1:29" customFormat="1" x14ac:dyDescent="0.4">
      <c r="A33" s="26" t="s">
        <v>10</v>
      </c>
      <c r="B33" s="25">
        <f>ABS(B25+B24)/2*60/60</f>
        <v>0.72983870967741937</v>
      </c>
      <c r="C33" s="24">
        <f>ABS(C25+C24)/2*60/60</f>
        <v>0.83098591549295775</v>
      </c>
      <c r="D33" s="24">
        <f>ABS(D25+D24)/2*60/60</f>
        <v>0.63321167883211671</v>
      </c>
      <c r="E33" s="24">
        <f>ABS(E25+E24)/2*60/60</f>
        <v>0.69330855018587356</v>
      </c>
      <c r="F33" s="24">
        <f>ABS(F25+F24)/2*60/60</f>
        <v>0.65062111801242239</v>
      </c>
      <c r="G33" s="25">
        <f>ABS(G25+G24)/2*60/60</f>
        <v>0.50216450216450215</v>
      </c>
      <c r="H33" s="24">
        <f>ABS(H25+H24)/2*60/60</f>
        <v>0.5376344086021505</v>
      </c>
      <c r="I33" s="24">
        <f>ABS(I25+I24)/2*60/60</f>
        <v>0.55703422053231944</v>
      </c>
      <c r="J33" s="24">
        <f>ABS(J25+J24)/2*60/60</f>
        <v>0.40422077922077926</v>
      </c>
      <c r="K33" s="23">
        <f>ABS(K25+K24)/2*60/60</f>
        <v>0.45353982300884954</v>
      </c>
      <c r="L33" s="1"/>
      <c r="M33" s="3"/>
      <c r="N33" s="2"/>
      <c r="O33" s="16"/>
      <c r="P33" s="22"/>
      <c r="Q33" s="1"/>
      <c r="R33" s="1"/>
      <c r="S33" s="1"/>
      <c r="U33" s="1"/>
      <c r="W33" s="1"/>
      <c r="AC33" s="1"/>
    </row>
    <row r="34" spans="1:29" customFormat="1" ht="19.5" thickBot="1" x14ac:dyDescent="0.45">
      <c r="A34" s="21" t="s">
        <v>9</v>
      </c>
      <c r="B34" s="20">
        <f>SUM(B30:B33)</f>
        <v>1.529233870967742</v>
      </c>
      <c r="C34" s="19">
        <f>SUM(C30:C33)</f>
        <v>1.7857981220657275</v>
      </c>
      <c r="D34" s="19">
        <f>SUM(D30:D33)</f>
        <v>1.3394160583941606</v>
      </c>
      <c r="E34" s="19">
        <f>SUM(E30:E33)</f>
        <v>1.4614312267657992</v>
      </c>
      <c r="F34" s="19">
        <f>SUM(F30:F33)</f>
        <v>1.4320652173913044</v>
      </c>
      <c r="G34" s="20">
        <f>SUM(G30:G33)</f>
        <v>1.0952380952380953</v>
      </c>
      <c r="H34" s="19">
        <f>SUM(H30:H33)</f>
        <v>1.1751792114695339</v>
      </c>
      <c r="I34" s="19">
        <f>SUM(I30:I33)</f>
        <v>1.3003802281368824</v>
      </c>
      <c r="J34" s="19">
        <f>SUM(J30:J33)</f>
        <v>1.0588474025974026</v>
      </c>
      <c r="K34" s="18">
        <f>SUM(K30:K33)</f>
        <v>1.1460176991150441</v>
      </c>
      <c r="L34" s="1"/>
      <c r="M34" s="2"/>
      <c r="N34" s="2"/>
      <c r="O34" s="16"/>
      <c r="P34" s="1"/>
      <c r="Q34" s="1"/>
      <c r="R34" s="1"/>
      <c r="S34" s="1"/>
      <c r="U34" s="1"/>
      <c r="W34" s="17"/>
      <c r="AC34" s="1"/>
    </row>
    <row r="35" spans="1:29" x14ac:dyDescent="0.4">
      <c r="V35"/>
    </row>
    <row r="36" spans="1:29" x14ac:dyDescent="0.4">
      <c r="V36"/>
    </row>
    <row r="37" spans="1:29" x14ac:dyDescent="0.4">
      <c r="V37"/>
    </row>
    <row r="39" spans="1:29" x14ac:dyDescent="0.4">
      <c r="V39"/>
    </row>
    <row r="40" spans="1:29" x14ac:dyDescent="0.4">
      <c r="V40"/>
    </row>
  </sheetData>
  <mergeCells count="8">
    <mergeCell ref="B28:F28"/>
    <mergeCell ref="G28:K28"/>
    <mergeCell ref="B2:F2"/>
    <mergeCell ref="G2:K2"/>
    <mergeCell ref="B19:F19"/>
    <mergeCell ref="G19:K19"/>
    <mergeCell ref="B11:F11"/>
    <mergeCell ref="G11:K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6A3A3-AC5A-4A7B-83E0-350975BD3D63}">
  <dimension ref="A1:E14"/>
  <sheetViews>
    <sheetView zoomScaleNormal="100" workbookViewId="0">
      <selection activeCell="A18" sqref="A18"/>
    </sheetView>
  </sheetViews>
  <sheetFormatPr defaultColWidth="9" defaultRowHeight="18.75" x14ac:dyDescent="0.4"/>
  <cols>
    <col min="1" max="16384" width="9" style="1"/>
  </cols>
  <sheetData>
    <row r="1" spans="1:5" x14ac:dyDescent="0.4">
      <c r="A1" s="15" t="s">
        <v>32</v>
      </c>
      <c r="B1" s="15"/>
      <c r="C1" s="15"/>
    </row>
    <row r="2" spans="1:5" x14ac:dyDescent="0.4">
      <c r="A2" s="12" t="s">
        <v>5</v>
      </c>
      <c r="B2" s="11" t="s">
        <v>4</v>
      </c>
      <c r="C2" s="6" t="s">
        <v>3</v>
      </c>
    </row>
    <row r="3" spans="1:5" x14ac:dyDescent="0.4">
      <c r="A3" s="6">
        <v>1</v>
      </c>
      <c r="B3" s="6">
        <v>0.71372899999999995</v>
      </c>
      <c r="C3" s="6">
        <v>0.89408600000000005</v>
      </c>
    </row>
    <row r="4" spans="1:5" x14ac:dyDescent="0.4">
      <c r="A4" s="6">
        <v>2</v>
      </c>
      <c r="B4" s="6">
        <v>0.89710900000000005</v>
      </c>
      <c r="C4" s="6">
        <v>0.93430999999999997</v>
      </c>
    </row>
    <row r="5" spans="1:5" x14ac:dyDescent="0.4">
      <c r="A5" s="6">
        <v>3</v>
      </c>
      <c r="B5" s="6">
        <v>1.0540849999999999</v>
      </c>
      <c r="C5" s="6">
        <v>1.1288009999999999</v>
      </c>
    </row>
    <row r="6" spans="1:5" x14ac:dyDescent="0.4">
      <c r="A6" s="6">
        <v>4</v>
      </c>
      <c r="B6" s="6">
        <v>1.04783</v>
      </c>
      <c r="C6" s="6">
        <v>0.71204699999999999</v>
      </c>
    </row>
    <row r="7" spans="1:5" x14ac:dyDescent="0.4">
      <c r="A7" s="6">
        <v>5</v>
      </c>
      <c r="B7" s="6">
        <v>1.2872479999999999</v>
      </c>
      <c r="C7" s="6">
        <v>1.130179</v>
      </c>
    </row>
    <row r="10" spans="1:5" x14ac:dyDescent="0.4">
      <c r="A10" s="3" t="s">
        <v>31</v>
      </c>
      <c r="B10" s="2"/>
      <c r="C10" s="2"/>
    </row>
    <row r="11" spans="1:5" x14ac:dyDescent="0.4">
      <c r="A11" s="3" t="s">
        <v>1</v>
      </c>
      <c r="B11" s="2"/>
      <c r="C11" s="2"/>
    </row>
    <row r="12" spans="1:5" x14ac:dyDescent="0.4">
      <c r="A12" s="3" t="s">
        <v>0</v>
      </c>
      <c r="B12" s="2"/>
      <c r="C12" s="2">
        <v>0.75329999999999997</v>
      </c>
    </row>
    <row r="13" spans="1:5" x14ac:dyDescent="0.4">
      <c r="A13"/>
      <c r="E13"/>
    </row>
    <row r="14" spans="1:5" x14ac:dyDescent="0.4">
      <c r="E14"/>
    </row>
  </sheetData>
  <mergeCells count="1">
    <mergeCell ref="A1:C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D33A-48AC-4AB6-A4BD-35799CED8683}">
  <dimension ref="A1:N18"/>
  <sheetViews>
    <sheetView zoomScaleNormal="100" workbookViewId="0">
      <selection activeCell="A18" sqref="A18"/>
    </sheetView>
  </sheetViews>
  <sheetFormatPr defaultColWidth="9" defaultRowHeight="18.75" x14ac:dyDescent="0.4"/>
  <cols>
    <col min="1" max="16384" width="9" style="1"/>
  </cols>
  <sheetData>
    <row r="1" spans="1:14" x14ac:dyDescent="0.4">
      <c r="A1" s="15" t="s">
        <v>8</v>
      </c>
      <c r="B1" s="15"/>
      <c r="C1" s="15"/>
      <c r="D1" s="15"/>
      <c r="F1" s="14" t="s">
        <v>7</v>
      </c>
      <c r="G1" s="14"/>
      <c r="H1" s="14"/>
      <c r="I1" s="14"/>
      <c r="K1" s="13" t="s">
        <v>40</v>
      </c>
      <c r="L1" s="13"/>
      <c r="M1" s="13"/>
      <c r="N1" s="13"/>
    </row>
    <row r="2" spans="1:14" x14ac:dyDescent="0.4">
      <c r="A2" s="12" t="s">
        <v>5</v>
      </c>
      <c r="B2" s="11" t="s">
        <v>6</v>
      </c>
      <c r="C2" s="6" t="s">
        <v>4</v>
      </c>
      <c r="D2" s="6" t="s">
        <v>39</v>
      </c>
      <c r="F2" s="10" t="s">
        <v>5</v>
      </c>
      <c r="G2" s="9" t="s">
        <v>6</v>
      </c>
      <c r="H2" s="5" t="s">
        <v>4</v>
      </c>
      <c r="I2" s="5" t="s">
        <v>39</v>
      </c>
      <c r="K2" s="8" t="s">
        <v>5</v>
      </c>
      <c r="L2" s="7" t="s">
        <v>6</v>
      </c>
      <c r="M2" s="4" t="s">
        <v>4</v>
      </c>
      <c r="N2" s="4" t="s">
        <v>39</v>
      </c>
    </row>
    <row r="3" spans="1:14" x14ac:dyDescent="0.4">
      <c r="A3" s="6">
        <v>1</v>
      </c>
      <c r="B3" s="6">
        <v>26</v>
      </c>
      <c r="C3" s="6">
        <v>42</v>
      </c>
      <c r="D3" s="6">
        <v>39.4</v>
      </c>
      <c r="F3" s="5">
        <v>1</v>
      </c>
      <c r="G3" s="5">
        <v>574</v>
      </c>
      <c r="H3" s="5">
        <v>1640</v>
      </c>
      <c r="I3" s="5">
        <v>1133</v>
      </c>
      <c r="K3" s="4">
        <v>1</v>
      </c>
      <c r="L3" s="4">
        <v>78</v>
      </c>
      <c r="M3" s="4">
        <v>236</v>
      </c>
      <c r="N3" s="4">
        <v>97</v>
      </c>
    </row>
    <row r="4" spans="1:14" x14ac:dyDescent="0.4">
      <c r="A4" s="6">
        <v>2</v>
      </c>
      <c r="B4" s="6">
        <v>27</v>
      </c>
      <c r="C4" s="6">
        <v>42.5</v>
      </c>
      <c r="D4" s="6">
        <v>40.200000000000003</v>
      </c>
      <c r="F4" s="5">
        <v>2</v>
      </c>
      <c r="G4" s="5">
        <v>783</v>
      </c>
      <c r="H4" s="5">
        <v>1201</v>
      </c>
      <c r="I4" s="5">
        <v>1391</v>
      </c>
      <c r="K4" s="4">
        <v>2</v>
      </c>
      <c r="L4" s="4">
        <v>139</v>
      </c>
      <c r="M4" s="4">
        <v>223</v>
      </c>
      <c r="N4" s="4">
        <v>86</v>
      </c>
    </row>
    <row r="5" spans="1:14" x14ac:dyDescent="0.4">
      <c r="A5" s="6">
        <v>3</v>
      </c>
      <c r="B5" s="6">
        <v>28.2</v>
      </c>
      <c r="C5" s="6">
        <v>41.5</v>
      </c>
      <c r="D5" s="6">
        <v>40.9</v>
      </c>
      <c r="F5" s="5">
        <v>3</v>
      </c>
      <c r="G5" s="5">
        <v>779</v>
      </c>
      <c r="H5" s="5">
        <v>1424</v>
      </c>
      <c r="I5" s="5">
        <v>1452</v>
      </c>
      <c r="K5" s="4">
        <v>3</v>
      </c>
      <c r="L5" s="4">
        <v>126</v>
      </c>
      <c r="M5" s="4">
        <v>169</v>
      </c>
      <c r="N5" s="4">
        <v>96</v>
      </c>
    </row>
    <row r="6" spans="1:14" x14ac:dyDescent="0.4">
      <c r="A6" s="6">
        <v>4</v>
      </c>
      <c r="B6" s="6">
        <v>29.4</v>
      </c>
      <c r="C6" s="6">
        <v>41.8</v>
      </c>
      <c r="D6" s="6">
        <v>37.4</v>
      </c>
      <c r="F6" s="5">
        <v>4</v>
      </c>
      <c r="G6" s="5">
        <v>1037</v>
      </c>
      <c r="H6" s="5">
        <v>1062</v>
      </c>
      <c r="I6" s="5">
        <v>1562</v>
      </c>
      <c r="K6" s="4">
        <v>4</v>
      </c>
      <c r="L6" s="4">
        <v>142</v>
      </c>
      <c r="M6" s="4">
        <v>131</v>
      </c>
      <c r="N6" s="4">
        <v>90</v>
      </c>
    </row>
    <row r="7" spans="1:14" x14ac:dyDescent="0.4">
      <c r="A7" s="6">
        <v>5</v>
      </c>
      <c r="B7" s="6">
        <v>24.9</v>
      </c>
      <c r="C7" s="6">
        <v>40.1</v>
      </c>
      <c r="D7" s="6">
        <v>38.700000000000003</v>
      </c>
      <c r="F7" s="5">
        <v>5</v>
      </c>
      <c r="G7" s="5">
        <v>754</v>
      </c>
      <c r="H7" s="5">
        <v>1986</v>
      </c>
      <c r="I7" s="5">
        <v>1294</v>
      </c>
      <c r="K7" s="4">
        <v>5</v>
      </c>
      <c r="L7" s="4">
        <v>107</v>
      </c>
      <c r="M7" s="4">
        <v>123</v>
      </c>
      <c r="N7" s="4">
        <v>84</v>
      </c>
    </row>
    <row r="8" spans="1:14" x14ac:dyDescent="0.4">
      <c r="A8" s="6">
        <v>6</v>
      </c>
      <c r="B8" s="6">
        <v>25.6</v>
      </c>
      <c r="C8" s="6">
        <v>40.200000000000003</v>
      </c>
      <c r="D8" s="6">
        <v>35.4</v>
      </c>
      <c r="F8" s="5">
        <v>6</v>
      </c>
      <c r="G8" s="5">
        <v>719</v>
      </c>
      <c r="H8" s="5">
        <v>2091</v>
      </c>
      <c r="I8" s="5">
        <v>1406</v>
      </c>
      <c r="K8" s="4">
        <v>6</v>
      </c>
      <c r="L8" s="4">
        <v>104</v>
      </c>
      <c r="M8" s="4">
        <v>241</v>
      </c>
      <c r="N8" s="4">
        <v>126</v>
      </c>
    </row>
    <row r="9" spans="1:14" x14ac:dyDescent="0.4">
      <c r="A9" s="6">
        <v>7</v>
      </c>
      <c r="B9" s="6">
        <v>25</v>
      </c>
      <c r="C9" s="6">
        <v>38</v>
      </c>
      <c r="D9" s="6">
        <v>33.1</v>
      </c>
      <c r="F9" s="5">
        <v>7</v>
      </c>
      <c r="G9" s="5">
        <v>448</v>
      </c>
      <c r="H9" s="5">
        <v>1620</v>
      </c>
      <c r="I9" s="5">
        <v>1201</v>
      </c>
      <c r="K9" s="4">
        <v>7</v>
      </c>
      <c r="L9" s="4">
        <v>121</v>
      </c>
      <c r="M9" s="4">
        <v>152</v>
      </c>
      <c r="N9" s="4">
        <v>125</v>
      </c>
    </row>
    <row r="10" spans="1:14" x14ac:dyDescent="0.4">
      <c r="A10" s="6">
        <v>8</v>
      </c>
      <c r="B10" s="6">
        <v>24</v>
      </c>
      <c r="C10" s="6">
        <v>40.4</v>
      </c>
      <c r="D10" s="6">
        <v>35.4</v>
      </c>
      <c r="F10" s="5">
        <v>8</v>
      </c>
      <c r="G10" s="5">
        <v>493</v>
      </c>
      <c r="H10" s="5">
        <v>1716</v>
      </c>
      <c r="I10" s="5">
        <v>1366</v>
      </c>
      <c r="K10" s="4">
        <v>8</v>
      </c>
      <c r="L10" s="4">
        <v>104</v>
      </c>
      <c r="M10" s="4">
        <v>195</v>
      </c>
      <c r="N10" s="4">
        <v>145</v>
      </c>
    </row>
    <row r="11" spans="1:14" x14ac:dyDescent="0.4">
      <c r="A11" s="6">
        <v>9</v>
      </c>
      <c r="B11" s="6">
        <v>26</v>
      </c>
      <c r="C11" s="6">
        <v>38.1</v>
      </c>
      <c r="D11" s="6">
        <v>32.799999999999997</v>
      </c>
      <c r="F11" s="5">
        <v>9</v>
      </c>
      <c r="G11" s="5">
        <v>765</v>
      </c>
      <c r="H11" s="5">
        <v>1990</v>
      </c>
      <c r="I11" s="5">
        <v>1610</v>
      </c>
      <c r="K11" s="4">
        <v>9</v>
      </c>
      <c r="L11" s="4">
        <v>107</v>
      </c>
      <c r="M11" s="4">
        <v>181</v>
      </c>
      <c r="N11" s="4">
        <v>124</v>
      </c>
    </row>
    <row r="12" spans="1:14" x14ac:dyDescent="0.4">
      <c r="A12"/>
    </row>
    <row r="13" spans="1:14" x14ac:dyDescent="0.4">
      <c r="A13"/>
      <c r="E13"/>
    </row>
    <row r="14" spans="1:14" s="71" customFormat="1" ht="16.5" x14ac:dyDescent="0.35">
      <c r="A14" s="3" t="s">
        <v>38</v>
      </c>
      <c r="B14" s="2"/>
      <c r="C14" s="2"/>
      <c r="D14" s="2"/>
      <c r="E14" s="3"/>
      <c r="F14" s="3" t="s">
        <v>38</v>
      </c>
      <c r="G14" s="2"/>
      <c r="H14" s="2"/>
      <c r="I14" s="2"/>
      <c r="J14" s="2"/>
      <c r="K14" s="3" t="s">
        <v>38</v>
      </c>
      <c r="L14" s="2"/>
      <c r="M14" s="2"/>
      <c r="N14" s="2"/>
    </row>
    <row r="15" spans="1:14" s="71" customFormat="1" ht="16.5" x14ac:dyDescent="0.35">
      <c r="A15" s="3" t="s">
        <v>36</v>
      </c>
      <c r="B15" s="2"/>
      <c r="C15" s="2"/>
      <c r="D15" s="2"/>
      <c r="E15" s="2"/>
      <c r="F15" s="3" t="s">
        <v>37</v>
      </c>
      <c r="G15" s="2"/>
      <c r="H15" s="2"/>
      <c r="I15" s="2"/>
      <c r="J15" s="2"/>
      <c r="K15" s="3" t="s">
        <v>36</v>
      </c>
      <c r="L15" s="2"/>
      <c r="M15" s="2"/>
      <c r="N15" s="2"/>
    </row>
    <row r="16" spans="1:14" s="71" customFormat="1" ht="16.5" x14ac:dyDescent="0.35">
      <c r="A16" s="3" t="s">
        <v>35</v>
      </c>
      <c r="B16" s="2"/>
      <c r="C16" s="2"/>
      <c r="D16" s="16" t="s">
        <v>29</v>
      </c>
      <c r="E16" s="2"/>
      <c r="F16" s="3" t="s">
        <v>35</v>
      </c>
      <c r="G16" s="2"/>
      <c r="H16" s="2"/>
      <c r="I16" s="16" t="s">
        <v>29</v>
      </c>
      <c r="J16" s="2"/>
      <c r="K16" s="3" t="s">
        <v>35</v>
      </c>
      <c r="L16" s="2"/>
      <c r="M16" s="2"/>
      <c r="N16" s="2">
        <v>2.0000000000000001E-4</v>
      </c>
    </row>
    <row r="17" spans="1:14" s="71" customFormat="1" ht="16.5" x14ac:dyDescent="0.35">
      <c r="A17" s="3" t="s">
        <v>34</v>
      </c>
      <c r="B17" s="2"/>
      <c r="C17" s="2"/>
      <c r="D17" s="16" t="s">
        <v>29</v>
      </c>
      <c r="E17" s="2"/>
      <c r="F17" s="3" t="s">
        <v>34</v>
      </c>
      <c r="G17" s="2"/>
      <c r="H17" s="2"/>
      <c r="I17" s="16" t="s">
        <v>29</v>
      </c>
      <c r="J17" s="2"/>
      <c r="K17" s="3" t="s">
        <v>34</v>
      </c>
      <c r="L17" s="2"/>
      <c r="M17" s="2"/>
      <c r="N17" s="2">
        <v>0.90620000000000001</v>
      </c>
    </row>
    <row r="18" spans="1:14" s="71" customFormat="1" ht="16.5" x14ac:dyDescent="0.35">
      <c r="A18" s="3" t="s">
        <v>33</v>
      </c>
      <c r="B18" s="2"/>
      <c r="C18" s="2"/>
      <c r="D18" s="16">
        <v>7.3000000000000001E-3</v>
      </c>
      <c r="E18" s="2"/>
      <c r="F18" s="3" t="s">
        <v>33</v>
      </c>
      <c r="G18" s="2"/>
      <c r="H18" s="2"/>
      <c r="I18" s="16">
        <v>0.19389999999999999</v>
      </c>
      <c r="J18" s="2"/>
      <c r="K18" s="3" t="s">
        <v>33</v>
      </c>
      <c r="L18" s="2"/>
      <c r="M18" s="2"/>
      <c r="N18" s="16" t="s">
        <v>29</v>
      </c>
    </row>
  </sheetData>
  <mergeCells count="3">
    <mergeCell ref="A1:D1"/>
    <mergeCell ref="F1:I1"/>
    <mergeCell ref="K1:N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676F0-E091-4F72-841A-641CFE740B00}">
  <dimension ref="A1:E18"/>
  <sheetViews>
    <sheetView zoomScaleNormal="100" workbookViewId="0">
      <selection activeCell="A18" sqref="A18"/>
    </sheetView>
  </sheetViews>
  <sheetFormatPr defaultColWidth="9" defaultRowHeight="18.75" x14ac:dyDescent="0.4"/>
  <cols>
    <col min="1" max="16384" width="9" style="1"/>
  </cols>
  <sheetData>
    <row r="1" spans="1:5" x14ac:dyDescent="0.4">
      <c r="A1" s="15" t="s">
        <v>32</v>
      </c>
      <c r="B1" s="15"/>
      <c r="C1" s="15"/>
      <c r="D1" s="15"/>
    </row>
    <row r="2" spans="1:5" x14ac:dyDescent="0.4">
      <c r="A2" s="12" t="s">
        <v>5</v>
      </c>
      <c r="B2" s="11" t="s">
        <v>6</v>
      </c>
      <c r="C2" s="6" t="s">
        <v>4</v>
      </c>
      <c r="D2" s="6" t="s">
        <v>39</v>
      </c>
    </row>
    <row r="3" spans="1:5" x14ac:dyDescent="0.4">
      <c r="A3" s="6">
        <v>1</v>
      </c>
      <c r="B3" s="6">
        <v>0.99475000000000002</v>
      </c>
      <c r="C3" s="6">
        <v>2.0458690000000002</v>
      </c>
      <c r="D3" s="6">
        <v>4.3074880000000002</v>
      </c>
    </row>
    <row r="4" spans="1:5" x14ac:dyDescent="0.4">
      <c r="A4" s="6">
        <v>2</v>
      </c>
      <c r="B4" s="6">
        <v>0.97102299999999997</v>
      </c>
      <c r="C4" s="6">
        <v>6.2967579999999996</v>
      </c>
      <c r="D4" s="6">
        <v>2.7720099999999999</v>
      </c>
    </row>
    <row r="5" spans="1:5" x14ac:dyDescent="0.4">
      <c r="A5" s="6">
        <v>3</v>
      </c>
      <c r="B5" s="6">
        <v>1.0440259999999999</v>
      </c>
      <c r="C5" s="6">
        <v>2.3500459999999999</v>
      </c>
      <c r="D5" s="6">
        <v>5.1457230000000003</v>
      </c>
    </row>
    <row r="6" spans="1:5" x14ac:dyDescent="0.4">
      <c r="A6" s="6">
        <v>4</v>
      </c>
      <c r="B6" s="6">
        <v>1.129904</v>
      </c>
      <c r="C6" s="6">
        <v>4.5808809999999998</v>
      </c>
      <c r="D6" s="6">
        <v>2.502542</v>
      </c>
    </row>
    <row r="7" spans="1:5" x14ac:dyDescent="0.4">
      <c r="A7" s="6">
        <v>5</v>
      </c>
      <c r="B7" s="6">
        <v>0.86029699999999998</v>
      </c>
      <c r="C7" s="6">
        <v>3.515047</v>
      </c>
      <c r="D7" s="6">
        <v>4.1343870000000003</v>
      </c>
    </row>
    <row r="8" spans="1:5" x14ac:dyDescent="0.4">
      <c r="A8" s="6">
        <v>6</v>
      </c>
      <c r="B8" s="6">
        <v>7.3909000000000002E-2</v>
      </c>
      <c r="C8" s="6">
        <v>4.1401649999999997</v>
      </c>
      <c r="D8" s="6">
        <v>4.9791679999999996</v>
      </c>
    </row>
    <row r="9" spans="1:5" x14ac:dyDescent="0.4">
      <c r="A9" s="6">
        <v>7</v>
      </c>
      <c r="B9" s="6">
        <v>0.161329</v>
      </c>
      <c r="C9" s="6">
        <v>4.6763300000000001</v>
      </c>
      <c r="D9" s="6">
        <v>4.5354260000000002</v>
      </c>
    </row>
    <row r="10" spans="1:5" x14ac:dyDescent="0.4">
      <c r="A10" s="6">
        <v>8</v>
      </c>
      <c r="B10" s="6">
        <v>0.84181499999999998</v>
      </c>
      <c r="C10" s="6">
        <v>3.509611</v>
      </c>
      <c r="D10" s="6">
        <v>2.9112049999999998</v>
      </c>
    </row>
    <row r="11" spans="1:5" x14ac:dyDescent="0.4">
      <c r="A11" s="6">
        <v>9</v>
      </c>
      <c r="B11" s="6">
        <v>2.9229470000000002</v>
      </c>
      <c r="C11" s="6">
        <v>2.5678670000000001</v>
      </c>
      <c r="D11" s="6">
        <v>1.471012</v>
      </c>
    </row>
    <row r="12" spans="1:5" x14ac:dyDescent="0.4">
      <c r="A12"/>
    </row>
    <row r="13" spans="1:5" x14ac:dyDescent="0.4">
      <c r="A13"/>
      <c r="E13"/>
    </row>
    <row r="14" spans="1:5" x14ac:dyDescent="0.4">
      <c r="A14" s="3" t="s">
        <v>38</v>
      </c>
      <c r="B14" s="2"/>
      <c r="C14" s="2"/>
      <c r="D14" s="2"/>
      <c r="E14"/>
    </row>
    <row r="15" spans="1:5" x14ac:dyDescent="0.4">
      <c r="A15" s="3" t="s">
        <v>36</v>
      </c>
      <c r="B15" s="2"/>
      <c r="C15" s="2"/>
      <c r="D15" s="2"/>
    </row>
    <row r="16" spans="1:5" x14ac:dyDescent="0.4">
      <c r="A16" s="3" t="s">
        <v>35</v>
      </c>
      <c r="B16" s="2"/>
      <c r="C16" s="2"/>
      <c r="D16" s="16">
        <v>1E-4</v>
      </c>
    </row>
    <row r="17" spans="1:4" x14ac:dyDescent="0.4">
      <c r="A17" s="3" t="s">
        <v>34</v>
      </c>
      <c r="B17" s="2"/>
      <c r="C17" s="2"/>
      <c r="D17" s="16">
        <v>2.0000000000000001E-4</v>
      </c>
    </row>
    <row r="18" spans="1:4" x14ac:dyDescent="0.4">
      <c r="A18" s="3" t="s">
        <v>33</v>
      </c>
      <c r="B18" s="2"/>
      <c r="C18" s="2"/>
      <c r="D18" s="16">
        <v>0.98099999999999998</v>
      </c>
    </row>
  </sheetData>
  <mergeCells count="1"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exFig4b</vt:lpstr>
      <vt:lpstr>exFig4c</vt:lpstr>
      <vt:lpstr>exFig4d</vt:lpstr>
      <vt:lpstr>exFig4f</vt:lpstr>
      <vt:lpstr>exFig4g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悟郎 勝海</dc:creator>
  <cp:lastModifiedBy>悟郎 勝海</cp:lastModifiedBy>
  <dcterms:created xsi:type="dcterms:W3CDTF">2023-12-28T15:41:43Z</dcterms:created>
  <dcterms:modified xsi:type="dcterms:W3CDTF">2023-12-28T15:42:02Z</dcterms:modified>
</cp:coreProperties>
</file>