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bby\Documents\MSTP\PhD1\menopauseKOA\manuscript\sourceData\"/>
    </mc:Choice>
  </mc:AlternateContent>
  <xr:revisionPtr revIDLastSave="0" documentId="13_ncr:1_{9E9AB31E-6C57-4D06-A654-4D81E811E438}" xr6:coauthVersionLast="47" xr6:coauthVersionMax="47" xr10:uidLastSave="{00000000-0000-0000-0000-000000000000}"/>
  <bookViews>
    <workbookView xWindow="-98" yWindow="-98" windowWidth="20715" windowHeight="13155" activeTab="1" xr2:uid="{6C81C83E-ECCB-441B-B8C0-9752F88D713F}"/>
  </bookViews>
  <sheets>
    <sheet name="panelE" sheetId="1" r:id="rId1"/>
    <sheet name="panelF_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2" l="1"/>
  <c r="G57" i="2"/>
  <c r="H39" i="2" s="1"/>
  <c r="G55" i="2"/>
  <c r="G53" i="2"/>
  <c r="G51" i="2"/>
  <c r="G49" i="2"/>
  <c r="G47" i="2"/>
  <c r="H11" i="2" s="1"/>
  <c r="G45" i="2"/>
  <c r="H9" i="2" s="1"/>
  <c r="G43" i="2"/>
  <c r="G41" i="2"/>
  <c r="H23" i="2" s="1"/>
  <c r="G39" i="2"/>
  <c r="J37" i="2"/>
  <c r="H37" i="2"/>
  <c r="G37" i="2"/>
  <c r="G35" i="2"/>
  <c r="H35" i="2" s="1"/>
  <c r="K34" i="2"/>
  <c r="H33" i="2"/>
  <c r="G33" i="2"/>
  <c r="J32" i="2"/>
  <c r="K36" i="2" s="1"/>
  <c r="G31" i="2"/>
  <c r="H31" i="2" s="1"/>
  <c r="G29" i="2"/>
  <c r="H29" i="2" s="1"/>
  <c r="G27" i="2"/>
  <c r="G25" i="2"/>
  <c r="H25" i="2" s="1"/>
  <c r="G23" i="2"/>
  <c r="G21" i="2"/>
  <c r="H21" i="2" s="1"/>
  <c r="K20" i="2"/>
  <c r="K19" i="2"/>
  <c r="J19" i="2"/>
  <c r="H19" i="2"/>
  <c r="G19" i="2"/>
  <c r="K18" i="2"/>
  <c r="J18" i="2"/>
  <c r="K17" i="2"/>
  <c r="J17" i="2"/>
  <c r="H17" i="2"/>
  <c r="G17" i="2"/>
  <c r="K16" i="2"/>
  <c r="J16" i="2"/>
  <c r="G15" i="2"/>
  <c r="H15" i="2" s="1"/>
  <c r="J14" i="2"/>
  <c r="G13" i="2"/>
  <c r="H13" i="2" s="1"/>
  <c r="G11" i="2"/>
  <c r="G9" i="2"/>
  <c r="G7" i="2"/>
  <c r="H7" i="2" s="1"/>
  <c r="G5" i="2"/>
  <c r="H27" i="2" l="1"/>
  <c r="J34" i="2"/>
  <c r="K37" i="2"/>
  <c r="J35" i="2"/>
  <c r="K38" i="2"/>
  <c r="K35" i="2"/>
  <c r="J36" i="2"/>
  <c r="J53" i="1"/>
  <c r="K53" i="1" s="1"/>
  <c r="J52" i="1"/>
  <c r="K52" i="1" s="1"/>
  <c r="J51" i="1"/>
  <c r="J50" i="1"/>
  <c r="K50" i="1" s="1"/>
  <c r="K49" i="1"/>
  <c r="J49" i="1"/>
  <c r="K48" i="1"/>
  <c r="J48" i="1"/>
  <c r="K46" i="1" s="1"/>
  <c r="K47" i="1"/>
  <c r="J47" i="1"/>
  <c r="J46" i="1"/>
  <c r="K45" i="1"/>
  <c r="J45" i="1"/>
  <c r="K44" i="1"/>
  <c r="J44" i="1"/>
  <c r="K43" i="1"/>
  <c r="J43" i="1"/>
  <c r="K42" i="1"/>
  <c r="J42" i="1"/>
  <c r="K41" i="1"/>
  <c r="J41" i="1"/>
  <c r="K40" i="1"/>
  <c r="J40" i="1"/>
  <c r="K39" i="1"/>
  <c r="J39" i="1"/>
  <c r="K38" i="1"/>
  <c r="J38" i="1"/>
  <c r="K37" i="1"/>
  <c r="J37" i="1"/>
  <c r="K36" i="1"/>
  <c r="J36" i="1"/>
  <c r="K35" i="1"/>
  <c r="J35" i="1"/>
  <c r="K34" i="1"/>
  <c r="J34" i="1"/>
  <c r="K33" i="1"/>
  <c r="J33" i="1"/>
  <c r="K32" i="1"/>
  <c r="J32" i="1"/>
  <c r="K31" i="1"/>
  <c r="J31" i="1"/>
  <c r="K30" i="1"/>
  <c r="J30" i="1"/>
  <c r="K29" i="1"/>
  <c r="J29" i="1"/>
  <c r="K28" i="1"/>
  <c r="J28" i="1"/>
  <c r="K27" i="1"/>
  <c r="J27" i="1"/>
  <c r="K26" i="1"/>
  <c r="J26" i="1"/>
  <c r="K25" i="1"/>
  <c r="J25" i="1"/>
  <c r="K24" i="1"/>
  <c r="J24" i="1"/>
  <c r="K23" i="1"/>
  <c r="J23" i="1"/>
  <c r="K22" i="1"/>
  <c r="J22" i="1"/>
  <c r="K21" i="1"/>
  <c r="J21" i="1"/>
  <c r="K20" i="1"/>
  <c r="J20" i="1"/>
  <c r="K19" i="1"/>
  <c r="J19" i="1"/>
  <c r="K18" i="1"/>
  <c r="J18" i="1"/>
  <c r="K17" i="1"/>
  <c r="J17" i="1"/>
  <c r="K16" i="1"/>
  <c r="J16" i="1"/>
  <c r="K15" i="1"/>
  <c r="J15" i="1"/>
  <c r="K14" i="1"/>
  <c r="J14" i="1"/>
  <c r="K13" i="1"/>
  <c r="J13" i="1"/>
  <c r="K12" i="1"/>
  <c r="J12" i="1"/>
  <c r="K11" i="1"/>
  <c r="J11" i="1"/>
  <c r="K10" i="1"/>
  <c r="J10" i="1"/>
  <c r="K9" i="1"/>
  <c r="J9" i="1"/>
  <c r="K8" i="1"/>
  <c r="J8" i="1"/>
  <c r="K7" i="1"/>
  <c r="J7" i="1"/>
  <c r="K6" i="1"/>
  <c r="J6" i="1"/>
  <c r="K5" i="1"/>
  <c r="J5" i="1"/>
  <c r="K4" i="1"/>
  <c r="J4" i="1"/>
  <c r="K3" i="1"/>
  <c r="J3" i="1"/>
  <c r="K2" i="1"/>
  <c r="J2" i="1"/>
  <c r="K51" i="1" l="1"/>
</calcChain>
</file>

<file path=xl/sharedStrings.xml><?xml version="1.0" encoding="utf-8"?>
<sst xmlns="http://schemas.openxmlformats.org/spreadsheetml/2006/main" count="308" uniqueCount="112">
  <si>
    <t>FileName</t>
  </si>
  <si>
    <t>Group</t>
  </si>
  <si>
    <t>Image #</t>
  </si>
  <si>
    <t>RunId</t>
  </si>
  <si>
    <t>TimeLapseIndex</t>
  </si>
  <si>
    <t>Entity</t>
  </si>
  <si>
    <t>chp</t>
  </si>
  <si>
    <t>chpCollagenOverlap[μm²]</t>
  </si>
  <si>
    <t>type ii collagen</t>
  </si>
  <si>
    <t>CHP+ type II collagen area/type II collagen area</t>
  </si>
  <si>
    <t>average per ID</t>
  </si>
  <si>
    <t>CHP and Type I collagen quantification in muscle sections (Feb28, 2024)_000_650_VCD_day195_slide11_knee2_chp488_dapi_561typeIIcollagen.nd2</t>
  </si>
  <si>
    <t>VCD</t>
  </si>
  <si>
    <t>FITC</t>
  </si>
  <si>
    <t>CHP and Type I collagen quantification in muscle sections (Feb28, 2024)_000_650_VCD_day195_slide11_knee2_chp561_dapi_488typeIIcollagen.nd2</t>
  </si>
  <si>
    <t>CHP and Type I collagen quantification in muscle sections (Feb28, 2024)_000_650_VCD_day195_slide11_knee3_chp561_dapi_488typeIIcollagen.nd2</t>
  </si>
  <si>
    <t>CHP and Type I collagen quantification in muscle sections (Feb28, 2024)_000_650_VCD_day195_slide11_knee4_chp561_dapi_488typeIIcollagen.nd2</t>
  </si>
  <si>
    <t>CHP and Type I collagen quantification in muscle sections (Feb28, 2024)_000_773_slide11_knee1_chp561_dapi_488typeIIcollagen.nd2</t>
  </si>
  <si>
    <t>so</t>
  </si>
  <si>
    <t>CHP and Type I collagen quantification in muscle sections (Feb28, 2024)_000_773_slide11_knee2_chp561_dapi_488typeIIcollagen.nd2</t>
  </si>
  <si>
    <t>CHP and Type I collagen quantification in muscle sections (Feb28, 2024)_000_773_slide11_knee3_chp561_dapi_488typeIIcollagen.nd2</t>
  </si>
  <si>
    <t>CHP and Type I collagen quantification in muscle sections (Feb28, 2024)_000_773_slide11_knee4_chp561_dapi_488typeIIcollagen.nd2</t>
  </si>
  <si>
    <t>CHP and Type I collagen quantification in muscle sections (Feb28, 2024)_000_774_slide11_knee1_chp561_dapi_488typeIIcollagen.nd2</t>
  </si>
  <si>
    <t>SO</t>
  </si>
  <si>
    <t>CHP and Type I collagen quantification in muscle sections (Feb28, 2024)_000_774_slide11_knee2_chp561_dapi_488typeIIcollagen.nd2</t>
  </si>
  <si>
    <t>CHP and Type I collagen quantification in muscle sections (Feb28, 2024)_000_774_slide11_knee3_chp561_dapi_488typeIIcollagen.nd2</t>
  </si>
  <si>
    <t>CHP and Type I collagen quantification in muscle sections (Feb28, 2024)_000_774_slide11_knee4_chp561_dapi_488typeIIcollagen.nd2</t>
  </si>
  <si>
    <t>CHP and Type I collagen quantification in muscle sections (Feb28, 2024)_000_913_SO_day11_slide11_knee1_chp488_dapi_561typeIIcollagen.nd2</t>
  </si>
  <si>
    <t>CHP and Type I collagen quantification in muscle sections (Feb28, 2024)_000_913_SO_day11_slide11_knee2_chp488_dapi_561typeIIcollagen.nd2</t>
  </si>
  <si>
    <t>CHP and Type I collagen quantification in muscle sections (Feb28, 2024)_000_913_SO_day11_slide11_knee3_chp488_dapi_561typeIIcollagen.nd2</t>
  </si>
  <si>
    <t>CHP and Type I collagen quantification in muscle sections (Feb28, 2024)_000_913_SO_day11_slide11_knee4_chp488_dapi_561typeIIcollagen.nd2</t>
  </si>
  <si>
    <t>CHP and Type I collagen quantification in muscle sections (Feb28, 2024)_000_930_slide11_knee1_chp561_dapi_488typeIIcollagen.nd2</t>
  </si>
  <si>
    <t>CHP and Type I collagen quantification in muscle sections (Feb28, 2024)_000_930_slide11_knee2_chp561_dapi_488typeIIcollagen.nd2</t>
  </si>
  <si>
    <t>CHP and Type I collagen quantification in muscle sections (Feb28, 2024)_000_930_slide11_knee3_chp561_dapi_488typeIIcollagen.nd2</t>
  </si>
  <si>
    <t>CHP and Type I collagen quantification in muscle sections (Feb28, 2024)_000_930_slide11_knee4_chp561_dapi_488typeIIcollagen.nd2</t>
  </si>
  <si>
    <t>CHP and Type I collagen quantification in muscle sections (Feb28, 2024)_000_932_slide11_knee1_chp561_dapi_488typeIIcollagen.nd2</t>
  </si>
  <si>
    <t>CHP and Type I collagen quantification in muscle sections (Feb28, 2024)_000_932_slide11_knee2_chp561_dapi_488typeIIcollagen.nd2</t>
  </si>
  <si>
    <t>CHP and Type I collagen quantification in muscle sections (Feb28, 2024)_000_932_slide11_knee3_chp561_dapi_488typeIIcollagen.nd2</t>
  </si>
  <si>
    <t>CHP and Type I collagen quantification in muscle sections (Feb28, 2024)_000_932_slide11_knee4_chp561_dapi_488typeIIcollagen.nd2</t>
  </si>
  <si>
    <t>CHP and Type I collagen quantification in muscle sections (Feb28, 2024)_000_933_VCD_day195_slide11_knee1_chp561_dapi_488typeIIcollagen.nd2</t>
  </si>
  <si>
    <t>CHP and Type I collagen quantification in muscle sections (Feb28, 2024)_000_933_VCD_day195_slide11_knee2_chp561_dapi_488typeIIcollagen.nd2</t>
  </si>
  <si>
    <t>CHP and Type I collagen quantification in muscle sections (Feb28, 2024)_000_933_VCD_day195_slide11_knee3_chp561_dapi_488typeIIcollagen.nd2</t>
  </si>
  <si>
    <t>CHP and Type I collagen quantification in muscle sections (Feb28, 2024)_000_933_VCD_day195_slide11_knee4_chp561_dapi_488typeIIcollagen.nd2</t>
  </si>
  <si>
    <t>CHP and Type I collagen quantification in muscle sections (Feb28, 2024)_000_934_slide11_knee1_chp561_dapi_488typeIIcollagen.nd2</t>
  </si>
  <si>
    <t>CHP and Type I collagen quantification in muscle sections (Feb28, 2024)_000_934_slide11_knee2_chp561_dapi_488typeIIcollagen.nd2</t>
  </si>
  <si>
    <t>CHP and Type I collagen quantification in muscle sections (Feb28, 2024)_000_934_slide11_knee3_chp561_dapi_488typeIIcollagen.nd2</t>
  </si>
  <si>
    <t>CHP and Type I collagen quantification in muscle sections (Feb28, 2024)_000_934_slide11_knee4_chp561_dapi_488typeIIcollagen.nd2</t>
  </si>
  <si>
    <t>CHP and Type I collagen quantification in muscle sections (Feb28, 2024)_000_935_slide11_knee1_chp561_dapi_488typeIIcollagen.nd2</t>
  </si>
  <si>
    <t>CHP and Type I collagen quantification in muscle sections (Feb28, 2024)_000_935_slide11_knee2_chp561_dapi_488typeIIcollagen.nd2</t>
  </si>
  <si>
    <t>CHP and Type I collagen quantification in muscle sections (Feb28, 2024)_000_935_slide11_knee3_chp561_dapi_488typeIIcollagen.nd2</t>
  </si>
  <si>
    <t>CHP and Type I collagen quantification in muscle sections (Feb28, 2024)_000_935_slide11_knee44_chp561_dapi_488typeIIcollagen.nd2</t>
  </si>
  <si>
    <t>CHP and Type I collagen quantification in muscle sections (Feb28, 2024)_000_939_slide11_knee1_chp561_dapi_488typeIIcollagen.nd2</t>
  </si>
  <si>
    <t>CHP and Type I collagen quantification in muscle sections (Feb28, 2024)_000_939_slide11_knee2_chp561_dapi_488typeIIcollagen.nd2</t>
  </si>
  <si>
    <t>CHP and Type I collagen quantification in muscle sections (Feb28, 2024)_000_939_slide11_knee3_chp561_dapi_488typeIIcollagen.nd2</t>
  </si>
  <si>
    <t>CHP and Type I collagen quantification in muscle sections (Feb28, 2024)_000_939_slide11_knee4_chp561_dapi_488typeIIcollagen.nd2</t>
  </si>
  <si>
    <t>CHP and Type I collagen quantification in muscle sections (Feb28, 2024)_000_941_slide11_knee1_chp561_dapi_488typeIIcollagen.nd2</t>
  </si>
  <si>
    <t>CHP and Type I collagen quantification in muscle sections (Feb28, 2024)_000_941_slide11_knee2_chp561_dapi_488typeIIcollagen.nd2</t>
  </si>
  <si>
    <t>CHP and Type I collagen quantification in muscle sections (Feb28, 2024)_000_941_slide11_knee3_chp561_dapi_488typeIIcollagen.nd2</t>
  </si>
  <si>
    <t>CHP and Type I collagen quantification in muscle sections (Feb28, 2024)_000_941_slide11_knee4_chp561_dapi_488typeIIcollagen.nd2</t>
  </si>
  <si>
    <t>CHP and Type I collagen quantification in muscle sections (Feb28, 2024)_000_942_day195_slide11_knee1_chp561_dapi_488typeIIcollagen.nd2</t>
  </si>
  <si>
    <t>CHP and Type I collagen quantification in muscle sections (Feb28, 2024)_000_942_day195_slide11_knee2_chp561_dapi_488typeIIcollagen.nd2</t>
  </si>
  <si>
    <t>CHP and Type I collagen quantification in muscle sections (Feb28, 2024)_000_942_day195_slide11_knee3_chp561_dapi_488typeIIcollagen.nd2</t>
  </si>
  <si>
    <t>CHP and Type I collagen quantification in muscle sections (Feb28, 2024)_000_942_day195_slide11_knee4_chp561_dapi_488typeIIcollagen.nd2</t>
  </si>
  <si>
    <t>CHP and Type I collagen quantification in muscle sections (Feb28, 2024)_000_947_slide11_knee1_chp561_dapi_488typeIIcollagen.nd2</t>
  </si>
  <si>
    <t>CHP and Type I collagen quantification in muscle sections (Feb28, 2024)_000_947_slide11_knee2_chp561_dapi_488typeIIcollagen.nd2</t>
  </si>
  <si>
    <t>CHP and Type I collagen quantification in muscle sections (Feb28, 2024)_000_947_slide11_knee3_chp561_dapi_488typeIIcollagen.nd2</t>
  </si>
  <si>
    <t>CHP and Type I collagen quantification in muscle sections (Feb28, 2024)_000_947_slide11_knee4_chp561_dapi_488typeIIcollagen.nd2</t>
  </si>
  <si>
    <t>1_cdk1</t>
  </si>
  <si>
    <t>cdk1a</t>
  </si>
  <si>
    <t>2_cdkn1</t>
  </si>
  <si>
    <t>cdk1a_all data</t>
  </si>
  <si>
    <t>2_cdk1</t>
  </si>
  <si>
    <t>3_cdk1</t>
  </si>
  <si>
    <t>4_ckd1</t>
  </si>
  <si>
    <t>4_cdk1</t>
  </si>
  <si>
    <t>5_cdk1</t>
  </si>
  <si>
    <t>9_cdk1</t>
  </si>
  <si>
    <t>10_cdk1</t>
  </si>
  <si>
    <t>11_cdk1</t>
  </si>
  <si>
    <t>12_cdk1</t>
  </si>
  <si>
    <t>1_cdk2</t>
  </si>
  <si>
    <t>cdk2a</t>
  </si>
  <si>
    <t>2_cdvk2</t>
  </si>
  <si>
    <t>cdk2a_all data</t>
  </si>
  <si>
    <t>2_cdk2</t>
  </si>
  <si>
    <t>3_cdk2</t>
  </si>
  <si>
    <t>4_cdk2</t>
  </si>
  <si>
    <t>5_cdk2</t>
  </si>
  <si>
    <t>9_cdk2</t>
  </si>
  <si>
    <t>10_cdk2</t>
  </si>
  <si>
    <t>11_cek2</t>
  </si>
  <si>
    <t>11_cdk2</t>
  </si>
  <si>
    <t>12_cdk2</t>
  </si>
  <si>
    <t>1_gapdh</t>
  </si>
  <si>
    <t>GAPDH</t>
  </si>
  <si>
    <t>2_gapdh</t>
  </si>
  <si>
    <t>3_gapdh</t>
  </si>
  <si>
    <t>3_gaphd</t>
  </si>
  <si>
    <t>4_gapdh</t>
  </si>
  <si>
    <t>5_gapdh</t>
  </si>
  <si>
    <t>9_gapdh</t>
  </si>
  <si>
    <t>10_gaph</t>
  </si>
  <si>
    <t>10_gapdh</t>
  </si>
  <si>
    <t>11_gapdh</t>
  </si>
  <si>
    <t>12_gapdh</t>
  </si>
  <si>
    <t>Transcript</t>
  </si>
  <si>
    <t>ID</t>
  </si>
  <si>
    <t>Sample Name</t>
  </si>
  <si>
    <t>Duplicate #</t>
  </si>
  <si>
    <t>Ct</t>
  </si>
  <si>
    <t>avg Ct</t>
  </si>
  <si>
    <t>GAPDH normalized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</si>
</sst>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967D4-B282-49D5-8311-7A21E796FD89}">
  <dimension ref="A1:K53"/>
  <sheetViews>
    <sheetView workbookViewId="0">
      <selection activeCell="C22" sqref="C22"/>
    </sheetView>
  </sheetViews>
  <sheetFormatPr defaultRowHeight="14.25" x14ac:dyDescent="0.45"/>
  <sheetData>
    <row r="1" spans="1:11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45">
      <c r="A2" s="1" t="s">
        <v>11</v>
      </c>
      <c r="B2" s="1" t="s">
        <v>12</v>
      </c>
      <c r="C2" s="1">
        <v>1</v>
      </c>
      <c r="D2" s="1">
        <v>1</v>
      </c>
      <c r="E2" s="1">
        <v>1</v>
      </c>
      <c r="F2" s="1" t="s">
        <v>13</v>
      </c>
      <c r="G2" s="1">
        <v>932783.05464856664</v>
      </c>
      <c r="H2" s="1">
        <v>761953.1285108265</v>
      </c>
      <c r="I2" s="1">
        <v>969145.06122651196</v>
      </c>
      <c r="J2" s="1">
        <f>H2/I2</f>
        <v>0.78621164054277748</v>
      </c>
      <c r="K2" s="1">
        <f>AVERAGE(J2:J5)</f>
        <v>0.76743312936834973</v>
      </c>
    </row>
    <row r="3" spans="1:11" x14ac:dyDescent="0.45">
      <c r="A3" t="s">
        <v>14</v>
      </c>
      <c r="D3">
        <v>2</v>
      </c>
      <c r="E3">
        <v>1</v>
      </c>
      <c r="F3" t="s">
        <v>13</v>
      </c>
      <c r="G3">
        <v>431317.94085119036</v>
      </c>
      <c r="H3">
        <v>253416.61718294385</v>
      </c>
      <c r="I3">
        <v>367413.04809052497</v>
      </c>
      <c r="J3">
        <f t="shared" ref="J3:J53" si="0">H3/I3</f>
        <v>0.68973221963664688</v>
      </c>
      <c r="K3" s="1">
        <f>AVERAGE(J3:J5)</f>
        <v>0.76117362564354052</v>
      </c>
    </row>
    <row r="4" spans="1:11" x14ac:dyDescent="0.45">
      <c r="A4" t="s">
        <v>15</v>
      </c>
      <c r="D4">
        <v>3</v>
      </c>
      <c r="E4">
        <v>1</v>
      </c>
      <c r="F4" t="s">
        <v>13</v>
      </c>
      <c r="G4">
        <v>694606.9636773736</v>
      </c>
      <c r="H4">
        <v>492348.92294686753</v>
      </c>
      <c r="I4">
        <v>699199.33930454601</v>
      </c>
      <c r="J4">
        <f t="shared" si="0"/>
        <v>0.70416102428898053</v>
      </c>
      <c r="K4" s="1">
        <f>AVERAGE(J4:J5)</f>
        <v>0.79689432864698739</v>
      </c>
    </row>
    <row r="5" spans="1:11" x14ac:dyDescent="0.45">
      <c r="A5" t="s">
        <v>16</v>
      </c>
      <c r="D5">
        <v>4</v>
      </c>
      <c r="E5">
        <v>1</v>
      </c>
      <c r="F5" t="s">
        <v>13</v>
      </c>
      <c r="G5">
        <v>1090392.8538689865</v>
      </c>
      <c r="H5">
        <v>851038.67495693592</v>
      </c>
      <c r="I5">
        <v>956623.471870234</v>
      </c>
      <c r="J5">
        <f t="shared" si="0"/>
        <v>0.88962763300499414</v>
      </c>
      <c r="K5" s="1">
        <f>AVERAGE(J5:J5)</f>
        <v>0.88962763300499414</v>
      </c>
    </row>
    <row r="6" spans="1:11" x14ac:dyDescent="0.45">
      <c r="A6" s="1" t="s">
        <v>17</v>
      </c>
      <c r="B6" s="1" t="s">
        <v>18</v>
      </c>
      <c r="C6" s="1">
        <v>1</v>
      </c>
      <c r="D6" s="1">
        <v>9</v>
      </c>
      <c r="E6" s="1">
        <v>1</v>
      </c>
      <c r="F6" s="1" t="s">
        <v>13</v>
      </c>
      <c r="G6" s="1">
        <v>1602331.6142928167</v>
      </c>
      <c r="H6" s="1">
        <v>25849.057450191107</v>
      </c>
      <c r="I6" s="1">
        <v>74191</v>
      </c>
      <c r="J6" s="1">
        <f t="shared" si="0"/>
        <v>0.34841230675137291</v>
      </c>
      <c r="K6" s="1">
        <f t="shared" ref="K6:K50" si="1">AVERAGE(J6:J9)</f>
        <v>0.35364630759172339</v>
      </c>
    </row>
    <row r="7" spans="1:11" x14ac:dyDescent="0.45">
      <c r="A7" t="s">
        <v>19</v>
      </c>
      <c r="D7">
        <v>10</v>
      </c>
      <c r="E7">
        <v>1</v>
      </c>
      <c r="F7" t="s">
        <v>13</v>
      </c>
      <c r="G7">
        <v>1522436.8757166127</v>
      </c>
      <c r="H7">
        <v>16722.822000917462</v>
      </c>
      <c r="I7">
        <v>47228</v>
      </c>
      <c r="J7">
        <f t="shared" si="0"/>
        <v>0.35408702466582243</v>
      </c>
      <c r="K7" s="1">
        <f t="shared" si="1"/>
        <v>0.27191178954882023</v>
      </c>
    </row>
    <row r="8" spans="1:11" x14ac:dyDescent="0.45">
      <c r="A8" t="s">
        <v>20</v>
      </c>
      <c r="D8">
        <v>11</v>
      </c>
      <c r="E8">
        <v>1</v>
      </c>
      <c r="F8" t="s">
        <v>13</v>
      </c>
      <c r="G8">
        <v>1948563.1939490181</v>
      </c>
      <c r="H8">
        <v>30724.992679221272</v>
      </c>
      <c r="I8">
        <v>79213</v>
      </c>
      <c r="J8">
        <f t="shared" si="0"/>
        <v>0.38787815988816571</v>
      </c>
      <c r="K8" s="1">
        <f t="shared" si="1"/>
        <v>0.18509914847264289</v>
      </c>
    </row>
    <row r="9" spans="1:11" x14ac:dyDescent="0.45">
      <c r="A9" t="s">
        <v>21</v>
      </c>
      <c r="D9">
        <v>12</v>
      </c>
      <c r="E9">
        <v>1</v>
      </c>
      <c r="F9" t="s">
        <v>13</v>
      </c>
      <c r="G9">
        <v>1549284.6532725734</v>
      </c>
      <c r="H9">
        <v>9637.0750436040562</v>
      </c>
      <c r="I9">
        <v>29725</v>
      </c>
      <c r="J9">
        <f t="shared" si="0"/>
        <v>0.32420773906153261</v>
      </c>
      <c r="K9" s="1">
        <f t="shared" si="1"/>
        <v>8.9075966240657709E-2</v>
      </c>
    </row>
    <row r="10" spans="1:11" x14ac:dyDescent="0.45">
      <c r="A10" s="1" t="s">
        <v>22</v>
      </c>
      <c r="B10" s="1" t="s">
        <v>23</v>
      </c>
      <c r="C10" s="1">
        <v>1</v>
      </c>
      <c r="D10" s="1">
        <v>13</v>
      </c>
      <c r="E10" s="1">
        <v>1</v>
      </c>
      <c r="F10" s="1" t="s">
        <v>13</v>
      </c>
      <c r="G10" s="1">
        <v>1092252.539583178</v>
      </c>
      <c r="H10" s="1">
        <v>18097.497089031323</v>
      </c>
      <c r="I10" s="1">
        <v>842754</v>
      </c>
      <c r="J10" s="1">
        <f t="shared" si="0"/>
        <v>2.1474234579760314E-2</v>
      </c>
      <c r="K10" s="1">
        <f t="shared" si="1"/>
        <v>9.7299823259691127E-3</v>
      </c>
    </row>
    <row r="11" spans="1:11" x14ac:dyDescent="0.45">
      <c r="A11" t="s">
        <v>24</v>
      </c>
      <c r="D11">
        <v>14</v>
      </c>
      <c r="E11">
        <v>1</v>
      </c>
      <c r="F11" t="s">
        <v>13</v>
      </c>
      <c r="G11">
        <v>968520.30211148493</v>
      </c>
      <c r="H11">
        <v>28509.441180215217</v>
      </c>
      <c r="I11">
        <v>4170205</v>
      </c>
      <c r="J11">
        <f t="shared" si="0"/>
        <v>6.8364603611129953E-3</v>
      </c>
      <c r="K11" s="1">
        <f>AVERAGE(J11:J13)</f>
        <v>5.8152315747053776E-3</v>
      </c>
    </row>
    <row r="12" spans="1:11" x14ac:dyDescent="0.45">
      <c r="A12" t="s">
        <v>25</v>
      </c>
      <c r="D12">
        <v>15</v>
      </c>
      <c r="E12">
        <v>1</v>
      </c>
      <c r="F12" t="s">
        <v>13</v>
      </c>
      <c r="G12">
        <v>1011387.7797548184</v>
      </c>
      <c r="H12">
        <v>29158.035271893157</v>
      </c>
      <c r="I12">
        <v>7702699</v>
      </c>
      <c r="J12">
        <f t="shared" si="0"/>
        <v>3.7854309602248716E-3</v>
      </c>
      <c r="K12" s="1">
        <f>AVERAGE(J12:J13)</f>
        <v>5.3046171815015683E-3</v>
      </c>
    </row>
    <row r="13" spans="1:11" x14ac:dyDescent="0.45">
      <c r="A13" t="s">
        <v>26</v>
      </c>
      <c r="D13">
        <v>16</v>
      </c>
      <c r="E13">
        <v>1</v>
      </c>
      <c r="F13" t="s">
        <v>13</v>
      </c>
      <c r="G13">
        <v>428778.09230634535</v>
      </c>
      <c r="H13">
        <v>4669.3034830088745</v>
      </c>
      <c r="I13">
        <v>684267</v>
      </c>
      <c r="J13">
        <f t="shared" si="0"/>
        <v>6.8238034027782645E-3</v>
      </c>
      <c r="K13" s="1">
        <f>AVERAGE(J13:J14)</f>
        <v>3.5821509378522222E-2</v>
      </c>
    </row>
    <row r="14" spans="1:11" x14ac:dyDescent="0.45">
      <c r="A14" s="1" t="s">
        <v>27</v>
      </c>
      <c r="B14" s="1" t="s">
        <v>23</v>
      </c>
      <c r="C14" s="1">
        <v>1</v>
      </c>
      <c r="D14" s="1">
        <v>19</v>
      </c>
      <c r="E14" s="1">
        <v>1</v>
      </c>
      <c r="F14" s="1" t="s">
        <v>13</v>
      </c>
      <c r="G14" s="1">
        <v>1122897.1754722798</v>
      </c>
      <c r="H14" s="1">
        <v>523722.50971776678</v>
      </c>
      <c r="I14" s="1">
        <v>8079741.5836552102</v>
      </c>
      <c r="J14" s="1">
        <f t="shared" si="0"/>
        <v>6.4819215354266185E-2</v>
      </c>
      <c r="K14" s="1">
        <f t="shared" si="1"/>
        <v>0.24358104826969731</v>
      </c>
    </row>
    <row r="15" spans="1:11" x14ac:dyDescent="0.45">
      <c r="A15" t="s">
        <v>28</v>
      </c>
      <c r="D15">
        <v>20</v>
      </c>
      <c r="E15">
        <v>1</v>
      </c>
      <c r="F15" t="s">
        <v>13</v>
      </c>
      <c r="G15">
        <v>1242694.8001134843</v>
      </c>
      <c r="H15">
        <v>720011.18889654672</v>
      </c>
      <c r="I15">
        <v>2127677.80811508</v>
      </c>
      <c r="J15">
        <f t="shared" si="0"/>
        <v>0.33840235873607577</v>
      </c>
      <c r="K15" s="1">
        <f>AVERAGE(J15:J17)</f>
        <v>0.30316832590817439</v>
      </c>
    </row>
    <row r="16" spans="1:11" x14ac:dyDescent="0.45">
      <c r="A16" t="s">
        <v>29</v>
      </c>
      <c r="D16">
        <v>21</v>
      </c>
      <c r="E16">
        <v>1</v>
      </c>
      <c r="F16" t="s">
        <v>13</v>
      </c>
      <c r="G16">
        <v>1261943.1212324395</v>
      </c>
      <c r="H16">
        <v>546825.08687709155</v>
      </c>
      <c r="I16">
        <v>1690837.64877962</v>
      </c>
      <c r="J16">
        <f t="shared" si="0"/>
        <v>0.32340484449927431</v>
      </c>
      <c r="K16" s="1">
        <f>AVERAGE(J16:J17)</f>
        <v>0.28555130949422364</v>
      </c>
    </row>
    <row r="17" spans="1:11" x14ac:dyDescent="0.45">
      <c r="A17" t="s">
        <v>30</v>
      </c>
      <c r="D17">
        <v>22</v>
      </c>
      <c r="E17">
        <v>1</v>
      </c>
      <c r="F17" t="s">
        <v>13</v>
      </c>
      <c r="G17">
        <v>1271531.4082248998</v>
      </c>
      <c r="H17">
        <v>710219.14004342665</v>
      </c>
      <c r="I17">
        <v>2867281.07068427</v>
      </c>
      <c r="J17">
        <f t="shared" si="0"/>
        <v>0.24769777448917293</v>
      </c>
      <c r="K17" s="1">
        <f>AVERAGE(J17:J17)</f>
        <v>0.24769777448917293</v>
      </c>
    </row>
    <row r="18" spans="1:11" x14ac:dyDescent="0.45">
      <c r="A18" s="1" t="s">
        <v>31</v>
      </c>
      <c r="B18" s="1" t="s">
        <v>12</v>
      </c>
      <c r="C18" s="1">
        <v>1</v>
      </c>
      <c r="D18" s="1">
        <v>28</v>
      </c>
      <c r="E18" s="1">
        <v>1</v>
      </c>
      <c r="F18" s="1" t="s">
        <v>13</v>
      </c>
      <c r="G18" s="1">
        <v>1145770.1618026921</v>
      </c>
      <c r="H18" s="1">
        <v>417427.69570198143</v>
      </c>
      <c r="I18" s="1">
        <v>480211.48450254602</v>
      </c>
      <c r="J18" s="1">
        <f t="shared" si="0"/>
        <v>0.86925804395202522</v>
      </c>
      <c r="K18" s="1">
        <f>AVERAGE(J18:J21)</f>
        <v>0.90394524082542749</v>
      </c>
    </row>
    <row r="19" spans="1:11" x14ac:dyDescent="0.45">
      <c r="A19" t="s">
        <v>32</v>
      </c>
      <c r="D19">
        <v>29</v>
      </c>
      <c r="E19">
        <v>1</v>
      </c>
      <c r="F19" t="s">
        <v>13</v>
      </c>
      <c r="G19">
        <v>76008.913796859269</v>
      </c>
      <c r="H19">
        <v>72450.255948714839</v>
      </c>
      <c r="I19">
        <v>76546.567838899005</v>
      </c>
      <c r="J19">
        <f t="shared" si="0"/>
        <v>0.9464860149078751</v>
      </c>
      <c r="K19" s="1">
        <f t="shared" si="1"/>
        <v>0.85507033473811256</v>
      </c>
    </row>
    <row r="20" spans="1:11" x14ac:dyDescent="0.45">
      <c r="A20" t="s">
        <v>33</v>
      </c>
      <c r="D20">
        <v>30</v>
      </c>
      <c r="E20">
        <v>1</v>
      </c>
      <c r="F20" t="s">
        <v>13</v>
      </c>
      <c r="G20">
        <v>1114100.976839568</v>
      </c>
      <c r="H20">
        <v>444361.56981878431</v>
      </c>
      <c r="I20">
        <v>496634.51902501797</v>
      </c>
      <c r="J20">
        <f t="shared" si="0"/>
        <v>0.89474563848510813</v>
      </c>
      <c r="K20" s="1">
        <f t="shared" si="1"/>
        <v>0.77493517826943847</v>
      </c>
    </row>
    <row r="21" spans="1:11" x14ac:dyDescent="0.45">
      <c r="A21" t="s">
        <v>34</v>
      </c>
      <c r="D21">
        <v>31</v>
      </c>
      <c r="E21">
        <v>1</v>
      </c>
      <c r="F21" t="s">
        <v>13</v>
      </c>
      <c r="G21">
        <v>79260.493911333193</v>
      </c>
      <c r="H21">
        <v>71520.413091619033</v>
      </c>
      <c r="I21">
        <v>79002.654483844002</v>
      </c>
      <c r="J21">
        <f t="shared" si="0"/>
        <v>0.90529126595670173</v>
      </c>
      <c r="K21" s="1">
        <f t="shared" si="1"/>
        <v>0.70603142028434007</v>
      </c>
    </row>
    <row r="22" spans="1:11" x14ac:dyDescent="0.45">
      <c r="A22" s="1" t="s">
        <v>35</v>
      </c>
      <c r="B22" s="1" t="s">
        <v>12</v>
      </c>
      <c r="C22" s="1">
        <v>1</v>
      </c>
      <c r="D22" s="1">
        <v>32</v>
      </c>
      <c r="E22" s="1">
        <v>1</v>
      </c>
      <c r="F22" s="1" t="s">
        <v>13</v>
      </c>
      <c r="G22" s="1">
        <v>1710250.7834231583</v>
      </c>
      <c r="H22" s="1">
        <v>332484.82877506281</v>
      </c>
      <c r="I22" s="1">
        <v>493477.80911010999</v>
      </c>
      <c r="J22" s="1">
        <f t="shared" si="0"/>
        <v>0.67375841960276528</v>
      </c>
      <c r="K22" s="1">
        <f t="shared" si="1"/>
        <v>0.62351086591361327</v>
      </c>
    </row>
    <row r="23" spans="1:11" x14ac:dyDescent="0.45">
      <c r="A23" t="s">
        <v>36</v>
      </c>
      <c r="D23">
        <v>33</v>
      </c>
      <c r="E23">
        <v>1</v>
      </c>
      <c r="F23" t="s">
        <v>13</v>
      </c>
      <c r="G23">
        <v>2006870.6548367203</v>
      </c>
      <c r="H23">
        <v>301323.61352090765</v>
      </c>
      <c r="I23">
        <v>481389.62088422</v>
      </c>
      <c r="J23">
        <f t="shared" si="0"/>
        <v>0.62594538903317898</v>
      </c>
      <c r="K23" s="1">
        <f t="shared" si="1"/>
        <v>0.62714417078183526</v>
      </c>
    </row>
    <row r="24" spans="1:11" x14ac:dyDescent="0.45">
      <c r="A24" t="s">
        <v>37</v>
      </c>
      <c r="D24">
        <v>34</v>
      </c>
      <c r="E24">
        <v>1</v>
      </c>
      <c r="F24" t="s">
        <v>13</v>
      </c>
      <c r="G24">
        <v>1097828.7268403913</v>
      </c>
      <c r="H24">
        <v>227696.70457401604</v>
      </c>
      <c r="I24">
        <v>367768.45170805103</v>
      </c>
      <c r="J24">
        <f t="shared" si="0"/>
        <v>0.61913060654471408</v>
      </c>
      <c r="K24" s="1">
        <f t="shared" si="1"/>
        <v>0.65324744649828748</v>
      </c>
    </row>
    <row r="25" spans="1:11" x14ac:dyDescent="0.45">
      <c r="A25" t="s">
        <v>38</v>
      </c>
      <c r="D25">
        <v>35</v>
      </c>
      <c r="E25">
        <v>1</v>
      </c>
      <c r="F25" t="s">
        <v>13</v>
      </c>
      <c r="G25">
        <v>916322.8271582179</v>
      </c>
      <c r="H25">
        <v>162495.77904821481</v>
      </c>
      <c r="I25">
        <v>282498.64893357601</v>
      </c>
      <c r="J25">
        <f t="shared" si="0"/>
        <v>0.57520904847379462</v>
      </c>
      <c r="K25" s="1">
        <f t="shared" si="1"/>
        <v>0.6942533482581501</v>
      </c>
    </row>
    <row r="26" spans="1:11" x14ac:dyDescent="0.45">
      <c r="A26" s="1" t="s">
        <v>39</v>
      </c>
      <c r="B26" s="1" t="s">
        <v>12</v>
      </c>
      <c r="C26" s="1">
        <v>1</v>
      </c>
      <c r="D26" s="1">
        <v>36</v>
      </c>
      <c r="E26" s="1">
        <v>1</v>
      </c>
      <c r="F26" s="1" t="s">
        <v>13</v>
      </c>
      <c r="G26" s="1">
        <v>800640.61812527094</v>
      </c>
      <c r="H26" s="1">
        <v>602512.34242982918</v>
      </c>
      <c r="I26" s="1">
        <v>875373.61813515204</v>
      </c>
      <c r="J26" s="1">
        <f t="shared" si="0"/>
        <v>0.68829163907565372</v>
      </c>
      <c r="K26" s="1">
        <f t="shared" si="1"/>
        <v>0.71845915956274964</v>
      </c>
    </row>
    <row r="27" spans="1:11" x14ac:dyDescent="0.45">
      <c r="A27" t="s">
        <v>40</v>
      </c>
      <c r="D27">
        <v>37</v>
      </c>
      <c r="E27">
        <v>1</v>
      </c>
      <c r="F27" t="s">
        <v>13</v>
      </c>
      <c r="G27">
        <v>740017.1597509135</v>
      </c>
      <c r="H27">
        <v>577914.55499721144</v>
      </c>
      <c r="I27">
        <v>791275.19075541897</v>
      </c>
      <c r="J27">
        <f t="shared" si="0"/>
        <v>0.73035849189898749</v>
      </c>
      <c r="K27" s="1">
        <f t="shared" si="1"/>
        <v>0.7127750994686527</v>
      </c>
    </row>
    <row r="28" spans="1:11" x14ac:dyDescent="0.45">
      <c r="A28" t="s">
        <v>41</v>
      </c>
      <c r="D28">
        <v>38</v>
      </c>
      <c r="E28">
        <v>1</v>
      </c>
      <c r="F28" t="s">
        <v>13</v>
      </c>
      <c r="G28">
        <v>929578.82764255593</v>
      </c>
      <c r="H28">
        <v>740981.44123234623</v>
      </c>
      <c r="I28">
        <v>946150.10476824001</v>
      </c>
      <c r="J28">
        <f t="shared" si="0"/>
        <v>0.78315421358416493</v>
      </c>
      <c r="K28" s="1">
        <f t="shared" si="1"/>
        <v>0.73386469304020285</v>
      </c>
    </row>
    <row r="29" spans="1:11" x14ac:dyDescent="0.45">
      <c r="A29" t="s">
        <v>42</v>
      </c>
      <c r="D29">
        <v>39</v>
      </c>
      <c r="E29">
        <v>1</v>
      </c>
      <c r="F29" t="s">
        <v>13</v>
      </c>
      <c r="G29">
        <v>480206.43798275536</v>
      </c>
      <c r="H29">
        <v>422183.09574583254</v>
      </c>
      <c r="I29">
        <v>628218.46466087096</v>
      </c>
      <c r="J29">
        <f t="shared" si="0"/>
        <v>0.67203229369219231</v>
      </c>
      <c r="K29" s="1">
        <f t="shared" si="1"/>
        <v>0.7688909755386788</v>
      </c>
    </row>
    <row r="30" spans="1:11" x14ac:dyDescent="0.45">
      <c r="A30" s="1" t="s">
        <v>43</v>
      </c>
      <c r="B30" s="1" t="s">
        <v>12</v>
      </c>
      <c r="C30" s="1">
        <v>1</v>
      </c>
      <c r="D30" s="1">
        <v>40</v>
      </c>
      <c r="E30" s="1">
        <v>1</v>
      </c>
      <c r="F30" s="1" t="s">
        <v>13</v>
      </c>
      <c r="G30" s="1">
        <v>370229.5610482851</v>
      </c>
      <c r="H30" s="1">
        <v>144630.74267345743</v>
      </c>
      <c r="I30" s="1">
        <v>217308.34571565001</v>
      </c>
      <c r="J30" s="1">
        <f t="shared" si="0"/>
        <v>0.66555539869926628</v>
      </c>
      <c r="K30" s="1">
        <f t="shared" si="1"/>
        <v>0.82561035503931757</v>
      </c>
    </row>
    <row r="31" spans="1:11" x14ac:dyDescent="0.45">
      <c r="A31" t="s">
        <v>44</v>
      </c>
      <c r="D31">
        <v>41</v>
      </c>
      <c r="E31">
        <v>1</v>
      </c>
      <c r="F31" t="s">
        <v>13</v>
      </c>
      <c r="G31">
        <v>248400.05757120476</v>
      </c>
      <c r="H31">
        <v>50495.632933952766</v>
      </c>
      <c r="I31">
        <v>61979.363665800098</v>
      </c>
      <c r="J31">
        <f t="shared" si="0"/>
        <v>0.81471686618518802</v>
      </c>
      <c r="K31" s="1">
        <f t="shared" si="1"/>
        <v>0.71018321569704135</v>
      </c>
    </row>
    <row r="32" spans="1:11" x14ac:dyDescent="0.45">
      <c r="A32" t="s">
        <v>45</v>
      </c>
      <c r="D32">
        <v>42</v>
      </c>
      <c r="E32">
        <v>1</v>
      </c>
      <c r="F32" t="s">
        <v>13</v>
      </c>
      <c r="G32">
        <v>170531.45806015388</v>
      </c>
      <c r="H32">
        <v>27932.59422257245</v>
      </c>
      <c r="I32">
        <v>30254.331479950557</v>
      </c>
      <c r="J32">
        <f t="shared" si="0"/>
        <v>0.92325934357806871</v>
      </c>
      <c r="K32" s="1">
        <f t="shared" si="1"/>
        <v>0.55814192557012265</v>
      </c>
    </row>
    <row r="33" spans="1:11" x14ac:dyDescent="0.45">
      <c r="A33" t="s">
        <v>46</v>
      </c>
      <c r="D33">
        <v>43</v>
      </c>
      <c r="E33">
        <v>1</v>
      </c>
      <c r="F33" t="s">
        <v>13</v>
      </c>
      <c r="G33">
        <v>92295.513222842899</v>
      </c>
      <c r="H33">
        <v>13014.930113979868</v>
      </c>
      <c r="I33">
        <v>14478.57164829734</v>
      </c>
      <c r="J33">
        <f t="shared" si="0"/>
        <v>0.89890981169474726</v>
      </c>
      <c r="K33" s="1">
        <f t="shared" si="1"/>
        <v>0.37780239529464382</v>
      </c>
    </row>
    <row r="34" spans="1:11" x14ac:dyDescent="0.45">
      <c r="A34" s="1" t="s">
        <v>47</v>
      </c>
      <c r="B34" s="1" t="s">
        <v>12</v>
      </c>
      <c r="C34" s="1">
        <v>1</v>
      </c>
      <c r="D34" s="1">
        <v>44</v>
      </c>
      <c r="E34" s="1">
        <v>1</v>
      </c>
      <c r="F34" s="1" t="s">
        <v>13</v>
      </c>
      <c r="G34" s="1">
        <v>569462.74260786839</v>
      </c>
      <c r="H34" s="1">
        <v>102609.88121173896</v>
      </c>
      <c r="I34" s="1">
        <v>503367.53094715002</v>
      </c>
      <c r="J34" s="1">
        <f t="shared" si="0"/>
        <v>0.20384684133016173</v>
      </c>
      <c r="K34" s="1">
        <f t="shared" si="1"/>
        <v>0.2111984888805975</v>
      </c>
    </row>
    <row r="35" spans="1:11" x14ac:dyDescent="0.45">
      <c r="A35" t="s">
        <v>48</v>
      </c>
      <c r="D35">
        <v>45</v>
      </c>
      <c r="E35">
        <v>1</v>
      </c>
      <c r="F35" t="s">
        <v>13</v>
      </c>
      <c r="G35">
        <v>534748.60927629168</v>
      </c>
      <c r="H35">
        <v>122440.78905906</v>
      </c>
      <c r="I35">
        <v>592785.17530242901</v>
      </c>
      <c r="J35">
        <f t="shared" si="0"/>
        <v>0.20655170567751255</v>
      </c>
      <c r="K35" s="1">
        <f t="shared" si="1"/>
        <v>0.1615087112687148</v>
      </c>
    </row>
    <row r="36" spans="1:11" x14ac:dyDescent="0.45">
      <c r="A36" t="s">
        <v>49</v>
      </c>
      <c r="D36">
        <v>46</v>
      </c>
      <c r="E36">
        <v>1</v>
      </c>
      <c r="F36" t="s">
        <v>13</v>
      </c>
      <c r="G36">
        <v>399198.18388632539</v>
      </c>
      <c r="H36">
        <v>119249.47653717564</v>
      </c>
      <c r="I36">
        <v>590632.76128137403</v>
      </c>
      <c r="J36">
        <f t="shared" si="0"/>
        <v>0.20190122247615364</v>
      </c>
      <c r="K36" s="1">
        <f t="shared" si="1"/>
        <v>0.1127154900253603</v>
      </c>
    </row>
    <row r="37" spans="1:11" x14ac:dyDescent="0.45">
      <c r="A37" t="s">
        <v>50</v>
      </c>
      <c r="D37">
        <v>47</v>
      </c>
      <c r="E37">
        <v>1</v>
      </c>
      <c r="F37" t="s">
        <v>13</v>
      </c>
      <c r="G37">
        <v>559449.71258192009</v>
      </c>
      <c r="H37">
        <v>136572.10457862713</v>
      </c>
      <c r="I37">
        <v>587421.59064560395</v>
      </c>
      <c r="J37">
        <f t="shared" si="0"/>
        <v>0.23249418603856212</v>
      </c>
      <c r="K37" s="1">
        <f t="shared" si="1"/>
        <v>6.4528300552162146E-2</v>
      </c>
    </row>
    <row r="38" spans="1:11" x14ac:dyDescent="0.45">
      <c r="A38" s="1" t="s">
        <v>51</v>
      </c>
      <c r="B38" s="1" t="s">
        <v>23</v>
      </c>
      <c r="C38" s="1">
        <v>1</v>
      </c>
      <c r="D38" s="1">
        <v>48</v>
      </c>
      <c r="E38" s="1">
        <v>1</v>
      </c>
      <c r="F38" s="1" t="s">
        <v>13</v>
      </c>
      <c r="G38" s="1">
        <v>450049.68260509259</v>
      </c>
      <c r="H38" s="1">
        <v>407.52372131976654</v>
      </c>
      <c r="I38" s="1">
        <v>80099.3076719167</v>
      </c>
      <c r="J38" s="1">
        <f t="shared" si="0"/>
        <v>5.0877308826309219E-3</v>
      </c>
      <c r="K38" s="1">
        <f t="shared" si="1"/>
        <v>8.9319670465780755E-3</v>
      </c>
    </row>
    <row r="39" spans="1:11" x14ac:dyDescent="0.45">
      <c r="A39" t="s">
        <v>52</v>
      </c>
      <c r="D39">
        <v>49</v>
      </c>
      <c r="E39">
        <v>1</v>
      </c>
      <c r="F39" t="s">
        <v>13</v>
      </c>
      <c r="G39">
        <v>601576.75980201061</v>
      </c>
      <c r="H39">
        <v>11697.652733094144</v>
      </c>
      <c r="I39">
        <v>1028019.7779094001</v>
      </c>
      <c r="J39">
        <f t="shared" si="0"/>
        <v>1.1378820704094532E-2</v>
      </c>
      <c r="K39" s="1">
        <f>AVERAGE(J39:J41)</f>
        <v>1.0213379101227126E-2</v>
      </c>
    </row>
    <row r="40" spans="1:11" x14ac:dyDescent="0.45">
      <c r="A40" t="s">
        <v>53</v>
      </c>
      <c r="D40">
        <v>50</v>
      </c>
      <c r="E40">
        <v>1</v>
      </c>
      <c r="F40" t="s">
        <v>13</v>
      </c>
      <c r="G40">
        <v>523538.83705463674</v>
      </c>
      <c r="H40">
        <v>2201.2020721990207</v>
      </c>
      <c r="I40">
        <v>240503.75198400201</v>
      </c>
      <c r="J40">
        <f t="shared" si="0"/>
        <v>9.1524645833610183E-3</v>
      </c>
      <c r="K40" s="1">
        <f>AVERAGE(J40:J41)</f>
        <v>9.630658299793423E-3</v>
      </c>
    </row>
    <row r="41" spans="1:11" x14ac:dyDescent="0.45">
      <c r="A41" t="s">
        <v>54</v>
      </c>
      <c r="D41">
        <v>51</v>
      </c>
      <c r="E41">
        <v>1</v>
      </c>
      <c r="F41" t="s">
        <v>13</v>
      </c>
      <c r="G41">
        <v>771106.6278710335</v>
      </c>
      <c r="H41">
        <v>3065.0375659824695</v>
      </c>
      <c r="I41">
        <v>303203.32724850898</v>
      </c>
      <c r="J41">
        <f t="shared" si="0"/>
        <v>1.0108852016225828E-2</v>
      </c>
      <c r="K41" s="1">
        <f>AVERAGE(J41:J42)</f>
        <v>5.2079699899249751E-2</v>
      </c>
    </row>
    <row r="42" spans="1:11" x14ac:dyDescent="0.45">
      <c r="A42" s="1" t="s">
        <v>55</v>
      </c>
      <c r="B42" s="1" t="s">
        <v>18</v>
      </c>
      <c r="C42" s="1">
        <v>1</v>
      </c>
      <c r="D42" s="1">
        <v>54</v>
      </c>
      <c r="E42" s="1">
        <v>1</v>
      </c>
      <c r="F42" s="1" t="s">
        <v>13</v>
      </c>
      <c r="G42" s="1">
        <v>25082.798058695491</v>
      </c>
      <c r="H42" s="1">
        <v>4772.6193560195197</v>
      </c>
      <c r="I42" s="1">
        <v>50745.258465353101</v>
      </c>
      <c r="J42" s="1">
        <f t="shared" si="0"/>
        <v>9.4050547782273675E-2</v>
      </c>
      <c r="K42" s="1">
        <f t="shared" si="1"/>
        <v>6.0314630257630529E-2</v>
      </c>
    </row>
    <row r="43" spans="1:11" x14ac:dyDescent="0.45">
      <c r="A43" t="s">
        <v>56</v>
      </c>
      <c r="D43">
        <v>55</v>
      </c>
      <c r="E43">
        <v>1</v>
      </c>
      <c r="F43" t="s">
        <v>13</v>
      </c>
      <c r="G43">
        <v>13212.952203916939</v>
      </c>
      <c r="H43">
        <v>8262.3999554901966</v>
      </c>
      <c r="I43">
        <v>114807.79431159201</v>
      </c>
      <c r="J43">
        <f t="shared" si="0"/>
        <v>7.1967238853712145E-2</v>
      </c>
      <c r="K43" s="1">
        <f t="shared" si="1"/>
        <v>5.939462554435089E-2</v>
      </c>
    </row>
    <row r="44" spans="1:11" x14ac:dyDescent="0.45">
      <c r="A44" t="s">
        <v>57</v>
      </c>
      <c r="D44">
        <v>56</v>
      </c>
      <c r="E44">
        <v>1</v>
      </c>
      <c r="F44" t="s">
        <v>13</v>
      </c>
      <c r="G44">
        <v>62483.144088548994</v>
      </c>
      <c r="H44">
        <v>7530.5791883314605</v>
      </c>
      <c r="I44">
        <v>285282.720236664</v>
      </c>
      <c r="J44">
        <f t="shared" si="0"/>
        <v>2.6396899125485991E-2</v>
      </c>
      <c r="K44" s="1">
        <f t="shared" si="1"/>
        <v>6.1100732583920778E-2</v>
      </c>
    </row>
    <row r="45" spans="1:11" x14ac:dyDescent="0.45">
      <c r="A45" t="s">
        <v>58</v>
      </c>
      <c r="D45">
        <v>57</v>
      </c>
      <c r="E45">
        <v>1</v>
      </c>
      <c r="F45" t="s">
        <v>13</v>
      </c>
      <c r="G45">
        <v>51373.817854543246</v>
      </c>
      <c r="H45">
        <v>4468.4115077103979</v>
      </c>
      <c r="I45">
        <v>91483.633156501703</v>
      </c>
      <c r="J45">
        <f t="shared" si="0"/>
        <v>4.8843835269050305E-2</v>
      </c>
      <c r="K45" s="1">
        <f t="shared" si="1"/>
        <v>7.1490730592545321E-2</v>
      </c>
    </row>
    <row r="46" spans="1:11" x14ac:dyDescent="0.45">
      <c r="A46" s="1" t="s">
        <v>59</v>
      </c>
      <c r="B46" s="1" t="s">
        <v>23</v>
      </c>
      <c r="C46" s="1">
        <v>1</v>
      </c>
      <c r="D46" s="1">
        <v>58</v>
      </c>
      <c r="E46" s="1">
        <v>1</v>
      </c>
      <c r="F46" s="1" t="s">
        <v>13</v>
      </c>
      <c r="G46" s="1">
        <v>379094.63692967076</v>
      </c>
      <c r="H46" s="1">
        <v>296083.20285097882</v>
      </c>
      <c r="I46" s="1">
        <v>3276324.7748952499</v>
      </c>
      <c r="J46" s="1">
        <f t="shared" si="0"/>
        <v>9.0370528929155119E-2</v>
      </c>
      <c r="K46" s="1">
        <f t="shared" si="1"/>
        <v>7.6750213505403203E-2</v>
      </c>
    </row>
    <row r="47" spans="1:11" x14ac:dyDescent="0.45">
      <c r="A47" t="s">
        <v>60</v>
      </c>
      <c r="D47">
        <v>59</v>
      </c>
      <c r="E47">
        <v>1</v>
      </c>
      <c r="F47" t="s">
        <v>13</v>
      </c>
      <c r="G47">
        <v>267915.27802877105</v>
      </c>
      <c r="H47">
        <v>192199.09253877526</v>
      </c>
      <c r="I47">
        <v>2439332.7343807002</v>
      </c>
      <c r="J47">
        <f t="shared" si="0"/>
        <v>7.8791667011991681E-2</v>
      </c>
      <c r="K47" s="1">
        <f>AVERAGE(J47:J49)</f>
        <v>7.221010836415255E-2</v>
      </c>
    </row>
    <row r="48" spans="1:11" x14ac:dyDescent="0.45">
      <c r="A48" t="s">
        <v>61</v>
      </c>
      <c r="D48">
        <v>60</v>
      </c>
      <c r="E48">
        <v>1</v>
      </c>
      <c r="F48" t="s">
        <v>13</v>
      </c>
      <c r="G48">
        <v>206855.5970794798</v>
      </c>
      <c r="H48">
        <v>131701.90912031976</v>
      </c>
      <c r="I48">
        <v>1938021.39668613</v>
      </c>
      <c r="J48">
        <f t="shared" si="0"/>
        <v>6.7956891159984129E-2</v>
      </c>
      <c r="K48" s="1">
        <f>AVERAGE(J48:J49)</f>
        <v>6.8919329040233013E-2</v>
      </c>
    </row>
    <row r="49" spans="1:11" x14ac:dyDescent="0.45">
      <c r="A49" t="s">
        <v>62</v>
      </c>
      <c r="D49">
        <v>61</v>
      </c>
      <c r="E49">
        <v>1</v>
      </c>
      <c r="F49" t="s">
        <v>13</v>
      </c>
      <c r="G49">
        <v>71718.435181556095</v>
      </c>
      <c r="H49">
        <v>45783.281170522787</v>
      </c>
      <c r="I49">
        <v>655153.45687551599</v>
      </c>
      <c r="J49">
        <f t="shared" si="0"/>
        <v>6.9881766920481883E-2</v>
      </c>
      <c r="K49" s="1">
        <f>AVERAGE(J49:J50)</f>
        <v>0.13567756024621733</v>
      </c>
    </row>
    <row r="50" spans="1:11" x14ac:dyDescent="0.45">
      <c r="A50" s="1" t="s">
        <v>63</v>
      </c>
      <c r="B50" s="1" t="s">
        <v>12</v>
      </c>
      <c r="C50" s="1">
        <v>1</v>
      </c>
      <c r="D50" s="1">
        <v>64</v>
      </c>
      <c r="E50" s="1">
        <v>1</v>
      </c>
      <c r="F50" s="1" t="s">
        <v>13</v>
      </c>
      <c r="G50" s="1">
        <v>449292.03286968119</v>
      </c>
      <c r="H50" s="1">
        <v>81022.603523236961</v>
      </c>
      <c r="I50" s="1">
        <v>402150.468470269</v>
      </c>
      <c r="J50" s="1">
        <f t="shared" si="0"/>
        <v>0.20147335357195278</v>
      </c>
      <c r="K50" s="1">
        <f t="shared" si="1"/>
        <v>0.34882921121781296</v>
      </c>
    </row>
    <row r="51" spans="1:11" x14ac:dyDescent="0.45">
      <c r="A51" t="s">
        <v>64</v>
      </c>
      <c r="D51">
        <v>65</v>
      </c>
      <c r="E51">
        <v>1</v>
      </c>
      <c r="F51" t="s">
        <v>13</v>
      </c>
      <c r="G51">
        <v>587121.14723660448</v>
      </c>
      <c r="H51">
        <v>145615.11335241995</v>
      </c>
      <c r="I51">
        <v>1047753.17794666</v>
      </c>
      <c r="J51">
        <f t="shared" si="0"/>
        <v>0.13897845066696907</v>
      </c>
      <c r="K51" s="1">
        <f>AVERAGE(J51:J53)</f>
        <v>0.39794783043309967</v>
      </c>
    </row>
    <row r="52" spans="1:11" x14ac:dyDescent="0.45">
      <c r="A52" t="s">
        <v>65</v>
      </c>
      <c r="D52">
        <v>66</v>
      </c>
      <c r="E52">
        <v>1</v>
      </c>
      <c r="F52" t="s">
        <v>13</v>
      </c>
      <c r="G52">
        <v>532091.09543162899</v>
      </c>
      <c r="H52">
        <v>202037.0595576778</v>
      </c>
      <c r="I52">
        <v>802461.80259116599</v>
      </c>
      <c r="J52">
        <f t="shared" si="0"/>
        <v>0.25177155959984127</v>
      </c>
      <c r="K52" s="1">
        <f>AVERAGE(J52:J53)</f>
        <v>0.52743252031616494</v>
      </c>
    </row>
    <row r="53" spans="1:11" x14ac:dyDescent="0.45">
      <c r="A53" t="s">
        <v>66</v>
      </c>
      <c r="D53">
        <v>67</v>
      </c>
      <c r="E53">
        <v>1</v>
      </c>
      <c r="F53" t="s">
        <v>13</v>
      </c>
      <c r="G53">
        <v>769479.40287111583</v>
      </c>
      <c r="H53">
        <v>245860.20902635972</v>
      </c>
      <c r="I53">
        <v>306141.45779177803</v>
      </c>
      <c r="J53">
        <f t="shared" si="0"/>
        <v>0.80309348103248868</v>
      </c>
      <c r="K53" s="1">
        <f>AVERAGE(J53:J53)</f>
        <v>0.80309348103248868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F290F-BF1B-43F3-902A-47ED55D82C5D}">
  <dimension ref="A3:L57"/>
  <sheetViews>
    <sheetView tabSelected="1" workbookViewId="0">
      <selection activeCell="H51" sqref="H51"/>
    </sheetView>
  </sheetViews>
  <sheetFormatPr defaultRowHeight="14.25" x14ac:dyDescent="0.45"/>
  <sheetData>
    <row r="3" spans="1:12" x14ac:dyDescent="0.45">
      <c r="A3" t="s">
        <v>107</v>
      </c>
      <c r="B3" t="s">
        <v>105</v>
      </c>
      <c r="C3" t="s">
        <v>106</v>
      </c>
      <c r="D3" t="s">
        <v>108</v>
      </c>
      <c r="E3" t="s">
        <v>1</v>
      </c>
      <c r="F3" t="s">
        <v>109</v>
      </c>
      <c r="G3" s="2" t="s">
        <v>110</v>
      </c>
      <c r="H3" s="2" t="s">
        <v>111</v>
      </c>
      <c r="I3" s="2"/>
      <c r="J3" s="2"/>
      <c r="K3" s="2"/>
      <c r="L3" s="2"/>
    </row>
    <row r="4" spans="1:12" x14ac:dyDescent="0.45">
      <c r="A4" s="2" t="s">
        <v>67</v>
      </c>
      <c r="B4" s="2" t="s">
        <v>68</v>
      </c>
      <c r="C4" s="3">
        <v>225</v>
      </c>
      <c r="D4" s="2">
        <v>1</v>
      </c>
      <c r="E4" s="2" t="s">
        <v>23</v>
      </c>
      <c r="F4" s="2">
        <v>21.0627</v>
      </c>
      <c r="G4" s="2"/>
      <c r="H4" s="2"/>
      <c r="I4" s="2"/>
      <c r="J4" s="2"/>
      <c r="K4" s="2"/>
      <c r="L4" s="2"/>
    </row>
    <row r="5" spans="1:12" x14ac:dyDescent="0.45">
      <c r="A5" s="2" t="s">
        <v>67</v>
      </c>
      <c r="B5" s="2" t="s">
        <v>68</v>
      </c>
      <c r="C5" s="3">
        <v>225</v>
      </c>
      <c r="D5" s="2">
        <v>2</v>
      </c>
      <c r="E5" s="2" t="s">
        <v>23</v>
      </c>
      <c r="F5" s="2">
        <v>19.705300000000001</v>
      </c>
      <c r="G5" s="2">
        <f>AVERAGE(F4:F5)</f>
        <v>20.384</v>
      </c>
      <c r="H5" s="2">
        <f>2^(G41-G5)</f>
        <v>3.5021871722240187E-2</v>
      </c>
      <c r="I5" s="2"/>
      <c r="J5" s="2"/>
      <c r="K5" s="2"/>
      <c r="L5" s="2"/>
    </row>
    <row r="6" spans="1:12" x14ac:dyDescent="0.45">
      <c r="A6" s="2" t="s">
        <v>69</v>
      </c>
      <c r="B6" s="2" t="s">
        <v>68</v>
      </c>
      <c r="C6" s="3">
        <v>126</v>
      </c>
      <c r="D6" s="2">
        <v>1</v>
      </c>
      <c r="E6" s="2" t="s">
        <v>23</v>
      </c>
      <c r="F6" s="2">
        <v>27.706</v>
      </c>
      <c r="G6" s="2"/>
      <c r="H6" s="2"/>
      <c r="I6" s="2"/>
      <c r="J6" s="2" t="s">
        <v>70</v>
      </c>
      <c r="K6" s="2"/>
      <c r="L6" s="2"/>
    </row>
    <row r="7" spans="1:12" x14ac:dyDescent="0.45">
      <c r="A7" s="2" t="s">
        <v>71</v>
      </c>
      <c r="B7" s="2" t="s">
        <v>68</v>
      </c>
      <c r="C7" s="3">
        <v>126</v>
      </c>
      <c r="D7" s="2">
        <v>2</v>
      </c>
      <c r="E7" s="2" t="s">
        <v>23</v>
      </c>
      <c r="F7" s="2">
        <v>27.681699999999999</v>
      </c>
      <c r="G7" s="2">
        <f t="shared" ref="G7:G57" si="0">AVERAGE(F6:F7)</f>
        <v>27.693849999999998</v>
      </c>
      <c r="H7" s="2">
        <f t="shared" ref="H7:H21" si="1">2^(G43-G7)</f>
        <v>1.886761907961742E-4</v>
      </c>
      <c r="I7" s="2"/>
      <c r="J7" s="2" t="s">
        <v>23</v>
      </c>
      <c r="K7" s="2" t="s">
        <v>12</v>
      </c>
      <c r="L7" s="2"/>
    </row>
    <row r="8" spans="1:12" x14ac:dyDescent="0.45">
      <c r="A8" s="2" t="s">
        <v>72</v>
      </c>
      <c r="B8" s="2" t="s">
        <v>68</v>
      </c>
      <c r="C8" s="3">
        <v>128</v>
      </c>
      <c r="D8" s="2">
        <v>1</v>
      </c>
      <c r="E8" s="2" t="s">
        <v>12</v>
      </c>
      <c r="F8" s="2">
        <v>19.140499999999999</v>
      </c>
      <c r="G8" s="2"/>
      <c r="H8" s="2"/>
      <c r="I8" s="2"/>
      <c r="J8" s="2">
        <v>3.5021871722240187E-2</v>
      </c>
      <c r="K8" s="2">
        <v>4.3685551080881707E-2</v>
      </c>
      <c r="L8" s="2"/>
    </row>
    <row r="9" spans="1:12" x14ac:dyDescent="0.45">
      <c r="A9" s="2" t="s">
        <v>72</v>
      </c>
      <c r="B9" s="2" t="s">
        <v>68</v>
      </c>
      <c r="C9" s="3">
        <v>128</v>
      </c>
      <c r="D9" s="2">
        <v>2</v>
      </c>
      <c r="E9" s="2" t="s">
        <v>12</v>
      </c>
      <c r="F9" s="2">
        <v>19.286799999999999</v>
      </c>
      <c r="G9" s="2">
        <f t="shared" si="0"/>
        <v>19.213650000000001</v>
      </c>
      <c r="H9" s="2">
        <f>2^(G45-G9)</f>
        <v>4.3685551080881707E-2</v>
      </c>
      <c r="I9" s="2"/>
      <c r="J9" s="2">
        <v>1.886761907961742E-4</v>
      </c>
      <c r="K9" s="2">
        <v>6.2668914319654583</v>
      </c>
      <c r="L9" s="2"/>
    </row>
    <row r="10" spans="1:12" x14ac:dyDescent="0.45">
      <c r="A10" s="2" t="s">
        <v>73</v>
      </c>
      <c r="B10" s="2" t="s">
        <v>68</v>
      </c>
      <c r="C10" s="3">
        <v>131</v>
      </c>
      <c r="D10" s="2">
        <v>1</v>
      </c>
      <c r="E10" s="2" t="s">
        <v>12</v>
      </c>
      <c r="F10" s="2">
        <v>13.527100000000001</v>
      </c>
      <c r="G10" s="2"/>
      <c r="H10" s="2"/>
      <c r="I10" s="2"/>
      <c r="J10" s="2">
        <v>7.5540806667498517E-2</v>
      </c>
      <c r="K10" s="2">
        <v>29.986682145764753</v>
      </c>
      <c r="L10" s="2"/>
    </row>
    <row r="11" spans="1:12" x14ac:dyDescent="0.45">
      <c r="A11" s="2" t="s">
        <v>74</v>
      </c>
      <c r="B11" s="2" t="s">
        <v>68</v>
      </c>
      <c r="C11" s="3">
        <v>131</v>
      </c>
      <c r="D11" s="2">
        <v>2</v>
      </c>
      <c r="E11" s="2" t="s">
        <v>12</v>
      </c>
      <c r="F11" s="2">
        <v>13.822100000000001</v>
      </c>
      <c r="G11" s="2">
        <f t="shared" si="0"/>
        <v>13.674600000000002</v>
      </c>
      <c r="H11" s="2">
        <f t="shared" si="1"/>
        <v>6.2668914319654583</v>
      </c>
      <c r="I11" s="2"/>
      <c r="J11" s="2">
        <v>3.5150918301937045E-4</v>
      </c>
      <c r="K11" s="2">
        <v>8.2112394111429357</v>
      </c>
      <c r="L11" s="2"/>
    </row>
    <row r="12" spans="1:12" x14ac:dyDescent="0.45">
      <c r="A12" s="2" t="s">
        <v>75</v>
      </c>
      <c r="B12" s="2" t="s">
        <v>68</v>
      </c>
      <c r="C12" s="3">
        <v>197</v>
      </c>
      <c r="D12" s="2">
        <v>1</v>
      </c>
      <c r="E12" s="2" t="s">
        <v>23</v>
      </c>
      <c r="F12" s="2">
        <v>19.155200000000001</v>
      </c>
      <c r="G12" s="2"/>
      <c r="H12" s="2"/>
      <c r="I12" s="2"/>
      <c r="J12" s="2"/>
      <c r="K12" s="2">
        <v>5.7213277798714737</v>
      </c>
      <c r="L12" s="2"/>
    </row>
    <row r="13" spans="1:12" x14ac:dyDescent="0.45">
      <c r="A13" s="2" t="s">
        <v>75</v>
      </c>
      <c r="B13" s="2" t="s">
        <v>68</v>
      </c>
      <c r="C13" s="3">
        <v>197</v>
      </c>
      <c r="D13" s="2">
        <v>2</v>
      </c>
      <c r="E13" s="2" t="s">
        <v>23</v>
      </c>
      <c r="F13" s="2">
        <v>18.9146</v>
      </c>
      <c r="G13" s="2">
        <f t="shared" si="0"/>
        <v>19.0349</v>
      </c>
      <c r="H13" s="2">
        <f t="shared" si="1"/>
        <v>7.5540806667498517E-2</v>
      </c>
      <c r="I13" s="2"/>
      <c r="J13" s="2"/>
      <c r="K13" s="2"/>
      <c r="L13" s="2"/>
    </row>
    <row r="14" spans="1:12" x14ac:dyDescent="0.45">
      <c r="A14" s="2" t="s">
        <v>76</v>
      </c>
      <c r="B14" s="2" t="s">
        <v>68</v>
      </c>
      <c r="C14" s="3">
        <v>223</v>
      </c>
      <c r="D14" s="2">
        <v>1</v>
      </c>
      <c r="E14" s="2" t="s">
        <v>12</v>
      </c>
      <c r="F14" s="2">
        <v>13.0634</v>
      </c>
      <c r="G14" s="2"/>
      <c r="H14" s="2"/>
      <c r="I14" s="2"/>
      <c r="J14" s="2">
        <f>AVERAGE(J8:J11)</f>
        <v>2.7775715940888564E-2</v>
      </c>
      <c r="K14" s="2"/>
      <c r="L14" s="2"/>
    </row>
    <row r="15" spans="1:12" x14ac:dyDescent="0.45">
      <c r="A15" s="2" t="s">
        <v>76</v>
      </c>
      <c r="B15" s="2" t="s">
        <v>68</v>
      </c>
      <c r="C15" s="3">
        <v>223</v>
      </c>
      <c r="D15" s="2">
        <v>2</v>
      </c>
      <c r="E15" s="2" t="s">
        <v>12</v>
      </c>
      <c r="F15" s="2">
        <v>14.349600000000001</v>
      </c>
      <c r="G15" s="2">
        <f t="shared" si="0"/>
        <v>13.7065</v>
      </c>
      <c r="H15" s="2">
        <f t="shared" si="1"/>
        <v>29.986682145764753</v>
      </c>
      <c r="I15" s="2"/>
      <c r="J15" s="2" t="s">
        <v>23</v>
      </c>
      <c r="K15" s="2" t="s">
        <v>12</v>
      </c>
      <c r="L15" s="2"/>
    </row>
    <row r="16" spans="1:12" x14ac:dyDescent="0.45">
      <c r="A16" s="2" t="s">
        <v>77</v>
      </c>
      <c r="B16" s="2" t="s">
        <v>68</v>
      </c>
      <c r="C16" s="3">
        <v>199</v>
      </c>
      <c r="D16" s="2">
        <v>1</v>
      </c>
      <c r="E16" s="2" t="s">
        <v>12</v>
      </c>
      <c r="F16" s="2">
        <v>19.293500000000002</v>
      </c>
      <c r="G16" s="2"/>
      <c r="H16" s="2"/>
      <c r="I16" s="2"/>
      <c r="J16" s="2">
        <f>J8/0.02777572</f>
        <v>1.2608807880494255</v>
      </c>
      <c r="K16" s="2">
        <f>K8/0.02777572</f>
        <v>1.5727963516654728</v>
      </c>
      <c r="L16" s="2"/>
    </row>
    <row r="17" spans="1:12" x14ac:dyDescent="0.45">
      <c r="A17" s="2" t="s">
        <v>77</v>
      </c>
      <c r="B17" s="2" t="s">
        <v>68</v>
      </c>
      <c r="C17" s="3">
        <v>199</v>
      </c>
      <c r="D17" s="2">
        <v>2</v>
      </c>
      <c r="E17" s="2" t="s">
        <v>12</v>
      </c>
      <c r="F17" s="2">
        <v>17.673300000000001</v>
      </c>
      <c r="G17" s="2">
        <f t="shared" si="0"/>
        <v>18.483400000000003</v>
      </c>
      <c r="H17" s="2">
        <f t="shared" si="1"/>
        <v>8.2112394111429357</v>
      </c>
      <c r="I17" s="2"/>
      <c r="J17" s="2">
        <f t="shared" ref="J17:K20" si="2">J9/0.02777572</f>
        <v>6.7928460827000776E-3</v>
      </c>
      <c r="K17" s="2">
        <f t="shared" si="2"/>
        <v>225.62480583637284</v>
      </c>
      <c r="L17" s="2"/>
    </row>
    <row r="18" spans="1:12" x14ac:dyDescent="0.45">
      <c r="A18" s="2" t="s">
        <v>78</v>
      </c>
      <c r="B18" s="2" t="s">
        <v>68</v>
      </c>
      <c r="C18" s="3">
        <v>104</v>
      </c>
      <c r="D18" s="2">
        <v>1</v>
      </c>
      <c r="E18" s="2" t="s">
        <v>12</v>
      </c>
      <c r="F18" s="2">
        <v>14.8931</v>
      </c>
      <c r="G18" s="2"/>
      <c r="H18" s="2"/>
      <c r="I18" s="2"/>
      <c r="J18" s="2">
        <f t="shared" si="2"/>
        <v>2.7196705132215659</v>
      </c>
      <c r="K18" s="2">
        <f t="shared" si="2"/>
        <v>1079.6005340550939</v>
      </c>
      <c r="L18" s="2"/>
    </row>
    <row r="19" spans="1:12" x14ac:dyDescent="0.45">
      <c r="A19" s="2" t="s">
        <v>78</v>
      </c>
      <c r="B19" s="2" t="s">
        <v>68</v>
      </c>
      <c r="C19" s="3">
        <v>104</v>
      </c>
      <c r="D19" s="2">
        <v>2</v>
      </c>
      <c r="E19" s="2" t="s">
        <v>12</v>
      </c>
      <c r="F19" s="2">
        <v>15.8849</v>
      </c>
      <c r="G19" s="2">
        <f t="shared" si="0"/>
        <v>15.388999999999999</v>
      </c>
      <c r="H19" s="2">
        <f t="shared" si="1"/>
        <v>5.7213277798714737</v>
      </c>
      <c r="I19" s="2"/>
      <c r="J19" s="2">
        <f t="shared" si="2"/>
        <v>1.2655268090957515E-2</v>
      </c>
      <c r="K19" s="2">
        <f t="shared" si="2"/>
        <v>295.6265188136594</v>
      </c>
      <c r="L19" s="2"/>
    </row>
    <row r="20" spans="1:12" x14ac:dyDescent="0.45">
      <c r="A20" s="2" t="s">
        <v>79</v>
      </c>
      <c r="B20" s="2" t="s">
        <v>68</v>
      </c>
      <c r="C20" s="3">
        <v>148</v>
      </c>
      <c r="D20" s="2">
        <v>1</v>
      </c>
      <c r="E20" s="2" t="s">
        <v>23</v>
      </c>
      <c r="F20" s="2">
        <v>25.099499999999999</v>
      </c>
      <c r="G20" s="2"/>
      <c r="H20" s="2"/>
      <c r="I20" s="2"/>
      <c r="J20" s="2"/>
      <c r="K20" s="2">
        <f t="shared" si="2"/>
        <v>205.98305930040601</v>
      </c>
      <c r="L20" s="2"/>
    </row>
    <row r="21" spans="1:12" x14ac:dyDescent="0.45">
      <c r="A21" s="2" t="s">
        <v>79</v>
      </c>
      <c r="B21" s="2" t="s">
        <v>68</v>
      </c>
      <c r="C21" s="3">
        <v>148</v>
      </c>
      <c r="D21" s="2">
        <v>2</v>
      </c>
      <c r="E21" s="2" t="s">
        <v>23</v>
      </c>
      <c r="F21" s="2">
        <v>25.288599999999999</v>
      </c>
      <c r="G21" s="2">
        <f t="shared" si="0"/>
        <v>25.194049999999997</v>
      </c>
      <c r="H21" s="2">
        <f t="shared" si="1"/>
        <v>3.5150918301937045E-4</v>
      </c>
      <c r="I21" s="2"/>
      <c r="J21" s="2"/>
      <c r="K21" s="2"/>
      <c r="L21" s="2"/>
    </row>
    <row r="22" spans="1:12" x14ac:dyDescent="0.45">
      <c r="A22" s="2" t="s">
        <v>80</v>
      </c>
      <c r="B22" s="2" t="s">
        <v>81</v>
      </c>
      <c r="C22" s="3">
        <v>225</v>
      </c>
      <c r="D22" s="2">
        <v>1</v>
      </c>
      <c r="E22" s="2" t="s">
        <v>23</v>
      </c>
      <c r="F22" s="2">
        <v>30.397400000000001</v>
      </c>
      <c r="G22" s="2"/>
      <c r="H22" s="2"/>
      <c r="I22" s="2"/>
      <c r="J22" s="2"/>
      <c r="K22" s="2"/>
      <c r="L22" s="2"/>
    </row>
    <row r="23" spans="1:12" x14ac:dyDescent="0.45">
      <c r="A23" s="2" t="s">
        <v>80</v>
      </c>
      <c r="B23" s="2" t="s">
        <v>81</v>
      </c>
      <c r="C23" s="3">
        <v>225</v>
      </c>
      <c r="D23" s="2">
        <v>2</v>
      </c>
      <c r="E23" s="2" t="s">
        <v>23</v>
      </c>
      <c r="F23" s="2">
        <v>29.910399999999999</v>
      </c>
      <c r="G23" s="2">
        <f t="shared" si="0"/>
        <v>30.1539</v>
      </c>
      <c r="H23" s="2">
        <f>2^(G41-G23)</f>
        <v>4.0114963218187207E-5</v>
      </c>
      <c r="I23" s="2"/>
      <c r="J23" s="2"/>
      <c r="K23" s="2"/>
      <c r="L23" s="2"/>
    </row>
    <row r="24" spans="1:12" x14ac:dyDescent="0.45">
      <c r="A24" s="2" t="s">
        <v>82</v>
      </c>
      <c r="B24" s="2" t="s">
        <v>81</v>
      </c>
      <c r="C24" s="3">
        <v>126</v>
      </c>
      <c r="D24" s="2">
        <v>1</v>
      </c>
      <c r="E24" s="2" t="s">
        <v>23</v>
      </c>
      <c r="F24" s="2">
        <v>35.527999999999999</v>
      </c>
      <c r="G24" s="2"/>
      <c r="H24" s="2"/>
      <c r="I24" s="2"/>
      <c r="J24" s="2" t="s">
        <v>83</v>
      </c>
      <c r="K24" s="2"/>
      <c r="L24" s="2"/>
    </row>
    <row r="25" spans="1:12" x14ac:dyDescent="0.45">
      <c r="A25" s="2" t="s">
        <v>84</v>
      </c>
      <c r="B25" s="2" t="s">
        <v>81</v>
      </c>
      <c r="C25" s="3">
        <v>126</v>
      </c>
      <c r="D25" s="2">
        <v>2</v>
      </c>
      <c r="E25" s="2" t="s">
        <v>23</v>
      </c>
      <c r="F25" s="2">
        <v>36.010599999999997</v>
      </c>
      <c r="G25" s="2">
        <f t="shared" si="0"/>
        <v>35.769300000000001</v>
      </c>
      <c r="H25" s="2">
        <f t="shared" ref="H25:H39" si="3">2^(G43-G25)</f>
        <v>6.994624764244881E-7</v>
      </c>
      <c r="I25" s="2"/>
      <c r="J25" s="2" t="s">
        <v>23</v>
      </c>
      <c r="K25" s="2" t="s">
        <v>12</v>
      </c>
      <c r="L25" s="2"/>
    </row>
    <row r="26" spans="1:12" x14ac:dyDescent="0.45">
      <c r="A26" s="2" t="s">
        <v>85</v>
      </c>
      <c r="B26" s="2" t="s">
        <v>81</v>
      </c>
      <c r="C26" s="3">
        <v>128</v>
      </c>
      <c r="D26" s="2">
        <v>1</v>
      </c>
      <c r="E26" s="2" t="s">
        <v>12</v>
      </c>
      <c r="F26" s="2">
        <v>26.405100000000001</v>
      </c>
      <c r="G26" s="2"/>
      <c r="H26" s="2"/>
      <c r="I26" s="2"/>
      <c r="J26" s="2">
        <v>4.0114963218187207E-5</v>
      </c>
      <c r="K26" s="2">
        <v>2.5764996197091578E-4</v>
      </c>
      <c r="L26" s="2"/>
    </row>
    <row r="27" spans="1:12" x14ac:dyDescent="0.45">
      <c r="A27" s="2" t="s">
        <v>85</v>
      </c>
      <c r="B27" s="2" t="s">
        <v>81</v>
      </c>
      <c r="C27" s="3">
        <v>128</v>
      </c>
      <c r="D27" s="2">
        <v>2</v>
      </c>
      <c r="E27" s="2" t="s">
        <v>12</v>
      </c>
      <c r="F27" s="2">
        <v>26.833400000000001</v>
      </c>
      <c r="G27" s="2">
        <f t="shared" si="0"/>
        <v>26.619250000000001</v>
      </c>
      <c r="H27" s="2">
        <f t="shared" si="3"/>
        <v>2.5764996197091578E-4</v>
      </c>
      <c r="I27" s="2"/>
      <c r="J27" s="2">
        <v>6.994624764244881E-7</v>
      </c>
      <c r="K27" s="2">
        <v>4.792114500311315E-4</v>
      </c>
      <c r="L27" s="2"/>
    </row>
    <row r="28" spans="1:12" x14ac:dyDescent="0.45">
      <c r="A28" s="2" t="s">
        <v>86</v>
      </c>
      <c r="B28" s="2" t="s">
        <v>81</v>
      </c>
      <c r="C28" s="3">
        <v>131</v>
      </c>
      <c r="D28" s="2">
        <v>1</v>
      </c>
      <c r="E28" s="2" t="s">
        <v>12</v>
      </c>
      <c r="F28" s="2">
        <v>27.185099999999998</v>
      </c>
      <c r="G28" s="2"/>
      <c r="H28" s="2"/>
      <c r="I28" s="2"/>
      <c r="J28" s="2">
        <v>5.2648428699500196E-5</v>
      </c>
      <c r="K28" s="2">
        <v>2.267034253959312E-2</v>
      </c>
      <c r="L28" s="2"/>
    </row>
    <row r="29" spans="1:12" x14ac:dyDescent="0.45">
      <c r="A29" s="2" t="s">
        <v>86</v>
      </c>
      <c r="B29" s="2" t="s">
        <v>81</v>
      </c>
      <c r="C29" s="3">
        <v>131</v>
      </c>
      <c r="D29" s="2">
        <v>2</v>
      </c>
      <c r="E29" s="2" t="s">
        <v>12</v>
      </c>
      <c r="F29" s="2">
        <v>27.5137</v>
      </c>
      <c r="G29" s="2">
        <f t="shared" si="0"/>
        <v>27.349399999999999</v>
      </c>
      <c r="H29" s="2">
        <f t="shared" si="3"/>
        <v>4.792114500311315E-4</v>
      </c>
      <c r="I29" s="2"/>
      <c r="J29" s="2">
        <v>4.9219109955367966E-6</v>
      </c>
      <c r="K29" s="2">
        <v>0.3157489846769625</v>
      </c>
      <c r="L29" s="2"/>
    </row>
    <row r="30" spans="1:12" x14ac:dyDescent="0.45">
      <c r="A30" s="2" t="s">
        <v>87</v>
      </c>
      <c r="B30" s="2" t="s">
        <v>81</v>
      </c>
      <c r="C30" s="3">
        <v>197</v>
      </c>
      <c r="D30" s="2">
        <v>1</v>
      </c>
      <c r="E30" s="2" t="s">
        <v>23</v>
      </c>
      <c r="F30" s="2">
        <v>29.692499999999999</v>
      </c>
      <c r="G30" s="2"/>
      <c r="H30" s="2"/>
      <c r="I30" s="2"/>
      <c r="J30" s="2"/>
      <c r="K30" s="2">
        <v>8.4640971683555791E-2</v>
      </c>
      <c r="L30" s="2"/>
    </row>
    <row r="31" spans="1:12" x14ac:dyDescent="0.45">
      <c r="A31" s="2" t="s">
        <v>87</v>
      </c>
      <c r="B31" s="2" t="s">
        <v>81</v>
      </c>
      <c r="C31" s="3">
        <v>197</v>
      </c>
      <c r="D31" s="2">
        <v>2</v>
      </c>
      <c r="E31" s="2" t="s">
        <v>23</v>
      </c>
      <c r="F31" s="2">
        <v>29.3506</v>
      </c>
      <c r="G31" s="2">
        <f t="shared" si="0"/>
        <v>29.521549999999998</v>
      </c>
      <c r="H31" s="2">
        <f t="shared" si="3"/>
        <v>5.2648428699500196E-5</v>
      </c>
      <c r="I31" s="2"/>
      <c r="J31" s="2"/>
      <c r="K31" s="2"/>
      <c r="L31" s="2"/>
    </row>
    <row r="32" spans="1:12" x14ac:dyDescent="0.45">
      <c r="A32" s="2" t="s">
        <v>88</v>
      </c>
      <c r="B32" s="2" t="s">
        <v>81</v>
      </c>
      <c r="C32" s="3">
        <v>223</v>
      </c>
      <c r="D32" s="2">
        <v>1</v>
      </c>
      <c r="E32" s="2" t="s">
        <v>12</v>
      </c>
      <c r="F32" s="2">
        <v>24.198699999999999</v>
      </c>
      <c r="G32" s="2"/>
      <c r="H32" s="2"/>
      <c r="I32" s="2"/>
      <c r="J32" s="2">
        <f>AVERAGE(J26:J29)</f>
        <v>2.4596191347412171E-5</v>
      </c>
      <c r="K32" s="2"/>
      <c r="L32" s="2"/>
    </row>
    <row r="33" spans="1:12" x14ac:dyDescent="0.45">
      <c r="A33" s="2" t="s">
        <v>88</v>
      </c>
      <c r="B33" s="2" t="s">
        <v>81</v>
      </c>
      <c r="C33" s="3">
        <v>223</v>
      </c>
      <c r="D33" s="2">
        <v>2</v>
      </c>
      <c r="E33" s="2" t="s">
        <v>12</v>
      </c>
      <c r="F33" s="2">
        <v>23.9529</v>
      </c>
      <c r="G33" s="2">
        <f t="shared" si="0"/>
        <v>24.075800000000001</v>
      </c>
      <c r="H33" s="2">
        <f t="shared" si="3"/>
        <v>2.267034253959312E-2</v>
      </c>
      <c r="I33" s="2"/>
      <c r="J33" s="2" t="s">
        <v>23</v>
      </c>
      <c r="K33" s="2" t="s">
        <v>12</v>
      </c>
      <c r="L33" s="2"/>
    </row>
    <row r="34" spans="1:12" x14ac:dyDescent="0.45">
      <c r="A34" s="2" t="s">
        <v>89</v>
      </c>
      <c r="B34" s="2" t="s">
        <v>81</v>
      </c>
      <c r="C34" s="3">
        <v>199</v>
      </c>
      <c r="D34" s="2">
        <v>1</v>
      </c>
      <c r="E34" s="2" t="s">
        <v>12</v>
      </c>
      <c r="F34" s="2">
        <v>23.607800000000001</v>
      </c>
      <c r="G34" s="2"/>
      <c r="H34" s="2"/>
      <c r="I34" s="2"/>
      <c r="J34" s="2">
        <f>J26/J32</f>
        <v>1.6309420695089774</v>
      </c>
      <c r="K34" s="2">
        <f>K26/J32</f>
        <v>10.475197494266681</v>
      </c>
      <c r="L34" s="2"/>
    </row>
    <row r="35" spans="1:12" x14ac:dyDescent="0.45">
      <c r="A35" s="2" t="s">
        <v>89</v>
      </c>
      <c r="B35" s="2" t="s">
        <v>81</v>
      </c>
      <c r="C35" s="3">
        <v>199</v>
      </c>
      <c r="D35" s="2">
        <v>2</v>
      </c>
      <c r="E35" s="2" t="s">
        <v>12</v>
      </c>
      <c r="F35" s="2">
        <v>22.7605</v>
      </c>
      <c r="G35" s="2">
        <f t="shared" si="0"/>
        <v>23.184150000000002</v>
      </c>
      <c r="H35" s="2">
        <f t="shared" si="3"/>
        <v>0.3157489846769625</v>
      </c>
      <c r="I35" s="2"/>
      <c r="J35" s="2">
        <f>J27/J32</f>
        <v>2.8437836840055335E-2</v>
      </c>
      <c r="K35" s="2">
        <f>K27/J32</f>
        <v>19.483156691312313</v>
      </c>
      <c r="L35" s="2"/>
    </row>
    <row r="36" spans="1:12" x14ac:dyDescent="0.45">
      <c r="A36" s="2" t="s">
        <v>90</v>
      </c>
      <c r="B36" s="2" t="s">
        <v>81</v>
      </c>
      <c r="C36" s="3">
        <v>104</v>
      </c>
      <c r="D36" s="2">
        <v>1</v>
      </c>
      <c r="E36" s="2" t="s">
        <v>12</v>
      </c>
      <c r="F36" s="2">
        <v>21.392600000000002</v>
      </c>
      <c r="G36" s="2"/>
      <c r="H36" s="2"/>
      <c r="I36" s="2"/>
      <c r="J36" s="2">
        <f>J28/J32</f>
        <v>2.1405114294266325</v>
      </c>
      <c r="K36" s="2">
        <f>K28/J32</f>
        <v>921.7013406418439</v>
      </c>
      <c r="L36" s="2"/>
    </row>
    <row r="37" spans="1:12" x14ac:dyDescent="0.45">
      <c r="A37" s="2" t="s">
        <v>91</v>
      </c>
      <c r="B37" s="2" t="s">
        <v>81</v>
      </c>
      <c r="C37" s="3">
        <v>104</v>
      </c>
      <c r="D37" s="2">
        <v>2</v>
      </c>
      <c r="E37" s="2" t="s">
        <v>12</v>
      </c>
      <c r="F37" s="2">
        <v>21.543099999999999</v>
      </c>
      <c r="G37" s="2">
        <f t="shared" si="0"/>
        <v>21.467849999999999</v>
      </c>
      <c r="H37" s="2">
        <f t="shared" si="3"/>
        <v>8.4640971683555791E-2</v>
      </c>
      <c r="I37" s="2"/>
      <c r="J37" s="2">
        <f>J29/J32</f>
        <v>0.20010866422433501</v>
      </c>
      <c r="K37" s="2">
        <f>K29/J32</f>
        <v>12837.312095076999</v>
      </c>
      <c r="L37" s="2"/>
    </row>
    <row r="38" spans="1:12" x14ac:dyDescent="0.45">
      <c r="A38" s="2" t="s">
        <v>92</v>
      </c>
      <c r="B38" s="2" t="s">
        <v>81</v>
      </c>
      <c r="C38" s="3">
        <v>148</v>
      </c>
      <c r="D38" s="2">
        <v>1</v>
      </c>
      <c r="E38" s="2" t="s">
        <v>23</v>
      </c>
      <c r="F38" s="2">
        <v>31.8215</v>
      </c>
      <c r="G38" s="2"/>
      <c r="H38" s="2"/>
      <c r="I38" s="2"/>
      <c r="J38" s="2"/>
      <c r="K38" s="2">
        <f>K30/J32</f>
        <v>3441.222687205232</v>
      </c>
      <c r="L38" s="2"/>
    </row>
    <row r="39" spans="1:12" x14ac:dyDescent="0.45">
      <c r="A39" s="2" t="s">
        <v>92</v>
      </c>
      <c r="B39" s="2" t="s">
        <v>81</v>
      </c>
      <c r="C39" s="3">
        <v>148</v>
      </c>
      <c r="D39" s="2">
        <v>2</v>
      </c>
      <c r="E39" s="2" t="s">
        <v>23</v>
      </c>
      <c r="F39" s="2">
        <v>30.882999999999999</v>
      </c>
      <c r="G39" s="2">
        <f t="shared" si="0"/>
        <v>31.352249999999998</v>
      </c>
      <c r="H39" s="2">
        <f t="shared" si="3"/>
        <v>4.9219109955367966E-6</v>
      </c>
      <c r="I39" s="2"/>
      <c r="J39" s="2"/>
      <c r="K39" s="2"/>
      <c r="L39" s="2"/>
    </row>
    <row r="40" spans="1:12" x14ac:dyDescent="0.45">
      <c r="A40" s="2" t="s">
        <v>93</v>
      </c>
      <c r="B40" s="2" t="s">
        <v>94</v>
      </c>
      <c r="C40" s="3">
        <v>225</v>
      </c>
      <c r="D40" s="2">
        <v>1</v>
      </c>
      <c r="E40" s="2" t="s">
        <v>23</v>
      </c>
      <c r="F40" s="2">
        <v>15.252700000000001</v>
      </c>
      <c r="G40" s="2"/>
      <c r="H40" s="2"/>
      <c r="I40" s="2"/>
      <c r="J40" s="2"/>
      <c r="K40" s="2"/>
      <c r="L40" s="2"/>
    </row>
    <row r="41" spans="1:12" x14ac:dyDescent="0.45">
      <c r="A41" s="2" t="s">
        <v>93</v>
      </c>
      <c r="B41" s="2" t="s">
        <v>94</v>
      </c>
      <c r="C41" s="3">
        <v>225</v>
      </c>
      <c r="D41" s="2">
        <v>2</v>
      </c>
      <c r="E41" s="2" t="s">
        <v>23</v>
      </c>
      <c r="F41" s="2">
        <v>15.844099999999999</v>
      </c>
      <c r="G41" s="2">
        <f t="shared" si="0"/>
        <v>15.548400000000001</v>
      </c>
      <c r="H41" s="2"/>
      <c r="I41" s="2"/>
      <c r="J41" s="2"/>
      <c r="K41" s="2"/>
      <c r="L41" s="2"/>
    </row>
    <row r="42" spans="1:12" x14ac:dyDescent="0.45">
      <c r="A42" s="2" t="s">
        <v>95</v>
      </c>
      <c r="B42" s="2" t="s">
        <v>94</v>
      </c>
      <c r="C42" s="3">
        <v>126</v>
      </c>
      <c r="D42" s="2">
        <v>1</v>
      </c>
      <c r="E42" s="2" t="s">
        <v>23</v>
      </c>
      <c r="F42" s="2">
        <v>15.6807</v>
      </c>
      <c r="G42" s="2"/>
      <c r="H42" s="2"/>
      <c r="I42" s="2"/>
      <c r="J42" s="2"/>
      <c r="K42" s="2"/>
      <c r="L42" s="2"/>
    </row>
    <row r="43" spans="1:12" x14ac:dyDescent="0.45">
      <c r="A43" s="2" t="s">
        <v>95</v>
      </c>
      <c r="B43" s="2" t="s">
        <v>94</v>
      </c>
      <c r="C43" s="3">
        <v>126</v>
      </c>
      <c r="D43" s="2">
        <v>2</v>
      </c>
      <c r="E43" s="2" t="s">
        <v>23</v>
      </c>
      <c r="F43" s="2">
        <v>14.9634</v>
      </c>
      <c r="G43" s="2">
        <f t="shared" si="0"/>
        <v>15.322050000000001</v>
      </c>
      <c r="H43" s="2"/>
      <c r="I43" s="2"/>
      <c r="J43" s="2"/>
      <c r="K43" s="2"/>
      <c r="L43" s="2"/>
    </row>
    <row r="44" spans="1:12" x14ac:dyDescent="0.45">
      <c r="A44" s="2" t="s">
        <v>96</v>
      </c>
      <c r="B44" s="2" t="s">
        <v>94</v>
      </c>
      <c r="C44" s="3">
        <v>128</v>
      </c>
      <c r="D44" s="2">
        <v>1</v>
      </c>
      <c r="E44" s="2" t="s">
        <v>12</v>
      </c>
      <c r="F44" s="2">
        <v>14.2601</v>
      </c>
      <c r="G44" s="2"/>
      <c r="H44" s="2"/>
      <c r="I44" s="2"/>
      <c r="J44" s="2"/>
      <c r="K44" s="2"/>
      <c r="L44" s="2"/>
    </row>
    <row r="45" spans="1:12" x14ac:dyDescent="0.45">
      <c r="A45" s="2" t="s">
        <v>97</v>
      </c>
      <c r="B45" s="2" t="s">
        <v>94</v>
      </c>
      <c r="C45" s="3">
        <v>128</v>
      </c>
      <c r="D45" s="2">
        <v>2</v>
      </c>
      <c r="E45" s="2" t="s">
        <v>12</v>
      </c>
      <c r="F45" s="2">
        <v>15.133800000000001</v>
      </c>
      <c r="G45" s="2">
        <f t="shared" si="0"/>
        <v>14.696950000000001</v>
      </c>
      <c r="H45" s="2"/>
      <c r="I45" s="2"/>
      <c r="J45" s="2"/>
      <c r="K45" s="2"/>
      <c r="L45" s="2"/>
    </row>
    <row r="46" spans="1:12" x14ac:dyDescent="0.45">
      <c r="A46" s="2" t="s">
        <v>98</v>
      </c>
      <c r="B46" s="2" t="s">
        <v>94</v>
      </c>
      <c r="C46" s="3">
        <v>131</v>
      </c>
      <c r="D46" s="2">
        <v>1</v>
      </c>
      <c r="E46" s="2" t="s">
        <v>12</v>
      </c>
      <c r="F46" s="2">
        <v>16.402100000000001</v>
      </c>
      <c r="G46" s="2"/>
      <c r="H46" s="2"/>
      <c r="I46" s="2"/>
      <c r="J46" s="2"/>
      <c r="K46" s="2"/>
      <c r="L46" s="2"/>
    </row>
    <row r="47" spans="1:12" x14ac:dyDescent="0.45">
      <c r="A47" s="2" t="s">
        <v>98</v>
      </c>
      <c r="B47" s="2" t="s">
        <v>94</v>
      </c>
      <c r="C47" s="3">
        <v>131</v>
      </c>
      <c r="D47" s="2">
        <v>2</v>
      </c>
      <c r="E47" s="2" t="s">
        <v>12</v>
      </c>
      <c r="F47" s="2">
        <v>16.242599999999999</v>
      </c>
      <c r="G47" s="2">
        <f t="shared" si="0"/>
        <v>16.32235</v>
      </c>
      <c r="H47" s="2"/>
      <c r="I47" s="2"/>
      <c r="J47" s="2"/>
      <c r="K47" s="2"/>
      <c r="L47" s="2"/>
    </row>
    <row r="48" spans="1:12" x14ac:dyDescent="0.45">
      <c r="A48" s="2" t="s">
        <v>99</v>
      </c>
      <c r="B48" s="2" t="s">
        <v>94</v>
      </c>
      <c r="C48" s="3">
        <v>197</v>
      </c>
      <c r="D48" s="2">
        <v>1</v>
      </c>
      <c r="E48" s="2" t="s">
        <v>23</v>
      </c>
      <c r="F48" s="2">
        <v>15.1126</v>
      </c>
      <c r="G48" s="2"/>
      <c r="H48" s="2"/>
      <c r="I48" s="2"/>
      <c r="J48" s="2"/>
      <c r="K48" s="2"/>
      <c r="L48" s="2"/>
    </row>
    <row r="49" spans="1:12" x14ac:dyDescent="0.45">
      <c r="A49" s="2" t="s">
        <v>99</v>
      </c>
      <c r="B49" s="2" t="s">
        <v>94</v>
      </c>
      <c r="C49" s="3">
        <v>197</v>
      </c>
      <c r="D49" s="2">
        <v>2</v>
      </c>
      <c r="E49" s="2" t="s">
        <v>23</v>
      </c>
      <c r="F49" s="2">
        <v>15.504</v>
      </c>
      <c r="G49" s="2">
        <f t="shared" si="0"/>
        <v>15.308299999999999</v>
      </c>
      <c r="H49" s="2"/>
      <c r="I49" s="2"/>
      <c r="J49" s="2"/>
      <c r="K49" s="2"/>
      <c r="L49" s="2"/>
    </row>
    <row r="50" spans="1:12" x14ac:dyDescent="0.45">
      <c r="A50" s="2" t="s">
        <v>100</v>
      </c>
      <c r="B50" s="2" t="s">
        <v>94</v>
      </c>
      <c r="C50" s="3">
        <v>223</v>
      </c>
      <c r="D50" s="2">
        <v>1</v>
      </c>
      <c r="E50" s="2" t="s">
        <v>12</v>
      </c>
      <c r="F50" s="2">
        <v>15.5115</v>
      </c>
      <c r="G50" s="2"/>
      <c r="H50" s="2"/>
      <c r="I50" s="2"/>
      <c r="J50" s="2"/>
      <c r="K50" s="2"/>
      <c r="L50" s="2"/>
    </row>
    <row r="51" spans="1:12" x14ac:dyDescent="0.45">
      <c r="A51" s="2" t="s">
        <v>100</v>
      </c>
      <c r="B51" s="2" t="s">
        <v>94</v>
      </c>
      <c r="C51" s="3">
        <v>223</v>
      </c>
      <c r="D51" s="2">
        <v>2</v>
      </c>
      <c r="E51" s="2" t="s">
        <v>12</v>
      </c>
      <c r="F51" s="2">
        <v>21.713999999999999</v>
      </c>
      <c r="G51" s="2">
        <f t="shared" si="0"/>
        <v>18.612749999999998</v>
      </c>
      <c r="H51" s="2"/>
      <c r="I51" s="2"/>
      <c r="J51" s="2"/>
      <c r="K51" s="2"/>
      <c r="L51" s="2"/>
    </row>
    <row r="52" spans="1:12" x14ac:dyDescent="0.45">
      <c r="A52" s="2" t="s">
        <v>101</v>
      </c>
      <c r="B52" s="2" t="s">
        <v>94</v>
      </c>
      <c r="C52" s="3">
        <v>199</v>
      </c>
      <c r="D52" s="2">
        <v>1</v>
      </c>
      <c r="E52" s="2" t="s">
        <v>12</v>
      </c>
      <c r="F52" s="2">
        <v>20.215</v>
      </c>
      <c r="G52" s="2"/>
      <c r="H52" s="2"/>
      <c r="I52" s="2"/>
      <c r="J52" s="2"/>
      <c r="K52" s="2"/>
      <c r="L52" s="2"/>
    </row>
    <row r="53" spans="1:12" x14ac:dyDescent="0.45">
      <c r="A53" s="2" t="s">
        <v>102</v>
      </c>
      <c r="B53" s="2" t="s">
        <v>94</v>
      </c>
      <c r="C53" s="3">
        <v>199</v>
      </c>
      <c r="D53" s="2">
        <v>2</v>
      </c>
      <c r="E53" s="2" t="s">
        <v>12</v>
      </c>
      <c r="F53" s="2">
        <v>22.827000000000002</v>
      </c>
      <c r="G53" s="2">
        <f t="shared" si="0"/>
        <v>21.521000000000001</v>
      </c>
      <c r="H53" s="2"/>
      <c r="I53" s="2"/>
      <c r="J53" s="2"/>
      <c r="K53" s="2"/>
      <c r="L53" s="2"/>
    </row>
    <row r="54" spans="1:12" x14ac:dyDescent="0.45">
      <c r="A54" s="2" t="s">
        <v>103</v>
      </c>
      <c r="B54" s="2" t="s">
        <v>94</v>
      </c>
      <c r="C54" s="3">
        <v>104</v>
      </c>
      <c r="D54" s="2">
        <v>1</v>
      </c>
      <c r="E54" s="2" t="s">
        <v>12</v>
      </c>
      <c r="F54" s="2">
        <v>21.247299999999999</v>
      </c>
      <c r="G54" s="2"/>
      <c r="H54" s="2"/>
      <c r="I54" s="2"/>
      <c r="J54" s="2"/>
      <c r="K54" s="2"/>
      <c r="L54" s="2"/>
    </row>
    <row r="55" spans="1:12" x14ac:dyDescent="0.45">
      <c r="A55" s="2" t="s">
        <v>103</v>
      </c>
      <c r="B55" s="2" t="s">
        <v>94</v>
      </c>
      <c r="C55" s="3">
        <v>104</v>
      </c>
      <c r="D55" s="2">
        <v>2</v>
      </c>
      <c r="E55" s="2" t="s">
        <v>12</v>
      </c>
      <c r="F55" s="2">
        <v>14.5634</v>
      </c>
      <c r="G55" s="2">
        <f t="shared" si="0"/>
        <v>17.905349999999999</v>
      </c>
      <c r="H55" s="2"/>
      <c r="I55" s="2"/>
      <c r="J55" s="2"/>
      <c r="K55" s="2"/>
      <c r="L55" s="2"/>
    </row>
    <row r="56" spans="1:12" x14ac:dyDescent="0.45">
      <c r="A56" s="2" t="s">
        <v>104</v>
      </c>
      <c r="B56" s="2" t="s">
        <v>94</v>
      </c>
      <c r="C56" s="3">
        <v>148</v>
      </c>
      <c r="D56" s="2">
        <v>1</v>
      </c>
      <c r="E56" s="2" t="s">
        <v>23</v>
      </c>
      <c r="F56" s="2">
        <v>16.398199999999999</v>
      </c>
      <c r="G56" s="2"/>
      <c r="H56" s="2"/>
      <c r="I56" s="2"/>
      <c r="J56" s="2"/>
      <c r="K56" s="2"/>
      <c r="L56" s="2"/>
    </row>
    <row r="57" spans="1:12" x14ac:dyDescent="0.45">
      <c r="A57" s="2" t="s">
        <v>104</v>
      </c>
      <c r="B57" s="2" t="s">
        <v>94</v>
      </c>
      <c r="C57" s="3">
        <v>148</v>
      </c>
      <c r="D57" s="2">
        <v>2</v>
      </c>
      <c r="E57" s="2" t="s">
        <v>23</v>
      </c>
      <c r="F57" s="2">
        <v>11.041600000000001</v>
      </c>
      <c r="G57" s="2">
        <f t="shared" si="0"/>
        <v>13.719899999999999</v>
      </c>
      <c r="H57" s="2"/>
      <c r="I57" s="2"/>
      <c r="J57" s="2"/>
      <c r="K57" s="2"/>
      <c r="L5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panelE</vt:lpstr>
      <vt:lpstr>panelF_G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Gilmer, Gabrielle Grace</dc:creator>
  <cp:lastModifiedBy>Gilmer, Gabrielle Grace</cp:lastModifiedBy>
  <dcterms:created xsi:type="dcterms:W3CDTF">2024-09-13T20:04:45Z</dcterms:created>
  <dcterms:modified xsi:type="dcterms:W3CDTF">2024-09-13T20:08:16Z</dcterms:modified>
</cp:coreProperties>
</file>