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nghuag/Dropbox (Personal)/0Manuscripts/0_submitted/0_Aging_rejuvenation_stemCells/20250212_Final_submit/"/>
    </mc:Choice>
  </mc:AlternateContent>
  <xr:revisionPtr revIDLastSave="0" documentId="8_{5EF32B30-E05A-D54A-82D6-689FD9D42E65}" xr6:coauthVersionLast="47" xr6:coauthVersionMax="47" xr10:uidLastSave="{00000000-0000-0000-0000-000000000000}"/>
  <bookViews>
    <workbookView xWindow="5580" yWindow="2300" windowWidth="27640" windowHeight="16940" xr2:uid="{0699B57C-D27C-B14B-80BD-8EE0D3F194A7}"/>
  </bookViews>
  <sheets>
    <sheet name="Supplementary Table 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1" i="1" l="1"/>
  <c r="N61" i="1"/>
  <c r="P61" i="1" s="1"/>
  <c r="N48" i="1"/>
  <c r="M48" i="1"/>
  <c r="L48" i="1"/>
  <c r="K48" i="1"/>
  <c r="J48" i="1"/>
  <c r="G48" i="1"/>
  <c r="F48" i="1"/>
  <c r="D48" i="1"/>
  <c r="C48" i="1"/>
  <c r="N47" i="1"/>
  <c r="M47" i="1"/>
  <c r="L47" i="1"/>
  <c r="G47" i="1"/>
  <c r="F47" i="1"/>
  <c r="E47" i="1"/>
  <c r="D47" i="1"/>
  <c r="C47" i="1"/>
  <c r="N46" i="1"/>
  <c r="G46" i="1"/>
  <c r="F46" i="1"/>
  <c r="E46" i="1"/>
  <c r="D46" i="1"/>
  <c r="N43" i="1"/>
  <c r="N49" i="1" s="1"/>
  <c r="M43" i="1"/>
  <c r="M46" i="1" s="1"/>
  <c r="L43" i="1"/>
  <c r="L46" i="1" s="1"/>
  <c r="K43" i="1"/>
  <c r="K47" i="1" s="1"/>
  <c r="J43" i="1"/>
  <c r="J47" i="1" s="1"/>
  <c r="I43" i="1"/>
  <c r="I48" i="1" s="1"/>
  <c r="H43" i="1"/>
  <c r="H48" i="1" s="1"/>
  <c r="G43" i="1"/>
  <c r="G49" i="1" s="1"/>
  <c r="F43" i="1"/>
  <c r="F49" i="1" s="1"/>
  <c r="E43" i="1"/>
  <c r="E49" i="1" s="1"/>
  <c r="D43" i="1"/>
  <c r="D49" i="1" s="1"/>
  <c r="C43" i="1"/>
  <c r="C46" i="1" s="1"/>
  <c r="P39" i="1"/>
  <c r="O39" i="1"/>
  <c r="M32" i="1"/>
  <c r="L32" i="1"/>
  <c r="G32" i="1"/>
  <c r="F32" i="1"/>
  <c r="E32" i="1"/>
  <c r="D32" i="1"/>
  <c r="C32" i="1"/>
  <c r="M31" i="1"/>
  <c r="G31" i="1"/>
  <c r="F31" i="1"/>
  <c r="E31" i="1"/>
  <c r="D31" i="1"/>
  <c r="C31" i="1"/>
  <c r="G30" i="1"/>
  <c r="F30" i="1"/>
  <c r="E30" i="1"/>
  <c r="D30" i="1"/>
  <c r="G29" i="1"/>
  <c r="F29" i="1"/>
  <c r="E29" i="1"/>
  <c r="M26" i="1"/>
  <c r="M30" i="1" s="1"/>
  <c r="L26" i="1"/>
  <c r="L31" i="1" s="1"/>
  <c r="K26" i="1"/>
  <c r="K32" i="1" s="1"/>
  <c r="J26" i="1"/>
  <c r="J32" i="1" s="1"/>
  <c r="I26" i="1"/>
  <c r="I32" i="1" s="1"/>
  <c r="H26" i="1"/>
  <c r="H32" i="1" s="1"/>
  <c r="G26" i="1"/>
  <c r="F26" i="1"/>
  <c r="E26" i="1"/>
  <c r="D26" i="1"/>
  <c r="D29" i="1" s="1"/>
  <c r="C26" i="1"/>
  <c r="C30" i="1" s="1"/>
  <c r="O22" i="1"/>
  <c r="N22" i="1"/>
  <c r="P9" i="1"/>
  <c r="O9" i="1"/>
  <c r="P5" i="1"/>
  <c r="O5" i="1"/>
  <c r="N5" i="1"/>
  <c r="H49" i="1" l="1"/>
  <c r="I49" i="1"/>
  <c r="H29" i="1"/>
  <c r="H46" i="1"/>
  <c r="J49" i="1"/>
  <c r="K49" i="1"/>
  <c r="P22" i="1"/>
  <c r="I29" i="1"/>
  <c r="H30" i="1"/>
  <c r="Q39" i="1"/>
  <c r="L49" i="1"/>
  <c r="J29" i="1"/>
  <c r="I30" i="1"/>
  <c r="H31" i="1"/>
  <c r="I46" i="1"/>
  <c r="E48" i="1"/>
  <c r="C49" i="1"/>
  <c r="M49" i="1"/>
  <c r="O26" i="1"/>
  <c r="P26" i="1" s="1"/>
  <c r="K29" i="1"/>
  <c r="J30" i="1"/>
  <c r="I31" i="1"/>
  <c r="J46" i="1"/>
  <c r="H47" i="1"/>
  <c r="L29" i="1"/>
  <c r="K30" i="1"/>
  <c r="J31" i="1"/>
  <c r="P43" i="1"/>
  <c r="Q43" i="1" s="1"/>
  <c r="K46" i="1"/>
  <c r="I47" i="1"/>
  <c r="C29" i="1"/>
  <c r="M29" i="1"/>
  <c r="L30" i="1"/>
  <c r="K31" i="1"/>
</calcChain>
</file>

<file path=xl/sharedStrings.xml><?xml version="1.0" encoding="utf-8"?>
<sst xmlns="http://schemas.openxmlformats.org/spreadsheetml/2006/main" count="249" uniqueCount="56">
  <si>
    <r>
      <t xml:space="preserve">Cell ratio of </t>
    </r>
    <r>
      <rPr>
        <i/>
        <sz val="11"/>
        <color theme="1"/>
        <rFont val="Arial"/>
        <family val="2"/>
      </rPr>
      <t>Tert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POU-P1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cells in each neoblast subtype at different expression level in the integrated dataset from Extended data Fig. 6.</t>
    </r>
  </si>
  <si>
    <t>Head (Dai et al.)</t>
  </si>
  <si>
    <t>es-neo1</t>
  </si>
  <si>
    <t>es-neo2</t>
  </si>
  <si>
    <t>nu-neoblast (neural)</t>
  </si>
  <si>
    <t>zeta</t>
  </si>
  <si>
    <t>muscle</t>
  </si>
  <si>
    <t>gamma</t>
  </si>
  <si>
    <t>sigma</t>
  </si>
  <si>
    <t>phi</t>
  </si>
  <si>
    <t>secretory</t>
  </si>
  <si>
    <t>gp1</t>
  </si>
  <si>
    <r>
      <rPr>
        <i/>
        <sz val="12"/>
        <color theme="1"/>
        <rFont val="Aptos Narrow"/>
        <family val="2"/>
        <scheme val="minor"/>
      </rPr>
      <t>cpeb1</t>
    </r>
    <r>
      <rPr>
        <sz val="11"/>
        <color theme="1"/>
        <rFont val="Aptos Narrow"/>
        <family val="2"/>
        <scheme val="minor"/>
      </rPr>
      <t>+</t>
    </r>
  </si>
  <si>
    <t>es-neo</t>
  </si>
  <si>
    <t>total</t>
  </si>
  <si>
    <t>es-neo/total</t>
  </si>
  <si>
    <t>Tert&gt;2</t>
  </si>
  <si>
    <r>
      <t>2&gt;=</t>
    </r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&gt;1</t>
    </r>
  </si>
  <si>
    <r>
      <t>1&gt;=</t>
    </r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&gt;0</t>
    </r>
  </si>
  <si>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=0</t>
    </r>
  </si>
  <si>
    <t>expression level</t>
  </si>
  <si>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&gt;2</t>
    </r>
  </si>
  <si>
    <t>Anterior (Issigonis et al.)</t>
  </si>
  <si>
    <t>anterior</t>
  </si>
  <si>
    <t>neoA.6</t>
  </si>
  <si>
    <t>neoA.9</t>
  </si>
  <si>
    <t>neoA.1</t>
  </si>
  <si>
    <t>nu-neoblast</t>
  </si>
  <si>
    <t>GSCs</t>
  </si>
  <si>
    <t>Posterior (Issigonis et al.)</t>
  </si>
  <si>
    <t>posterior</t>
  </si>
  <si>
    <t>neoP.7</t>
  </si>
  <si>
    <t>neoP.2</t>
  </si>
  <si>
    <t>neoP.11</t>
  </si>
  <si>
    <t>neoP.14</t>
  </si>
  <si>
    <t>neoP.6</t>
  </si>
  <si>
    <t>neoP.8</t>
  </si>
  <si>
    <t>head</t>
  </si>
  <si>
    <r>
      <t>1&lt;</t>
    </r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&lt;=2</t>
    </r>
  </si>
  <si>
    <r>
      <t>0&lt;</t>
    </r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&lt;=1</t>
    </r>
  </si>
  <si>
    <t>anterior (Issigonis et al)</t>
  </si>
  <si>
    <t>2&gt;=Tert&gt;1</t>
  </si>
  <si>
    <t>1&gt;=Tert&gt;0</t>
  </si>
  <si>
    <t>Tert=0</t>
  </si>
  <si>
    <r>
      <rPr>
        <i/>
        <sz val="12"/>
        <color theme="1"/>
        <rFont val="Aptos Narrow"/>
        <family val="2"/>
        <scheme val="minor"/>
      </rPr>
      <t>Tert</t>
    </r>
    <r>
      <rPr>
        <sz val="11"/>
        <color theme="1"/>
        <rFont val="Aptos Narrow"/>
        <family val="2"/>
        <scheme val="minor"/>
      </rPr>
      <t>+ cell expression level</t>
    </r>
  </si>
  <si>
    <t>cell type</t>
  </si>
  <si>
    <t>median</t>
  </si>
  <si>
    <t>nu-neoblast (neu_0)</t>
  </si>
  <si>
    <t>Nb12</t>
  </si>
  <si>
    <r>
      <rPr>
        <i/>
        <sz val="12"/>
        <color theme="1"/>
        <rFont val="Aptos Narrow"/>
        <family val="2"/>
        <scheme val="minor"/>
      </rPr>
      <t>POU-P1</t>
    </r>
    <r>
      <rPr>
        <sz val="11"/>
        <color theme="1"/>
        <rFont val="Aptos Narrow"/>
        <family val="2"/>
        <scheme val="minor"/>
      </rPr>
      <t>&gt;2</t>
    </r>
  </si>
  <si>
    <r>
      <t>2&gt;=</t>
    </r>
    <r>
      <rPr>
        <i/>
        <sz val="12"/>
        <color theme="1"/>
        <rFont val="Aptos Narrow"/>
        <family val="2"/>
        <scheme val="minor"/>
      </rPr>
      <t>POU-P1</t>
    </r>
    <r>
      <rPr>
        <sz val="11"/>
        <color theme="1"/>
        <rFont val="Aptos Narrow"/>
        <family val="2"/>
        <scheme val="minor"/>
      </rPr>
      <t>&gt;1</t>
    </r>
  </si>
  <si>
    <r>
      <t>1&gt;</t>
    </r>
    <r>
      <rPr>
        <i/>
        <sz val="12"/>
        <color theme="1"/>
        <rFont val="Aptos Narrow"/>
        <family val="2"/>
        <scheme val="minor"/>
      </rPr>
      <t>POU-P1</t>
    </r>
    <r>
      <rPr>
        <sz val="11"/>
        <color theme="1"/>
        <rFont val="Aptos Narrow"/>
        <family val="2"/>
        <scheme val="minor"/>
      </rPr>
      <t>&gt;0</t>
    </r>
  </si>
  <si>
    <r>
      <rPr>
        <i/>
        <sz val="12"/>
        <color theme="1"/>
        <rFont val="Aptos Narrow"/>
        <family val="2"/>
        <scheme val="minor"/>
      </rPr>
      <t>POU-P1</t>
    </r>
    <r>
      <rPr>
        <sz val="11"/>
        <color theme="1"/>
        <rFont val="Aptos Narrow"/>
        <family val="2"/>
        <scheme val="minor"/>
      </rPr>
      <t>=0</t>
    </r>
  </si>
  <si>
    <t>nu-neoblast(neoA.4)</t>
  </si>
  <si>
    <r>
      <t>1&gt;=</t>
    </r>
    <r>
      <rPr>
        <i/>
        <sz val="12"/>
        <color theme="1"/>
        <rFont val="Aptos Narrow"/>
        <family val="2"/>
        <scheme val="minor"/>
      </rPr>
      <t>POU-P1</t>
    </r>
    <r>
      <rPr>
        <sz val="11"/>
        <color theme="1"/>
        <rFont val="Aptos Narrow"/>
        <family val="2"/>
        <scheme val="minor"/>
      </rPr>
      <t>&gt;0</t>
    </r>
  </si>
  <si>
    <t>nu-neoblast(neoP.16)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</si>
</sst>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4" fillId="0" borderId="0" xfId="0" applyFont="1" applyAlignment="1">
      <alignment vertic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8" fillId="0" borderId="1" xfId="1" applyFont="1" applyBorder="1"/>
    <xf numFmtId="0" fontId="8" fillId="0" borderId="0" xfId="1" applyFont="1"/>
    <xf numFmtId="0" fontId="1" fillId="2" borderId="0" xfId="1" applyFill="1"/>
    <xf numFmtId="0" fontId="1" fillId="0" borderId="2" xfId="1" applyBorder="1" applyAlignment="1">
      <alignment horizontal="center"/>
    </xf>
    <xf numFmtId="0" fontId="1" fillId="0" borderId="3" xfId="1" applyBorder="1"/>
    <xf numFmtId="0" fontId="3" fillId="0" borderId="1" xfId="1" applyFont="1" applyBorder="1"/>
    <xf numFmtId="0" fontId="1" fillId="0" borderId="4" xfId="1" applyBorder="1"/>
    <xf numFmtId="0" fontId="1" fillId="0" borderId="0" xfId="1" applyAlignment="1">
      <alignment horizontal="center"/>
    </xf>
    <xf numFmtId="0" fontId="3" fillId="0" borderId="5" xfId="1" applyFont="1" applyBorder="1"/>
    <xf numFmtId="0" fontId="1" fillId="0" borderId="6" xfId="1" applyBorder="1" applyAlignment="1">
      <alignment horizontal="left" vertical="center"/>
    </xf>
    <xf numFmtId="0" fontId="1" fillId="3" borderId="7" xfId="1" applyFill="1" applyBorder="1" applyAlignment="1">
      <alignment horizontal="left" vertical="center"/>
    </xf>
    <xf numFmtId="0" fontId="1" fillId="4" borderId="7" xfId="1" applyFill="1" applyBorder="1" applyAlignment="1">
      <alignment horizontal="left" vertical="center"/>
    </xf>
    <xf numFmtId="0" fontId="1" fillId="5" borderId="7" xfId="1" applyFill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6" borderId="1" xfId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0" fontId="9" fillId="4" borderId="1" xfId="1" applyFont="1" applyFill="1" applyBorder="1" applyAlignment="1">
      <alignment horizontal="left" vertical="center"/>
    </xf>
    <xf numFmtId="0" fontId="1" fillId="5" borderId="1" xfId="1" applyFill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1" fillId="4" borderId="1" xfId="1" applyFill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3" borderId="13" xfId="1" applyFill="1" applyBorder="1" applyAlignment="1">
      <alignment horizontal="left" vertical="center"/>
    </xf>
    <xf numFmtId="0" fontId="1" fillId="4" borderId="13" xfId="1" applyFill="1" applyBorder="1" applyAlignment="1">
      <alignment horizontal="left" vertical="center"/>
    </xf>
    <xf numFmtId="0" fontId="1" fillId="5" borderId="13" xfId="1" applyFill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14" xfId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7" borderId="1" xfId="1" applyFont="1" applyFill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1" fillId="7" borderId="1" xfId="1" applyFill="1" applyBorder="1" applyAlignment="1">
      <alignment horizontal="left" vertical="center"/>
    </xf>
    <xf numFmtId="0" fontId="1" fillId="7" borderId="13" xfId="1" applyFill="1" applyBorder="1" applyAlignment="1">
      <alignment horizontal="left" vertical="center"/>
    </xf>
    <xf numFmtId="0" fontId="1" fillId="0" borderId="6" xfId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5" borderId="7" xfId="1" applyFill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9" xfId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1" fillId="5" borderId="1" xfId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3" borderId="13" xfId="1" applyFill="1" applyBorder="1" applyAlignment="1">
      <alignment horizontal="center"/>
    </xf>
    <xf numFmtId="0" fontId="1" fillId="4" borderId="13" xfId="1" applyFill="1" applyBorder="1" applyAlignment="1">
      <alignment horizontal="center"/>
    </xf>
    <xf numFmtId="0" fontId="1" fillId="5" borderId="13" xfId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" xfId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1" fillId="4" borderId="7" xfId="1" applyFill="1" applyBorder="1" applyAlignment="1">
      <alignment horizontal="center" vertical="center"/>
    </xf>
    <xf numFmtId="0" fontId="1" fillId="8" borderId="7" xfId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1" fillId="8" borderId="1" xfId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3" borderId="13" xfId="1" applyFill="1" applyBorder="1" applyAlignment="1">
      <alignment horizontal="center" vertical="center"/>
    </xf>
    <xf numFmtId="0" fontId="1" fillId="4" borderId="13" xfId="1" applyFill="1" applyBorder="1" applyAlignment="1">
      <alignment horizontal="center" vertical="center"/>
    </xf>
    <xf numFmtId="0" fontId="1" fillId="8" borderId="13" xfId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40B3662-7E0B-9746-B67D-85A24D0D33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98D4-2B92-8446-B875-7F2C0A3809DA}">
  <dimension ref="A1:Q112"/>
  <sheetViews>
    <sheetView tabSelected="1" zoomScaleNormal="100" workbookViewId="0">
      <selection activeCell="S13" sqref="S13"/>
    </sheetView>
  </sheetViews>
  <sheetFormatPr baseColWidth="10" defaultRowHeight="16" x14ac:dyDescent="0.2"/>
  <cols>
    <col min="1" max="16384" width="10.83203125" style="2"/>
  </cols>
  <sheetData>
    <row r="1" spans="2:16" x14ac:dyDescent="0.2">
      <c r="B1" s="1" t="s">
        <v>0</v>
      </c>
    </row>
    <row r="3" spans="2:16" x14ac:dyDescent="0.2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2:16" x14ac:dyDescent="0.2">
      <c r="B4" s="4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</row>
    <row r="5" spans="2:16" x14ac:dyDescent="0.2">
      <c r="B5" s="4" t="s">
        <v>16</v>
      </c>
      <c r="C5" s="4">
        <v>13</v>
      </c>
      <c r="D5" s="4">
        <v>33</v>
      </c>
      <c r="E5" s="4">
        <v>5</v>
      </c>
      <c r="F5" s="4">
        <v>4</v>
      </c>
      <c r="G5" s="4">
        <v>8</v>
      </c>
      <c r="H5" s="4">
        <v>1</v>
      </c>
      <c r="I5" s="4">
        <v>2</v>
      </c>
      <c r="J5" s="4">
        <v>3</v>
      </c>
      <c r="K5" s="4">
        <v>0</v>
      </c>
      <c r="L5" s="4">
        <v>1</v>
      </c>
      <c r="M5" s="4">
        <v>0</v>
      </c>
      <c r="N5" s="2">
        <f>C5+D5</f>
        <v>46</v>
      </c>
      <c r="O5" s="2">
        <f>SUM(C5:M5)</f>
        <v>70</v>
      </c>
      <c r="P5" s="2">
        <f>46/70</f>
        <v>0.65714285714285714</v>
      </c>
    </row>
    <row r="6" spans="2:16" x14ac:dyDescent="0.2">
      <c r="B6" s="4" t="s">
        <v>17</v>
      </c>
      <c r="C6" s="4">
        <v>23</v>
      </c>
      <c r="D6" s="4">
        <v>50</v>
      </c>
      <c r="E6" s="4">
        <v>5</v>
      </c>
      <c r="F6" s="4">
        <v>349</v>
      </c>
      <c r="G6" s="4">
        <v>171</v>
      </c>
      <c r="H6" s="4">
        <v>111</v>
      </c>
      <c r="I6" s="4">
        <v>113</v>
      </c>
      <c r="J6" s="4">
        <v>52</v>
      </c>
      <c r="K6" s="4">
        <v>20</v>
      </c>
      <c r="L6" s="4">
        <v>9</v>
      </c>
      <c r="M6" s="4">
        <v>4</v>
      </c>
    </row>
    <row r="7" spans="2:16" x14ac:dyDescent="0.2">
      <c r="B7" s="4" t="s">
        <v>18</v>
      </c>
      <c r="C7" s="4">
        <v>25</v>
      </c>
      <c r="D7" s="4">
        <v>3</v>
      </c>
      <c r="E7" s="4">
        <v>0</v>
      </c>
      <c r="F7" s="4">
        <v>679</v>
      </c>
      <c r="G7" s="4">
        <v>290</v>
      </c>
      <c r="H7" s="4">
        <v>253</v>
      </c>
      <c r="I7" s="4">
        <v>134</v>
      </c>
      <c r="J7" s="4">
        <v>95</v>
      </c>
      <c r="K7" s="4">
        <v>15</v>
      </c>
      <c r="L7" s="4">
        <v>16</v>
      </c>
      <c r="M7" s="4">
        <v>11</v>
      </c>
    </row>
    <row r="8" spans="2:16" x14ac:dyDescent="0.2">
      <c r="B8" s="4" t="s">
        <v>19</v>
      </c>
      <c r="C8" s="4">
        <v>806</v>
      </c>
      <c r="D8" s="4">
        <v>414</v>
      </c>
      <c r="E8" s="4">
        <v>1879</v>
      </c>
      <c r="F8" s="4">
        <v>1492</v>
      </c>
      <c r="G8" s="4">
        <v>1144</v>
      </c>
      <c r="H8" s="4">
        <v>582</v>
      </c>
      <c r="I8" s="4">
        <v>607</v>
      </c>
      <c r="J8" s="4">
        <v>491</v>
      </c>
      <c r="K8" s="4">
        <v>143</v>
      </c>
      <c r="L8" s="4">
        <v>51</v>
      </c>
      <c r="M8" s="4">
        <v>43</v>
      </c>
    </row>
    <row r="9" spans="2:16" x14ac:dyDescent="0.2">
      <c r="B9" s="5" t="s">
        <v>14</v>
      </c>
      <c r="C9" s="5">
        <v>867</v>
      </c>
      <c r="D9" s="5">
        <v>500</v>
      </c>
      <c r="E9" s="5">
        <v>1889</v>
      </c>
      <c r="F9" s="5">
        <v>2524</v>
      </c>
      <c r="G9" s="5">
        <v>1613</v>
      </c>
      <c r="H9" s="5">
        <v>947</v>
      </c>
      <c r="I9" s="5">
        <v>856</v>
      </c>
      <c r="J9" s="5">
        <v>641</v>
      </c>
      <c r="K9" s="5">
        <v>178</v>
      </c>
      <c r="L9" s="5">
        <v>77</v>
      </c>
      <c r="M9" s="5">
        <v>58</v>
      </c>
      <c r="O9" s="2">
        <f>SUM(C9:M9)</f>
        <v>10150</v>
      </c>
      <c r="P9" s="2">
        <f>46/10150</f>
        <v>4.5320197044334976E-3</v>
      </c>
    </row>
    <row r="10" spans="2:16" x14ac:dyDescent="0.2">
      <c r="B10" s="6"/>
      <c r="C10" s="6"/>
      <c r="D10" s="6"/>
      <c r="F10" s="6"/>
      <c r="G10" s="6"/>
      <c r="H10" s="6"/>
      <c r="I10" s="6"/>
      <c r="J10" s="6"/>
      <c r="K10" s="6"/>
      <c r="L10" s="6"/>
      <c r="M10" s="6"/>
    </row>
    <row r="12" spans="2:16" x14ac:dyDescent="0.2">
      <c r="B12" s="4" t="s">
        <v>20</v>
      </c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" t="s">
        <v>8</v>
      </c>
      <c r="J12" s="4" t="s">
        <v>9</v>
      </c>
      <c r="K12" s="4" t="s">
        <v>10</v>
      </c>
      <c r="L12" s="4" t="s">
        <v>11</v>
      </c>
      <c r="M12" s="4" t="s">
        <v>12</v>
      </c>
    </row>
    <row r="13" spans="2:16" x14ac:dyDescent="0.2">
      <c r="B13" s="4" t="s">
        <v>21</v>
      </c>
      <c r="C13" s="4">
        <v>1.4994232987312572E-2</v>
      </c>
      <c r="D13" s="4">
        <v>6.6000000000000003E-2</v>
      </c>
      <c r="E13" s="4">
        <v>2.6469031233456856E-3</v>
      </c>
      <c r="F13" s="4">
        <v>1.58478605388273E-3</v>
      </c>
      <c r="G13" s="4">
        <v>4.9597024178549285E-3</v>
      </c>
      <c r="H13" s="4">
        <v>1.0559662090813093E-3</v>
      </c>
      <c r="I13" s="4">
        <v>2.3364485981308409E-3</v>
      </c>
      <c r="J13" s="4">
        <v>4.6801872074882997E-3</v>
      </c>
      <c r="K13" s="4">
        <v>0</v>
      </c>
      <c r="L13" s="4">
        <v>1.2987012987012988E-2</v>
      </c>
      <c r="M13" s="4">
        <v>0</v>
      </c>
    </row>
    <row r="14" spans="2:16" x14ac:dyDescent="0.2">
      <c r="B14" s="4" t="s">
        <v>17</v>
      </c>
      <c r="C14" s="4">
        <v>2.6528258362168398E-2</v>
      </c>
      <c r="D14" s="4">
        <v>0.1</v>
      </c>
      <c r="E14" s="4">
        <v>2.6469031233456856E-3</v>
      </c>
      <c r="F14" s="4">
        <v>0.13827258320126784</v>
      </c>
      <c r="G14" s="4">
        <v>0.10601363918164911</v>
      </c>
      <c r="H14" s="4">
        <v>0.11721224920802534</v>
      </c>
      <c r="I14" s="4">
        <v>0.13200934579439252</v>
      </c>
      <c r="J14" s="4">
        <v>8.1123244929797195E-2</v>
      </c>
      <c r="K14" s="4">
        <v>0.11235955056179775</v>
      </c>
      <c r="L14" s="4">
        <v>0.11688311688311688</v>
      </c>
      <c r="M14" s="4">
        <v>6.8965517241379309E-2</v>
      </c>
    </row>
    <row r="15" spans="2:16" x14ac:dyDescent="0.2">
      <c r="B15" s="4" t="s">
        <v>18</v>
      </c>
      <c r="C15" s="4">
        <v>2.8835063437139562E-2</v>
      </c>
      <c r="D15" s="4">
        <v>6.0000000000000001E-3</v>
      </c>
      <c r="E15" s="4">
        <v>0</v>
      </c>
      <c r="F15" s="4">
        <v>0.26901743264659272</v>
      </c>
      <c r="G15" s="4">
        <v>0.17978921264724115</v>
      </c>
      <c r="H15" s="4">
        <v>0.26715945089757126</v>
      </c>
      <c r="I15" s="4">
        <v>0.15654205607476634</v>
      </c>
      <c r="J15" s="4">
        <v>0.1482059282371295</v>
      </c>
      <c r="K15" s="4">
        <v>8.4269662921348312E-2</v>
      </c>
      <c r="L15" s="4">
        <v>0.20779220779220781</v>
      </c>
      <c r="M15" s="4">
        <v>0.18965517241379309</v>
      </c>
    </row>
    <row r="16" spans="2:16" x14ac:dyDescent="0.2">
      <c r="B16" s="4" t="s">
        <v>19</v>
      </c>
      <c r="C16" s="4">
        <v>0.92964244521337946</v>
      </c>
      <c r="D16" s="4">
        <v>0.82799999999999996</v>
      </c>
      <c r="E16" s="4">
        <v>0.9947061937533086</v>
      </c>
      <c r="F16" s="4">
        <v>0.59112519809825703</v>
      </c>
      <c r="G16" s="4">
        <v>0.70923744575325498</v>
      </c>
      <c r="H16" s="4">
        <v>0.61457233368532205</v>
      </c>
      <c r="I16" s="4">
        <v>0.70911214953271029</v>
      </c>
      <c r="J16" s="4">
        <v>0.765990639625585</v>
      </c>
      <c r="K16" s="4">
        <v>0.8033707865168539</v>
      </c>
      <c r="L16" s="4">
        <v>0.66233766233766234</v>
      </c>
      <c r="M16" s="4">
        <v>0.74137931034482762</v>
      </c>
    </row>
    <row r="18" spans="2:16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20" spans="2:16" x14ac:dyDescent="0.2">
      <c r="B20" s="8" t="s">
        <v>22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2:16" x14ac:dyDescent="0.2">
      <c r="B21" s="4" t="s">
        <v>23</v>
      </c>
      <c r="C21" s="4" t="s">
        <v>24</v>
      </c>
      <c r="D21" s="4" t="s">
        <v>25</v>
      </c>
      <c r="E21" s="4" t="s">
        <v>26</v>
      </c>
      <c r="F21" s="4" t="s">
        <v>27</v>
      </c>
      <c r="G21" s="4" t="s">
        <v>5</v>
      </c>
      <c r="H21" s="4" t="s">
        <v>6</v>
      </c>
      <c r="I21" s="4" t="s">
        <v>7</v>
      </c>
      <c r="J21" s="4" t="s">
        <v>8</v>
      </c>
      <c r="K21" s="4" t="s">
        <v>9</v>
      </c>
      <c r="L21" s="4" t="s">
        <v>10</v>
      </c>
      <c r="M21" s="4" t="s">
        <v>28</v>
      </c>
      <c r="N21" s="9" t="s">
        <v>13</v>
      </c>
      <c r="O21" s="9" t="s">
        <v>14</v>
      </c>
      <c r="P21" s="4" t="s">
        <v>15</v>
      </c>
    </row>
    <row r="22" spans="2:16" x14ac:dyDescent="0.2">
      <c r="B22" s="4" t="s">
        <v>21</v>
      </c>
      <c r="C22" s="4">
        <v>2</v>
      </c>
      <c r="D22" s="4">
        <v>3</v>
      </c>
      <c r="E22" s="4">
        <v>27</v>
      </c>
      <c r="F22" s="4">
        <v>2</v>
      </c>
      <c r="G22" s="4">
        <v>4</v>
      </c>
      <c r="H22" s="4">
        <v>7</v>
      </c>
      <c r="I22" s="4">
        <v>7</v>
      </c>
      <c r="J22" s="4">
        <v>5</v>
      </c>
      <c r="K22" s="4">
        <v>2</v>
      </c>
      <c r="L22" s="4">
        <v>0</v>
      </c>
      <c r="M22" s="4">
        <v>0</v>
      </c>
      <c r="N22" s="2">
        <f>C22+D22+E22</f>
        <v>32</v>
      </c>
      <c r="O22" s="2">
        <f>SUM(C22:M22)</f>
        <v>59</v>
      </c>
      <c r="P22" s="2">
        <f>N22/O22</f>
        <v>0.5423728813559322</v>
      </c>
    </row>
    <row r="23" spans="2:16" x14ac:dyDescent="0.2">
      <c r="B23" s="4" t="s">
        <v>17</v>
      </c>
      <c r="C23" s="4">
        <v>4</v>
      </c>
      <c r="D23" s="4">
        <v>6</v>
      </c>
      <c r="E23" s="4">
        <v>13</v>
      </c>
      <c r="F23" s="4">
        <v>14</v>
      </c>
      <c r="G23" s="4">
        <v>75</v>
      </c>
      <c r="H23" s="4">
        <v>72</v>
      </c>
      <c r="I23" s="4">
        <v>44</v>
      </c>
      <c r="J23" s="4">
        <v>82</v>
      </c>
      <c r="K23" s="4">
        <v>0</v>
      </c>
      <c r="L23" s="4">
        <v>13</v>
      </c>
      <c r="M23" s="4">
        <v>10</v>
      </c>
    </row>
    <row r="24" spans="2:16" x14ac:dyDescent="0.2">
      <c r="B24" s="4" t="s">
        <v>18</v>
      </c>
      <c r="C24" s="4">
        <v>3</v>
      </c>
      <c r="D24" s="4">
        <v>1</v>
      </c>
      <c r="E24" s="4">
        <v>0</v>
      </c>
      <c r="F24" s="4">
        <v>3</v>
      </c>
      <c r="G24" s="4">
        <v>73</v>
      </c>
      <c r="H24" s="4">
        <v>63</v>
      </c>
      <c r="I24" s="4">
        <v>51</v>
      </c>
      <c r="J24" s="4">
        <v>39</v>
      </c>
      <c r="K24" s="4">
        <v>0</v>
      </c>
      <c r="L24" s="4">
        <v>3</v>
      </c>
      <c r="M24" s="4">
        <v>16</v>
      </c>
    </row>
    <row r="25" spans="2:16" x14ac:dyDescent="0.2">
      <c r="B25" s="4" t="s">
        <v>19</v>
      </c>
      <c r="C25" s="4">
        <v>288</v>
      </c>
      <c r="D25" s="4">
        <v>92</v>
      </c>
      <c r="E25" s="4">
        <v>417</v>
      </c>
      <c r="F25" s="4">
        <v>374</v>
      </c>
      <c r="G25" s="4">
        <v>279</v>
      </c>
      <c r="H25" s="4">
        <v>387</v>
      </c>
      <c r="I25" s="4">
        <v>522</v>
      </c>
      <c r="J25" s="4">
        <v>358</v>
      </c>
      <c r="K25" s="4">
        <v>49</v>
      </c>
      <c r="L25" s="4">
        <v>79</v>
      </c>
      <c r="M25" s="4">
        <v>103</v>
      </c>
    </row>
    <row r="26" spans="2:16" x14ac:dyDescent="0.2">
      <c r="B26" s="10" t="s">
        <v>14</v>
      </c>
      <c r="C26" s="10">
        <f>SUM(C22:C25)</f>
        <v>297</v>
      </c>
      <c r="D26" s="10">
        <f t="shared" ref="D26:M26" si="0">SUM(D22:D25)</f>
        <v>102</v>
      </c>
      <c r="E26" s="10">
        <f t="shared" si="0"/>
        <v>457</v>
      </c>
      <c r="F26" s="10">
        <f t="shared" si="0"/>
        <v>393</v>
      </c>
      <c r="G26" s="10">
        <f t="shared" si="0"/>
        <v>431</v>
      </c>
      <c r="H26" s="10">
        <f t="shared" si="0"/>
        <v>529</v>
      </c>
      <c r="I26" s="10">
        <f t="shared" si="0"/>
        <v>624</v>
      </c>
      <c r="J26" s="10">
        <f t="shared" si="0"/>
        <v>484</v>
      </c>
      <c r="K26" s="10">
        <f t="shared" si="0"/>
        <v>51</v>
      </c>
      <c r="L26" s="10">
        <f t="shared" si="0"/>
        <v>95</v>
      </c>
      <c r="M26" s="10">
        <f t="shared" si="0"/>
        <v>129</v>
      </c>
      <c r="O26" s="11">
        <f>SUM(C26:M26)</f>
        <v>3592</v>
      </c>
      <c r="P26" s="2">
        <f>N22/O26</f>
        <v>8.9086859688195987E-3</v>
      </c>
    </row>
    <row r="28" spans="2:16" x14ac:dyDescent="0.2">
      <c r="B28" s="4" t="s">
        <v>23</v>
      </c>
      <c r="C28" s="4" t="s">
        <v>24</v>
      </c>
      <c r="D28" s="4" t="s">
        <v>25</v>
      </c>
      <c r="E28" s="4" t="s">
        <v>26</v>
      </c>
      <c r="F28" s="4" t="s">
        <v>27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  <c r="L28" s="4" t="s">
        <v>10</v>
      </c>
      <c r="M28" s="4" t="s">
        <v>28</v>
      </c>
    </row>
    <row r="29" spans="2:16" x14ac:dyDescent="0.2">
      <c r="B29" s="4" t="s">
        <v>21</v>
      </c>
      <c r="C29" s="4">
        <f>C22/C$26</f>
        <v>6.7340067340067337E-3</v>
      </c>
      <c r="D29" s="4">
        <f t="shared" ref="D29:M29" si="1">D22/D$26</f>
        <v>2.9411764705882353E-2</v>
      </c>
      <c r="E29" s="4">
        <f t="shared" si="1"/>
        <v>5.9080962800875277E-2</v>
      </c>
      <c r="F29" s="4">
        <f t="shared" si="1"/>
        <v>5.0890585241730284E-3</v>
      </c>
      <c r="G29" s="4">
        <f t="shared" si="1"/>
        <v>9.2807424593967514E-3</v>
      </c>
      <c r="H29" s="4">
        <f t="shared" si="1"/>
        <v>1.3232514177693762E-2</v>
      </c>
      <c r="I29" s="4">
        <f t="shared" si="1"/>
        <v>1.1217948717948718E-2</v>
      </c>
      <c r="J29" s="4">
        <f t="shared" si="1"/>
        <v>1.0330578512396695E-2</v>
      </c>
      <c r="K29" s="4">
        <f t="shared" si="1"/>
        <v>3.9215686274509803E-2</v>
      </c>
      <c r="L29" s="4">
        <f t="shared" si="1"/>
        <v>0</v>
      </c>
      <c r="M29" s="4">
        <f t="shared" si="1"/>
        <v>0</v>
      </c>
    </row>
    <row r="30" spans="2:16" x14ac:dyDescent="0.2">
      <c r="B30" s="4" t="s">
        <v>17</v>
      </c>
      <c r="C30" s="4">
        <f t="shared" ref="C30:M32" si="2">C23/C$26</f>
        <v>1.3468013468013467E-2</v>
      </c>
      <c r="D30" s="4">
        <f t="shared" si="2"/>
        <v>5.8823529411764705E-2</v>
      </c>
      <c r="E30" s="4">
        <f t="shared" si="2"/>
        <v>2.8446389496717725E-2</v>
      </c>
      <c r="F30" s="4">
        <f t="shared" si="2"/>
        <v>3.5623409669211195E-2</v>
      </c>
      <c r="G30" s="4">
        <f t="shared" si="2"/>
        <v>0.1740139211136891</v>
      </c>
      <c r="H30" s="4">
        <f t="shared" si="2"/>
        <v>0.13610586011342155</v>
      </c>
      <c r="I30" s="4">
        <f t="shared" si="2"/>
        <v>7.0512820512820512E-2</v>
      </c>
      <c r="J30" s="4">
        <f t="shared" si="2"/>
        <v>0.16942148760330578</v>
      </c>
      <c r="K30" s="4">
        <f t="shared" si="2"/>
        <v>0</v>
      </c>
      <c r="L30" s="4">
        <f t="shared" si="2"/>
        <v>0.1368421052631579</v>
      </c>
      <c r="M30" s="4">
        <f t="shared" si="2"/>
        <v>7.7519379844961239E-2</v>
      </c>
    </row>
    <row r="31" spans="2:16" x14ac:dyDescent="0.2">
      <c r="B31" s="4" t="s">
        <v>18</v>
      </c>
      <c r="C31" s="4">
        <f t="shared" si="2"/>
        <v>1.0101010101010102E-2</v>
      </c>
      <c r="D31" s="4">
        <f t="shared" si="2"/>
        <v>9.8039215686274508E-3</v>
      </c>
      <c r="E31" s="4">
        <f t="shared" si="2"/>
        <v>0</v>
      </c>
      <c r="F31" s="4">
        <f t="shared" si="2"/>
        <v>7.6335877862595417E-3</v>
      </c>
      <c r="G31" s="4">
        <f t="shared" si="2"/>
        <v>0.16937354988399073</v>
      </c>
      <c r="H31" s="4">
        <f t="shared" si="2"/>
        <v>0.11909262759924386</v>
      </c>
      <c r="I31" s="4">
        <f t="shared" si="2"/>
        <v>8.1730769230769232E-2</v>
      </c>
      <c r="J31" s="4">
        <f t="shared" si="2"/>
        <v>8.057851239669421E-2</v>
      </c>
      <c r="K31" s="4">
        <f t="shared" si="2"/>
        <v>0</v>
      </c>
      <c r="L31" s="4">
        <f t="shared" si="2"/>
        <v>3.1578947368421054E-2</v>
      </c>
      <c r="M31" s="4">
        <f t="shared" si="2"/>
        <v>0.12403100775193798</v>
      </c>
    </row>
    <row r="32" spans="2:16" x14ac:dyDescent="0.2">
      <c r="B32" s="4" t="s">
        <v>19</v>
      </c>
      <c r="C32" s="4">
        <f t="shared" si="2"/>
        <v>0.96969696969696972</v>
      </c>
      <c r="D32" s="4">
        <f t="shared" si="2"/>
        <v>0.90196078431372551</v>
      </c>
      <c r="E32" s="4">
        <f t="shared" si="2"/>
        <v>0.91247264770240699</v>
      </c>
      <c r="F32" s="4">
        <f t="shared" si="2"/>
        <v>0.95165394402035619</v>
      </c>
      <c r="G32" s="4">
        <f t="shared" si="2"/>
        <v>0.64733178654292345</v>
      </c>
      <c r="H32" s="4">
        <f t="shared" si="2"/>
        <v>0.73156899810964082</v>
      </c>
      <c r="I32" s="4">
        <f t="shared" si="2"/>
        <v>0.83653846153846156</v>
      </c>
      <c r="J32" s="4">
        <f t="shared" si="2"/>
        <v>0.73966942148760328</v>
      </c>
      <c r="K32" s="4">
        <f t="shared" si="2"/>
        <v>0.96078431372549022</v>
      </c>
      <c r="L32" s="4">
        <f t="shared" si="2"/>
        <v>0.83157894736842108</v>
      </c>
      <c r="M32" s="4">
        <f t="shared" si="2"/>
        <v>0.79844961240310075</v>
      </c>
    </row>
    <row r="34" spans="2:17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7" spans="2:17" x14ac:dyDescent="0.2">
      <c r="B37" s="12" t="s">
        <v>29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7" x14ac:dyDescent="0.2">
      <c r="B38" s="4" t="s">
        <v>30</v>
      </c>
      <c r="C38" s="4" t="s">
        <v>31</v>
      </c>
      <c r="D38" s="4" t="s">
        <v>32</v>
      </c>
      <c r="E38" s="4" t="s">
        <v>27</v>
      </c>
      <c r="F38" s="4" t="s">
        <v>5</v>
      </c>
      <c r="G38" s="4" t="s">
        <v>6</v>
      </c>
      <c r="H38" s="4" t="s">
        <v>7</v>
      </c>
      <c r="I38" s="4" t="s">
        <v>8</v>
      </c>
      <c r="J38" s="4" t="s">
        <v>28</v>
      </c>
      <c r="K38" s="4" t="s">
        <v>33</v>
      </c>
      <c r="L38" s="4" t="s">
        <v>34</v>
      </c>
      <c r="M38" s="4" t="s">
        <v>35</v>
      </c>
      <c r="N38" s="4" t="s">
        <v>36</v>
      </c>
      <c r="O38" s="4" t="s">
        <v>13</v>
      </c>
      <c r="P38" s="4" t="s">
        <v>14</v>
      </c>
      <c r="Q38" s="4" t="s">
        <v>15</v>
      </c>
    </row>
    <row r="39" spans="2:17" x14ac:dyDescent="0.2">
      <c r="B39" s="4" t="s">
        <v>21</v>
      </c>
      <c r="C39" s="4">
        <v>8</v>
      </c>
      <c r="D39" s="4">
        <v>39</v>
      </c>
      <c r="E39" s="4">
        <v>0</v>
      </c>
      <c r="F39" s="4">
        <v>3</v>
      </c>
      <c r="G39" s="4">
        <v>15</v>
      </c>
      <c r="H39" s="4">
        <v>1</v>
      </c>
      <c r="I39" s="4">
        <v>3</v>
      </c>
      <c r="J39" s="4">
        <v>2</v>
      </c>
      <c r="K39" s="4">
        <v>4</v>
      </c>
      <c r="L39" s="4">
        <v>7</v>
      </c>
      <c r="M39" s="4">
        <v>10</v>
      </c>
      <c r="N39" s="4">
        <v>16</v>
      </c>
      <c r="O39" s="4">
        <f>C39+D39</f>
        <v>47</v>
      </c>
      <c r="P39" s="4">
        <f>SUM(C39:N39)</f>
        <v>108</v>
      </c>
      <c r="Q39" s="4">
        <f>O39/P39</f>
        <v>0.43518518518518517</v>
      </c>
    </row>
    <row r="40" spans="2:17" x14ac:dyDescent="0.2">
      <c r="B40" s="4" t="s">
        <v>17</v>
      </c>
      <c r="C40" s="4">
        <v>33</v>
      </c>
      <c r="D40" s="4">
        <v>3</v>
      </c>
      <c r="E40" s="4">
        <v>1</v>
      </c>
      <c r="F40" s="4">
        <v>150</v>
      </c>
      <c r="G40" s="4">
        <v>184</v>
      </c>
      <c r="H40" s="4">
        <v>83</v>
      </c>
      <c r="I40" s="4">
        <v>185</v>
      </c>
      <c r="J40" s="4">
        <v>25</v>
      </c>
      <c r="K40" s="4">
        <v>25</v>
      </c>
      <c r="L40" s="4">
        <v>25</v>
      </c>
      <c r="M40" s="4">
        <v>57</v>
      </c>
      <c r="N40" s="4">
        <v>2</v>
      </c>
    </row>
    <row r="41" spans="2:17" x14ac:dyDescent="0.2">
      <c r="B41" s="4" t="s">
        <v>18</v>
      </c>
      <c r="C41" s="4">
        <v>0</v>
      </c>
      <c r="D41" s="4">
        <v>0</v>
      </c>
      <c r="E41" s="4">
        <v>0</v>
      </c>
      <c r="F41" s="4">
        <v>103</v>
      </c>
      <c r="G41" s="4">
        <v>75</v>
      </c>
      <c r="H41" s="4">
        <v>61</v>
      </c>
      <c r="I41" s="4">
        <v>39</v>
      </c>
      <c r="J41" s="4">
        <v>14</v>
      </c>
      <c r="K41" s="4">
        <v>3</v>
      </c>
      <c r="L41" s="4">
        <v>2</v>
      </c>
      <c r="M41" s="4">
        <v>10</v>
      </c>
      <c r="N41" s="4">
        <v>0</v>
      </c>
    </row>
    <row r="42" spans="2:17" x14ac:dyDescent="0.2">
      <c r="B42" s="4" t="s">
        <v>19</v>
      </c>
      <c r="C42" s="4">
        <v>219</v>
      </c>
      <c r="D42" s="4">
        <v>413</v>
      </c>
      <c r="E42" s="4">
        <v>75</v>
      </c>
      <c r="F42" s="4">
        <v>483</v>
      </c>
      <c r="G42" s="4">
        <v>777</v>
      </c>
      <c r="H42" s="4">
        <v>317</v>
      </c>
      <c r="I42" s="4">
        <v>545</v>
      </c>
      <c r="J42" s="4">
        <v>95</v>
      </c>
      <c r="K42" s="4">
        <v>109</v>
      </c>
      <c r="L42" s="4">
        <v>92</v>
      </c>
      <c r="M42" s="4">
        <v>250</v>
      </c>
      <c r="N42" s="4">
        <v>216</v>
      </c>
    </row>
    <row r="43" spans="2:17" x14ac:dyDescent="0.2">
      <c r="B43" s="13" t="s">
        <v>14</v>
      </c>
      <c r="C43" s="13">
        <f t="shared" ref="C43:N43" si="3">SUM(C39:C42)</f>
        <v>260</v>
      </c>
      <c r="D43" s="13">
        <f t="shared" si="3"/>
        <v>455</v>
      </c>
      <c r="E43" s="13">
        <f t="shared" si="3"/>
        <v>76</v>
      </c>
      <c r="F43" s="13">
        <f t="shared" si="3"/>
        <v>739</v>
      </c>
      <c r="G43" s="13">
        <f t="shared" si="3"/>
        <v>1051</v>
      </c>
      <c r="H43" s="13">
        <f t="shared" si="3"/>
        <v>462</v>
      </c>
      <c r="I43" s="13">
        <f t="shared" si="3"/>
        <v>772</v>
      </c>
      <c r="J43" s="13">
        <f t="shared" si="3"/>
        <v>136</v>
      </c>
      <c r="K43" s="13">
        <f t="shared" si="3"/>
        <v>141</v>
      </c>
      <c r="L43" s="13">
        <f t="shared" si="3"/>
        <v>126</v>
      </c>
      <c r="M43" s="13">
        <f t="shared" si="3"/>
        <v>327</v>
      </c>
      <c r="N43" s="13">
        <f t="shared" si="3"/>
        <v>234</v>
      </c>
      <c r="P43" s="11">
        <f>SUM(C43:N43)</f>
        <v>4779</v>
      </c>
      <c r="Q43" s="2">
        <f>O39/P43</f>
        <v>9.8346934505126604E-3</v>
      </c>
    </row>
    <row r="45" spans="2:17" x14ac:dyDescent="0.2">
      <c r="B45" s="4" t="s">
        <v>30</v>
      </c>
      <c r="C45" s="4" t="s">
        <v>31</v>
      </c>
      <c r="D45" s="4" t="s">
        <v>32</v>
      </c>
      <c r="E45" s="4" t="s">
        <v>27</v>
      </c>
      <c r="F45" s="4" t="s">
        <v>5</v>
      </c>
      <c r="G45" s="4" t="s">
        <v>6</v>
      </c>
      <c r="H45" s="4" t="s">
        <v>7</v>
      </c>
      <c r="I45" s="4" t="s">
        <v>8</v>
      </c>
      <c r="J45" s="4" t="s">
        <v>28</v>
      </c>
      <c r="K45" s="4" t="s">
        <v>33</v>
      </c>
      <c r="L45" s="4" t="s">
        <v>34</v>
      </c>
      <c r="M45" s="4" t="s">
        <v>35</v>
      </c>
      <c r="N45" s="4" t="s">
        <v>36</v>
      </c>
    </row>
    <row r="46" spans="2:17" x14ac:dyDescent="0.2">
      <c r="B46" s="4" t="s">
        <v>21</v>
      </c>
      <c r="C46" s="4">
        <f>C39/C$43</f>
        <v>3.0769230769230771E-2</v>
      </c>
      <c r="D46" s="4">
        <f t="shared" ref="D46:N46" si="4">D39/D$43</f>
        <v>8.5714285714285715E-2</v>
      </c>
      <c r="E46" s="4">
        <f t="shared" si="4"/>
        <v>0</v>
      </c>
      <c r="F46" s="4">
        <f t="shared" si="4"/>
        <v>4.0595399188092015E-3</v>
      </c>
      <c r="G46" s="4">
        <f t="shared" si="4"/>
        <v>1.4272121788772598E-2</v>
      </c>
      <c r="H46" s="4">
        <f t="shared" si="4"/>
        <v>2.1645021645021645E-3</v>
      </c>
      <c r="I46" s="4">
        <f t="shared" si="4"/>
        <v>3.8860103626943004E-3</v>
      </c>
      <c r="J46" s="4">
        <f t="shared" si="4"/>
        <v>1.4705882352941176E-2</v>
      </c>
      <c r="K46" s="4">
        <f t="shared" si="4"/>
        <v>2.8368794326241134E-2</v>
      </c>
      <c r="L46" s="4">
        <f t="shared" si="4"/>
        <v>5.5555555555555552E-2</v>
      </c>
      <c r="M46" s="4">
        <f t="shared" si="4"/>
        <v>3.0581039755351681E-2</v>
      </c>
      <c r="N46" s="4">
        <f t="shared" si="4"/>
        <v>6.8376068376068383E-2</v>
      </c>
    </row>
    <row r="47" spans="2:17" x14ac:dyDescent="0.2">
      <c r="B47" s="4" t="s">
        <v>17</v>
      </c>
      <c r="C47" s="4">
        <f t="shared" ref="C47:N49" si="5">C40/C$43</f>
        <v>0.12692307692307692</v>
      </c>
      <c r="D47" s="4">
        <f t="shared" si="5"/>
        <v>6.5934065934065934E-3</v>
      </c>
      <c r="E47" s="4">
        <f t="shared" si="5"/>
        <v>1.3157894736842105E-2</v>
      </c>
      <c r="F47" s="4">
        <f t="shared" si="5"/>
        <v>0.20297699594046009</v>
      </c>
      <c r="G47" s="4">
        <f t="shared" si="5"/>
        <v>0.17507136060894388</v>
      </c>
      <c r="H47" s="4">
        <f t="shared" si="5"/>
        <v>0.17965367965367965</v>
      </c>
      <c r="I47" s="4">
        <f t="shared" si="5"/>
        <v>0.23963730569948186</v>
      </c>
      <c r="J47" s="4">
        <f t="shared" si="5"/>
        <v>0.18382352941176472</v>
      </c>
      <c r="K47" s="4">
        <f t="shared" si="5"/>
        <v>0.1773049645390071</v>
      </c>
      <c r="L47" s="4">
        <f t="shared" si="5"/>
        <v>0.1984126984126984</v>
      </c>
      <c r="M47" s="4">
        <f t="shared" si="5"/>
        <v>0.1743119266055046</v>
      </c>
      <c r="N47" s="4">
        <f t="shared" si="5"/>
        <v>8.5470085470085479E-3</v>
      </c>
    </row>
    <row r="48" spans="2:17" x14ac:dyDescent="0.2">
      <c r="B48" s="4" t="s">
        <v>18</v>
      </c>
      <c r="C48" s="4">
        <f t="shared" si="5"/>
        <v>0</v>
      </c>
      <c r="D48" s="4">
        <f t="shared" si="5"/>
        <v>0</v>
      </c>
      <c r="E48" s="4">
        <f t="shared" si="5"/>
        <v>0</v>
      </c>
      <c r="F48" s="4">
        <f t="shared" si="5"/>
        <v>0.13937753721244925</v>
      </c>
      <c r="G48" s="4">
        <f t="shared" si="5"/>
        <v>7.1360608943862994E-2</v>
      </c>
      <c r="H48" s="4">
        <f t="shared" si="5"/>
        <v>0.13203463203463203</v>
      </c>
      <c r="I48" s="4">
        <f t="shared" si="5"/>
        <v>5.0518134715025906E-2</v>
      </c>
      <c r="J48" s="4">
        <f t="shared" si="5"/>
        <v>0.10294117647058823</v>
      </c>
      <c r="K48" s="4">
        <f t="shared" si="5"/>
        <v>2.1276595744680851E-2</v>
      </c>
      <c r="L48" s="4">
        <f t="shared" si="5"/>
        <v>1.5873015873015872E-2</v>
      </c>
      <c r="M48" s="4">
        <f t="shared" si="5"/>
        <v>3.0581039755351681E-2</v>
      </c>
      <c r="N48" s="4">
        <f t="shared" si="5"/>
        <v>0</v>
      </c>
    </row>
    <row r="49" spans="2:16" x14ac:dyDescent="0.2">
      <c r="B49" s="4" t="s">
        <v>19</v>
      </c>
      <c r="C49" s="4">
        <f>C42/C$43</f>
        <v>0.84230769230769231</v>
      </c>
      <c r="D49" s="4">
        <f t="shared" si="5"/>
        <v>0.90769230769230769</v>
      </c>
      <c r="E49" s="4">
        <f t="shared" si="5"/>
        <v>0.98684210526315785</v>
      </c>
      <c r="F49" s="4">
        <f t="shared" si="5"/>
        <v>0.65358592692828144</v>
      </c>
      <c r="G49" s="4">
        <f t="shared" si="5"/>
        <v>0.73929590865842054</v>
      </c>
      <c r="H49" s="4">
        <f t="shared" si="5"/>
        <v>0.68614718614718617</v>
      </c>
      <c r="I49" s="4">
        <f t="shared" si="5"/>
        <v>0.70595854922279788</v>
      </c>
      <c r="J49" s="4">
        <f t="shared" si="5"/>
        <v>0.69852941176470584</v>
      </c>
      <c r="K49" s="4">
        <f t="shared" si="5"/>
        <v>0.77304964539007093</v>
      </c>
      <c r="L49" s="4">
        <f t="shared" si="5"/>
        <v>0.73015873015873012</v>
      </c>
      <c r="M49" s="4">
        <f t="shared" si="5"/>
        <v>0.76452599388379205</v>
      </c>
      <c r="N49" s="4">
        <f t="shared" si="5"/>
        <v>0.92307692307692313</v>
      </c>
    </row>
    <row r="53" spans="2:16" ht="17" thickBot="1" x14ac:dyDescent="0.25"/>
    <row r="54" spans="2:16" s="22" customFormat="1" x14ac:dyDescent="0.2">
      <c r="B54" s="14" t="s">
        <v>37</v>
      </c>
      <c r="C54" s="15" t="s">
        <v>2</v>
      </c>
      <c r="D54" s="16" t="s">
        <v>3</v>
      </c>
      <c r="E54" s="17" t="s">
        <v>4</v>
      </c>
      <c r="F54" s="18" t="s">
        <v>5</v>
      </c>
      <c r="G54" s="18" t="s">
        <v>6</v>
      </c>
      <c r="H54" s="18" t="s">
        <v>7</v>
      </c>
      <c r="I54" s="18" t="s">
        <v>8</v>
      </c>
      <c r="J54" s="18" t="s">
        <v>9</v>
      </c>
      <c r="K54" s="18" t="s">
        <v>10</v>
      </c>
      <c r="L54" s="18" t="s">
        <v>11</v>
      </c>
      <c r="M54" s="19" t="s">
        <v>12</v>
      </c>
      <c r="N54" s="20" t="s">
        <v>13</v>
      </c>
      <c r="O54" s="20" t="s">
        <v>14</v>
      </c>
      <c r="P54" s="21" t="s">
        <v>15</v>
      </c>
    </row>
    <row r="55" spans="2:16" s="22" customFormat="1" x14ac:dyDescent="0.2">
      <c r="B55" s="23" t="s">
        <v>21</v>
      </c>
      <c r="C55" s="24">
        <v>1.4994232987312572E-2</v>
      </c>
      <c r="D55" s="25">
        <v>6.6000000000000003E-2</v>
      </c>
      <c r="E55" s="26">
        <v>2.6469031233456856E-3</v>
      </c>
      <c r="F55" s="20">
        <v>1.58478605388273E-3</v>
      </c>
      <c r="G55" s="20">
        <v>4.9597024178549285E-3</v>
      </c>
      <c r="H55" s="20">
        <v>1.0559662090813093E-3</v>
      </c>
      <c r="I55" s="20">
        <v>2.3364485981308409E-3</v>
      </c>
      <c r="J55" s="20">
        <v>4.6801872074882997E-3</v>
      </c>
      <c r="K55" s="20">
        <v>0</v>
      </c>
      <c r="L55" s="20">
        <v>1.2987012987012988E-2</v>
      </c>
      <c r="M55" s="27">
        <v>0</v>
      </c>
      <c r="N55" s="20">
        <v>46</v>
      </c>
      <c r="O55" s="20">
        <v>70</v>
      </c>
      <c r="P55" s="21">
        <v>0.65714285714285714</v>
      </c>
    </row>
    <row r="56" spans="2:16" s="22" customFormat="1" x14ac:dyDescent="0.2">
      <c r="B56" s="23" t="s">
        <v>38</v>
      </c>
      <c r="C56" s="28">
        <v>2.6528258362168398E-2</v>
      </c>
      <c r="D56" s="29">
        <v>0.1</v>
      </c>
      <c r="E56" s="26">
        <v>2.6469031233456856E-3</v>
      </c>
      <c r="F56" s="20">
        <v>0.13827258320126784</v>
      </c>
      <c r="G56" s="20">
        <v>0.10601363918164911</v>
      </c>
      <c r="H56" s="20">
        <v>0.11721224920802534</v>
      </c>
      <c r="I56" s="20">
        <v>0.13200934579439252</v>
      </c>
      <c r="J56" s="20">
        <v>8.1123244929797195E-2</v>
      </c>
      <c r="K56" s="20">
        <v>0.11235955056179775</v>
      </c>
      <c r="L56" s="20">
        <v>0.11688311688311688</v>
      </c>
      <c r="M56" s="30">
        <v>6.8965517241379309E-2</v>
      </c>
    </row>
    <row r="57" spans="2:16" s="22" customFormat="1" x14ac:dyDescent="0.2">
      <c r="B57" s="23" t="s">
        <v>39</v>
      </c>
      <c r="C57" s="28">
        <v>2.8835063437139562E-2</v>
      </c>
      <c r="D57" s="29">
        <v>6.0000000000000001E-3</v>
      </c>
      <c r="E57" s="26">
        <v>0</v>
      </c>
      <c r="F57" s="20">
        <v>0.26901743264659272</v>
      </c>
      <c r="G57" s="20">
        <v>0.17978921264724115</v>
      </c>
      <c r="H57" s="20">
        <v>0.26715945089757126</v>
      </c>
      <c r="I57" s="20">
        <v>0.15654205607476634</v>
      </c>
      <c r="J57" s="20">
        <v>0.1482059282371295</v>
      </c>
      <c r="K57" s="20">
        <v>8.4269662921348312E-2</v>
      </c>
      <c r="L57" s="20">
        <v>0.20779220779220781</v>
      </c>
      <c r="M57" s="30">
        <v>0.18965517241379309</v>
      </c>
    </row>
    <row r="58" spans="2:16" s="22" customFormat="1" ht="17" thickBot="1" x14ac:dyDescent="0.25">
      <c r="B58" s="31" t="s">
        <v>19</v>
      </c>
      <c r="C58" s="32">
        <v>0.92964244521337946</v>
      </c>
      <c r="D58" s="33">
        <v>0.82799999999999996</v>
      </c>
      <c r="E58" s="34">
        <v>0.9947061937533086</v>
      </c>
      <c r="F58" s="35">
        <v>0.59112519809825703</v>
      </c>
      <c r="G58" s="35">
        <v>0.70923744575325498</v>
      </c>
      <c r="H58" s="35">
        <v>0.61457233368532205</v>
      </c>
      <c r="I58" s="35">
        <v>0.70911214953271029</v>
      </c>
      <c r="J58" s="35">
        <v>0.765990639625585</v>
      </c>
      <c r="K58" s="35">
        <v>0.8033707865168539</v>
      </c>
      <c r="L58" s="35">
        <v>0.66233766233766234</v>
      </c>
      <c r="M58" s="36">
        <v>0.74137931034482762</v>
      </c>
    </row>
    <row r="59" spans="2:16" s="22" customFormat="1" ht="17" thickBot="1" x14ac:dyDescent="0.25"/>
    <row r="60" spans="2:16" s="22" customFormat="1" x14ac:dyDescent="0.2">
      <c r="B60" s="14" t="s">
        <v>40</v>
      </c>
      <c r="C60" s="18" t="s">
        <v>24</v>
      </c>
      <c r="D60" s="18" t="s">
        <v>25</v>
      </c>
      <c r="E60" s="18" t="s">
        <v>26</v>
      </c>
      <c r="F60" s="18" t="s">
        <v>27</v>
      </c>
      <c r="G60" s="18" t="s">
        <v>5</v>
      </c>
      <c r="H60" s="18" t="s">
        <v>6</v>
      </c>
      <c r="I60" s="18" t="s">
        <v>7</v>
      </c>
      <c r="J60" s="18" t="s">
        <v>8</v>
      </c>
      <c r="K60" s="18" t="s">
        <v>9</v>
      </c>
      <c r="L60" s="18" t="s">
        <v>10</v>
      </c>
      <c r="M60" s="19" t="s">
        <v>28</v>
      </c>
      <c r="N60" s="20" t="s">
        <v>13</v>
      </c>
      <c r="O60" s="20" t="s">
        <v>14</v>
      </c>
      <c r="P60" s="21" t="s">
        <v>15</v>
      </c>
    </row>
    <row r="61" spans="2:16" s="22" customFormat="1" x14ac:dyDescent="0.2">
      <c r="B61" s="23" t="s">
        <v>21</v>
      </c>
      <c r="C61" s="37">
        <v>6.7340067340067337E-3</v>
      </c>
      <c r="D61" s="37">
        <v>2.9411764705882353E-2</v>
      </c>
      <c r="E61" s="38">
        <v>5.9080962800875277E-2</v>
      </c>
      <c r="F61" s="26">
        <v>5.0890585241730284E-3</v>
      </c>
      <c r="G61" s="20">
        <v>9.2807424593967514E-3</v>
      </c>
      <c r="H61" s="20">
        <v>1.3232514177693762E-2</v>
      </c>
      <c r="I61" s="20">
        <v>1.1217948717948718E-2</v>
      </c>
      <c r="J61" s="20">
        <v>1.0330578512396695E-2</v>
      </c>
      <c r="K61" s="39">
        <v>3.9215686274509803E-2</v>
      </c>
      <c r="L61" s="20">
        <v>0</v>
      </c>
      <c r="M61" s="20">
        <v>0</v>
      </c>
      <c r="N61" s="20">
        <f>C61+D61+E61</f>
        <v>9.522673424076436E-2</v>
      </c>
      <c r="O61" s="20">
        <f>SUM(C61:M61)</f>
        <v>0.1835932629068831</v>
      </c>
      <c r="P61" s="21">
        <f>N61/O61</f>
        <v>0.51868316262270764</v>
      </c>
    </row>
    <row r="62" spans="2:16" s="22" customFormat="1" x14ac:dyDescent="0.2">
      <c r="B62" s="23" t="s">
        <v>17</v>
      </c>
      <c r="C62" s="28">
        <v>1.3468013468013467E-2</v>
      </c>
      <c r="D62" s="28">
        <v>5.8823529411764705E-2</v>
      </c>
      <c r="E62" s="29">
        <v>2.8446389496717725E-2</v>
      </c>
      <c r="F62" s="26">
        <v>3.5623409669211195E-2</v>
      </c>
      <c r="G62" s="20">
        <v>0.1740139211136891</v>
      </c>
      <c r="H62" s="20">
        <v>0.13610586011342155</v>
      </c>
      <c r="I62" s="20">
        <v>7.0512820512820512E-2</v>
      </c>
      <c r="J62" s="20">
        <v>0.16942148760330578</v>
      </c>
      <c r="K62" s="20">
        <v>0</v>
      </c>
      <c r="L62" s="20">
        <v>0.1368421052631579</v>
      </c>
      <c r="M62" s="30">
        <v>7.7519379844961239E-2</v>
      </c>
    </row>
    <row r="63" spans="2:16" s="22" customFormat="1" x14ac:dyDescent="0.2">
      <c r="B63" s="23" t="s">
        <v>18</v>
      </c>
      <c r="C63" s="28">
        <v>1.0101010101010102E-2</v>
      </c>
      <c r="D63" s="28">
        <v>9.8039215686274508E-3</v>
      </c>
      <c r="E63" s="29">
        <v>0</v>
      </c>
      <c r="F63" s="26">
        <v>7.6335877862595417E-3</v>
      </c>
      <c r="G63" s="20">
        <v>0.16937354988399073</v>
      </c>
      <c r="H63" s="20">
        <v>0.11909262759924386</v>
      </c>
      <c r="I63" s="20">
        <v>8.1730769230769232E-2</v>
      </c>
      <c r="J63" s="20">
        <v>8.057851239669421E-2</v>
      </c>
      <c r="K63" s="20">
        <v>0</v>
      </c>
      <c r="L63" s="20">
        <v>3.1578947368421054E-2</v>
      </c>
      <c r="M63" s="30">
        <v>0.12403100775193798</v>
      </c>
    </row>
    <row r="64" spans="2:16" s="22" customFormat="1" ht="17" thickBot="1" x14ac:dyDescent="0.25">
      <c r="B64" s="31" t="s">
        <v>19</v>
      </c>
      <c r="C64" s="32">
        <v>0.96969696969696972</v>
      </c>
      <c r="D64" s="32">
        <v>0.90196078431372551</v>
      </c>
      <c r="E64" s="33">
        <v>0.91247264770240699</v>
      </c>
      <c r="F64" s="34">
        <v>0.95165394402035619</v>
      </c>
      <c r="G64" s="35">
        <v>0.64733178654292345</v>
      </c>
      <c r="H64" s="35">
        <v>0.73156899810964082</v>
      </c>
      <c r="I64" s="35">
        <v>0.83653846153846156</v>
      </c>
      <c r="J64" s="35">
        <v>0.73966942148760328</v>
      </c>
      <c r="K64" s="35">
        <v>0.96078431372549022</v>
      </c>
      <c r="L64" s="35">
        <v>0.83157894736842108</v>
      </c>
      <c r="M64" s="36">
        <v>0.79844961240310075</v>
      </c>
    </row>
    <row r="65" spans="2:17" s="22" customFormat="1" ht="17" thickBot="1" x14ac:dyDescent="0.25"/>
    <row r="66" spans="2:17" s="22" customFormat="1" x14ac:dyDescent="0.2">
      <c r="B66" s="14" t="s">
        <v>30</v>
      </c>
      <c r="C66" s="18" t="s">
        <v>31</v>
      </c>
      <c r="D66" s="18" t="s">
        <v>32</v>
      </c>
      <c r="E66" s="18" t="s">
        <v>27</v>
      </c>
      <c r="F66" s="18" t="s">
        <v>5</v>
      </c>
      <c r="G66" s="18" t="s">
        <v>6</v>
      </c>
      <c r="H66" s="18" t="s">
        <v>7</v>
      </c>
      <c r="I66" s="18" t="s">
        <v>8</v>
      </c>
      <c r="J66" s="18" t="s">
        <v>28</v>
      </c>
      <c r="K66" s="18" t="s">
        <v>33</v>
      </c>
      <c r="L66" s="18" t="s">
        <v>34</v>
      </c>
      <c r="M66" s="18" t="s">
        <v>35</v>
      </c>
      <c r="N66" s="19" t="s">
        <v>36</v>
      </c>
      <c r="O66" s="20" t="s">
        <v>13</v>
      </c>
      <c r="P66" s="20" t="s">
        <v>14</v>
      </c>
      <c r="Q66" s="21" t="s">
        <v>15</v>
      </c>
    </row>
    <row r="67" spans="2:17" s="22" customFormat="1" x14ac:dyDescent="0.2">
      <c r="B67" s="23" t="s">
        <v>16</v>
      </c>
      <c r="C67" s="37">
        <v>3.0769230769230771E-2</v>
      </c>
      <c r="D67" s="40">
        <v>8.5714285714285715E-2</v>
      </c>
      <c r="E67" s="26">
        <v>0</v>
      </c>
      <c r="F67" s="20">
        <v>4.0595399188092015E-3</v>
      </c>
      <c r="G67" s="39">
        <v>1.4272121788772598E-2</v>
      </c>
      <c r="H67" s="20">
        <v>2.1645021645021645E-3</v>
      </c>
      <c r="I67" s="20">
        <v>3.8860103626943004E-3</v>
      </c>
      <c r="J67" s="39">
        <v>1.4705882352941176E-2</v>
      </c>
      <c r="K67" s="39">
        <v>2.8368794326241134E-2</v>
      </c>
      <c r="L67" s="39">
        <v>5.5555555555555552E-2</v>
      </c>
      <c r="M67" s="39">
        <v>3.0581039755351681E-2</v>
      </c>
      <c r="N67" s="41">
        <v>6.8376068376068383E-2</v>
      </c>
      <c r="O67" s="20">
        <v>47</v>
      </c>
      <c r="P67" s="20">
        <v>108</v>
      </c>
      <c r="Q67" s="21">
        <v>0.43518518518518517</v>
      </c>
    </row>
    <row r="68" spans="2:17" s="22" customFormat="1" x14ac:dyDescent="0.2">
      <c r="B68" s="23" t="s">
        <v>41</v>
      </c>
      <c r="C68" s="28">
        <v>0.12692307692307692</v>
      </c>
      <c r="D68" s="42">
        <v>6.5934065934065934E-3</v>
      </c>
      <c r="E68" s="26">
        <v>1.3157894736842105E-2</v>
      </c>
      <c r="F68" s="20">
        <v>0.20297699594046009</v>
      </c>
      <c r="G68" s="20">
        <v>0.17507136060894388</v>
      </c>
      <c r="H68" s="20">
        <v>0.17965367965367965</v>
      </c>
      <c r="I68" s="20">
        <v>0.23963730569948186</v>
      </c>
      <c r="J68" s="20">
        <v>0.18382352941176472</v>
      </c>
      <c r="K68" s="20">
        <v>0.1773049645390071</v>
      </c>
      <c r="L68" s="20">
        <v>0.1984126984126984</v>
      </c>
      <c r="M68" s="20">
        <v>0.1743119266055046</v>
      </c>
      <c r="N68" s="30">
        <v>8.5470085470085479E-3</v>
      </c>
    </row>
    <row r="69" spans="2:17" s="22" customFormat="1" x14ac:dyDescent="0.2">
      <c r="B69" s="23" t="s">
        <v>42</v>
      </c>
      <c r="C69" s="28">
        <v>0</v>
      </c>
      <c r="D69" s="42">
        <v>0</v>
      </c>
      <c r="E69" s="26">
        <v>0</v>
      </c>
      <c r="F69" s="20">
        <v>0.13937753721244925</v>
      </c>
      <c r="G69" s="20">
        <v>7.1360608943862994E-2</v>
      </c>
      <c r="H69" s="20">
        <v>0.13203463203463203</v>
      </c>
      <c r="I69" s="20">
        <v>5.0518134715025906E-2</v>
      </c>
      <c r="J69" s="20">
        <v>0.10294117647058823</v>
      </c>
      <c r="K69" s="20">
        <v>2.1276595744680851E-2</v>
      </c>
      <c r="L69" s="20">
        <v>1.5873015873015872E-2</v>
      </c>
      <c r="M69" s="20">
        <v>3.0581039755351681E-2</v>
      </c>
      <c r="N69" s="30">
        <v>0</v>
      </c>
    </row>
    <row r="70" spans="2:17" s="22" customFormat="1" ht="17" thickBot="1" x14ac:dyDescent="0.25">
      <c r="B70" s="31" t="s">
        <v>43</v>
      </c>
      <c r="C70" s="32">
        <v>0.84230769230769231</v>
      </c>
      <c r="D70" s="43">
        <v>0.90769230769230769</v>
      </c>
      <c r="E70" s="34">
        <v>0.98684210526315785</v>
      </c>
      <c r="F70" s="35">
        <v>0.65358592692828144</v>
      </c>
      <c r="G70" s="35">
        <v>0.73929590865842054</v>
      </c>
      <c r="H70" s="35">
        <v>0.68614718614718617</v>
      </c>
      <c r="I70" s="35">
        <v>0.70595854922279788</v>
      </c>
      <c r="J70" s="35">
        <v>0.69852941176470584</v>
      </c>
      <c r="K70" s="35">
        <v>0.77304964539007093</v>
      </c>
      <c r="L70" s="35">
        <v>0.73015873015873012</v>
      </c>
      <c r="M70" s="35">
        <v>0.76452599388379205</v>
      </c>
      <c r="N70" s="36">
        <v>0.92307692307692313</v>
      </c>
    </row>
    <row r="74" spans="2:17" ht="17" thickBot="1" x14ac:dyDescent="0.25"/>
    <row r="75" spans="2:17" x14ac:dyDescent="0.2">
      <c r="C75" s="44" t="s">
        <v>37</v>
      </c>
      <c r="D75" s="45" t="s">
        <v>2</v>
      </c>
      <c r="E75" s="46" t="s">
        <v>3</v>
      </c>
      <c r="F75" s="47" t="s">
        <v>4</v>
      </c>
      <c r="G75" s="48" t="s">
        <v>5</v>
      </c>
      <c r="H75" s="48" t="s">
        <v>6</v>
      </c>
      <c r="I75" s="48" t="s">
        <v>7</v>
      </c>
      <c r="J75" s="48" t="s">
        <v>8</v>
      </c>
      <c r="K75" s="48" t="s">
        <v>9</v>
      </c>
      <c r="L75" s="48" t="s">
        <v>10</v>
      </c>
      <c r="M75" s="48" t="s">
        <v>11</v>
      </c>
      <c r="N75" s="49" t="s">
        <v>12</v>
      </c>
    </row>
    <row r="76" spans="2:17" x14ac:dyDescent="0.2">
      <c r="C76" s="50" t="s">
        <v>21</v>
      </c>
      <c r="D76" s="51">
        <v>1.4994232987312572E-2</v>
      </c>
      <c r="E76" s="52">
        <v>6.6000000000000003E-2</v>
      </c>
      <c r="F76" s="53">
        <v>2.6469031233456856E-3</v>
      </c>
      <c r="G76" s="54">
        <v>1.58478605388273E-3</v>
      </c>
      <c r="H76" s="54">
        <v>4.9597024178549285E-3</v>
      </c>
      <c r="I76" s="54">
        <v>1.0559662090813093E-3</v>
      </c>
      <c r="J76" s="54">
        <v>2.3364485981308409E-3</v>
      </c>
      <c r="K76" s="54">
        <v>4.6801872074882997E-3</v>
      </c>
      <c r="L76" s="54">
        <v>0</v>
      </c>
      <c r="M76" s="54">
        <v>1.2987012987012988E-2</v>
      </c>
      <c r="N76" s="55">
        <v>0</v>
      </c>
    </row>
    <row r="77" spans="2:17" x14ac:dyDescent="0.2">
      <c r="C77" s="50" t="s">
        <v>38</v>
      </c>
      <c r="D77" s="56">
        <v>2.6528258362168398E-2</v>
      </c>
      <c r="E77" s="57">
        <v>0.1</v>
      </c>
      <c r="F77" s="53">
        <v>2.6469031233456856E-3</v>
      </c>
      <c r="G77" s="54">
        <v>0.13827258320126784</v>
      </c>
      <c r="H77" s="54">
        <v>0.10601363918164911</v>
      </c>
      <c r="I77" s="54">
        <v>0.11721224920802534</v>
      </c>
      <c r="J77" s="54">
        <v>0.13200934579439252</v>
      </c>
      <c r="K77" s="54">
        <v>8.1123244929797195E-2</v>
      </c>
      <c r="L77" s="54">
        <v>0.11235955056179775</v>
      </c>
      <c r="M77" s="54">
        <v>0.11688311688311688</v>
      </c>
      <c r="N77" s="55">
        <v>6.8965517241379309E-2</v>
      </c>
    </row>
    <row r="78" spans="2:17" x14ac:dyDescent="0.2">
      <c r="C78" s="50" t="s">
        <v>39</v>
      </c>
      <c r="D78" s="56">
        <v>2.8835063437139562E-2</v>
      </c>
      <c r="E78" s="57">
        <v>6.0000000000000001E-3</v>
      </c>
      <c r="F78" s="53">
        <v>0</v>
      </c>
      <c r="G78" s="54">
        <v>0.26901743264659272</v>
      </c>
      <c r="H78" s="54">
        <v>0.17978921264724115</v>
      </c>
      <c r="I78" s="54">
        <v>0.26715945089757126</v>
      </c>
      <c r="J78" s="54">
        <v>0.15654205607476634</v>
      </c>
      <c r="K78" s="54">
        <v>0.1482059282371295</v>
      </c>
      <c r="L78" s="54">
        <v>8.4269662921348312E-2</v>
      </c>
      <c r="M78" s="54">
        <v>0.20779220779220781</v>
      </c>
      <c r="N78" s="55">
        <v>0.18965517241379309</v>
      </c>
    </row>
    <row r="79" spans="2:17" ht="17" thickBot="1" x14ac:dyDescent="0.25">
      <c r="C79" s="58" t="s">
        <v>19</v>
      </c>
      <c r="D79" s="59">
        <v>0.92964244521337946</v>
      </c>
      <c r="E79" s="60">
        <v>0.82799999999999996</v>
      </c>
      <c r="F79" s="61">
        <v>0.9947061937533086</v>
      </c>
      <c r="G79" s="62">
        <v>0.59112519809825703</v>
      </c>
      <c r="H79" s="62">
        <v>0.70923744575325498</v>
      </c>
      <c r="I79" s="62">
        <v>0.61457233368532205</v>
      </c>
      <c r="J79" s="62">
        <v>0.70911214953271029</v>
      </c>
      <c r="K79" s="62">
        <v>0.765990639625585</v>
      </c>
      <c r="L79" s="62">
        <v>0.8033707865168539</v>
      </c>
      <c r="M79" s="62">
        <v>0.66233766233766234</v>
      </c>
      <c r="N79" s="63">
        <v>0.74137931034482762</v>
      </c>
    </row>
    <row r="82" spans="1:15" x14ac:dyDescent="0.2">
      <c r="C82" s="64" t="s">
        <v>44</v>
      </c>
      <c r="D82" s="64"/>
    </row>
    <row r="83" spans="1:15" x14ac:dyDescent="0.2">
      <c r="C83" s="65" t="s">
        <v>45</v>
      </c>
      <c r="D83" s="65" t="s">
        <v>46</v>
      </c>
    </row>
    <row r="84" spans="1:15" x14ac:dyDescent="0.2">
      <c r="C84" s="20" t="s">
        <v>2</v>
      </c>
      <c r="D84" s="20">
        <v>1.18</v>
      </c>
    </row>
    <row r="85" spans="1:15" x14ac:dyDescent="0.2">
      <c r="C85" s="20" t="s">
        <v>3</v>
      </c>
      <c r="D85" s="20">
        <v>1.89</v>
      </c>
    </row>
    <row r="86" spans="1:15" x14ac:dyDescent="0.2">
      <c r="C86" s="20" t="s">
        <v>5</v>
      </c>
      <c r="D86" s="20">
        <v>0.85499999999999998</v>
      </c>
    </row>
    <row r="87" spans="1:15" x14ac:dyDescent="0.2">
      <c r="C87" s="20" t="s">
        <v>6</v>
      </c>
      <c r="D87" s="20">
        <v>0.89100000000000001</v>
      </c>
    </row>
    <row r="88" spans="1:15" x14ac:dyDescent="0.2">
      <c r="C88" s="20" t="s">
        <v>7</v>
      </c>
      <c r="D88" s="20">
        <v>0.79500000000000004</v>
      </c>
    </row>
    <row r="89" spans="1:15" x14ac:dyDescent="0.2">
      <c r="C89" s="20" t="s">
        <v>8</v>
      </c>
      <c r="D89" s="20">
        <v>0.97899999999999998</v>
      </c>
    </row>
    <row r="90" spans="1:15" x14ac:dyDescent="0.2">
      <c r="C90" s="20" t="s">
        <v>10</v>
      </c>
      <c r="D90" s="20">
        <v>1.05</v>
      </c>
    </row>
    <row r="91" spans="1:15" x14ac:dyDescent="0.2">
      <c r="C91" s="20" t="s">
        <v>9</v>
      </c>
      <c r="D91" s="20">
        <v>0.874</v>
      </c>
    </row>
    <row r="92" spans="1:15" x14ac:dyDescent="0.2">
      <c r="C92" s="20" t="s">
        <v>11</v>
      </c>
      <c r="D92" s="20">
        <v>0.84799999999999998</v>
      </c>
    </row>
    <row r="93" spans="1:15" x14ac:dyDescent="0.2">
      <c r="C93" s="20" t="s">
        <v>12</v>
      </c>
      <c r="D93" s="20">
        <v>0.84899999999999998</v>
      </c>
    </row>
    <row r="95" spans="1:15" ht="17" thickBot="1" x14ac:dyDescent="0.25"/>
    <row r="96" spans="1:15" x14ac:dyDescent="0.2">
      <c r="A96" s="66"/>
      <c r="B96" s="67" t="s">
        <v>1</v>
      </c>
      <c r="C96" s="68" t="s">
        <v>2</v>
      </c>
      <c r="D96" s="69" t="s">
        <v>3</v>
      </c>
      <c r="E96" s="70" t="s">
        <v>47</v>
      </c>
      <c r="F96" s="71" t="s">
        <v>5</v>
      </c>
      <c r="G96" s="71" t="s">
        <v>6</v>
      </c>
      <c r="H96" s="71" t="s">
        <v>7</v>
      </c>
      <c r="I96" s="71" t="s">
        <v>8</v>
      </c>
      <c r="J96" s="71" t="s">
        <v>9</v>
      </c>
      <c r="K96" s="71" t="s">
        <v>10</v>
      </c>
      <c r="L96" s="71" t="s">
        <v>48</v>
      </c>
      <c r="M96" s="72" t="s">
        <v>12</v>
      </c>
      <c r="N96" s="66"/>
      <c r="O96" s="66"/>
    </row>
    <row r="97" spans="1:15" x14ac:dyDescent="0.2">
      <c r="A97" s="66"/>
      <c r="B97" s="73" t="s">
        <v>49</v>
      </c>
      <c r="C97" s="74">
        <v>1.4994232987312572E-2</v>
      </c>
      <c r="D97" s="75">
        <v>2.1999999999999999E-2</v>
      </c>
      <c r="E97" s="76">
        <v>2.4351508734780307E-2</v>
      </c>
      <c r="F97" s="77">
        <v>1.1885895404120444E-3</v>
      </c>
      <c r="G97" s="77">
        <v>3.0998140111593306E-3</v>
      </c>
      <c r="H97" s="77">
        <v>0</v>
      </c>
      <c r="I97" s="77">
        <v>5.8411214953271026E-3</v>
      </c>
      <c r="J97" s="77">
        <v>6.2402496099843996E-3</v>
      </c>
      <c r="K97" s="77">
        <v>5.6179775280898875E-3</v>
      </c>
      <c r="L97" s="77">
        <v>0</v>
      </c>
      <c r="M97" s="78">
        <v>0</v>
      </c>
      <c r="N97" s="66"/>
      <c r="O97" s="66"/>
    </row>
    <row r="98" spans="1:15" x14ac:dyDescent="0.2">
      <c r="A98" s="66"/>
      <c r="B98" s="73" t="s">
        <v>50</v>
      </c>
      <c r="C98" s="79">
        <v>4.7289504036908882E-2</v>
      </c>
      <c r="D98" s="80">
        <v>5.1999999999999998E-2</v>
      </c>
      <c r="E98" s="81">
        <v>3.9703546850185283E-2</v>
      </c>
      <c r="F98" s="77">
        <v>8.042789223454834E-2</v>
      </c>
      <c r="G98" s="77">
        <v>0.11221326720396776</v>
      </c>
      <c r="H98" s="77">
        <v>7.2861668426610349E-2</v>
      </c>
      <c r="I98" s="77">
        <v>0.10747663551401869</v>
      </c>
      <c r="J98" s="77">
        <v>7.0202808112324488E-2</v>
      </c>
      <c r="K98" s="77">
        <v>8.4269662921348312E-2</v>
      </c>
      <c r="L98" s="77">
        <v>9.0909090909090912E-2</v>
      </c>
      <c r="M98" s="78">
        <v>3.4482758620689655E-2</v>
      </c>
      <c r="N98" s="66"/>
      <c r="O98" s="66"/>
    </row>
    <row r="99" spans="1:15" x14ac:dyDescent="0.2">
      <c r="A99" s="66"/>
      <c r="B99" s="73" t="s">
        <v>51</v>
      </c>
      <c r="C99" s="79">
        <v>2.9988465974625143E-2</v>
      </c>
      <c r="D99" s="80">
        <v>4.0000000000000001E-3</v>
      </c>
      <c r="E99" s="81">
        <v>3.7056643726839597E-3</v>
      </c>
      <c r="F99" s="77">
        <v>0.22662440570522979</v>
      </c>
      <c r="G99" s="77">
        <v>0.15809051456912585</v>
      </c>
      <c r="H99" s="77">
        <v>0.23020063357972545</v>
      </c>
      <c r="I99" s="77">
        <v>0.14485981308411214</v>
      </c>
      <c r="J99" s="77">
        <v>0.14508580343213728</v>
      </c>
      <c r="K99" s="77">
        <v>7.8651685393258425E-2</v>
      </c>
      <c r="L99" s="77">
        <v>0.19480519480519481</v>
      </c>
      <c r="M99" s="78">
        <v>0.22413793103448276</v>
      </c>
      <c r="N99" s="66"/>
      <c r="O99" s="66"/>
    </row>
    <row r="100" spans="1:15" ht="17" thickBot="1" x14ac:dyDescent="0.25">
      <c r="A100" s="66"/>
      <c r="B100" s="82" t="s">
        <v>52</v>
      </c>
      <c r="C100" s="83">
        <v>0.90772779700115336</v>
      </c>
      <c r="D100" s="84">
        <v>0.92200000000000004</v>
      </c>
      <c r="E100" s="85">
        <v>0.93223928004235046</v>
      </c>
      <c r="F100" s="86">
        <v>0.69175911251980982</v>
      </c>
      <c r="G100" s="86">
        <v>0.726596404215747</v>
      </c>
      <c r="H100" s="86">
        <v>0.69693769799366423</v>
      </c>
      <c r="I100" s="86">
        <v>0.74182242990654201</v>
      </c>
      <c r="J100" s="86">
        <v>0.77847113884555386</v>
      </c>
      <c r="K100" s="86">
        <v>0.8314606741573034</v>
      </c>
      <c r="L100" s="86">
        <v>0.7142857142857143</v>
      </c>
      <c r="M100" s="87">
        <v>0.74137931034482762</v>
      </c>
      <c r="N100" s="66"/>
      <c r="O100" s="66"/>
    </row>
    <row r="101" spans="1:15" ht="17" thickBot="1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</row>
    <row r="102" spans="1:15" x14ac:dyDescent="0.2">
      <c r="A102" s="66"/>
      <c r="B102" s="67" t="s">
        <v>22</v>
      </c>
      <c r="C102" s="68" t="s">
        <v>24</v>
      </c>
      <c r="D102" s="68" t="s">
        <v>25</v>
      </c>
      <c r="E102" s="69" t="s">
        <v>26</v>
      </c>
      <c r="F102" s="70" t="s">
        <v>53</v>
      </c>
      <c r="G102" s="71" t="s">
        <v>5</v>
      </c>
      <c r="H102" s="71" t="s">
        <v>6</v>
      </c>
      <c r="I102" s="71" t="s">
        <v>7</v>
      </c>
      <c r="J102" s="71" t="s">
        <v>8</v>
      </c>
      <c r="K102" s="71" t="s">
        <v>9</v>
      </c>
      <c r="L102" s="71" t="s">
        <v>10</v>
      </c>
      <c r="M102" s="72" t="s">
        <v>28</v>
      </c>
      <c r="N102" s="66"/>
      <c r="O102" s="66"/>
    </row>
    <row r="103" spans="1:15" x14ac:dyDescent="0.2">
      <c r="A103" s="66"/>
      <c r="B103" s="73" t="s">
        <v>49</v>
      </c>
      <c r="C103" s="79">
        <v>3.7037037037037035E-2</v>
      </c>
      <c r="D103" s="79">
        <v>9.8039215686274508E-3</v>
      </c>
      <c r="E103" s="88">
        <v>4.3763676148796497E-2</v>
      </c>
      <c r="F103" s="89">
        <v>6.1068702290076333E-2</v>
      </c>
      <c r="G103" s="77">
        <v>1.3921113689095127E-2</v>
      </c>
      <c r="H103" s="77">
        <v>5.6710775047258983E-3</v>
      </c>
      <c r="I103" s="77">
        <v>1.9230769230769232E-2</v>
      </c>
      <c r="J103" s="77">
        <v>6.1983471074380167E-3</v>
      </c>
      <c r="K103" s="77">
        <v>1.9607843137254902E-2</v>
      </c>
      <c r="L103" s="77">
        <v>0</v>
      </c>
      <c r="M103" s="78">
        <v>0</v>
      </c>
      <c r="N103" s="66"/>
      <c r="O103" s="66"/>
    </row>
    <row r="104" spans="1:15" x14ac:dyDescent="0.2">
      <c r="A104" s="66"/>
      <c r="B104" s="73" t="s">
        <v>50</v>
      </c>
      <c r="C104" s="79">
        <v>1.3468013468013467E-2</v>
      </c>
      <c r="D104" s="79">
        <v>5.8823529411764705E-2</v>
      </c>
      <c r="E104" s="80">
        <v>1.3129102844638949E-2</v>
      </c>
      <c r="F104" s="81">
        <v>4.5801526717557252E-2</v>
      </c>
      <c r="G104" s="77">
        <v>9.7447795823665889E-2</v>
      </c>
      <c r="H104" s="77">
        <v>9.8298676748582225E-2</v>
      </c>
      <c r="I104" s="77">
        <v>4.0064102564102567E-2</v>
      </c>
      <c r="J104" s="77">
        <v>0.13016528925619836</v>
      </c>
      <c r="K104" s="77">
        <v>0</v>
      </c>
      <c r="L104" s="77">
        <v>0.10526315789473684</v>
      </c>
      <c r="M104" s="78">
        <v>6.9767441860465115E-2</v>
      </c>
      <c r="N104" s="66"/>
      <c r="O104" s="66"/>
    </row>
    <row r="105" spans="1:15" x14ac:dyDescent="0.2">
      <c r="A105" s="66"/>
      <c r="B105" s="73" t="s">
        <v>54</v>
      </c>
      <c r="C105" s="79">
        <v>6.7340067340067337E-3</v>
      </c>
      <c r="D105" s="79">
        <v>0</v>
      </c>
      <c r="E105" s="80">
        <v>0</v>
      </c>
      <c r="F105" s="81">
        <v>2.7989821882951654E-2</v>
      </c>
      <c r="G105" s="77">
        <v>0.12993039443155452</v>
      </c>
      <c r="H105" s="77">
        <v>8.6956521739130432E-2</v>
      </c>
      <c r="I105" s="77">
        <v>6.4102564102564097E-2</v>
      </c>
      <c r="J105" s="77">
        <v>6.1983471074380167E-2</v>
      </c>
      <c r="K105" s="77">
        <v>0</v>
      </c>
      <c r="L105" s="77">
        <v>5.2631578947368418E-2</v>
      </c>
      <c r="M105" s="78">
        <v>6.9767441860465115E-2</v>
      </c>
      <c r="N105" s="66"/>
      <c r="O105" s="66"/>
    </row>
    <row r="106" spans="1:15" ht="17" thickBot="1" x14ac:dyDescent="0.25">
      <c r="A106" s="66"/>
      <c r="B106" s="82" t="s">
        <v>52</v>
      </c>
      <c r="C106" s="83">
        <v>0.9427609427609428</v>
      </c>
      <c r="D106" s="83">
        <v>0.93137254901960786</v>
      </c>
      <c r="E106" s="84">
        <v>0.94310722100656452</v>
      </c>
      <c r="F106" s="85">
        <v>0.86513994910941472</v>
      </c>
      <c r="G106" s="86">
        <v>0.75870069605568446</v>
      </c>
      <c r="H106" s="86">
        <v>0.80907372400756139</v>
      </c>
      <c r="I106" s="86">
        <v>0.8766025641025641</v>
      </c>
      <c r="J106" s="86">
        <v>0.80165289256198347</v>
      </c>
      <c r="K106" s="86">
        <v>0.98039215686274506</v>
      </c>
      <c r="L106" s="86">
        <v>0.84210526315789469</v>
      </c>
      <c r="M106" s="87">
        <v>0.86046511627906974</v>
      </c>
      <c r="N106" s="66"/>
      <c r="O106" s="66"/>
    </row>
    <row r="107" spans="1:15" ht="17" thickBot="1" x14ac:dyDescent="0.25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</row>
    <row r="108" spans="1:15" x14ac:dyDescent="0.2">
      <c r="A108" s="66"/>
      <c r="B108" s="67" t="s">
        <v>29</v>
      </c>
      <c r="C108" s="68" t="s">
        <v>31</v>
      </c>
      <c r="D108" s="69" t="s">
        <v>32</v>
      </c>
      <c r="E108" s="70" t="s">
        <v>55</v>
      </c>
      <c r="F108" s="71" t="s">
        <v>5</v>
      </c>
      <c r="G108" s="71" t="s">
        <v>6</v>
      </c>
      <c r="H108" s="71" t="s">
        <v>7</v>
      </c>
      <c r="I108" s="71" t="s">
        <v>8</v>
      </c>
      <c r="J108" s="71" t="s">
        <v>28</v>
      </c>
      <c r="K108" s="71" t="s">
        <v>33</v>
      </c>
      <c r="L108" s="71" t="s">
        <v>34</v>
      </c>
      <c r="M108" s="71" t="s">
        <v>35</v>
      </c>
      <c r="N108" s="72" t="s">
        <v>36</v>
      </c>
      <c r="O108" s="66"/>
    </row>
    <row r="109" spans="1:15" x14ac:dyDescent="0.2">
      <c r="A109" s="66"/>
      <c r="B109" s="73" t="s">
        <v>49</v>
      </c>
      <c r="C109" s="79">
        <v>1.1538461538461539E-2</v>
      </c>
      <c r="D109" s="88">
        <v>5.2747252747252747E-2</v>
      </c>
      <c r="E109" s="81">
        <v>1.3157894736842105E-2</v>
      </c>
      <c r="F109" s="77">
        <v>4.0595399188092015E-3</v>
      </c>
      <c r="G109" s="77">
        <v>8.5632730732635581E-3</v>
      </c>
      <c r="H109" s="77">
        <v>2.1645021645021645E-3</v>
      </c>
      <c r="I109" s="77">
        <v>3.8860103626943004E-3</v>
      </c>
      <c r="J109" s="77">
        <v>7.3529411764705881E-3</v>
      </c>
      <c r="K109" s="77">
        <v>1.4184397163120567E-2</v>
      </c>
      <c r="L109" s="77">
        <v>1.5873015873015872E-2</v>
      </c>
      <c r="M109" s="77">
        <v>1.5290519877675841E-2</v>
      </c>
      <c r="N109" s="78">
        <v>2.1367521367521368E-2</v>
      </c>
      <c r="O109" s="66"/>
    </row>
    <row r="110" spans="1:15" x14ac:dyDescent="0.2">
      <c r="A110" s="66"/>
      <c r="B110" s="73" t="s">
        <v>50</v>
      </c>
      <c r="C110" s="79">
        <v>0.10384615384615385</v>
      </c>
      <c r="D110" s="80">
        <v>1.3186813186813187E-2</v>
      </c>
      <c r="E110" s="81">
        <v>0</v>
      </c>
      <c r="F110" s="77">
        <v>0.10554803788903924</v>
      </c>
      <c r="G110" s="77">
        <v>0.12464319695528069</v>
      </c>
      <c r="H110" s="77">
        <v>0.12121212121212122</v>
      </c>
      <c r="I110" s="77">
        <v>0.16321243523316062</v>
      </c>
      <c r="J110" s="77">
        <v>6.6176470588235295E-2</v>
      </c>
      <c r="K110" s="77">
        <v>0.14184397163120568</v>
      </c>
      <c r="L110" s="77">
        <v>6.3492063492063489E-2</v>
      </c>
      <c r="M110" s="77">
        <v>0.11009174311926606</v>
      </c>
      <c r="N110" s="78">
        <v>1.7094017094017096E-2</v>
      </c>
      <c r="O110" s="66"/>
    </row>
    <row r="111" spans="1:15" x14ac:dyDescent="0.2">
      <c r="A111" s="66"/>
      <c r="B111" s="73" t="s">
        <v>54</v>
      </c>
      <c r="C111" s="79">
        <v>0</v>
      </c>
      <c r="D111" s="80">
        <v>0</v>
      </c>
      <c r="E111" s="81">
        <v>0</v>
      </c>
      <c r="F111" s="77">
        <v>0.12449255751014884</v>
      </c>
      <c r="G111" s="77">
        <v>4.5670789724072312E-2</v>
      </c>
      <c r="H111" s="77">
        <v>9.3073593073593072E-2</v>
      </c>
      <c r="I111" s="77">
        <v>4.0155440414507769E-2</v>
      </c>
      <c r="J111" s="77">
        <v>6.6176470588235295E-2</v>
      </c>
      <c r="K111" s="77">
        <v>2.1276595744680851E-2</v>
      </c>
      <c r="L111" s="77">
        <v>7.9365079365079361E-3</v>
      </c>
      <c r="M111" s="77">
        <v>2.1406727828746176E-2</v>
      </c>
      <c r="N111" s="78">
        <v>0</v>
      </c>
      <c r="O111" s="66"/>
    </row>
    <row r="112" spans="1:15" ht="17" thickBot="1" x14ac:dyDescent="0.25">
      <c r="A112" s="66"/>
      <c r="B112" s="82" t="s">
        <v>52</v>
      </c>
      <c r="C112" s="83">
        <v>0.88461538461538458</v>
      </c>
      <c r="D112" s="84">
        <v>0.93406593406593408</v>
      </c>
      <c r="E112" s="85">
        <v>0.98684210526315785</v>
      </c>
      <c r="F112" s="86">
        <v>0.76589986468200266</v>
      </c>
      <c r="G112" s="86">
        <v>0.82112274024738341</v>
      </c>
      <c r="H112" s="86">
        <v>0.78354978354978355</v>
      </c>
      <c r="I112" s="86">
        <v>0.79274611398963735</v>
      </c>
      <c r="J112" s="86">
        <v>0.86029411764705888</v>
      </c>
      <c r="K112" s="86">
        <v>0.82269503546099287</v>
      </c>
      <c r="L112" s="86">
        <v>0.91269841269841268</v>
      </c>
      <c r="M112" s="86">
        <v>0.85321100917431192</v>
      </c>
      <c r="N112" s="87">
        <v>0.96153846153846156</v>
      </c>
      <c r="O112" s="66"/>
    </row>
  </sheetData>
  <mergeCells count="4">
    <mergeCell ref="B3:L3"/>
    <mergeCell ref="B20:M20"/>
    <mergeCell ref="B37:M37"/>
    <mergeCell ref="C82:D82"/>
  </mergeCells>
  <conditionalFormatting sqref="C17:L18 C13:D13 F13:M13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34:L34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9:M29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6:N4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Guo, Longhua</cp:lastModifiedBy>
  <dcterms:created xsi:type="dcterms:W3CDTF">2025-02-13T19:43:28Z</dcterms:created>
  <dcterms:modified xsi:type="dcterms:W3CDTF">2025-02-13T19:43:36Z</dcterms:modified>
</cp:coreProperties>
</file>