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gallrein/Nextcloud/2025 - Gallrein, Meyer et al   ⨠/_SourceData split/"/>
    </mc:Choice>
  </mc:AlternateContent>
  <xr:revisionPtr revIDLastSave="0" documentId="13_ncr:1_{4F5FC2C6-7C43-3A4E-BD56-A3E2D7580B9C}" xr6:coauthVersionLast="47" xr6:coauthVersionMax="47" xr10:uidLastSave="{00000000-0000-0000-0000-000000000000}"/>
  <bookViews>
    <workbookView xWindow="7560" yWindow="500" windowWidth="34880" windowHeight="23520" xr2:uid="{CB47E6E0-0043-B54B-9370-848A681836B5}"/>
  </bookViews>
  <sheets>
    <sheet name="SuppFig.3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5" i="8" l="1"/>
  <c r="F75" i="8" s="1"/>
  <c r="G74" i="8"/>
  <c r="F74" i="8" s="1"/>
  <c r="G73" i="8"/>
  <c r="F73" i="8" s="1"/>
  <c r="G72" i="8"/>
  <c r="F72" i="8" s="1"/>
  <c r="G71" i="8"/>
  <c r="F71" i="8" s="1"/>
  <c r="G70" i="8"/>
  <c r="F70" i="8" s="1"/>
  <c r="G69" i="8"/>
  <c r="F69" i="8" s="1"/>
  <c r="G68" i="8"/>
  <c r="F68" i="8" s="1"/>
  <c r="G67" i="8"/>
  <c r="F67" i="8" s="1"/>
  <c r="G66" i="8"/>
  <c r="F66" i="8" s="1"/>
  <c r="G65" i="8"/>
  <c r="F65" i="8" s="1"/>
  <c r="G64" i="8"/>
  <c r="F64" i="8" s="1"/>
  <c r="G63" i="8"/>
  <c r="F63" i="8" s="1"/>
  <c r="G62" i="8"/>
  <c r="F62" i="8" s="1"/>
  <c r="G61" i="8"/>
  <c r="AB76" i="8"/>
  <c r="AA76" i="8" s="1"/>
  <c r="AB75" i="8"/>
  <c r="AA75" i="8" s="1"/>
  <c r="AB74" i="8"/>
  <c r="AA74" i="8" s="1"/>
  <c r="AB73" i="8"/>
  <c r="AA73" i="8" s="1"/>
  <c r="AB72" i="8"/>
  <c r="AA72" i="8" s="1"/>
  <c r="AB71" i="8"/>
  <c r="AA71" i="8" s="1"/>
  <c r="AB70" i="8"/>
  <c r="AA70" i="8" s="1"/>
  <c r="AB69" i="8"/>
  <c r="AA69" i="8"/>
  <c r="AB68" i="8"/>
  <c r="AA68" i="8" s="1"/>
  <c r="AB67" i="8"/>
  <c r="AA67" i="8" s="1"/>
  <c r="AB66" i="8"/>
  <c r="AA66" i="8" s="1"/>
  <c r="AB65" i="8"/>
  <c r="AA65" i="8" s="1"/>
  <c r="AB64" i="8"/>
  <c r="AA64" i="8" s="1"/>
  <c r="AB63" i="8"/>
  <c r="AA63" i="8" s="1"/>
  <c r="AB62" i="8"/>
  <c r="AA62" i="8" s="1"/>
  <c r="AB61" i="8"/>
  <c r="AA61" i="8" s="1"/>
  <c r="N84" i="8"/>
  <c r="M84" i="8" s="1"/>
  <c r="N83" i="8"/>
  <c r="M83" i="8" s="1"/>
  <c r="N82" i="8"/>
  <c r="M82" i="8" s="1"/>
  <c r="N81" i="8"/>
  <c r="M81" i="8" s="1"/>
  <c r="N80" i="8"/>
  <c r="M80" i="8" s="1"/>
  <c r="N79" i="8"/>
  <c r="M79" i="8" s="1"/>
  <c r="N78" i="8"/>
  <c r="M78" i="8" s="1"/>
  <c r="N77" i="8"/>
  <c r="M77" i="8" s="1"/>
  <c r="N76" i="8"/>
  <c r="M76" i="8" s="1"/>
  <c r="N75" i="8"/>
  <c r="M75" i="8" s="1"/>
  <c r="N74" i="8"/>
  <c r="M74" i="8" s="1"/>
  <c r="N73" i="8"/>
  <c r="M73" i="8" s="1"/>
  <c r="N72" i="8"/>
  <c r="M72" i="8" s="1"/>
  <c r="N71" i="8"/>
  <c r="M71" i="8" s="1"/>
  <c r="N70" i="8"/>
  <c r="M70" i="8" s="1"/>
  <c r="N69" i="8"/>
  <c r="M69" i="8" s="1"/>
  <c r="N68" i="8"/>
  <c r="M68" i="8" s="1"/>
  <c r="N67" i="8"/>
  <c r="M67" i="8" s="1"/>
  <c r="N66" i="8"/>
  <c r="M66" i="8" s="1"/>
  <c r="N65" i="8"/>
  <c r="M65" i="8" s="1"/>
  <c r="N64" i="8"/>
  <c r="M64" i="8" s="1"/>
  <c r="N63" i="8"/>
  <c r="M63" i="8" s="1"/>
  <c r="N62" i="8"/>
  <c r="M62" i="8" s="1"/>
  <c r="N61" i="8"/>
  <c r="U80" i="8"/>
  <c r="T80" i="8" s="1"/>
  <c r="U79" i="8"/>
  <c r="T79" i="8" s="1"/>
  <c r="U78" i="8"/>
  <c r="T78" i="8" s="1"/>
  <c r="U77" i="8"/>
  <c r="T77" i="8" s="1"/>
  <c r="U76" i="8"/>
  <c r="T76" i="8" s="1"/>
  <c r="U75" i="8"/>
  <c r="T75" i="8" s="1"/>
  <c r="U74" i="8"/>
  <c r="T74" i="8" s="1"/>
  <c r="U73" i="8"/>
  <c r="T73" i="8" s="1"/>
  <c r="U72" i="8"/>
  <c r="T72" i="8" s="1"/>
  <c r="U71" i="8"/>
  <c r="T71" i="8" s="1"/>
  <c r="U70" i="8"/>
  <c r="T70" i="8" s="1"/>
  <c r="U69" i="8"/>
  <c r="T69" i="8" s="1"/>
  <c r="U68" i="8"/>
  <c r="T68" i="8" s="1"/>
  <c r="U67" i="8"/>
  <c r="T67" i="8" s="1"/>
  <c r="U66" i="8"/>
  <c r="T66" i="8" s="1"/>
  <c r="U65" i="8"/>
  <c r="T65" i="8" s="1"/>
  <c r="U64" i="8"/>
  <c r="T64" i="8" s="1"/>
  <c r="U63" i="8"/>
  <c r="T63" i="8" s="1"/>
  <c r="U62" i="8"/>
  <c r="T62" i="8" s="1"/>
  <c r="U61" i="8"/>
  <c r="T61" i="8" s="1"/>
  <c r="G76" i="8" l="1"/>
  <c r="AA77" i="8"/>
  <c r="AB77" i="8"/>
  <c r="N85" i="8"/>
  <c r="F61" i="8"/>
  <c r="E76" i="8" s="1"/>
  <c r="Z77" i="8"/>
  <c r="M61" i="8"/>
  <c r="L85" i="8" s="1"/>
  <c r="U82" i="8"/>
  <c r="T82" i="8"/>
  <c r="S82" i="8"/>
  <c r="F76" i="8" l="1"/>
  <c r="M85" i="8"/>
</calcChain>
</file>

<file path=xl/sharedStrings.xml><?xml version="1.0" encoding="utf-8"?>
<sst xmlns="http://schemas.openxmlformats.org/spreadsheetml/2006/main" count="211" uniqueCount="90">
  <si>
    <t>ID</t>
  </si>
  <si>
    <t>Blebs</t>
  </si>
  <si>
    <t>Outgrowth</t>
  </si>
  <si>
    <t>yes</t>
  </si>
  <si>
    <t>Necrotic</t>
  </si>
  <si>
    <t>damaged</t>
  </si>
  <si>
    <t>heavily damaged</t>
  </si>
  <si>
    <t>I</t>
  </si>
  <si>
    <t>CB928-CX3596</t>
  </si>
  <si>
    <r>
      <t>(∆</t>
    </r>
    <r>
      <rPr>
        <i/>
        <sz val="12"/>
        <color theme="1"/>
        <rFont val="Calibri"/>
        <family val="2"/>
        <scheme val="minor"/>
      </rPr>
      <t>unc-31</t>
    </r>
    <r>
      <rPr>
        <sz val="12"/>
        <color theme="1"/>
        <rFont val="Calibri"/>
        <family val="2"/>
        <scheme val="minor"/>
      </rPr>
      <t>)</t>
    </r>
  </si>
  <si>
    <t>CiliaTermination</t>
  </si>
  <si>
    <t>Subcuticle</t>
  </si>
  <si>
    <t>Exposed</t>
  </si>
  <si>
    <t>Sheath</t>
  </si>
  <si>
    <t>Cuticle</t>
  </si>
  <si>
    <t>BehindCuticle</t>
  </si>
  <si>
    <t>H</t>
  </si>
  <si>
    <t>E</t>
  </si>
  <si>
    <t>L</t>
  </si>
  <si>
    <t>T</t>
  </si>
  <si>
    <t>K</t>
  </si>
  <si>
    <t>A</t>
  </si>
  <si>
    <t>S</t>
  </si>
  <si>
    <t>M</t>
  </si>
  <si>
    <t>G</t>
  </si>
  <si>
    <t>J</t>
  </si>
  <si>
    <t>C</t>
  </si>
  <si>
    <t>D</t>
  </si>
  <si>
    <t>F</t>
  </si>
  <si>
    <t>B</t>
  </si>
  <si>
    <t>P</t>
  </si>
  <si>
    <t>ANOVA</t>
  </si>
  <si>
    <t>Source</t>
  </si>
  <si>
    <t>SS</t>
  </si>
  <si>
    <t>DF</t>
  </si>
  <si>
    <t>MS</t>
  </si>
  <si>
    <t>p-unc</t>
  </si>
  <si>
    <t>np2</t>
  </si>
  <si>
    <t>Within</t>
  </si>
  <si>
    <t>group1</t>
  </si>
  <si>
    <t>group2</t>
  </si>
  <si>
    <t>meandiff</t>
  </si>
  <si>
    <t>p-adj</t>
  </si>
  <si>
    <t>lower</t>
  </si>
  <si>
    <t>upper</t>
  </si>
  <si>
    <t>reject</t>
  </si>
  <si>
    <t>False</t>
  </si>
  <si>
    <t>True</t>
  </si>
  <si>
    <t>Not ciliated</t>
  </si>
  <si>
    <t>N</t>
  </si>
  <si>
    <t>O</t>
  </si>
  <si>
    <t>Q</t>
  </si>
  <si>
    <t>R</t>
  </si>
  <si>
    <t>U</t>
  </si>
  <si>
    <t>V</t>
  </si>
  <si>
    <t>Tukey</t>
  </si>
  <si>
    <t>Ttest_indResult(statistic=6.136849054252455, pvalue=5.623724136559861e-08)</t>
  </si>
  <si>
    <t>Ttest_indResult(statistic=11.70392528056882, pvalue=7.202370557205144e-22)</t>
  </si>
  <si>
    <t>Ttest_indResult(statistic=7.598459216414264, pvalue=5.945213533431745e-12)</t>
  </si>
  <si>
    <t>Ttest_indResult(statistic=6.173593367763884, pvalue=8.445782987752342e-09)</t>
  </si>
  <si>
    <t>Ttest_indResult(statistic=-0.0786908810921143, pvalue=0.937403332899817)</t>
  </si>
  <si>
    <t>Ttest_indResult(statistic=-1.949601216783758, pvalue=0.05344503788628484)</t>
  </si>
  <si>
    <t>Pearson correlation (0.2606417315263669, 0.00296411990275525)</t>
  </si>
  <si>
    <t>Pearson correlation (0.2214015476517328, 0.012020190776399957)</t>
  </si>
  <si>
    <t>Pearson correlation (0.3579156027879675, 0.002942138471421119)</t>
  </si>
  <si>
    <t>Pearson correlation (0.4344861599851221, 0.00023900652290203335)</t>
  </si>
  <si>
    <t>Pearson correlation (0.42751588717813954, 4.826031820678224e-07)</t>
  </si>
  <si>
    <t>Pearson correlation (0.38576530928685054, 6.893700375986857e-06)</t>
  </si>
  <si>
    <t>Pearson correlation (-0.18458671964393641, 0.03699376612893147)</t>
  </si>
  <si>
    <t>Pearson correlation (-0.2087366766092983, 0.09004540028143111)</t>
  </si>
  <si>
    <t>Pearson correlation (-0.1159950245712892, 0.19227921201751547)</t>
  </si>
  <si>
    <t>Pearson correlation (-0.04151399734994633, 0.6624148967746167)</t>
  </si>
  <si>
    <t>Pearson correlation (-0.21810762164722033, 0.1031260402605306)</t>
  </si>
  <si>
    <t>Pearson correlation (-0.07014087463287924, 0.4603762392332388)</t>
  </si>
  <si>
    <t>Ttest_indResult(statistic=4.693096156468405, pvalue=1.432130248873219e-05)</t>
  </si>
  <si>
    <t>Ttest_indResult(statistic=8.627792092188981, pvalue=2.2851178858525128e-14)</t>
  </si>
  <si>
    <t>W</t>
  </si>
  <si>
    <t>Adult day 1</t>
  </si>
  <si>
    <t xml:space="preserve"> link  threshold nobs logLik  AIC    niter max.grad cond.H </t>
  </si>
  <si>
    <t>Coefficients:</t>
  </si>
  <si>
    <t>---</t>
  </si>
  <si>
    <t>Signif. codes:  0 ‘***’ 0.001 ‘**’ 0.01 ‘*’ 0.05 ‘.’ 0.1 ‘ ’ 1</t>
  </si>
  <si>
    <t>Threshold coefficients:</t>
  </si>
  <si>
    <t xml:space="preserve">             Estimate Std. Error z value</t>
  </si>
  <si>
    <t xml:space="preserve"> logit flexible  127  -109.94 225.89 4(0)  8.51e-07 1.1e+01</t>
  </si>
  <si>
    <t xml:space="preserve">                Estimate Std. Error z value Pr(&gt;|z|)  </t>
  </si>
  <si>
    <t>conditionunc-31  -0.6247     0.3657  -1.709   0.0875 .</t>
  </si>
  <si>
    <t>Healthy|Mild   0.2187     0.2694   0.812</t>
  </si>
  <si>
    <t>Mild|Severe    1.7661     0.3344   5.282</t>
  </si>
  <si>
    <t>unc-31 vs Ctrl (data shown in Figure 2 ASI D1)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</si>
</sst>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6" fillId="0" borderId="0"/>
    <xf numFmtId="0" fontId="4" fillId="0" borderId="0"/>
    <xf numFmtId="0" fontId="4" fillId="0" borderId="0"/>
  </cellStyleXfs>
  <cellXfs count="16">
    <xf numFmtId="0" fontId="0" fillId="0" borderId="0" xfId="0"/>
    <xf numFmtId="0" fontId="0" fillId="2" borderId="0" xfId="0" applyFill="1"/>
    <xf numFmtId="0" fontId="0" fillId="3" borderId="0" xfId="0" applyFill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1" fillId="0" borderId="0" xfId="0" applyFont="1"/>
    <xf numFmtId="0" fontId="0" fillId="3" borderId="0" xfId="0" quotePrefix="1" applyFill="1"/>
    <xf numFmtId="0" fontId="5" fillId="0" borderId="0" xfId="0" applyFont="1"/>
    <xf numFmtId="49" fontId="0" fillId="0" borderId="0" xfId="0" applyNumberFormat="1"/>
    <xf numFmtId="0" fontId="6" fillId="0" borderId="0" xfId="1"/>
    <xf numFmtId="49" fontId="6" fillId="0" borderId="0" xfId="1" applyNumberFormat="1"/>
    <xf numFmtId="0" fontId="4" fillId="0" borderId="0" xfId="2"/>
    <xf numFmtId="0" fontId="6" fillId="4" borderId="0" xfId="1" applyFill="1"/>
  </cellXfs>
  <cellStyles count="4">
    <cellStyle name="Normal" xfId="0" builtinId="0"/>
    <cellStyle name="Standard 2" xfId="1" xr:uid="{6DA2F94F-B54C-4742-90CD-2EB944BD8193}"/>
    <cellStyle name="Standard 3" xfId="2" xr:uid="{6B5A5F9D-1793-404B-81E9-29339E1BE55E}"/>
    <cellStyle name="Standard_Fig.2" xfId="3" xr:uid="{6CE9D779-B9D4-4A4C-A4AC-CF39D718CAD2}"/>
  </cellStyles>
  <dxfs count="0"/>
  <tableStyles count="0" defaultTableStyle="TableStyleMedium2" defaultPivotStyle="PivotStyleLight16"/>
  <colors>
    <mruColors>
      <color rgb="FFEBF9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6D885-D5DC-E345-A6A4-3F793843BCB0}">
  <dimension ref="B10:AF157"/>
  <sheetViews>
    <sheetView tabSelected="1" zoomScale="70" zoomScaleNormal="70" workbookViewId="0">
      <selection activeCell="D120" sqref="D120"/>
    </sheetView>
  </sheetViews>
  <sheetFormatPr baseColWidth="10" defaultRowHeight="16" x14ac:dyDescent="0.2"/>
  <sheetData>
    <row r="10" spans="2:2" s="1" customFormat="1" x14ac:dyDescent="0.2"/>
    <row r="14" spans="2:2" x14ac:dyDescent="0.2">
      <c r="B14" s="10" t="s">
        <v>21</v>
      </c>
    </row>
    <row r="15" spans="2:2" x14ac:dyDescent="0.2">
      <c r="B15" t="s">
        <v>56</v>
      </c>
    </row>
    <row r="17" spans="2:2" x14ac:dyDescent="0.2">
      <c r="B17" s="10" t="s">
        <v>29</v>
      </c>
    </row>
    <row r="18" spans="2:2" x14ac:dyDescent="0.2">
      <c r="B18" t="s">
        <v>57</v>
      </c>
    </row>
    <row r="20" spans="2:2" x14ac:dyDescent="0.2">
      <c r="B20" s="10" t="s">
        <v>26</v>
      </c>
    </row>
    <row r="21" spans="2:2" x14ac:dyDescent="0.2">
      <c r="B21" t="s">
        <v>58</v>
      </c>
    </row>
    <row r="24" spans="2:2" x14ac:dyDescent="0.2">
      <c r="B24" s="10" t="s">
        <v>27</v>
      </c>
    </row>
    <row r="25" spans="2:2" x14ac:dyDescent="0.2">
      <c r="B25" t="s">
        <v>59</v>
      </c>
    </row>
    <row r="28" spans="2:2" x14ac:dyDescent="0.2">
      <c r="B28" s="10" t="s">
        <v>17</v>
      </c>
    </row>
    <row r="29" spans="2:2" x14ac:dyDescent="0.2">
      <c r="B29" t="s">
        <v>60</v>
      </c>
    </row>
    <row r="32" spans="2:2" x14ac:dyDescent="0.2">
      <c r="B32" s="10" t="s">
        <v>28</v>
      </c>
    </row>
    <row r="33" spans="2:2" x14ac:dyDescent="0.2">
      <c r="B33" t="s">
        <v>61</v>
      </c>
    </row>
    <row r="38" spans="2:2" x14ac:dyDescent="0.2">
      <c r="B38" s="10" t="s">
        <v>24</v>
      </c>
    </row>
    <row r="39" spans="2:2" x14ac:dyDescent="0.2">
      <c r="B39" t="s">
        <v>62</v>
      </c>
    </row>
    <row r="41" spans="2:2" x14ac:dyDescent="0.2">
      <c r="B41" s="10" t="s">
        <v>16</v>
      </c>
    </row>
    <row r="42" spans="2:2" x14ac:dyDescent="0.2">
      <c r="B42" t="s">
        <v>63</v>
      </c>
    </row>
    <row r="45" spans="2:2" x14ac:dyDescent="0.2">
      <c r="B45" s="10" t="s">
        <v>7</v>
      </c>
    </row>
    <row r="46" spans="2:2" x14ac:dyDescent="0.2">
      <c r="B46" t="s">
        <v>64</v>
      </c>
    </row>
    <row r="48" spans="2:2" x14ac:dyDescent="0.2">
      <c r="B48" t="s">
        <v>25</v>
      </c>
    </row>
    <row r="49" spans="2:32" x14ac:dyDescent="0.2">
      <c r="B49" t="s">
        <v>65</v>
      </c>
    </row>
    <row r="51" spans="2:32" x14ac:dyDescent="0.2">
      <c r="B51" t="s">
        <v>20</v>
      </c>
    </row>
    <row r="52" spans="2:32" x14ac:dyDescent="0.2">
      <c r="B52" t="s">
        <v>66</v>
      </c>
    </row>
    <row r="53" spans="2:32" x14ac:dyDescent="0.2">
      <c r="I53" s="11"/>
    </row>
    <row r="54" spans="2:32" x14ac:dyDescent="0.2">
      <c r="B54" t="s">
        <v>18</v>
      </c>
      <c r="I54" s="11"/>
    </row>
    <row r="55" spans="2:32" x14ac:dyDescent="0.2">
      <c r="B55" t="s">
        <v>67</v>
      </c>
      <c r="I55" s="11"/>
    </row>
    <row r="57" spans="2:32" x14ac:dyDescent="0.2">
      <c r="B57" s="8" t="s">
        <v>23</v>
      </c>
    </row>
    <row r="58" spans="2:32" x14ac:dyDescent="0.2">
      <c r="B58" s="2" t="s">
        <v>77</v>
      </c>
      <c r="C58" s="9" t="s">
        <v>8</v>
      </c>
      <c r="D58" s="9"/>
      <c r="E58" s="2" t="s">
        <v>9</v>
      </c>
      <c r="F58" s="9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60" spans="2:32" x14ac:dyDescent="0.2">
      <c r="B60" s="3" t="s">
        <v>0</v>
      </c>
      <c r="C60" s="3" t="s">
        <v>1</v>
      </c>
      <c r="D60" s="3" t="s">
        <v>2</v>
      </c>
      <c r="E60" s="3" t="s">
        <v>4</v>
      </c>
      <c r="F60" s="4" t="s">
        <v>5</v>
      </c>
      <c r="G60" s="4" t="s">
        <v>6</v>
      </c>
      <c r="I60" s="3" t="s">
        <v>0</v>
      </c>
      <c r="J60" s="3" t="s">
        <v>1</v>
      </c>
      <c r="K60" s="3" t="s">
        <v>2</v>
      </c>
      <c r="L60" s="3" t="s">
        <v>4</v>
      </c>
      <c r="M60" s="4" t="s">
        <v>5</v>
      </c>
      <c r="N60" s="4" t="s">
        <v>6</v>
      </c>
      <c r="P60" s="3" t="s">
        <v>0</v>
      </c>
      <c r="Q60" s="3" t="s">
        <v>1</v>
      </c>
      <c r="R60" s="3" t="s">
        <v>2</v>
      </c>
      <c r="S60" s="3" t="s">
        <v>4</v>
      </c>
      <c r="T60" s="4" t="s">
        <v>5</v>
      </c>
      <c r="U60" s="4" t="s">
        <v>6</v>
      </c>
      <c r="W60" s="3" t="s">
        <v>0</v>
      </c>
      <c r="X60" s="3" t="s">
        <v>1</v>
      </c>
      <c r="Y60" s="3" t="s">
        <v>2</v>
      </c>
      <c r="Z60" s="3" t="s">
        <v>4</v>
      </c>
      <c r="AA60" s="4" t="s">
        <v>5</v>
      </c>
      <c r="AB60" s="4" t="s">
        <v>6</v>
      </c>
      <c r="AE60" s="14" t="s">
        <v>89</v>
      </c>
    </row>
    <row r="61" spans="2:32" x14ac:dyDescent="0.2">
      <c r="B61">
        <v>1</v>
      </c>
      <c r="C61">
        <v>1</v>
      </c>
      <c r="F61" s="5">
        <f t="shared" ref="F61:F75" si="0">IF(C61&gt;=5, 1,  IF(D61&gt;=2, 1,  IF(E61="yes", 1, 0) ) )-G61</f>
        <v>0</v>
      </c>
      <c r="G61" s="5">
        <f t="shared" ref="G61:G75" si="1">IF(C61&gt;=10, 1,  IF(D61&gt;=3, 1,  IF(E61="yes", 1, 0) ) )</f>
        <v>0</v>
      </c>
      <c r="I61">
        <v>1</v>
      </c>
      <c r="J61">
        <v>5</v>
      </c>
      <c r="M61" s="5">
        <f t="shared" ref="M61:M84" si="2">IF(J61&gt;=5, 1,  IF(K61&gt;=2, 1,  IF(L61="yes", 1, 0) ) )-N61</f>
        <v>1</v>
      </c>
      <c r="N61" s="5">
        <f t="shared" ref="N61:N84" si="3">IF(J61&gt;=10, 1,  IF(K61&gt;=3, 1,  IF(L61="yes", 1, 0) ) )</f>
        <v>0</v>
      </c>
      <c r="P61">
        <v>1</v>
      </c>
      <c r="Q61">
        <v>6</v>
      </c>
      <c r="S61" s="4"/>
      <c r="T61" s="5">
        <f>IF(Q61&gt;=5, 1,  IF(R61&gt;=2, 1,  IF(S61="yes", 1, 0) ) )-U61</f>
        <v>1</v>
      </c>
      <c r="U61" s="5">
        <f>IF(Q61&gt;=10, 1,  IF(R61&gt;=3, 1,  IF(S61="yes", 1, 0) ) )</f>
        <v>0</v>
      </c>
      <c r="W61">
        <v>1</v>
      </c>
      <c r="X61">
        <v>0</v>
      </c>
      <c r="AA61" s="5">
        <f>IF(X61&gt;=5, 1,  IF(Y61&gt;=2, 1,  IF(Z61="yes", 1, 0) ) )-AB61</f>
        <v>0</v>
      </c>
      <c r="AB61" s="5">
        <f>IF(X61&gt;=10, 1,  IF(Y61&gt;=3, 1,  IF(Z61="yes", 1, 0) ) )</f>
        <v>0</v>
      </c>
      <c r="AF61" s="14" t="s">
        <v>78</v>
      </c>
    </row>
    <row r="62" spans="2:32" x14ac:dyDescent="0.2">
      <c r="B62">
        <v>2</v>
      </c>
      <c r="C62">
        <v>0</v>
      </c>
      <c r="F62" s="5">
        <f t="shared" si="0"/>
        <v>0</v>
      </c>
      <c r="G62" s="5">
        <f t="shared" si="1"/>
        <v>0</v>
      </c>
      <c r="I62">
        <v>2</v>
      </c>
      <c r="J62">
        <v>4</v>
      </c>
      <c r="M62" s="5">
        <f t="shared" si="2"/>
        <v>0</v>
      </c>
      <c r="N62" s="5">
        <f t="shared" si="3"/>
        <v>0</v>
      </c>
      <c r="P62">
        <v>2</v>
      </c>
      <c r="Q62">
        <v>2</v>
      </c>
      <c r="S62" s="4"/>
      <c r="T62" s="5">
        <f t="shared" ref="T62:T80" si="4">IF(Q62&gt;=5, 1,  IF(R62&gt;=2, 1,  IF(S62="yes", 1, 0) ) )-U62</f>
        <v>0</v>
      </c>
      <c r="U62" s="5">
        <f t="shared" ref="U62:U80" si="5">IF(Q62&gt;=10, 1,  IF(R62&gt;=3, 1,  IF(S62="yes", 1, 0) ) )</f>
        <v>0</v>
      </c>
      <c r="W62">
        <v>2</v>
      </c>
      <c r="X62">
        <v>9</v>
      </c>
      <c r="AA62" s="5">
        <f t="shared" ref="AA62:AA76" si="6">IF(X62&gt;=5, 1,  IF(Y62&gt;=2, 1,  IF(Z62="yes", 1, 0) ) )-AB62</f>
        <v>1</v>
      </c>
      <c r="AB62" s="5">
        <f t="shared" ref="AB62:AB76" si="7">IF(X62&gt;=10, 1,  IF(Y62&gt;=3, 1,  IF(Z62="yes", 1, 0) ) )</f>
        <v>0</v>
      </c>
      <c r="AE62" s="14"/>
      <c r="AF62" s="14" t="s">
        <v>84</v>
      </c>
    </row>
    <row r="63" spans="2:32" x14ac:dyDescent="0.2">
      <c r="B63">
        <v>3</v>
      </c>
      <c r="C63">
        <v>1</v>
      </c>
      <c r="F63" s="5">
        <f t="shared" si="0"/>
        <v>0</v>
      </c>
      <c r="G63" s="5">
        <f t="shared" si="1"/>
        <v>0</v>
      </c>
      <c r="I63">
        <v>3</v>
      </c>
      <c r="J63">
        <v>2</v>
      </c>
      <c r="M63" s="5">
        <f t="shared" si="2"/>
        <v>0</v>
      </c>
      <c r="N63" s="5">
        <f t="shared" si="3"/>
        <v>0</v>
      </c>
      <c r="P63">
        <v>3</v>
      </c>
      <c r="Q63">
        <v>5</v>
      </c>
      <c r="S63" s="4"/>
      <c r="T63" s="5">
        <f t="shared" si="4"/>
        <v>1</v>
      </c>
      <c r="U63" s="5">
        <f t="shared" si="5"/>
        <v>0</v>
      </c>
      <c r="W63">
        <v>3</v>
      </c>
      <c r="X63">
        <v>0</v>
      </c>
      <c r="AA63" s="5">
        <f t="shared" si="6"/>
        <v>0</v>
      </c>
      <c r="AB63" s="5">
        <f t="shared" si="7"/>
        <v>0</v>
      </c>
    </row>
    <row r="64" spans="2:32" x14ac:dyDescent="0.2">
      <c r="B64">
        <v>4</v>
      </c>
      <c r="C64">
        <v>1</v>
      </c>
      <c r="F64" s="5">
        <f t="shared" si="0"/>
        <v>0</v>
      </c>
      <c r="G64" s="5">
        <f t="shared" si="1"/>
        <v>0</v>
      </c>
      <c r="I64">
        <v>4</v>
      </c>
      <c r="J64">
        <v>1</v>
      </c>
      <c r="M64" s="5">
        <f t="shared" si="2"/>
        <v>0</v>
      </c>
      <c r="N64" s="5">
        <f t="shared" si="3"/>
        <v>0</v>
      </c>
      <c r="P64">
        <v>4</v>
      </c>
      <c r="Q64">
        <v>1</v>
      </c>
      <c r="S64" s="4"/>
      <c r="T64" s="5">
        <f t="shared" si="4"/>
        <v>0</v>
      </c>
      <c r="U64" s="5">
        <f t="shared" si="5"/>
        <v>0</v>
      </c>
      <c r="W64">
        <v>4</v>
      </c>
      <c r="X64">
        <v>1</v>
      </c>
      <c r="AA64" s="5">
        <f t="shared" si="6"/>
        <v>0</v>
      </c>
      <c r="AB64" s="5">
        <f t="shared" si="7"/>
        <v>0</v>
      </c>
      <c r="AE64" s="14"/>
      <c r="AF64" s="14" t="s">
        <v>79</v>
      </c>
    </row>
    <row r="65" spans="2:32" x14ac:dyDescent="0.2">
      <c r="B65">
        <v>5</v>
      </c>
      <c r="C65">
        <v>0</v>
      </c>
      <c r="F65" s="5">
        <f t="shared" si="0"/>
        <v>0</v>
      </c>
      <c r="G65" s="5">
        <f t="shared" si="1"/>
        <v>0</v>
      </c>
      <c r="I65">
        <v>5</v>
      </c>
      <c r="J65">
        <v>2</v>
      </c>
      <c r="M65" s="5">
        <f t="shared" si="2"/>
        <v>0</v>
      </c>
      <c r="N65" s="5">
        <f t="shared" si="3"/>
        <v>0</v>
      </c>
      <c r="P65">
        <v>5</v>
      </c>
      <c r="Q65">
        <v>0</v>
      </c>
      <c r="S65" s="4"/>
      <c r="T65" s="5">
        <f t="shared" si="4"/>
        <v>0</v>
      </c>
      <c r="U65" s="5">
        <f t="shared" si="5"/>
        <v>0</v>
      </c>
      <c r="W65">
        <v>5</v>
      </c>
      <c r="X65">
        <v>1</v>
      </c>
      <c r="AA65" s="5">
        <f t="shared" si="6"/>
        <v>0</v>
      </c>
      <c r="AB65" s="5">
        <f t="shared" si="7"/>
        <v>0</v>
      </c>
      <c r="AE65" s="14"/>
      <c r="AF65" s="14" t="s">
        <v>85</v>
      </c>
    </row>
    <row r="66" spans="2:32" x14ac:dyDescent="0.2">
      <c r="B66">
        <v>6</v>
      </c>
      <c r="C66">
        <v>0</v>
      </c>
      <c r="F66" s="5">
        <f t="shared" si="0"/>
        <v>0</v>
      </c>
      <c r="G66" s="5">
        <f t="shared" si="1"/>
        <v>0</v>
      </c>
      <c r="I66">
        <v>6</v>
      </c>
      <c r="J66">
        <v>2</v>
      </c>
      <c r="M66" s="5">
        <f t="shared" si="2"/>
        <v>0</v>
      </c>
      <c r="N66" s="5">
        <f t="shared" si="3"/>
        <v>0</v>
      </c>
      <c r="P66">
        <v>6</v>
      </c>
      <c r="Q66">
        <v>10</v>
      </c>
      <c r="R66">
        <v>9</v>
      </c>
      <c r="S66" s="4"/>
      <c r="T66" s="5">
        <f t="shared" si="4"/>
        <v>0</v>
      </c>
      <c r="U66" s="5">
        <f t="shared" si="5"/>
        <v>1</v>
      </c>
      <c r="W66">
        <v>6</v>
      </c>
      <c r="X66">
        <v>0</v>
      </c>
      <c r="AA66" s="5">
        <f t="shared" si="6"/>
        <v>0</v>
      </c>
      <c r="AB66" s="5">
        <f t="shared" si="7"/>
        <v>0</v>
      </c>
      <c r="AE66" s="14"/>
      <c r="AF66" s="14" t="s">
        <v>86</v>
      </c>
    </row>
    <row r="67" spans="2:32" x14ac:dyDescent="0.2">
      <c r="B67">
        <v>7</v>
      </c>
      <c r="C67">
        <v>1</v>
      </c>
      <c r="F67" s="5">
        <f t="shared" si="0"/>
        <v>0</v>
      </c>
      <c r="G67" s="5">
        <f t="shared" si="1"/>
        <v>0</v>
      </c>
      <c r="I67">
        <v>7</v>
      </c>
      <c r="J67">
        <v>3</v>
      </c>
      <c r="M67" s="5">
        <f t="shared" si="2"/>
        <v>0</v>
      </c>
      <c r="N67" s="5">
        <f t="shared" si="3"/>
        <v>0</v>
      </c>
      <c r="P67">
        <v>7</v>
      </c>
      <c r="Q67">
        <v>0</v>
      </c>
      <c r="S67" s="4"/>
      <c r="T67" s="5">
        <f t="shared" si="4"/>
        <v>0</v>
      </c>
      <c r="U67" s="5">
        <f t="shared" si="5"/>
        <v>0</v>
      </c>
      <c r="W67">
        <v>7</v>
      </c>
      <c r="X67">
        <v>6</v>
      </c>
      <c r="AA67" s="5">
        <f t="shared" si="6"/>
        <v>1</v>
      </c>
      <c r="AB67" s="5">
        <f t="shared" si="7"/>
        <v>0</v>
      </c>
      <c r="AE67" s="14"/>
      <c r="AF67" s="14" t="s">
        <v>80</v>
      </c>
    </row>
    <row r="68" spans="2:32" x14ac:dyDescent="0.2">
      <c r="B68">
        <v>8</v>
      </c>
      <c r="C68">
        <v>5</v>
      </c>
      <c r="F68" s="5">
        <f t="shared" si="0"/>
        <v>1</v>
      </c>
      <c r="G68" s="5">
        <f t="shared" si="1"/>
        <v>0</v>
      </c>
      <c r="I68">
        <v>8</v>
      </c>
      <c r="J68">
        <v>0</v>
      </c>
      <c r="M68" s="5">
        <f t="shared" si="2"/>
        <v>0</v>
      </c>
      <c r="N68" s="5">
        <f t="shared" si="3"/>
        <v>0</v>
      </c>
      <c r="P68">
        <v>8</v>
      </c>
      <c r="Q68">
        <v>0</v>
      </c>
      <c r="S68" s="4"/>
      <c r="T68" s="5">
        <f t="shared" si="4"/>
        <v>0</v>
      </c>
      <c r="U68" s="5">
        <f t="shared" si="5"/>
        <v>0</v>
      </c>
      <c r="W68">
        <v>8</v>
      </c>
      <c r="X68">
        <v>1</v>
      </c>
      <c r="AA68" s="5">
        <f t="shared" si="6"/>
        <v>0</v>
      </c>
      <c r="AB68" s="5">
        <f t="shared" si="7"/>
        <v>0</v>
      </c>
      <c r="AE68" s="14"/>
      <c r="AF68" s="14" t="s">
        <v>81</v>
      </c>
    </row>
    <row r="69" spans="2:32" x14ac:dyDescent="0.2">
      <c r="B69">
        <v>9</v>
      </c>
      <c r="C69">
        <v>0</v>
      </c>
      <c r="F69" s="5">
        <f t="shared" si="0"/>
        <v>0</v>
      </c>
      <c r="G69" s="5">
        <f t="shared" si="1"/>
        <v>0</v>
      </c>
      <c r="I69">
        <v>9</v>
      </c>
      <c r="J69">
        <v>5</v>
      </c>
      <c r="M69" s="5">
        <f t="shared" si="2"/>
        <v>1</v>
      </c>
      <c r="N69" s="5">
        <f t="shared" si="3"/>
        <v>0</v>
      </c>
      <c r="P69">
        <v>9</v>
      </c>
      <c r="Q69">
        <v>6</v>
      </c>
      <c r="S69" s="4"/>
      <c r="T69" s="5">
        <f t="shared" si="4"/>
        <v>1</v>
      </c>
      <c r="U69" s="5">
        <f t="shared" si="5"/>
        <v>0</v>
      </c>
      <c r="W69">
        <v>9</v>
      </c>
      <c r="X69">
        <v>1</v>
      </c>
      <c r="AA69" s="5">
        <f t="shared" si="6"/>
        <v>0</v>
      </c>
      <c r="AB69" s="5">
        <f t="shared" si="7"/>
        <v>0</v>
      </c>
    </row>
    <row r="70" spans="2:32" x14ac:dyDescent="0.2">
      <c r="B70">
        <v>10</v>
      </c>
      <c r="C70">
        <v>2</v>
      </c>
      <c r="F70" s="5">
        <f t="shared" si="0"/>
        <v>0</v>
      </c>
      <c r="G70" s="5">
        <f t="shared" si="1"/>
        <v>0</v>
      </c>
      <c r="I70">
        <v>10</v>
      </c>
      <c r="J70">
        <v>1</v>
      </c>
      <c r="M70" s="5">
        <f t="shared" si="2"/>
        <v>0</v>
      </c>
      <c r="N70" s="5">
        <f t="shared" si="3"/>
        <v>0</v>
      </c>
      <c r="P70">
        <v>10</v>
      </c>
      <c r="Q70">
        <v>0</v>
      </c>
      <c r="S70" s="4"/>
      <c r="T70" s="5">
        <f t="shared" si="4"/>
        <v>0</v>
      </c>
      <c r="U70" s="5">
        <f t="shared" si="5"/>
        <v>0</v>
      </c>
      <c r="W70">
        <v>10</v>
      </c>
      <c r="X70">
        <v>8</v>
      </c>
      <c r="Y70">
        <v>1</v>
      </c>
      <c r="AA70" s="5">
        <f t="shared" si="6"/>
        <v>1</v>
      </c>
      <c r="AB70" s="5">
        <f t="shared" si="7"/>
        <v>0</v>
      </c>
      <c r="AE70" s="14"/>
      <c r="AF70" s="14" t="s">
        <v>82</v>
      </c>
    </row>
    <row r="71" spans="2:32" x14ac:dyDescent="0.2">
      <c r="B71">
        <v>11</v>
      </c>
      <c r="C71">
        <v>12</v>
      </c>
      <c r="F71" s="5">
        <f t="shared" si="0"/>
        <v>0</v>
      </c>
      <c r="G71" s="5">
        <f t="shared" si="1"/>
        <v>1</v>
      </c>
      <c r="I71">
        <v>11</v>
      </c>
      <c r="J71">
        <v>3</v>
      </c>
      <c r="M71" s="5">
        <f t="shared" si="2"/>
        <v>0</v>
      </c>
      <c r="N71" s="5">
        <f t="shared" si="3"/>
        <v>0</v>
      </c>
      <c r="P71">
        <v>11</v>
      </c>
      <c r="Q71">
        <v>2</v>
      </c>
      <c r="S71" s="4"/>
      <c r="T71" s="5">
        <f t="shared" si="4"/>
        <v>0</v>
      </c>
      <c r="U71" s="5">
        <f t="shared" si="5"/>
        <v>0</v>
      </c>
      <c r="W71">
        <v>11</v>
      </c>
      <c r="X71">
        <v>0</v>
      </c>
      <c r="AA71" s="5">
        <f t="shared" si="6"/>
        <v>0</v>
      </c>
      <c r="AB71" s="5">
        <f t="shared" si="7"/>
        <v>0</v>
      </c>
      <c r="AE71" s="14"/>
      <c r="AF71" s="14" t="s">
        <v>83</v>
      </c>
    </row>
    <row r="72" spans="2:32" x14ac:dyDescent="0.2">
      <c r="B72">
        <v>12</v>
      </c>
      <c r="C72">
        <v>0</v>
      </c>
      <c r="F72" s="5">
        <f t="shared" si="0"/>
        <v>0</v>
      </c>
      <c r="G72" s="5">
        <f t="shared" si="1"/>
        <v>0</v>
      </c>
      <c r="I72">
        <v>12</v>
      </c>
      <c r="J72">
        <v>2</v>
      </c>
      <c r="K72">
        <v>1</v>
      </c>
      <c r="M72" s="5">
        <f t="shared" si="2"/>
        <v>0</v>
      </c>
      <c r="N72" s="5">
        <f t="shared" si="3"/>
        <v>0</v>
      </c>
      <c r="P72">
        <v>12</v>
      </c>
      <c r="Q72">
        <v>0</v>
      </c>
      <c r="S72" s="4"/>
      <c r="T72" s="5">
        <f t="shared" si="4"/>
        <v>0</v>
      </c>
      <c r="U72" s="5">
        <f t="shared" si="5"/>
        <v>0</v>
      </c>
      <c r="W72">
        <v>12</v>
      </c>
      <c r="X72">
        <v>0</v>
      </c>
      <c r="AA72" s="5">
        <f t="shared" si="6"/>
        <v>0</v>
      </c>
      <c r="AB72" s="5">
        <f t="shared" si="7"/>
        <v>0</v>
      </c>
      <c r="AE72" s="14"/>
      <c r="AF72" s="14" t="s">
        <v>87</v>
      </c>
    </row>
    <row r="73" spans="2:32" x14ac:dyDescent="0.2">
      <c r="B73">
        <v>13</v>
      </c>
      <c r="C73">
        <v>1</v>
      </c>
      <c r="F73" s="5">
        <f t="shared" si="0"/>
        <v>0</v>
      </c>
      <c r="G73" s="5">
        <f t="shared" si="1"/>
        <v>0</v>
      </c>
      <c r="I73">
        <v>13</v>
      </c>
      <c r="J73">
        <v>0</v>
      </c>
      <c r="M73" s="5">
        <f t="shared" si="2"/>
        <v>0</v>
      </c>
      <c r="N73" s="5">
        <f t="shared" si="3"/>
        <v>0</v>
      </c>
      <c r="P73">
        <v>13</v>
      </c>
      <c r="Q73">
        <v>0</v>
      </c>
      <c r="S73" s="4"/>
      <c r="T73" s="5">
        <f t="shared" si="4"/>
        <v>0</v>
      </c>
      <c r="U73" s="5">
        <f t="shared" si="5"/>
        <v>0</v>
      </c>
      <c r="W73">
        <v>13</v>
      </c>
      <c r="X73">
        <v>0</v>
      </c>
      <c r="AA73" s="5">
        <f t="shared" si="6"/>
        <v>0</v>
      </c>
      <c r="AB73" s="5">
        <f t="shared" si="7"/>
        <v>0</v>
      </c>
      <c r="AE73" s="14"/>
      <c r="AF73" s="14" t="s">
        <v>88</v>
      </c>
    </row>
    <row r="74" spans="2:32" x14ac:dyDescent="0.2">
      <c r="B74">
        <v>14</v>
      </c>
      <c r="C74">
        <v>14</v>
      </c>
      <c r="D74">
        <v>1</v>
      </c>
      <c r="F74" s="5">
        <f t="shared" si="0"/>
        <v>0</v>
      </c>
      <c r="G74" s="5">
        <f t="shared" si="1"/>
        <v>1</v>
      </c>
      <c r="I74">
        <v>14</v>
      </c>
      <c r="J74">
        <v>0</v>
      </c>
      <c r="M74" s="5">
        <f t="shared" si="2"/>
        <v>0</v>
      </c>
      <c r="N74" s="5">
        <f t="shared" si="3"/>
        <v>0</v>
      </c>
      <c r="P74">
        <v>14</v>
      </c>
      <c r="Q74">
        <v>0</v>
      </c>
      <c r="S74" s="4"/>
      <c r="T74" s="5">
        <f t="shared" si="4"/>
        <v>0</v>
      </c>
      <c r="U74" s="5">
        <f t="shared" si="5"/>
        <v>0</v>
      </c>
      <c r="W74">
        <v>14</v>
      </c>
      <c r="X74">
        <v>4</v>
      </c>
      <c r="AA74" s="5">
        <f t="shared" si="6"/>
        <v>0</v>
      </c>
      <c r="AB74" s="5">
        <f t="shared" si="7"/>
        <v>0</v>
      </c>
    </row>
    <row r="75" spans="2:32" x14ac:dyDescent="0.2">
      <c r="B75">
        <v>15</v>
      </c>
      <c r="E75" t="s">
        <v>3</v>
      </c>
      <c r="F75" s="5">
        <f t="shared" si="0"/>
        <v>0</v>
      </c>
      <c r="G75" s="5">
        <f t="shared" si="1"/>
        <v>1</v>
      </c>
      <c r="I75">
        <v>15</v>
      </c>
      <c r="J75">
        <v>5</v>
      </c>
      <c r="M75" s="5">
        <f t="shared" si="2"/>
        <v>1</v>
      </c>
      <c r="N75" s="5">
        <f t="shared" si="3"/>
        <v>0</v>
      </c>
      <c r="P75">
        <v>15</v>
      </c>
      <c r="Q75">
        <v>0</v>
      </c>
      <c r="S75" s="4"/>
      <c r="T75" s="5">
        <f t="shared" si="4"/>
        <v>0</v>
      </c>
      <c r="U75" s="5">
        <f t="shared" si="5"/>
        <v>0</v>
      </c>
      <c r="W75">
        <v>15</v>
      </c>
      <c r="X75">
        <v>8</v>
      </c>
      <c r="AA75" s="5">
        <f t="shared" si="6"/>
        <v>1</v>
      </c>
      <c r="AB75" s="5">
        <f t="shared" si="7"/>
        <v>0</v>
      </c>
    </row>
    <row r="76" spans="2:32" x14ac:dyDescent="0.2">
      <c r="E76" s="6">
        <f>(COUNT(F58:F75)-SUM(F58:G75))/COUNT(F58:F75)</f>
        <v>0.73333333333333328</v>
      </c>
      <c r="F76" s="7">
        <f>SUM(F58:F75)/COUNT(F58:F75)</f>
        <v>6.6666666666666666E-2</v>
      </c>
      <c r="G76" s="7">
        <f>SUM(G58:G75)/COUNT(G58:G75)</f>
        <v>0.2</v>
      </c>
      <c r="I76">
        <v>16</v>
      </c>
      <c r="J76">
        <v>3</v>
      </c>
      <c r="M76" s="5">
        <f t="shared" si="2"/>
        <v>0</v>
      </c>
      <c r="N76" s="5">
        <f t="shared" si="3"/>
        <v>0</v>
      </c>
      <c r="P76">
        <v>16</v>
      </c>
      <c r="Q76">
        <v>0</v>
      </c>
      <c r="S76" s="4"/>
      <c r="T76" s="5">
        <f t="shared" si="4"/>
        <v>0</v>
      </c>
      <c r="U76" s="5">
        <f t="shared" si="5"/>
        <v>0</v>
      </c>
      <c r="W76">
        <v>16</v>
      </c>
      <c r="X76">
        <v>1</v>
      </c>
      <c r="AA76" s="5">
        <f t="shared" si="6"/>
        <v>0</v>
      </c>
      <c r="AB76" s="5">
        <f t="shared" si="7"/>
        <v>0</v>
      </c>
    </row>
    <row r="77" spans="2:32" x14ac:dyDescent="0.2">
      <c r="I77">
        <v>17</v>
      </c>
      <c r="J77">
        <v>2</v>
      </c>
      <c r="M77" s="5">
        <f t="shared" si="2"/>
        <v>0</v>
      </c>
      <c r="N77" s="5">
        <f t="shared" si="3"/>
        <v>0</v>
      </c>
      <c r="P77">
        <v>17</v>
      </c>
      <c r="Q77">
        <v>8</v>
      </c>
      <c r="S77" s="4"/>
      <c r="T77" s="5">
        <f t="shared" si="4"/>
        <v>1</v>
      </c>
      <c r="U77" s="5">
        <f t="shared" si="5"/>
        <v>0</v>
      </c>
      <c r="Z77" s="6">
        <f>(COUNT(AA59:AA76)-SUM(AA59:AB76))/COUNT(AA59:AA76)</f>
        <v>0.75</v>
      </c>
      <c r="AA77" s="7">
        <f>SUM(AA59:AA76)/COUNT(AA59:AA76)</f>
        <v>0.25</v>
      </c>
      <c r="AB77" s="7">
        <f>SUM(AB59:AB76)/COUNT(AB59:AB76)</f>
        <v>0</v>
      </c>
    </row>
    <row r="78" spans="2:32" x14ac:dyDescent="0.2">
      <c r="I78">
        <v>18</v>
      </c>
      <c r="J78">
        <v>1</v>
      </c>
      <c r="M78" s="5">
        <f t="shared" si="2"/>
        <v>0</v>
      </c>
      <c r="N78" s="5">
        <f t="shared" si="3"/>
        <v>0</v>
      </c>
      <c r="P78">
        <v>18</v>
      </c>
      <c r="S78" s="4" t="s">
        <v>3</v>
      </c>
      <c r="T78" s="5">
        <f t="shared" si="4"/>
        <v>0</v>
      </c>
      <c r="U78" s="5">
        <f t="shared" si="5"/>
        <v>1</v>
      </c>
    </row>
    <row r="79" spans="2:32" x14ac:dyDescent="0.2">
      <c r="I79">
        <v>19</v>
      </c>
      <c r="J79">
        <v>1</v>
      </c>
      <c r="M79" s="5">
        <f t="shared" si="2"/>
        <v>0</v>
      </c>
      <c r="N79" s="5">
        <f t="shared" si="3"/>
        <v>0</v>
      </c>
      <c r="P79">
        <v>19</v>
      </c>
      <c r="Q79">
        <v>1</v>
      </c>
      <c r="S79" s="4"/>
      <c r="T79" s="5">
        <f t="shared" si="4"/>
        <v>0</v>
      </c>
      <c r="U79" s="5">
        <f t="shared" si="5"/>
        <v>0</v>
      </c>
    </row>
    <row r="80" spans="2:32" x14ac:dyDescent="0.2">
      <c r="I80">
        <v>20</v>
      </c>
      <c r="J80">
        <v>3</v>
      </c>
      <c r="K80">
        <v>2</v>
      </c>
      <c r="M80" s="5">
        <f t="shared" si="2"/>
        <v>1</v>
      </c>
      <c r="N80" s="5">
        <f t="shared" si="3"/>
        <v>0</v>
      </c>
      <c r="P80">
        <v>20</v>
      </c>
      <c r="Q80">
        <v>2</v>
      </c>
      <c r="S80" s="4"/>
      <c r="T80" s="5">
        <f t="shared" si="4"/>
        <v>0</v>
      </c>
      <c r="U80" s="5">
        <f t="shared" si="5"/>
        <v>0</v>
      </c>
    </row>
    <row r="81" spans="2:21" x14ac:dyDescent="0.2">
      <c r="I81">
        <v>21</v>
      </c>
      <c r="J81">
        <v>5</v>
      </c>
      <c r="M81" s="5">
        <f t="shared" si="2"/>
        <v>1</v>
      </c>
      <c r="N81" s="5">
        <f t="shared" si="3"/>
        <v>0</v>
      </c>
      <c r="S81" s="4"/>
      <c r="T81" s="5"/>
      <c r="U81" s="5"/>
    </row>
    <row r="82" spans="2:21" x14ac:dyDescent="0.2">
      <c r="I82">
        <v>22</v>
      </c>
      <c r="J82">
        <v>20</v>
      </c>
      <c r="M82" s="5">
        <f t="shared" si="2"/>
        <v>0</v>
      </c>
      <c r="N82" s="5">
        <f t="shared" si="3"/>
        <v>1</v>
      </c>
      <c r="S82" s="6">
        <f>(COUNT(T61:T81)-SUM(T61:U81))/COUNT(T61:T81)</f>
        <v>0.7</v>
      </c>
      <c r="T82" s="7">
        <f>SUM(T61:T81)/COUNT(T61:T81)</f>
        <v>0.2</v>
      </c>
      <c r="U82" s="7">
        <f>SUM(U61:U81)/COUNT(U61:U81)</f>
        <v>0.1</v>
      </c>
    </row>
    <row r="83" spans="2:21" x14ac:dyDescent="0.2">
      <c r="I83">
        <v>23</v>
      </c>
      <c r="L83" t="s">
        <v>3</v>
      </c>
      <c r="M83" s="5">
        <f t="shared" si="2"/>
        <v>0</v>
      </c>
      <c r="N83" s="5">
        <f t="shared" si="3"/>
        <v>1</v>
      </c>
    </row>
    <row r="84" spans="2:21" x14ac:dyDescent="0.2">
      <c r="I84">
        <v>24</v>
      </c>
      <c r="J84">
        <v>8</v>
      </c>
      <c r="K84">
        <v>5</v>
      </c>
      <c r="M84" s="5">
        <f t="shared" si="2"/>
        <v>0</v>
      </c>
      <c r="N84" s="5">
        <f t="shared" si="3"/>
        <v>1</v>
      </c>
    </row>
    <row r="85" spans="2:21" x14ac:dyDescent="0.2">
      <c r="L85" s="6">
        <f>(COUNT(M9:M84)-SUM(M9:N84))/COUNT(M9:M84)</f>
        <v>0.66666666666666663</v>
      </c>
      <c r="M85" s="7">
        <f>SUM(M9:M84)/COUNT(M9:M84)</f>
        <v>0.20833333333333334</v>
      </c>
      <c r="N85" s="7">
        <f>SUM(N9:N84)/COUNT(N9:N84)</f>
        <v>0.125</v>
      </c>
    </row>
    <row r="88" spans="2:21" x14ac:dyDescent="0.2">
      <c r="B88" s="10" t="s">
        <v>49</v>
      </c>
    </row>
    <row r="89" spans="2:21" x14ac:dyDescent="0.2">
      <c r="B89" t="s">
        <v>68</v>
      </c>
    </row>
    <row r="91" spans="2:21" x14ac:dyDescent="0.2">
      <c r="B91" s="10" t="s">
        <v>50</v>
      </c>
    </row>
    <row r="92" spans="2:21" x14ac:dyDescent="0.2">
      <c r="B92" t="s">
        <v>69</v>
      </c>
    </row>
    <row r="94" spans="2:21" x14ac:dyDescent="0.2">
      <c r="B94" t="s">
        <v>30</v>
      </c>
    </row>
    <row r="95" spans="2:21" x14ac:dyDescent="0.2">
      <c r="B95" t="s">
        <v>70</v>
      </c>
    </row>
    <row r="97" spans="2:2" x14ac:dyDescent="0.2">
      <c r="B97" t="s">
        <v>51</v>
      </c>
    </row>
    <row r="98" spans="2:2" x14ac:dyDescent="0.2">
      <c r="B98" t="s">
        <v>71</v>
      </c>
    </row>
    <row r="100" spans="2:2" x14ac:dyDescent="0.2">
      <c r="B100" s="10" t="s">
        <v>52</v>
      </c>
    </row>
    <row r="101" spans="2:2" x14ac:dyDescent="0.2">
      <c r="B101" t="s">
        <v>72</v>
      </c>
    </row>
    <row r="103" spans="2:2" x14ac:dyDescent="0.2">
      <c r="B103" s="10" t="s">
        <v>22</v>
      </c>
    </row>
    <row r="104" spans="2:2" x14ac:dyDescent="0.2">
      <c r="B104" t="s">
        <v>73</v>
      </c>
    </row>
    <row r="106" spans="2:2" x14ac:dyDescent="0.2">
      <c r="B106" s="10" t="s">
        <v>19</v>
      </c>
    </row>
    <row r="107" spans="2:2" x14ac:dyDescent="0.2">
      <c r="B107" t="s">
        <v>74</v>
      </c>
    </row>
    <row r="109" spans="2:2" x14ac:dyDescent="0.2">
      <c r="B109" s="10" t="s">
        <v>53</v>
      </c>
    </row>
    <row r="110" spans="2:2" x14ac:dyDescent="0.2">
      <c r="B110" t="s">
        <v>75</v>
      </c>
    </row>
    <row r="112" spans="2:2" x14ac:dyDescent="0.2">
      <c r="B112" s="10" t="s">
        <v>54</v>
      </c>
    </row>
    <row r="113" spans="2:8" x14ac:dyDescent="0.2">
      <c r="B113" t="s">
        <v>31</v>
      </c>
    </row>
    <row r="114" spans="2:8" x14ac:dyDescent="0.2">
      <c r="B114" s="12" t="s">
        <v>32</v>
      </c>
      <c r="C114" s="12" t="s">
        <v>33</v>
      </c>
      <c r="D114" s="12" t="s">
        <v>34</v>
      </c>
      <c r="E114" s="12" t="s">
        <v>35</v>
      </c>
      <c r="F114" s="12" t="s">
        <v>28</v>
      </c>
      <c r="G114" s="12" t="s">
        <v>36</v>
      </c>
      <c r="H114" s="12" t="s">
        <v>37</v>
      </c>
    </row>
    <row r="115" spans="2:8" x14ac:dyDescent="0.2">
      <c r="B115" s="12" t="s">
        <v>10</v>
      </c>
      <c r="C115" s="12">
        <v>4215.0815899953104</v>
      </c>
      <c r="D115" s="12">
        <v>5</v>
      </c>
      <c r="E115" s="12">
        <v>843.01631799906204</v>
      </c>
      <c r="F115" s="12">
        <v>12.371780361163299</v>
      </c>
      <c r="G115" s="12">
        <v>2.6780416701267401E-8</v>
      </c>
      <c r="H115" s="12">
        <v>0.503495480560187</v>
      </c>
    </row>
    <row r="116" spans="2:8" x14ac:dyDescent="0.2">
      <c r="B116" s="12" t="s">
        <v>38</v>
      </c>
      <c r="C116" s="12">
        <v>4156.5557984984798</v>
      </c>
      <c r="D116" s="12">
        <v>61</v>
      </c>
      <c r="E116" s="12">
        <v>68.140258991778396</v>
      </c>
      <c r="F116" s="12"/>
      <c r="G116" s="12"/>
      <c r="H116" s="12"/>
    </row>
    <row r="117" spans="2:8" x14ac:dyDescent="0.2">
      <c r="B117" s="12" t="s">
        <v>55</v>
      </c>
    </row>
    <row r="118" spans="2:8" x14ac:dyDescent="0.2">
      <c r="B118" s="12" t="s">
        <v>39</v>
      </c>
      <c r="C118" s="12" t="s">
        <v>40</v>
      </c>
      <c r="D118" s="12" t="s">
        <v>41</v>
      </c>
      <c r="E118" s="12" t="s">
        <v>42</v>
      </c>
      <c r="F118" s="12" t="s">
        <v>43</v>
      </c>
      <c r="G118" s="12" t="s">
        <v>44</v>
      </c>
      <c r="H118" s="12" t="s">
        <v>45</v>
      </c>
    </row>
    <row r="119" spans="2:8" x14ac:dyDescent="0.2">
      <c r="B119" s="12" t="s">
        <v>15</v>
      </c>
      <c r="C119" s="12" t="s">
        <v>14</v>
      </c>
      <c r="D119" s="12">
        <v>-12.6951</v>
      </c>
      <c r="E119" s="12">
        <v>0.54079999999999995</v>
      </c>
      <c r="F119" s="12">
        <v>-34.865400000000001</v>
      </c>
      <c r="G119" s="12">
        <v>9.4753000000000007</v>
      </c>
      <c r="H119" s="13" t="s">
        <v>46</v>
      </c>
    </row>
    <row r="120" spans="2:8" x14ac:dyDescent="0.2">
      <c r="B120" s="12" t="s">
        <v>15</v>
      </c>
      <c r="C120" s="12" t="s">
        <v>12</v>
      </c>
      <c r="D120" s="12">
        <v>8.8970000000000002</v>
      </c>
      <c r="E120" s="12">
        <v>0.72230000000000005</v>
      </c>
      <c r="F120" s="12">
        <v>-10.303100000000001</v>
      </c>
      <c r="G120" s="12">
        <v>28.097100000000001</v>
      </c>
      <c r="H120" s="13" t="s">
        <v>46</v>
      </c>
    </row>
    <row r="121" spans="2:8" x14ac:dyDescent="0.2">
      <c r="B121" s="12" t="s">
        <v>15</v>
      </c>
      <c r="C121" s="12" t="s">
        <v>48</v>
      </c>
      <c r="D121" s="12">
        <v>-14.510999999999999</v>
      </c>
      <c r="E121" s="12">
        <v>0.16009999999999999</v>
      </c>
      <c r="F121" s="12">
        <v>-32.030999999999999</v>
      </c>
      <c r="G121" s="12">
        <v>3.0091000000000001</v>
      </c>
      <c r="H121" s="13" t="s">
        <v>46</v>
      </c>
    </row>
    <row r="122" spans="2:8" x14ac:dyDescent="0.2">
      <c r="B122" s="12" t="s">
        <v>15</v>
      </c>
      <c r="C122" s="12" t="s">
        <v>13</v>
      </c>
      <c r="D122" s="12">
        <v>-8.4231999999999996</v>
      </c>
      <c r="E122" s="12">
        <v>0.86099999999999999</v>
      </c>
      <c r="F122" s="12">
        <v>-30.593599999999999</v>
      </c>
      <c r="G122" s="12">
        <v>13.747199999999999</v>
      </c>
      <c r="H122" s="13" t="s">
        <v>46</v>
      </c>
    </row>
    <row r="123" spans="2:8" x14ac:dyDescent="0.2">
      <c r="B123" s="12" t="s">
        <v>15</v>
      </c>
      <c r="C123" s="12" t="s">
        <v>11</v>
      </c>
      <c r="D123" s="12">
        <v>-20.329999999999998</v>
      </c>
      <c r="E123" s="12">
        <v>0.15160000000000001</v>
      </c>
      <c r="F123" s="12">
        <v>-44.616399999999999</v>
      </c>
      <c r="G123" s="12">
        <v>3.9563999999999999</v>
      </c>
      <c r="H123" s="13" t="s">
        <v>46</v>
      </c>
    </row>
    <row r="124" spans="2:8" x14ac:dyDescent="0.2">
      <c r="B124" s="12" t="s">
        <v>14</v>
      </c>
      <c r="C124" s="12" t="s">
        <v>12</v>
      </c>
      <c r="D124" s="12">
        <v>21.592099999999999</v>
      </c>
      <c r="E124" s="12">
        <v>3.5999999999999999E-3</v>
      </c>
      <c r="F124" s="12">
        <v>5.1501000000000001</v>
      </c>
      <c r="G124" s="12">
        <v>38.034100000000002</v>
      </c>
      <c r="H124" s="13" t="s">
        <v>47</v>
      </c>
    </row>
    <row r="125" spans="2:8" x14ac:dyDescent="0.2">
      <c r="B125" s="12" t="s">
        <v>14</v>
      </c>
      <c r="C125" s="12" t="s">
        <v>48</v>
      </c>
      <c r="D125" s="12">
        <v>-1.8159000000000001</v>
      </c>
      <c r="E125" s="12">
        <v>0.9</v>
      </c>
      <c r="F125" s="12">
        <v>-16.2605</v>
      </c>
      <c r="G125" s="12">
        <v>12.6287</v>
      </c>
      <c r="H125" s="13" t="s">
        <v>46</v>
      </c>
    </row>
    <row r="126" spans="2:8" x14ac:dyDescent="0.2">
      <c r="B126" s="12" t="s">
        <v>14</v>
      </c>
      <c r="C126" s="12" t="s">
        <v>13</v>
      </c>
      <c r="D126" s="12">
        <v>4.2718999999999996</v>
      </c>
      <c r="E126" s="12">
        <v>0.9</v>
      </c>
      <c r="F126" s="12">
        <v>-15.5579</v>
      </c>
      <c r="G126" s="12">
        <v>24.101600000000001</v>
      </c>
      <c r="H126" s="13" t="s">
        <v>46</v>
      </c>
    </row>
    <row r="127" spans="2:8" x14ac:dyDescent="0.2">
      <c r="B127" s="12" t="s">
        <v>14</v>
      </c>
      <c r="C127" s="12" t="s">
        <v>11</v>
      </c>
      <c r="D127" s="12">
        <v>-7.6349</v>
      </c>
      <c r="E127" s="15">
        <v>0.9</v>
      </c>
      <c r="F127" s="12">
        <v>-29.805299999999999</v>
      </c>
      <c r="G127" s="12">
        <v>14.535500000000001</v>
      </c>
      <c r="H127" s="13" t="s">
        <v>46</v>
      </c>
    </row>
    <row r="128" spans="2:8" x14ac:dyDescent="0.2">
      <c r="B128" s="12" t="s">
        <v>12</v>
      </c>
      <c r="C128" s="12" t="s">
        <v>48</v>
      </c>
      <c r="D128" s="12">
        <v>-23.408000000000001</v>
      </c>
      <c r="E128" s="15">
        <v>1E-3</v>
      </c>
      <c r="F128" s="12">
        <v>-32.668999999999997</v>
      </c>
      <c r="G128" s="12">
        <v>-14.147</v>
      </c>
      <c r="H128" s="13" t="s">
        <v>47</v>
      </c>
    </row>
    <row r="129" spans="2:8" x14ac:dyDescent="0.2">
      <c r="B129" s="12" t="s">
        <v>12</v>
      </c>
      <c r="C129" s="12" t="s">
        <v>13</v>
      </c>
      <c r="D129" s="12">
        <v>-17.3202</v>
      </c>
      <c r="E129" s="15">
        <v>3.3300000000000003E-2</v>
      </c>
      <c r="F129" s="12">
        <v>-33.7622</v>
      </c>
      <c r="G129" s="12">
        <v>-0.87819999999999998</v>
      </c>
      <c r="H129" s="13" t="s">
        <v>47</v>
      </c>
    </row>
    <row r="130" spans="2:8" x14ac:dyDescent="0.2">
      <c r="B130" s="12" t="s">
        <v>12</v>
      </c>
      <c r="C130" s="12" t="s">
        <v>11</v>
      </c>
      <c r="D130" s="12">
        <v>-29.227</v>
      </c>
      <c r="E130" s="15">
        <v>1E-3</v>
      </c>
      <c r="F130" s="12">
        <v>-48.427100000000003</v>
      </c>
      <c r="G130" s="12">
        <v>-10.026899999999999</v>
      </c>
      <c r="H130" s="13" t="s">
        <v>47</v>
      </c>
    </row>
    <row r="131" spans="2:8" x14ac:dyDescent="0.2">
      <c r="B131" s="12" t="s">
        <v>48</v>
      </c>
      <c r="C131" s="12" t="s">
        <v>13</v>
      </c>
      <c r="D131" s="12">
        <v>6.0877999999999997</v>
      </c>
      <c r="E131" s="15">
        <v>0.79200000000000004</v>
      </c>
      <c r="F131" s="12">
        <v>-8.3568999999999996</v>
      </c>
      <c r="G131" s="12">
        <v>20.532399999999999</v>
      </c>
      <c r="H131" s="13" t="s">
        <v>46</v>
      </c>
    </row>
    <row r="132" spans="2:8" x14ac:dyDescent="0.2">
      <c r="B132" s="12" t="s">
        <v>48</v>
      </c>
      <c r="C132" s="12" t="s">
        <v>11</v>
      </c>
      <c r="D132" s="12">
        <v>-5.819</v>
      </c>
      <c r="E132" s="15">
        <v>0.9</v>
      </c>
      <c r="F132" s="12">
        <v>-23.339099999999998</v>
      </c>
      <c r="G132" s="12">
        <v>11.701000000000001</v>
      </c>
      <c r="H132" s="13" t="s">
        <v>46</v>
      </c>
    </row>
    <row r="133" spans="2:8" x14ac:dyDescent="0.2">
      <c r="B133" s="12" t="s">
        <v>13</v>
      </c>
      <c r="C133" s="12" t="s">
        <v>11</v>
      </c>
      <c r="D133" s="12">
        <v>-11.9068</v>
      </c>
      <c r="E133" s="15">
        <v>0.59989999999999999</v>
      </c>
      <c r="F133" s="12">
        <v>-34.077199999999998</v>
      </c>
      <c r="G133" s="12">
        <v>10.2636</v>
      </c>
      <c r="H133" s="13" t="s">
        <v>46</v>
      </c>
    </row>
    <row r="136" spans="2:8" x14ac:dyDescent="0.2">
      <c r="B136" s="12" t="s">
        <v>76</v>
      </c>
    </row>
    <row r="137" spans="2:8" x14ac:dyDescent="0.2">
      <c r="B137" s="12" t="s">
        <v>31</v>
      </c>
    </row>
    <row r="138" spans="2:8" x14ac:dyDescent="0.2">
      <c r="B138" s="12" t="s">
        <v>32</v>
      </c>
      <c r="C138" s="12" t="s">
        <v>33</v>
      </c>
      <c r="D138" s="12" t="s">
        <v>34</v>
      </c>
      <c r="E138" s="12" t="s">
        <v>35</v>
      </c>
      <c r="F138" s="12" t="s">
        <v>28</v>
      </c>
      <c r="G138" s="12" t="s">
        <v>36</v>
      </c>
      <c r="H138" s="12" t="s">
        <v>37</v>
      </c>
    </row>
    <row r="139" spans="2:8" x14ac:dyDescent="0.2">
      <c r="B139" s="12" t="s">
        <v>10</v>
      </c>
      <c r="C139" s="12">
        <v>79771.238108399804</v>
      </c>
      <c r="D139" s="12">
        <v>5</v>
      </c>
      <c r="E139" s="12">
        <v>15954.247621680001</v>
      </c>
      <c r="F139" s="12">
        <v>26.2115781711084</v>
      </c>
      <c r="G139" s="12">
        <v>6.6101047883430399E-18</v>
      </c>
      <c r="H139" s="12">
        <v>0.51789687495007297</v>
      </c>
    </row>
    <row r="140" spans="2:8" x14ac:dyDescent="0.2">
      <c r="B140" s="12" t="s">
        <v>38</v>
      </c>
      <c r="C140" s="12">
        <v>74257.95566901</v>
      </c>
      <c r="D140" s="12">
        <v>122</v>
      </c>
      <c r="E140" s="12">
        <v>608.67176777877</v>
      </c>
      <c r="F140" s="12"/>
      <c r="G140" s="12"/>
      <c r="H140" s="12"/>
    </row>
    <row r="141" spans="2:8" x14ac:dyDescent="0.2">
      <c r="B141" s="12" t="s">
        <v>55</v>
      </c>
    </row>
    <row r="142" spans="2:8" x14ac:dyDescent="0.2">
      <c r="B142" s="12" t="s">
        <v>39</v>
      </c>
      <c r="C142" s="12" t="s">
        <v>40</v>
      </c>
      <c r="D142" s="12" t="s">
        <v>41</v>
      </c>
      <c r="E142" s="12" t="s">
        <v>42</v>
      </c>
      <c r="F142" s="12" t="s">
        <v>43</v>
      </c>
      <c r="G142" s="12" t="s">
        <v>44</v>
      </c>
      <c r="H142" s="12" t="s">
        <v>45</v>
      </c>
    </row>
    <row r="143" spans="2:8" x14ac:dyDescent="0.2">
      <c r="B143" s="12" t="s">
        <v>15</v>
      </c>
      <c r="C143" s="12" t="s">
        <v>14</v>
      </c>
      <c r="D143" s="12">
        <v>-18.034099999999999</v>
      </c>
      <c r="E143" s="12">
        <v>0.9</v>
      </c>
      <c r="F143" s="12">
        <v>-83.246099999999998</v>
      </c>
      <c r="G143" s="12">
        <v>47.177799999999998</v>
      </c>
      <c r="H143" s="13" t="s">
        <v>46</v>
      </c>
    </row>
    <row r="144" spans="2:8" x14ac:dyDescent="0.2">
      <c r="B144" s="12" t="s">
        <v>15</v>
      </c>
      <c r="C144" s="12" t="s">
        <v>12</v>
      </c>
      <c r="D144" s="12">
        <v>46.676900000000003</v>
      </c>
      <c r="E144" s="12">
        <v>0.128</v>
      </c>
      <c r="F144" s="12">
        <v>-7.0982000000000003</v>
      </c>
      <c r="G144" s="12">
        <v>100.4521</v>
      </c>
      <c r="H144" s="13" t="s">
        <v>46</v>
      </c>
    </row>
    <row r="145" spans="2:8" x14ac:dyDescent="0.2">
      <c r="B145" s="12" t="s">
        <v>15</v>
      </c>
      <c r="C145" s="12" t="s">
        <v>48</v>
      </c>
      <c r="D145" s="12">
        <v>-22.5489</v>
      </c>
      <c r="E145" s="12">
        <v>0.76939999999999997</v>
      </c>
      <c r="F145" s="12">
        <v>-73.564499999999995</v>
      </c>
      <c r="G145" s="12">
        <v>28.4666</v>
      </c>
      <c r="H145" s="13" t="s">
        <v>46</v>
      </c>
    </row>
    <row r="146" spans="2:8" x14ac:dyDescent="0.2">
      <c r="B146" s="12" t="s">
        <v>15</v>
      </c>
      <c r="C146" s="12" t="s">
        <v>13</v>
      </c>
      <c r="D146" s="12">
        <v>45.014000000000003</v>
      </c>
      <c r="E146" s="12">
        <v>0.25430000000000003</v>
      </c>
      <c r="F146" s="12">
        <v>-14.7537</v>
      </c>
      <c r="G146" s="12">
        <v>104.7817</v>
      </c>
      <c r="H146" s="13" t="s">
        <v>46</v>
      </c>
    </row>
    <row r="147" spans="2:8" x14ac:dyDescent="0.2">
      <c r="B147" s="12" t="s">
        <v>15</v>
      </c>
      <c r="C147" s="12" t="s">
        <v>11</v>
      </c>
      <c r="D147" s="12">
        <v>-23.550799999999999</v>
      </c>
      <c r="E147" s="12">
        <v>0.9</v>
      </c>
      <c r="F147" s="12">
        <v>-88.762699999999995</v>
      </c>
      <c r="G147" s="12">
        <v>41.661099999999998</v>
      </c>
      <c r="H147" s="13" t="s">
        <v>46</v>
      </c>
    </row>
    <row r="148" spans="2:8" x14ac:dyDescent="0.2">
      <c r="B148" s="12" t="s">
        <v>14</v>
      </c>
      <c r="C148" s="12" t="s">
        <v>12</v>
      </c>
      <c r="D148" s="12">
        <v>64.711100000000002</v>
      </c>
      <c r="E148" s="15">
        <v>1E-3</v>
      </c>
      <c r="F148" s="12">
        <v>19.530899999999999</v>
      </c>
      <c r="G148" s="12">
        <v>109.8912</v>
      </c>
      <c r="H148" s="13" t="s">
        <v>47</v>
      </c>
    </row>
    <row r="149" spans="2:8" x14ac:dyDescent="0.2">
      <c r="B149" s="12" t="s">
        <v>14</v>
      </c>
      <c r="C149" s="12" t="s">
        <v>48</v>
      </c>
      <c r="D149" s="12">
        <v>-4.5148000000000001</v>
      </c>
      <c r="E149" s="15">
        <v>0.9</v>
      </c>
      <c r="F149" s="12">
        <v>-46.372500000000002</v>
      </c>
      <c r="G149" s="12">
        <v>37.3429</v>
      </c>
      <c r="H149" s="13" t="s">
        <v>46</v>
      </c>
    </row>
    <row r="150" spans="2:8" x14ac:dyDescent="0.2">
      <c r="B150" s="12" t="s">
        <v>14</v>
      </c>
      <c r="C150" s="12" t="s">
        <v>13</v>
      </c>
      <c r="D150" s="12">
        <v>63.048099999999998</v>
      </c>
      <c r="E150" s="15">
        <v>8.3999999999999995E-3</v>
      </c>
      <c r="F150" s="12">
        <v>10.8786</v>
      </c>
      <c r="G150" s="12">
        <v>115.21769999999999</v>
      </c>
      <c r="H150" s="13" t="s">
        <v>47</v>
      </c>
    </row>
    <row r="151" spans="2:8" x14ac:dyDescent="0.2">
      <c r="B151" s="12" t="s">
        <v>14</v>
      </c>
      <c r="C151" s="12" t="s">
        <v>11</v>
      </c>
      <c r="D151" s="12">
        <v>-5.5167000000000002</v>
      </c>
      <c r="E151" s="15">
        <v>0.9</v>
      </c>
      <c r="F151" s="12">
        <v>-63.844000000000001</v>
      </c>
      <c r="G151" s="12">
        <v>52.810600000000001</v>
      </c>
      <c r="H151" s="13" t="s">
        <v>46</v>
      </c>
    </row>
    <row r="152" spans="2:8" x14ac:dyDescent="0.2">
      <c r="B152" s="12" t="s">
        <v>12</v>
      </c>
      <c r="C152" s="12" t="s">
        <v>48</v>
      </c>
      <c r="D152" s="12">
        <v>-69.225899999999996</v>
      </c>
      <c r="E152" s="15">
        <v>1E-3</v>
      </c>
      <c r="F152" s="12">
        <v>-89.005600000000001</v>
      </c>
      <c r="G152" s="12">
        <v>-49.446100000000001</v>
      </c>
      <c r="H152" s="13" t="s">
        <v>47</v>
      </c>
    </row>
    <row r="153" spans="2:8" x14ac:dyDescent="0.2">
      <c r="B153" s="12" t="s">
        <v>12</v>
      </c>
      <c r="C153" s="12" t="s">
        <v>13</v>
      </c>
      <c r="D153" s="12">
        <v>-1.663</v>
      </c>
      <c r="E153" s="15">
        <v>0.9</v>
      </c>
      <c r="F153" s="12">
        <v>-38.552399999999999</v>
      </c>
      <c r="G153" s="12">
        <v>35.226500000000001</v>
      </c>
      <c r="H153" s="13" t="s">
        <v>46</v>
      </c>
    </row>
    <row r="154" spans="2:8" x14ac:dyDescent="0.2">
      <c r="B154" s="12" t="s">
        <v>12</v>
      </c>
      <c r="C154" s="12" t="s">
        <v>11</v>
      </c>
      <c r="D154" s="12">
        <v>-70.227800000000002</v>
      </c>
      <c r="E154" s="15">
        <v>1E-3</v>
      </c>
      <c r="F154" s="12">
        <v>-115.4079</v>
      </c>
      <c r="G154" s="12">
        <v>-25.047599999999999</v>
      </c>
      <c r="H154" s="13" t="s">
        <v>47</v>
      </c>
    </row>
    <row r="155" spans="2:8" x14ac:dyDescent="0.2">
      <c r="B155" s="12" t="s">
        <v>48</v>
      </c>
      <c r="C155" s="12" t="s">
        <v>13</v>
      </c>
      <c r="D155" s="12">
        <v>67.562899999999999</v>
      </c>
      <c r="E155" s="12">
        <v>1E-3</v>
      </c>
      <c r="F155" s="12">
        <v>34.826799999999999</v>
      </c>
      <c r="G155" s="12">
        <v>100.29900000000001</v>
      </c>
      <c r="H155" s="13" t="s">
        <v>47</v>
      </c>
    </row>
    <row r="156" spans="2:8" x14ac:dyDescent="0.2">
      <c r="B156" s="12" t="s">
        <v>48</v>
      </c>
      <c r="C156" s="12" t="s">
        <v>11</v>
      </c>
      <c r="D156" s="12">
        <v>-1.0019</v>
      </c>
      <c r="E156" s="12">
        <v>0.9</v>
      </c>
      <c r="F156" s="12">
        <v>-42.8596</v>
      </c>
      <c r="G156" s="12">
        <v>40.855800000000002</v>
      </c>
      <c r="H156" s="13" t="s">
        <v>46</v>
      </c>
    </row>
    <row r="157" spans="2:8" x14ac:dyDescent="0.2">
      <c r="B157" s="12" t="s">
        <v>13</v>
      </c>
      <c r="C157" s="12" t="s">
        <v>11</v>
      </c>
      <c r="D157" s="12">
        <v>-68.564800000000005</v>
      </c>
      <c r="E157" s="12">
        <v>3.0000000000000001E-3</v>
      </c>
      <c r="F157" s="12">
        <v>-120.7343</v>
      </c>
      <c r="G157" s="12">
        <v>-16.395299999999999</v>
      </c>
      <c r="H157" s="13" t="s">
        <v>47</v>
      </c>
    </row>
  </sheetData>
  <conditionalFormatting sqref="F61:G75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M61:N84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61:U81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AA61:AB76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SuppFig.3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Gallrein</dc:creator>
  <cp:lastModifiedBy>Christian Gallrein</cp:lastModifiedBy>
  <dcterms:created xsi:type="dcterms:W3CDTF">2023-02-07T10:40:32Z</dcterms:created>
  <dcterms:modified xsi:type="dcterms:W3CDTF">2025-12-12T14:13:07Z</dcterms:modified>
</cp:coreProperties>
</file>