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M:\NL\6_Scientific Results\1_Employees\Raluca Blujdea\3. Thesis text, plan, and reading\1. Microglial markers\"/>
    </mc:Choice>
  </mc:AlternateContent>
  <xr:revisionPtr revIDLastSave="0" documentId="13_ncr:1_{2F46425F-E329-4F6A-A3EB-2377BC5A14A0}" xr6:coauthVersionLast="47" xr6:coauthVersionMax="47" xr10:uidLastSave="{00000000-0000-0000-0000-000000000000}"/>
  <bookViews>
    <workbookView xWindow="1950" yWindow="1950" windowWidth="21600" windowHeight="11295" firstSheet="5" activeTab="7" xr2:uid="{9AD463BA-A122-4CD7-A8A6-7A16AB25FE18}"/>
  </bookViews>
  <sheets>
    <sheet name="Table of Contents" sheetId="11" r:id="rId1"/>
    <sheet name="Suppl. table 1_Demographics" sheetId="5" r:id="rId2"/>
    <sheet name="Suppl. table 2_Transcriptomics" sheetId="8" r:id="rId3"/>
    <sheet name="Suppl. table 3_Early (z-scores)" sheetId="13" r:id="rId4"/>
    <sheet name="Suppl. table 4_Late (z-scores)" sheetId="2" r:id="rId5"/>
    <sheet name="Suppl. table 5_Sust (z-scores)" sheetId="3" r:id="rId6"/>
    <sheet name="Suppl. table 6_protein details" sheetId="9" r:id="rId7"/>
    <sheet name="Suppl. table 7_18 panel" sheetId="12" r:id="rId8"/>
    <sheet name="Suppl. table 8_full_demog" sheetId="7" r:id="rId9"/>
    <sheet name="Suppl. table 9_AT-APOE" sheetId="10" r:id="rId10"/>
  </sheets>
  <definedNames>
    <definedName name="_xlnm._FilterDatabase" localSheetId="3" hidden="1">'Suppl. table 3_Early (z-scores)'!$A$4:$P$15</definedName>
    <definedName name="_xlnm._FilterDatabase" localSheetId="4" hidden="1">'Suppl. table 4_Late (z-scores)'!$A$4:$P$22</definedName>
    <definedName name="_xlnm._FilterDatabase" localSheetId="5" hidden="1">'Suppl. table 5_Sust (z-scores)'!$A$4:$P$129</definedName>
    <definedName name="_xlnm._FilterDatabase" localSheetId="6" hidden="1">'Suppl. table 6_protein details'!$A$3:$G$112</definedName>
    <definedName name="_xlnm._FilterDatabase" localSheetId="9" hidden="1">'Suppl. table 9_AT-APOE'!$A$3:$I$114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3" l="1"/>
  <c r="K7" i="13"/>
  <c r="P7" i="13"/>
  <c r="F8" i="13"/>
  <c r="K8" i="13"/>
  <c r="P8" i="13"/>
  <c r="F9" i="13"/>
  <c r="K9" i="13"/>
  <c r="P9" i="13"/>
  <c r="F10" i="13"/>
  <c r="K10" i="13"/>
  <c r="P10" i="13"/>
  <c r="F11" i="13"/>
  <c r="K11" i="13"/>
  <c r="P11" i="13"/>
  <c r="F12" i="13"/>
  <c r="K12" i="13"/>
  <c r="F13" i="13"/>
  <c r="K13" i="13"/>
  <c r="F14" i="13"/>
  <c r="K14" i="13"/>
  <c r="F15" i="13"/>
  <c r="K15" i="13"/>
  <c r="P15" i="13"/>
  <c r="F16" i="13"/>
  <c r="K16" i="13"/>
  <c r="P16" i="13"/>
  <c r="F17" i="13"/>
  <c r="P17" i="13"/>
  <c r="F18" i="13"/>
  <c r="K18" i="13"/>
  <c r="F19" i="13"/>
  <c r="K19" i="13"/>
  <c r="P19" i="13"/>
  <c r="F20" i="13"/>
  <c r="K20" i="13"/>
  <c r="P20" i="13"/>
  <c r="F21" i="13"/>
  <c r="F22" i="13"/>
  <c r="F23" i="13"/>
  <c r="K23" i="13"/>
  <c r="P23" i="13"/>
  <c r="F24" i="13"/>
  <c r="P24" i="13"/>
  <c r="F25" i="13"/>
  <c r="K25" i="13"/>
  <c r="P25" i="13"/>
  <c r="F26" i="13"/>
  <c r="K26" i="13"/>
  <c r="F27" i="13"/>
  <c r="K27" i="13"/>
  <c r="P27" i="13"/>
  <c r="F114" i="10"/>
  <c r="F113" i="10"/>
  <c r="F112" i="10"/>
  <c r="F111" i="10"/>
  <c r="F110" i="10"/>
  <c r="F109" i="10"/>
  <c r="F108" i="10"/>
  <c r="F107" i="10"/>
  <c r="F106" i="10"/>
  <c r="F105" i="10"/>
  <c r="F104" i="10"/>
  <c r="F103" i="10"/>
  <c r="F102" i="10"/>
  <c r="F101" i="10"/>
  <c r="F100" i="10"/>
  <c r="F99" i="10"/>
  <c r="F98" i="10"/>
  <c r="F97" i="10"/>
  <c r="F21" i="10"/>
  <c r="F20" i="10"/>
  <c r="F19" i="10"/>
  <c r="F18" i="10"/>
  <c r="F1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16" i="10"/>
  <c r="F15" i="10"/>
  <c r="F14" i="10"/>
  <c r="F13" i="10"/>
  <c r="F12" i="10"/>
  <c r="F11" i="10"/>
  <c r="F10" i="10"/>
  <c r="F9" i="10"/>
  <c r="F8" i="10"/>
  <c r="F7" i="10"/>
  <c r="F6" i="10"/>
  <c r="G8" i="5" l="1"/>
  <c r="F8" i="5"/>
  <c r="E8" i="5"/>
  <c r="G10" i="5"/>
  <c r="F10" i="5"/>
  <c r="E10" i="5"/>
  <c r="F24" i="2"/>
  <c r="P100" i="3"/>
  <c r="P83" i="3"/>
  <c r="P84" i="3"/>
  <c r="P85" i="3"/>
  <c r="P110" i="3"/>
  <c r="P111" i="3"/>
  <c r="P86" i="3"/>
  <c r="P87" i="3"/>
  <c r="P88" i="3"/>
  <c r="P113" i="3"/>
  <c r="P89" i="3"/>
  <c r="P90" i="3"/>
  <c r="P124" i="3"/>
  <c r="P115" i="3"/>
  <c r="P116" i="3"/>
  <c r="P103" i="3"/>
  <c r="P104" i="3"/>
  <c r="P93" i="3"/>
  <c r="P94" i="3"/>
  <c r="P105" i="3"/>
  <c r="P125" i="3"/>
  <c r="P98" i="3"/>
  <c r="P127" i="3"/>
  <c r="P96" i="3"/>
  <c r="P118" i="3"/>
  <c r="P106" i="3"/>
  <c r="P107" i="3"/>
  <c r="P119" i="3"/>
  <c r="P108" i="3"/>
  <c r="P99" i="3"/>
  <c r="P128" i="3"/>
  <c r="K100" i="3"/>
  <c r="K82" i="3"/>
  <c r="K101" i="3"/>
  <c r="K83" i="3"/>
  <c r="K102" i="3"/>
  <c r="K84" i="3"/>
  <c r="K85" i="3"/>
  <c r="K110" i="3"/>
  <c r="K111" i="3"/>
  <c r="K86" i="3"/>
  <c r="K87" i="3"/>
  <c r="K112" i="3"/>
  <c r="K88" i="3"/>
  <c r="K113" i="3"/>
  <c r="K114" i="3"/>
  <c r="K89" i="3"/>
  <c r="K90" i="3"/>
  <c r="K91" i="3"/>
  <c r="K115" i="3"/>
  <c r="K116" i="3"/>
  <c r="K92" i="3"/>
  <c r="K103" i="3"/>
  <c r="K104" i="3"/>
  <c r="K93" i="3"/>
  <c r="K94" i="3"/>
  <c r="K105" i="3"/>
  <c r="K95" i="3"/>
  <c r="K98" i="3"/>
  <c r="K96" i="3"/>
  <c r="K117" i="3"/>
  <c r="K118" i="3"/>
  <c r="K106" i="3"/>
  <c r="K107" i="3"/>
  <c r="K119" i="3"/>
  <c r="K108" i="3"/>
  <c r="K99" i="3"/>
  <c r="K97" i="3"/>
  <c r="K109" i="3"/>
  <c r="F100" i="3"/>
  <c r="F82" i="3"/>
  <c r="F101" i="3"/>
  <c r="F120" i="3"/>
  <c r="F83" i="3"/>
  <c r="F102" i="3"/>
  <c r="F84" i="3"/>
  <c r="F85" i="3"/>
  <c r="F110" i="3"/>
  <c r="F111" i="3"/>
  <c r="F86" i="3"/>
  <c r="F121" i="3"/>
  <c r="F87" i="3"/>
  <c r="F112" i="3"/>
  <c r="F88" i="3"/>
  <c r="F122" i="3"/>
  <c r="F113" i="3"/>
  <c r="F114" i="3"/>
  <c r="F89" i="3"/>
  <c r="F90" i="3"/>
  <c r="F123" i="3"/>
  <c r="F91" i="3"/>
  <c r="F124" i="3"/>
  <c r="F115" i="3"/>
  <c r="F116" i="3"/>
  <c r="F92" i="3"/>
  <c r="F103" i="3"/>
  <c r="F104" i="3"/>
  <c r="F93" i="3"/>
  <c r="F94" i="3"/>
  <c r="F105" i="3"/>
  <c r="F125" i="3"/>
  <c r="F95" i="3"/>
  <c r="F98" i="3"/>
  <c r="F126" i="3"/>
  <c r="F127" i="3"/>
  <c r="F96" i="3"/>
  <c r="F117" i="3"/>
  <c r="F118" i="3"/>
  <c r="F106" i="3"/>
  <c r="F107" i="3"/>
  <c r="F119" i="3"/>
  <c r="F108" i="3"/>
  <c r="F99" i="3"/>
  <c r="F97" i="3"/>
  <c r="F128" i="3"/>
  <c r="F109" i="3"/>
  <c r="F129" i="3"/>
  <c r="P8" i="3"/>
  <c r="P10" i="3"/>
  <c r="P11" i="3"/>
  <c r="P13" i="3"/>
  <c r="P15" i="3"/>
  <c r="P17" i="3"/>
  <c r="P18" i="3"/>
  <c r="P19" i="3"/>
  <c r="P20" i="3"/>
  <c r="P21" i="3"/>
  <c r="P24" i="3"/>
  <c r="P25" i="3"/>
  <c r="P26" i="3"/>
  <c r="P27" i="3"/>
  <c r="P28" i="3"/>
  <c r="P29" i="3"/>
  <c r="P32" i="3"/>
  <c r="P33" i="3"/>
  <c r="P34" i="3"/>
  <c r="P35" i="3"/>
  <c r="P36" i="3"/>
  <c r="P38" i="3"/>
  <c r="P39" i="3"/>
  <c r="P40" i="3"/>
  <c r="P41" i="3"/>
  <c r="P44" i="3"/>
  <c r="P45" i="3"/>
  <c r="P46" i="3"/>
  <c r="P47" i="3"/>
  <c r="P48" i="3"/>
  <c r="P49" i="3"/>
  <c r="P51" i="3"/>
  <c r="P52" i="3"/>
  <c r="P53" i="3"/>
  <c r="P56" i="3"/>
  <c r="P57" i="3"/>
  <c r="P58" i="3"/>
  <c r="P63" i="3"/>
  <c r="P65" i="3"/>
  <c r="P66" i="3"/>
  <c r="P67" i="3"/>
  <c r="P68" i="3"/>
  <c r="P69" i="3"/>
  <c r="P70" i="3"/>
  <c r="P75" i="3"/>
  <c r="P76" i="3"/>
  <c r="P77" i="3"/>
  <c r="P78" i="3"/>
  <c r="P79" i="3"/>
  <c r="P80" i="3"/>
  <c r="P81"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7" i="3"/>
  <c r="P24" i="2"/>
  <c r="P22" i="2"/>
  <c r="P21" i="2"/>
  <c r="P16" i="2"/>
  <c r="P13" i="2"/>
  <c r="P10" i="2"/>
  <c r="P7" i="2"/>
  <c r="K8" i="2"/>
  <c r="K9" i="2"/>
  <c r="K10" i="2"/>
  <c r="K11" i="2"/>
  <c r="K12" i="2"/>
  <c r="K13" i="2"/>
  <c r="K14" i="2"/>
  <c r="K15" i="2"/>
  <c r="K16" i="2"/>
  <c r="K17" i="2"/>
  <c r="K18" i="2"/>
  <c r="K19" i="2"/>
  <c r="K20" i="2"/>
  <c r="K21" i="2"/>
  <c r="K24" i="2"/>
  <c r="K25" i="2"/>
  <c r="K7" i="2"/>
  <c r="F8" i="2"/>
  <c r="F9" i="2"/>
  <c r="F10" i="2"/>
  <c r="F11" i="2"/>
  <c r="F12" i="2"/>
  <c r="F13" i="2"/>
  <c r="F14" i="2"/>
  <c r="F15" i="2"/>
  <c r="F16" i="2"/>
  <c r="F17" i="2"/>
  <c r="F18" i="2"/>
  <c r="F19" i="2"/>
  <c r="F20" i="2"/>
  <c r="F21" i="2"/>
  <c r="F22" i="2"/>
  <c r="F23" i="2"/>
  <c r="F25" i="2"/>
  <c r="F7" i="2"/>
</calcChain>
</file>

<file path=xl/sharedStrings.xml><?xml version="1.0" encoding="utf-8"?>
<sst xmlns="http://schemas.openxmlformats.org/spreadsheetml/2006/main" count="2877" uniqueCount="675">
  <si>
    <t xml:space="preserve">Group </t>
  </si>
  <si>
    <t>DISCOVERY</t>
  </si>
  <si>
    <t>CLINICAL REPLICATION</t>
  </si>
  <si>
    <t>TECHNICAL REPLICATION</t>
  </si>
  <si>
    <t>Control</t>
  </si>
  <si>
    <t>Preclinical AD</t>
  </si>
  <si>
    <t>AD dementia</t>
  </si>
  <si>
    <t>Sample size</t>
  </si>
  <si>
    <t>Age (mean (SD))</t>
  </si>
  <si>
    <t>58 (8)</t>
  </si>
  <si>
    <t>68 (6)</t>
  </si>
  <si>
    <t>66 (8)</t>
  </si>
  <si>
    <t>69 (6)</t>
  </si>
  <si>
    <t>73 (5)</t>
  </si>
  <si>
    <t>75 (6)</t>
  </si>
  <si>
    <t>59 (8)</t>
  </si>
  <si>
    <t>65 (8)</t>
  </si>
  <si>
    <t>65 (7)</t>
  </si>
  <si>
    <t>Sex (female, %)</t>
  </si>
  <si>
    <t>MMSE (mean (SD))</t>
  </si>
  <si>
    <t>28.3 (1.6)</t>
  </si>
  <si>
    <t>27.6 (1.6)</t>
  </si>
  <si>
    <t>19.9 (4.9)</t>
  </si>
  <si>
    <t>29.2 (1.1)</t>
  </si>
  <si>
    <t>28.9 (1.2)</t>
  </si>
  <si>
    <t>23.2 (3.2)</t>
  </si>
  <si>
    <t>28.4 (1.4)</t>
  </si>
  <si>
    <t>27.8 (1.4)</t>
  </si>
  <si>
    <t>20.84 (4.4)</t>
  </si>
  <si>
    <t>APOE4 (%)</t>
  </si>
  <si>
    <r>
      <rPr>
        <b/>
        <sz val="11"/>
        <color theme="1"/>
        <rFont val="Arial"/>
        <family val="2"/>
      </rPr>
      <t>Supplementary table 2</t>
    </r>
    <r>
      <rPr>
        <sz val="11"/>
        <color theme="1"/>
        <rFont val="Arial"/>
        <family val="2"/>
      </rPr>
      <t>: Summary results for the 155 proteins overviews for the transcriptomic datasets. Per each protein. The selection datasets, i.e. Gosselin (2017), Galatro (2017), and Olah (2020) show whether the proteins were detected in either bulk RNA-sequencing (RNAseq) or single-cell RNAseq of microglia. The single-cell transcriptomic atlas signatures presented in fig. 2d, in black writing the alignment in the top 100 per signature and in grey any detectable association over score 1 for each signature. And lastly, the cell-specificity results from the single-nucleus results of the EWCE analysis for microglia cell type on a scale from 0 to 1. NA - missing data</t>
    </r>
  </si>
  <si>
    <t>Transcriptomc technique:</t>
  </si>
  <si>
    <t>bulk RNAseq of microglia</t>
  </si>
  <si>
    <t>single-cell RNAseq of microglia</t>
  </si>
  <si>
    <t>single-nucleus RNAseq whole-brain</t>
  </si>
  <si>
    <t>Proteins</t>
  </si>
  <si>
    <t>Gosselin et al. 2017</t>
  </si>
  <si>
    <t>Galatro et al. 2017</t>
  </si>
  <si>
    <t>Olah et al. 2020</t>
  </si>
  <si>
    <t>Marshe et al. 2025; Transcriptomic signatures</t>
  </si>
  <si>
    <t>Habib et al. 2017 enrichment score</t>
  </si>
  <si>
    <t>ACP5</t>
  </si>
  <si>
    <t>NA</t>
  </si>
  <si>
    <t>Detected</t>
  </si>
  <si>
    <t>ADAM23</t>
  </si>
  <si>
    <t>ADAMTS15</t>
  </si>
  <si>
    <t>ADGRE2</t>
  </si>
  <si>
    <t>IL/IFN-y Signaling</t>
  </si>
  <si>
    <t>ADGRE5</t>
  </si>
  <si>
    <t>ADGRG1</t>
  </si>
  <si>
    <t>TLR/MAPK Signaling</t>
  </si>
  <si>
    <t>ADM</t>
  </si>
  <si>
    <t>Stress, Glycolysis</t>
  </si>
  <si>
    <t>ANG</t>
  </si>
  <si>
    <t>Glycolysis</t>
  </si>
  <si>
    <t>APP</t>
  </si>
  <si>
    <t>Motility/adhesion, IL/IFN-y Signaling</t>
  </si>
  <si>
    <t>AXL</t>
  </si>
  <si>
    <t xml:space="preserve">C1Q-high/Phagocytic, TLR/MAPK Signaling </t>
  </si>
  <si>
    <t>B4GALT1</t>
  </si>
  <si>
    <t>BTN3A2</t>
  </si>
  <si>
    <t>CIITA-high</t>
  </si>
  <si>
    <t>C2</t>
  </si>
  <si>
    <t>IFN-1 Response, S100/TLR Signaling, Motility/Adhesion</t>
  </si>
  <si>
    <t>CCL2</t>
  </si>
  <si>
    <t>IFN-1 Response, Chemokine</t>
  </si>
  <si>
    <t>CCL3</t>
  </si>
  <si>
    <t>Chemokine</t>
  </si>
  <si>
    <t>CCL4</t>
  </si>
  <si>
    <t>CCL8</t>
  </si>
  <si>
    <t>CD163</t>
  </si>
  <si>
    <t>Immunoregulatory</t>
  </si>
  <si>
    <t>CD164</t>
  </si>
  <si>
    <t>C1Q-high/Phagocytic, PLCG2-high</t>
  </si>
  <si>
    <t>CD274</t>
  </si>
  <si>
    <t>CD300C</t>
  </si>
  <si>
    <t>CD300LF</t>
  </si>
  <si>
    <t>CIITA-high, OxPhos-2</t>
  </si>
  <si>
    <t>CD40</t>
  </si>
  <si>
    <t>C1Q-high/Phagocytic, GRID2-high</t>
  </si>
  <si>
    <t>CD58</t>
  </si>
  <si>
    <t>GRID2-high, PLCG2-high</t>
  </si>
  <si>
    <t>CD69</t>
  </si>
  <si>
    <t>Stress, Senescence, Chemokine</t>
  </si>
  <si>
    <t>CD74</t>
  </si>
  <si>
    <t>HLA-high/APC, CX3CR1-high</t>
  </si>
  <si>
    <t>CD83</t>
  </si>
  <si>
    <t>Stress, GPNMB-high, Chemokine</t>
  </si>
  <si>
    <t>CD84</t>
  </si>
  <si>
    <t>GPNMB-high</t>
  </si>
  <si>
    <t>CD93</t>
  </si>
  <si>
    <t>IL/IFN-y Signaling, Immunoregulatory</t>
  </si>
  <si>
    <t>CDCP1</t>
  </si>
  <si>
    <t>CDH3</t>
  </si>
  <si>
    <t>CEACAM1</t>
  </si>
  <si>
    <t>CHIT1</t>
  </si>
  <si>
    <t>CHL1</t>
  </si>
  <si>
    <t>CLEC5A</t>
  </si>
  <si>
    <t>APOE-high, Immunoregulatory</t>
  </si>
  <si>
    <t>CLEC7A</t>
  </si>
  <si>
    <t>GRID2-high, NPY1R-high, CIITA-high</t>
  </si>
  <si>
    <t>COLEC12</t>
  </si>
  <si>
    <t>CPM</t>
  </si>
  <si>
    <t>Immunoregulatory, GPNMB-high</t>
  </si>
  <si>
    <t>CSF1</t>
  </si>
  <si>
    <t>CSF2RA</t>
  </si>
  <si>
    <t>GRID2-high, Motility/Adhesion, CIITA-high</t>
  </si>
  <si>
    <t>CTSC</t>
  </si>
  <si>
    <t>C1Q-high/Phagocytic, CIITA-high, IL/IFN-y Signaling</t>
  </si>
  <si>
    <t>CTSH</t>
  </si>
  <si>
    <t>HLA-high/APC</t>
  </si>
  <si>
    <t>CTSL</t>
  </si>
  <si>
    <t>Glycolysis, GPNMB-high</t>
  </si>
  <si>
    <t>CTSZ</t>
  </si>
  <si>
    <t>TLR/MAPK Signaling, C1Q-high/Phagocytic, CIITA-high</t>
  </si>
  <si>
    <t>CXADR</t>
  </si>
  <si>
    <t>CXCL16</t>
  </si>
  <si>
    <t>TLR/MAPK Signaling, CIITA-high, NPY1R-high</t>
  </si>
  <si>
    <t>CXCL8</t>
  </si>
  <si>
    <t>DPP4</t>
  </si>
  <si>
    <t>DRAXIN</t>
  </si>
  <si>
    <t>DSC2</t>
  </si>
  <si>
    <t>NPY1R-high, PLCG2-high, C1Q-high/Phagocytic, IL/IFN-y Signaling</t>
  </si>
  <si>
    <t>EDA2R</t>
  </si>
  <si>
    <t>EFNA4</t>
  </si>
  <si>
    <t>EIF4EBP1</t>
  </si>
  <si>
    <t>Glycolysis, S100/TLR Signaling</t>
  </si>
  <si>
    <t>ENG</t>
  </si>
  <si>
    <t>TLR/MAPK Signaling, CIITA-high</t>
  </si>
  <si>
    <t>FCGR2A</t>
  </si>
  <si>
    <t>Senescence</t>
  </si>
  <si>
    <t>FCGR3B</t>
  </si>
  <si>
    <t>FKBP4</t>
  </si>
  <si>
    <t>GALNT2</t>
  </si>
  <si>
    <t>CIITA-high, NPY1R-high, GRID2-high</t>
  </si>
  <si>
    <t>GLO1</t>
  </si>
  <si>
    <t>OxPhos-3, OxPhos-2</t>
  </si>
  <si>
    <t>GPNMB</t>
  </si>
  <si>
    <t>APOE-high, GPNMB-high</t>
  </si>
  <si>
    <t>GRN</t>
  </si>
  <si>
    <t>APOE-high</t>
  </si>
  <si>
    <t>HAVCR2</t>
  </si>
  <si>
    <t>GRID2-high</t>
  </si>
  <si>
    <t>HBEGF</t>
  </si>
  <si>
    <t>HMOX1</t>
  </si>
  <si>
    <t>HSPB1</t>
  </si>
  <si>
    <t>ICAM1</t>
  </si>
  <si>
    <t>IFNGR1</t>
  </si>
  <si>
    <t>Motility/Adhesion</t>
  </si>
  <si>
    <t>IFNLR1</t>
  </si>
  <si>
    <t>IGF2R</t>
  </si>
  <si>
    <t>CIITA-high, IL/IFN-y Signaling</t>
  </si>
  <si>
    <t>IL13RA1</t>
  </si>
  <si>
    <t>NPY1R-high, CIITA-high, CX£CR1-high</t>
  </si>
  <si>
    <t>IL17RA</t>
  </si>
  <si>
    <t>CIITA-high, TLR/MAPK Signaling, IL/IFN-y Signaling</t>
  </si>
  <si>
    <t>IL18</t>
  </si>
  <si>
    <t>IL18BP</t>
  </si>
  <si>
    <t>CIITA-high, TLR/MAPK Signaling, Motility/Adhesion</t>
  </si>
  <si>
    <t>IL1R2</t>
  </si>
  <si>
    <t>IL1RN</t>
  </si>
  <si>
    <t>IL6</t>
  </si>
  <si>
    <t>IL6R</t>
  </si>
  <si>
    <t>CIITA-high, TLR/MAPK Signaling, GRID2-high</t>
  </si>
  <si>
    <t>ITGB2</t>
  </si>
  <si>
    <t>CX3CR1-high</t>
  </si>
  <si>
    <t>KYNU</t>
  </si>
  <si>
    <t>LAIR1</t>
  </si>
  <si>
    <t>CIITA-high, IL/IFN-y Signaling, TLR/MAPK Signaling</t>
  </si>
  <si>
    <t>LAIR2</t>
  </si>
  <si>
    <t>LDLR</t>
  </si>
  <si>
    <t>LGALS3</t>
  </si>
  <si>
    <t>LGALS9</t>
  </si>
  <si>
    <t>LGMN</t>
  </si>
  <si>
    <t>GPNMB-high, Motility/Adhesion</t>
  </si>
  <si>
    <t>LILRB1</t>
  </si>
  <si>
    <t>LILRB2</t>
  </si>
  <si>
    <t>LILRB4</t>
  </si>
  <si>
    <t>GRID2-high, Motility/Adhesion</t>
  </si>
  <si>
    <t>LILRB5</t>
  </si>
  <si>
    <t>LPL</t>
  </si>
  <si>
    <t>GPNMB-high, Chemokine</t>
  </si>
  <si>
    <t>LRIG1</t>
  </si>
  <si>
    <t>CIITA-high, GRID2-high</t>
  </si>
  <si>
    <t>LTBP2</t>
  </si>
  <si>
    <t>LTBR</t>
  </si>
  <si>
    <t>IL/IFN-y Signaling, TLR/MAPK Signaling, CIITA-high, GRID2-high</t>
  </si>
  <si>
    <t>LYVE1</t>
  </si>
  <si>
    <t>Immunoregulatory, Motility/Adhesion</t>
  </si>
  <si>
    <t>MARCO</t>
  </si>
  <si>
    <t>MEGF9</t>
  </si>
  <si>
    <t>CIITA-high, NPY1R-high, TRL/MAPK Signaling</t>
  </si>
  <si>
    <t>MICB</t>
  </si>
  <si>
    <t>MILR1</t>
  </si>
  <si>
    <t>GRID2-high, CIITA-high</t>
  </si>
  <si>
    <t>MSLN</t>
  </si>
  <si>
    <t>S100/TLR Signaling, Motility/Adhesion</t>
  </si>
  <si>
    <t>MSR1</t>
  </si>
  <si>
    <t>NBL1</t>
  </si>
  <si>
    <t>NRP2</t>
  </si>
  <si>
    <t>NTRK2</t>
  </si>
  <si>
    <t>OLR1</t>
  </si>
  <si>
    <t>Glycolysis, GPNMB-high, Chemokine</t>
  </si>
  <si>
    <t>OSCAR</t>
  </si>
  <si>
    <t>PDGFA</t>
  </si>
  <si>
    <t>IL/IFN-y Signaling, Glycolysis, GPNMB-high</t>
  </si>
  <si>
    <t>PILRA</t>
  </si>
  <si>
    <t>HLA-high/APC, C1Q-high/Phagocytic</t>
  </si>
  <si>
    <t>PILRB</t>
  </si>
  <si>
    <t>PLAT</t>
  </si>
  <si>
    <t>PLAU</t>
  </si>
  <si>
    <t>PLAUR</t>
  </si>
  <si>
    <t>Stress</t>
  </si>
  <si>
    <t>PLTP</t>
  </si>
  <si>
    <t>S100/TLR Signaling, Immunoregulatory</t>
  </si>
  <si>
    <t>PLXNB2</t>
  </si>
  <si>
    <t>CIITA-high, TLR/MAPK Signaling</t>
  </si>
  <si>
    <t>RELT</t>
  </si>
  <si>
    <t>RNASE3</t>
  </si>
  <si>
    <t>CX3CR1-high, C1Q-high/Phagocytic, S100/TLR Signaling</t>
  </si>
  <si>
    <t>ROBO2</t>
  </si>
  <si>
    <t>S100A11</t>
  </si>
  <si>
    <t>APOE-high, OxPhos-3, OxPhos-1</t>
  </si>
  <si>
    <t>SCARF1</t>
  </si>
  <si>
    <t>SELL</t>
  </si>
  <si>
    <t>S100/TLR Signaling</t>
  </si>
  <si>
    <t>SELPLG</t>
  </si>
  <si>
    <t>CX3CR1-high, Motility/Adhesion</t>
  </si>
  <si>
    <t>SEMA7A</t>
  </si>
  <si>
    <t>TLR/MAPK Signaling, GRID2-high, CIITA-high</t>
  </si>
  <si>
    <t>SERPINE1</t>
  </si>
  <si>
    <t>Senescence, NPY1R-high, Chemokine</t>
  </si>
  <si>
    <t>SIGLEC1</t>
  </si>
  <si>
    <t>SIGLEC10</t>
  </si>
  <si>
    <t>CIITA-high, Motility/Adhesion, TLR/MAPK Signaling</t>
  </si>
  <si>
    <t>SIGLEC7</t>
  </si>
  <si>
    <t>SIGLEC9</t>
  </si>
  <si>
    <t>IL/IFN-y Signaling, S100/TLR Signaling</t>
  </si>
  <si>
    <t>SIRPB1</t>
  </si>
  <si>
    <t>SIRT2</t>
  </si>
  <si>
    <t>SMAD5</t>
  </si>
  <si>
    <t>SOD2</t>
  </si>
  <si>
    <t>SORT1</t>
  </si>
  <si>
    <t>CIITA-high, NPY1R-high</t>
  </si>
  <si>
    <t>SPINT1</t>
  </si>
  <si>
    <t>TLR/MAPK Signaling, NPY1R-high, CIITA-high</t>
  </si>
  <si>
    <t>SPON1</t>
  </si>
  <si>
    <t>APOE-high, Senescence, Immunoregulatory, NPY1R-high</t>
  </si>
  <si>
    <t>SPP1</t>
  </si>
  <si>
    <t>SPRY2</t>
  </si>
  <si>
    <t>ST6GAL1</t>
  </si>
  <si>
    <t>TFPI</t>
  </si>
  <si>
    <t>TGFBI</t>
  </si>
  <si>
    <t>TGFBR2</t>
  </si>
  <si>
    <t>TLR3</t>
  </si>
  <si>
    <t>Motility/Adhesion, GRID2-high, CIITA-high, CX3CR1-high</t>
  </si>
  <si>
    <t>TNFRSF10A</t>
  </si>
  <si>
    <t>TNFRSF10B</t>
  </si>
  <si>
    <t>CIITA-high, IL/IFN-y Signaling, TLR/MAPK Signaling, GRID2-high</t>
  </si>
  <si>
    <t>TNFRSF10C</t>
  </si>
  <si>
    <t>TNFRSF11A</t>
  </si>
  <si>
    <t>CIITA-high, GRID2-high, TLR/MAPK Signaling</t>
  </si>
  <si>
    <t>TNFRSF12A</t>
  </si>
  <si>
    <t>Motility/Adhesion, IL/IFN-y Signaling, C1Q-high/Phagocytic</t>
  </si>
  <si>
    <t>TNFRSF14</t>
  </si>
  <si>
    <t>CIITA-high, NPY1R-high, TLR/MAPK Signaling</t>
  </si>
  <si>
    <t>TNFRSF1A</t>
  </si>
  <si>
    <t>TLR/MAPK Signaling, CIITA-high, IL/IFN-y Signaling</t>
  </si>
  <si>
    <t>TNFRSF1B</t>
  </si>
  <si>
    <t>CIITA-high, TLR/MAPK Signaling, Stress, IL/IFN-y Signaling</t>
  </si>
  <si>
    <t>TNFRSF21</t>
  </si>
  <si>
    <t>TNFSF12</t>
  </si>
  <si>
    <t>TLR/MAPK Signaling, OxPhos-3. OxPhos-2, NPY1R-high</t>
  </si>
  <si>
    <t>TNFSF13B</t>
  </si>
  <si>
    <t>APOE-high, HLA-high/APC, IFN-1 Response, S100/TLR Signaling</t>
  </si>
  <si>
    <t>TNFSF14</t>
  </si>
  <si>
    <t>TPP1</t>
  </si>
  <si>
    <t>CIITA-high, TLR/MAPK Signaling, CX3CR1-high</t>
  </si>
  <si>
    <t>VEGFA</t>
  </si>
  <si>
    <t>VSIG4</t>
  </si>
  <si>
    <t>C1Q-high/Phagocytic</t>
  </si>
  <si>
    <t>Protein</t>
  </si>
  <si>
    <t>beta (dem-preclin)</t>
  </si>
  <si>
    <t>Fold change</t>
  </si>
  <si>
    <t>q-value</t>
  </si>
  <si>
    <t>-</t>
  </si>
  <si>
    <t>FAM3B</t>
  </si>
  <si>
    <t>KLRD1</t>
  </si>
  <si>
    <t>LYN</t>
  </si>
  <si>
    <t>PTK7</t>
  </si>
  <si>
    <t>TGFB1</t>
  </si>
  <si>
    <t>TIMD4</t>
  </si>
  <si>
    <t>CD4</t>
  </si>
  <si>
    <t>EGFL7</t>
  </si>
  <si>
    <t>HAVCR1</t>
  </si>
  <si>
    <t>IL16</t>
  </si>
  <si>
    <t>ITGAV</t>
  </si>
  <si>
    <t>MMP2</t>
  </si>
  <si>
    <t>PAG1</t>
  </si>
  <si>
    <t>PDGFB</t>
  </si>
  <si>
    <t>TFRC</t>
  </si>
  <si>
    <t>TREM1</t>
  </si>
  <si>
    <t>DLB</t>
  </si>
  <si>
    <t>FTD</t>
  </si>
  <si>
    <t>21.8 (5.8)</t>
  </si>
  <si>
    <t>23.5 (6.4)</t>
  </si>
  <si>
    <t>DISCOVERY (PEA)</t>
  </si>
  <si>
    <t>CLINICAL REPLICATION (PEA)</t>
  </si>
  <si>
    <t>TECHNICAL REPLICATION (TMT-MS)</t>
  </si>
  <si>
    <t>Protein Atlas Annotation</t>
  </si>
  <si>
    <t>UniProt Annotation</t>
  </si>
  <si>
    <t>apical part of cell; platelet alpha granule lumen</t>
  </si>
  <si>
    <t>platelet alpha granule lumen</t>
  </si>
  <si>
    <t>secreted</t>
  </si>
  <si>
    <t>Not available</t>
  </si>
  <si>
    <t>single pass type I membrane protein; early endosome</t>
  </si>
  <si>
    <t>single pass type I membrane protein; early and late endosome, lysosome</t>
  </si>
  <si>
    <t>apical part of cell</t>
  </si>
  <si>
    <t>single pass type I membrane protein</t>
  </si>
  <si>
    <t>cytoplasm, cytosol</t>
  </si>
  <si>
    <t>single pass type I membrane protein, secreted</t>
  </si>
  <si>
    <t>tertiary granule</t>
  </si>
  <si>
    <t>lysosome</t>
  </si>
  <si>
    <t>Secreted</t>
  </si>
  <si>
    <t>collagen trimer</t>
  </si>
  <si>
    <t>single pass type II membrane protein</t>
  </si>
  <si>
    <t>cytoplasm, cytosol (precursor form), secreted (mature form)</t>
  </si>
  <si>
    <t>secreted, cytoplasm</t>
  </si>
  <si>
    <t>intrinsic component of membrane</t>
  </si>
  <si>
    <t>intrinsic/integral component of membrane</t>
  </si>
  <si>
    <t>intrinsic/integral component of membrane; cell surface</t>
  </si>
  <si>
    <t>single pass type I membrane protein; secreted</t>
  </si>
  <si>
    <t>intrinsic/integral component of membrane;(cytoplasmic) vesicle membrane; cell surface</t>
  </si>
  <si>
    <t>intrinsic/integral component of membrane; tertiary granule; secretory granule membrane; bounding membrane of organelle; (cytoplasmic) vesicle membrane; cell surface; ficolin-1-rich granule membrane</t>
  </si>
  <si>
    <t>intrinsic/integral component of membrane; bounding membrane of organelle; (cytoplasmic) vesicle membrane; cell surface; Golgi apparatus subcompartment</t>
  </si>
  <si>
    <t>single pass type II membrane protein; endoplasmic reticulum membrane;  Golgi apparatus, trans-Golgi network; endosome; lysosome; secreted</t>
  </si>
  <si>
    <t>intrinsic/integral component of membrane; specific/tertirary/secretory granule membrane; tertiary/specific granule; bounding membrane of organelle; cytoplasmic vesicle membrane; cell surface; ficolin-1-rich-granule membrane</t>
  </si>
  <si>
    <t>tertiary/specific granule</t>
  </si>
  <si>
    <t>secreted; lysosome</t>
  </si>
  <si>
    <t>single pass type I membrane protein; secreted, extracellular space, extracellular matrix</t>
  </si>
  <si>
    <t>intrinsic/integral component of membrane; specific/tertirary/secretory granule membrane; tertiary/specific granule; bounding membrane of organelle; (cytoplasmic) vesicle membrane; cell surface</t>
  </si>
  <si>
    <t>intrinsic component of membrane; cell surface</t>
  </si>
  <si>
    <t>lipid-anchor; GPI-anchor</t>
  </si>
  <si>
    <t>single pass type I membrane protein; secreted, extracellular space</t>
  </si>
  <si>
    <t>lysosome; apical cell membrane; cytoplasmic vesicle, secretory vesicle, chromaffin granule; secreted, extracellular space</t>
  </si>
  <si>
    <t>single pass type I membrane protein; cell junction; secreted</t>
  </si>
  <si>
    <t>single pass type I membrane protein; cell junction</t>
  </si>
  <si>
    <t>single pass type III membrane protein</t>
  </si>
  <si>
    <t>lipid-anchor; GPI-anchor; secreted</t>
  </si>
  <si>
    <t>(neuron specific) cytoplasm, cytosol; mitochondrion; nucleus; cell projection, axon</t>
  </si>
  <si>
    <t>intrinsic/integral component of membrane; bounding membrane of organelle; Golgi apparatus subcompartment</t>
  </si>
  <si>
    <t>bounding membrane of organelle; Golgi apparatus subcompartment</t>
  </si>
  <si>
    <t>intrinsic/integral component of membrane; secretory granule membrane; bounding membrane of organelle; (cytoplasmic) vesicle membrane; cell surface; Golgi apparatus subcompartment</t>
  </si>
  <si>
    <t>intrinsic/integral component of membrane; specific/tertirary/secretory granule membrane; tertiary/specific granule; bounding membrane of organelle; (cytoplasmic) vesicle membrane; cell surface; ficolin-1-rich granule membrane</t>
  </si>
  <si>
    <t>intrinsic/integral component of membrane; specific/tertirary/secretory granule membrane; tertiary/specific granule; bounding membrane of organelle; (cytoplasmic) vesicle membrane</t>
  </si>
  <si>
    <t>cell surface</t>
  </si>
  <si>
    <t>intrinsic/integral component of membrane; bounding membrane of organelle; (cytoplasmic) vesicle membrane</t>
  </si>
  <si>
    <t>intrinsic/integral component of membrane; tertiary/specific granule</t>
  </si>
  <si>
    <t>bounding membrane of organelle; cell surface</t>
  </si>
  <si>
    <t>specific/tertirary/secretory granule membrane; tertiary/specific granule; bounding membrane of organelle; (cytoplasmic) vesicle membrane; cell surface</t>
  </si>
  <si>
    <t>intrinsic/integral component of membrane; specific/secretory granule membrane; specific granule; bounding membrane of organelle; (cytoplasmic) vesicle membrane; cell surface</t>
  </si>
  <si>
    <t>intrinsic/integral component of membrane; secretory granule membrane; bounding membrane of organelle; (cytoplasmic) vesicle membrane</t>
  </si>
  <si>
    <t>Golgi apparatus subcompartment</t>
  </si>
  <si>
    <t>intrinsic/integral component of membrane; specific/secretory granule membrane; specific granule; bounding membrane of organelle; (cytoplasmic) vesicle membrane</t>
  </si>
  <si>
    <t>intrinsic/integral component of membrane; tertiary/secretory granule membrane; tertiary granule; bounding membrane of organelle; (cytoplasmic) vesicle membrane; cell surface; ficolin-1-rich granule membrane</t>
  </si>
  <si>
    <t>intrinsic/integral component of membrane; bounding membrane of organelle; (cytoplasmic) vesicle membrane; cell surface</t>
  </si>
  <si>
    <t>Cytosol</t>
  </si>
  <si>
    <t>Vesicles, Plasma membrane, Actin filaments</t>
  </si>
  <si>
    <t>Plasma membrane</t>
  </si>
  <si>
    <t>Golgi apparatus</t>
  </si>
  <si>
    <t>Vesicles</t>
  </si>
  <si>
    <t>Cell Junctions</t>
  </si>
  <si>
    <t>Endoplasmic reticulum</t>
  </si>
  <si>
    <t>Mitochondria</t>
  </si>
  <si>
    <t>Vesicles, Cytosol</t>
  </si>
  <si>
    <t>Golgi apparatus, Vesicles, Mitochondria</t>
  </si>
  <si>
    <t>Nucleoplasm, Nucleoli, Golgi apparatus, Plasma membrane</t>
  </si>
  <si>
    <t>Vesicles, Plasma membrane</t>
  </si>
  <si>
    <t>Plasma membrane, Cytosol</t>
  </si>
  <si>
    <t>Nuclear bodies, Plasma membrane</t>
  </si>
  <si>
    <t>Golgi apparatus, Vesicles</t>
  </si>
  <si>
    <t>Nucleoplasm, Plasma membrane, Cell Junctions</t>
  </si>
  <si>
    <t>Endoplasmic reticulum, Plasma membrane</t>
  </si>
  <si>
    <t>Nucleoplasm, Cytosol</t>
  </si>
  <si>
    <t>Nucleoplasm, Plasma membrane, Cytosol</t>
  </si>
  <si>
    <t>Endosomes, Lysosomes</t>
  </si>
  <si>
    <t>Plasma membrane, Rods &amp; Rings</t>
  </si>
  <si>
    <t>Nucleoplasm, Vesicles, Plasma membrane</t>
  </si>
  <si>
    <t>Plasma membrane, Actin filaments, Cytosol</t>
  </si>
  <si>
    <t>Nucleoplasm, Nucleoli, Plasma membrane, Cytosol</t>
  </si>
  <si>
    <t>Vesicles, Plasma membrane, Focal adhesion sites</t>
  </si>
  <si>
    <t>Nucleoli, Plasma membrane, Cytosol</t>
  </si>
  <si>
    <t>Golgi apparatus, Vesicles, Cell Junctions</t>
  </si>
  <si>
    <t>Golgi apparatus, Plasma membrane</t>
  </si>
  <si>
    <t>Vesicles, Plasma membrane, Cytosol</t>
  </si>
  <si>
    <t>Nucleoplasm, Nucleoli, Cytosol</t>
  </si>
  <si>
    <t>Actin filaments, Microtubules</t>
  </si>
  <si>
    <t>Actin filaments</t>
  </si>
  <si>
    <t>Cytosol, Nucleoplasm</t>
  </si>
  <si>
    <t>Plasma membrane, Golgi apparatus</t>
  </si>
  <si>
    <t>Vesicles, Cytosol, Cytoplasmic bodies</t>
  </si>
  <si>
    <t>Nucleoplasm, Golgi apparatus, Cytosol</t>
  </si>
  <si>
    <t>Nucleoplasm, Cytosol, Centrosome</t>
  </si>
  <si>
    <t>Golgi single pass type II membrane protein; secreted</t>
  </si>
  <si>
    <t>Golgi/endosome single pass type I membrane protein</t>
  </si>
  <si>
    <t>cytoplasm; nucleus; secreted</t>
  </si>
  <si>
    <t>peripheral membrane protein; secreted, extracellular space, extracellular matrix</t>
  </si>
  <si>
    <t>(neuron specific) single pass type I membrane protein; early endosome; cell projection, axon, dendrite; cytoplasm, perinuclear density; postsynaptic density</t>
  </si>
  <si>
    <t>lipid-anchor; single pass type II membrane protein; secreted</t>
  </si>
  <si>
    <t>secreted; single pass type I membrane protein</t>
  </si>
  <si>
    <t>lipid-anchor, GPI-anchor; cell projection; secreted</t>
  </si>
  <si>
    <t>(neuron specific) nucleus; cytoplasm, perinuclear region; cytoplasm, cytoskeleton, microtubule organizing center; myelin membrane</t>
  </si>
  <si>
    <t>mitochondrion matrix</t>
  </si>
  <si>
    <t>secreted, extracellular space, extracellular matrix</t>
  </si>
  <si>
    <t>secreted; microsome lipid-anchor, GPI-anchor</t>
  </si>
  <si>
    <t>single pass type I membrane protein; cytoplasm, cytosol</t>
  </si>
  <si>
    <t>lipid-anchor, GPI-anchor</t>
  </si>
  <si>
    <t>(Golgi) single pass type I membrane protein; secreted</t>
  </si>
  <si>
    <t>single pass type II membrane protein; secreted</t>
  </si>
  <si>
    <t>(melanosome, early endosome) single pass type I membrane protein</t>
  </si>
  <si>
    <t>cytoplasm; nucleus; cytoskeleton, spindle</t>
  </si>
  <si>
    <t>single pass type I membrane protein; cytoplasm, perinuclear region</t>
  </si>
  <si>
    <t>cytoplasm, cytoskeleton; cell projection, ruffle membrane</t>
  </si>
  <si>
    <t>multi pass membrane protein</t>
  </si>
  <si>
    <t>Subcellular location</t>
  </si>
  <si>
    <t>GO: CC annotation</t>
  </si>
  <si>
    <t>Functional Evidence</t>
  </si>
  <si>
    <t>KEGG annotation</t>
  </si>
  <si>
    <t>AT status consequence</t>
  </si>
  <si>
    <t>APOE status consequence</t>
  </si>
  <si>
    <t>driven by tau</t>
  </si>
  <si>
    <t>no difference</t>
  </si>
  <si>
    <t>loses significance</t>
  </si>
  <si>
    <t>driven by e4</t>
  </si>
  <si>
    <t>driven by e2/e3</t>
  </si>
  <si>
    <t>intrinsic/integral component of membrane; bounding membrane of organelle; cell surface</t>
  </si>
  <si>
    <t>None</t>
  </si>
  <si>
    <t>driven by both</t>
  </si>
  <si>
    <t>driven by Ab</t>
  </si>
  <si>
    <t>driven by both, further driven by tau</t>
  </si>
  <si>
    <t>driven by ab, further driven by tau</t>
  </si>
  <si>
    <t>loses dementia significance in both</t>
  </si>
  <si>
    <t>loses dem sig in e4</t>
  </si>
  <si>
    <t>dem sig driven by e2/e3</t>
  </si>
  <si>
    <t>loses preclinical significance in both</t>
  </si>
  <si>
    <t xml:space="preserve">switches: e2/e3 - dem sig; e4 - preclin sig </t>
  </si>
  <si>
    <t>loses dem sig in e2/3</t>
  </si>
  <si>
    <t>loses preclin sig in e2/3</t>
  </si>
  <si>
    <t>loses preclin sig in e4</t>
  </si>
  <si>
    <t>loses preclin sig in both</t>
  </si>
  <si>
    <t xml:space="preserve">switches: e2/e3 - preclin sig; e4 - dem sig </t>
  </si>
  <si>
    <t>dem sig driven by e4</t>
  </si>
  <si>
    <r>
      <rPr>
        <b/>
        <sz val="11"/>
        <color theme="1"/>
        <rFont val="Arial"/>
        <family val="2"/>
      </rPr>
      <t>Supplementary table 3</t>
    </r>
    <r>
      <rPr>
        <sz val="11"/>
        <color theme="1"/>
        <rFont val="Arial"/>
        <family val="2"/>
      </rPr>
      <t>: Summary statistics from the three cohorts for the CSF proteins uniquely upregulated in the preclinical AD stage (“Early profile”). The fold change is in a log2 scale from the from the ANCOVA and Tukey's HSD post-hoc testing between either preclinical AD or AD dementia versus the Control group. The q-value is the FDR corrected p-value from the ANCOVA and Tukey's HSD post-hoc testing between either preclinical AD or AD dementia versus the Control group. Bold lettering: statistically replicated in the clinical replication cohort, Italics: pattern replication, non-significantly, and crossed-out: non-replicating therefore omitted from analyses</t>
    </r>
  </si>
  <si>
    <r>
      <rPr>
        <b/>
        <sz val="11"/>
        <color theme="1"/>
        <rFont val="Arial"/>
        <family val="2"/>
      </rPr>
      <t>Supplementary table 4</t>
    </r>
    <r>
      <rPr>
        <sz val="11"/>
        <color theme="1"/>
        <rFont val="Arial"/>
        <family val="2"/>
      </rPr>
      <t>: Summary statistics from the three cohorts for the CSF proteins uniquely upregulated in the AD dementia stage (“Late profile”). The fold change is in a log2 scale from the from the ANCOVA and Tukey's HSD post-hoc testing between either preclinical AD or AD dementia versus the Control group. The q-value is the FDR corrected p-value from the ANCOVA and Tukey's HSD post-hoc testing between either preclinical AD or AD dementia versus the Control group. Bold lettering: statistically replicated in the clinical replication cohort, Italics: pattern replication, non-significantly, and crossed-out: non-replicating therefore omitted from analyses</t>
    </r>
  </si>
  <si>
    <r>
      <rPr>
        <b/>
        <sz val="11"/>
        <color theme="1"/>
        <rFont val="Arial"/>
        <family val="2"/>
      </rPr>
      <t>Supplementary table 5</t>
    </r>
    <r>
      <rPr>
        <sz val="11"/>
        <color theme="1"/>
        <rFont val="Arial"/>
        <family val="2"/>
      </rPr>
      <t>: Summary statistics from the three cohorts for the CSF proteins dysregulated in the preclinical AD stage and sustained into the AD dementia stage (“Sustained” profile). The fold change is in a log2 scale from the from the ANCOVA and Tukey's HSD post-hoc testing between either preclinical AD or AD dementia versus the Control group. The q-value is the FDR corrected p-value from the ANCOVA and Tukey's HSD post-hoc testing between either preclinical AD or AD dementia versus the Control group. Bold lettering: statistically replicated in the clinical replication cohort, Italics: pattern replication, non-significantly, and crossed-out: non-replicating therefore omitted from analyses</t>
    </r>
  </si>
  <si>
    <t>Table of Contents</t>
  </si>
  <si>
    <t>ST1</t>
  </si>
  <si>
    <t>ST2</t>
  </si>
  <si>
    <t>ST3</t>
  </si>
  <si>
    <t>ST4</t>
  </si>
  <si>
    <t>ST5</t>
  </si>
  <si>
    <t>ST6</t>
  </si>
  <si>
    <t>ST7</t>
  </si>
  <si>
    <t>ST8</t>
  </si>
  <si>
    <t>Cohort demographics (discovery, clinical replication, and technical replication)</t>
  </si>
  <si>
    <t>Transcriptomic sources for the selection of proteins, microglial and whole-brain</t>
  </si>
  <si>
    <t>Summary statistics for the Early pattern (z-scored)</t>
  </si>
  <si>
    <t>Summary statistics for the Late pattern (z-scored)</t>
  </si>
  <si>
    <t>Summary statistics for the Sustained pattern (z-scored)</t>
  </si>
  <si>
    <t>Discovery cohort demographics including non-AD dementias</t>
  </si>
  <si>
    <t>DEPs subcellular origins and funcitonal analyses studies</t>
  </si>
  <si>
    <t>AT and APOE stratification sensitivity analyses</t>
  </si>
  <si>
    <t>Mice: APP knock-out (mAPP-/-)  mice with infusions of oligomeric Aβ produced less microgliosis + mAPP-/- mice crossed to an APP/PS1 transgenic mouse line demonstrated reduced microgliosis and cytokine levels and improved memory compared with wild-type mice despite robust fibrillar Aβ plaque deposition</t>
  </si>
  <si>
    <t>Rats: [VEGF = Flt-1] peptide injection with anti-Flt-1 transplanted EGFP-labeled blocked microglia migration and anti-Flt-1 reduction of microglial mobility was neuroprotective</t>
  </si>
  <si>
    <t>Mice: LDLR deficiency show hypercholesterolemia-induced microglial dysfunction, impaired amyloid response, vascular and cognitive deficits, and neuroinflammation</t>
  </si>
  <si>
    <t>Mice: CCL2 knockdown in retina models attenuates microglia activation, increasing retinal ganglion cell survival and reducing apoptosis</t>
  </si>
  <si>
    <t>Mice: CD300LF-deficient mice showed increase in glial cell proliferation, more extensive neuronal loss, and worsened neurological function post-TBI</t>
  </si>
  <si>
    <t>Cells: CTSH KO HM showed a significantly increased phagocytosis of Aβ peptides</t>
  </si>
  <si>
    <t>Rats: Aβ1–42-injected rat brain, administration of the competitive CXCR2 antagonist SB332235 to peptide-injected rats significantly reduced expression of CXCR2 and microgliosis, with astrogliosis unchanged
Mice: APP/PS1 double gene knockout AD mice injected with IL-6 and CXCL8 exhibited exacerbated emotional distress, decreased social interaction, impaired cognitive functions, and increased amyloid protein deposition in neural tissues
Cells: SK-N-BE(2)-M17 and THP-1 cell lines treated with IL-6 and CXCL8 to model AD indicated a significant decrease in cell viability, increased apoptosis, and elevated inflammatory factor secretion</t>
  </si>
  <si>
    <t>Cells: overexpression of Marco with a-Syn stimulation induced a pronounced inflammatory response</t>
  </si>
  <si>
    <t>Mice: 5xFAD mouse AD model with AXL knockdown in microglia ameliorated pathology and cognitive impairment
Mice: double knock-out of Grn and Axl (Grn-/-;Axl-/-) worsened the microglial disease signature</t>
  </si>
  <si>
    <t>Mice: 5xFAD mice treated with DRhQ (CD74 binding blocking MIF activation of microglia) improved cognition and mitochondrial function
Mice: knockdown of CD74 in microglia using CX3CR1Cre/ERT2 mice led to a reduction in infarct volume, inflammatory cytokine levels, and long-term neurological deficits</t>
  </si>
  <si>
    <t>Mice: EAE model, we show that specific deletion of CD83 (CD83ΔMG) in microglia results in aggravated autoimmune neuroinflammation, which is marked by a profound influx of monocytic cells into the CNS</t>
  </si>
  <si>
    <t>Mice: APP/PS1 mice, CHIT1 reduced neuronal apoptosis by diminishing the expression of apoptotic factors, IDH1 knockdown abrogated the protective effect of CHIT1 on neurons so CHIT1 exerts a protective role in AD pathogenesis through its interaction with IDH1</t>
  </si>
  <si>
    <t>Mice: APP transgenic mouse with Clec5a knockout improved Aβ-induced memory deficit and abnormal nociception. These mice have reduced Aβ deposition and increased microglia coverage surrounding the amyloid plaque</t>
  </si>
  <si>
    <t>Mice: 5xFAD mice with genetic deletion of microglial Havcr2 increases phagocytic activity, shifts microglia to DAM phenotype, reduces amyloid pathology, and improves cognition</t>
  </si>
  <si>
    <t>GWAS: implicate PILRA G78R variant in altering ligand binding and confering protection to AD</t>
  </si>
  <si>
    <t>GWAS: PILRB as a DAP12 receptor is highly expressed in microglia and mediates AD risk</t>
  </si>
  <si>
    <t>Mice: 5xFAD SPON1 injection decreased Ab accumulation in the hippocampus</t>
  </si>
  <si>
    <t>Mice: TGFβ signaling via TGFBR2 induces TIM-3 expression in microglia to maintain microglial homeostasis, genetic deletion of TIM-3 (Havcr2) leads to increased microglial phagocytic activity and a DAM-like gene expression profile.</t>
  </si>
  <si>
    <t>Mice: Vsig4 overexpression inhibits M1 and promotes M2 microglial polarization, and blocks TLR4/NF-κB signaling.</t>
  </si>
  <si>
    <t>Mice: APPswe/PS1dE9 transgenic mice, researchers found that blocking CCL3 with a neutralizing antibody significantly reduced neuroinflammation and improved cognitive outcomes</t>
  </si>
  <si>
    <t>Mice: 17RA knockout mice crossed with the APP/PS1 mice showed decreased infiltration of CD8+ T cells and myeloid cells to mouse brain</t>
  </si>
  <si>
    <t>Mice and HMC3: LILRB2 antagonist antibody enhances microglial phagocytosis, TREM2 signaling, and migration; rescues TREM2 inhibition and increases microglial clustering around plaques</t>
  </si>
  <si>
    <t>Mice: 5xFAD with genetic ablation of OPN or with anti-OPN antibody administration reduced proinflammatory microglia and amyloid-β plaque pathology</t>
  </si>
  <si>
    <t>PMID(s)</t>
  </si>
  <si>
    <t>40286863; 40653676; 40587054; 40291340</t>
  </si>
  <si>
    <t>26255110, 39223908</t>
  </si>
  <si>
    <t>40466990; 40596721</t>
  </si>
  <si>
    <t>39808341; 40400029</t>
  </si>
  <si>
    <t>Cells: overexpression of glyoxalase 1 (GLO1) reduced the levels of MGO in corticosterone-treated microglia, alleviating the inflammatory response
Mice: overexpression of GLO1 in the hippocampus of chronically stressed mice reduced MGO levels, mitigating neuroinflammation and cognitive impairment</t>
  </si>
  <si>
    <t>Mice: knockout of Gal-9 in APP/PS1 mice substantially reduced Aβ sedimentation, neuroinflammation, and cognitive impairment</t>
  </si>
  <si>
    <t>30388101; 34767070</t>
  </si>
  <si>
    <t>Mice: microglia- and monocyte-derived cell-specific knockouts of Siglec-E, the murine functional homolog of Siglec-9, show that it inhibits phagocytosis in these cells, thereby promoting immune evasion</t>
  </si>
  <si>
    <t>Mice: APP/PS1 mice with conditional microglial SIRT2 knockout reveals that microglial SIRT2 reduction aggravates cognitive decline, accelerates amyloid plaque deposition, and increases levels of pro-inflammatory cytokines at early stages of AD pathology</t>
  </si>
  <si>
    <t>Mice: TRAIL-R-/- mice with amyloid-β (Aβ) treatment showed decreased expression of microglial (Iba-1), astrocytic (GFAP) markers, IL-1β, TNF-α, NOS2 and COX2 showing neuroprotective effects</t>
  </si>
  <si>
    <t>Mice: 5xFAD selective IFN receptor blockade significantly dampened microglia activation and rescued synapse loss
Cells: primary microglia isolated from brains of APP mice with ablated type-1 IFN signalling show an increased phagocytic ability to update Ab1-42</t>
  </si>
  <si>
    <t>31917687; 32081950</t>
  </si>
  <si>
    <t>Mice: Msr1-/- mice exhibited exacerbated behavioral deficits and decreased microglial phagocytosis and its ability to mitigate ischemic white matter injury in cerebral ischemic stroke</t>
  </si>
  <si>
    <t>Fluid shear stress and atheroscleorsis</t>
  </si>
  <si>
    <t>Lipid and atherosclerosis</t>
  </si>
  <si>
    <t>Viral cytokine-cytokine receptor interaction, TNF signaling pathway, Lipid and atherosclerosis</t>
  </si>
  <si>
    <t>Chemokine signaling pathway, NF-kappa B signaling pathway</t>
  </si>
  <si>
    <t>Phagosome </t>
  </si>
  <si>
    <t>Tuberculosis </t>
  </si>
  <si>
    <t>Osteoclast differentiation</t>
  </si>
  <si>
    <t>Lipid and atherosclerosis, FoxO signaling pathway</t>
  </si>
  <si>
    <t>Complement and coagulation cascades</t>
  </si>
  <si>
    <t>Neuroactive ligand-receptor interaction, Lipid and atherosclerosis</t>
  </si>
  <si>
    <t>Cytokine-cytokine receptor interaction</t>
  </si>
  <si>
    <t>Phagosome</t>
  </si>
  <si>
    <t xml:space="preserve">A-T- </t>
  </si>
  <si>
    <t>A+T-</t>
  </si>
  <si>
    <t>A+T+</t>
  </si>
  <si>
    <t>Test</t>
  </si>
  <si>
    <t>58.10 (7.69)</t>
  </si>
  <si>
    <t>60.34 (7.50)</t>
  </si>
  <si>
    <t>66.09 (7.51)</t>
  </si>
  <si>
    <t>&lt;0.001</t>
  </si>
  <si>
    <t>88 (36.2)</t>
  </si>
  <si>
    <t>11 (44.0)</t>
  </si>
  <si>
    <t>117 (43.0)</t>
  </si>
  <si>
    <t>58.18 (7.80)</t>
  </si>
  <si>
    <t>67.73 (6.10)</t>
  </si>
  <si>
    <t>65.81 (7.73)</t>
  </si>
  <si>
    <t>99 (36.5)</t>
  </si>
  <si>
    <t>28 (58.3)</t>
  </si>
  <si>
    <t>95 (40.6)</t>
  </si>
  <si>
    <t>APOE4 (N, %)</t>
  </si>
  <si>
    <t>73 (28.0)</t>
  </si>
  <si>
    <t>134 (59.6)</t>
  </si>
  <si>
    <t>APOE2/3 (N, %)</t>
  </si>
  <si>
    <t>188 (72.0)</t>
  </si>
  <si>
    <t>91 (40.4)</t>
  </si>
  <si>
    <r>
      <t xml:space="preserve">27 </t>
    </r>
    <r>
      <rPr>
        <sz val="11"/>
        <color theme="1"/>
        <rFont val="Arial"/>
        <family val="2"/>
      </rPr>
      <t>(58.7)</t>
    </r>
  </si>
  <si>
    <r>
      <t xml:space="preserve">19 </t>
    </r>
    <r>
      <rPr>
        <sz val="11"/>
        <color theme="1"/>
        <rFont val="Arial"/>
        <family val="2"/>
      </rPr>
      <t>(41.3)</t>
    </r>
  </si>
  <si>
    <t>Protein name</t>
  </si>
  <si>
    <t>KEGG</t>
  </si>
  <si>
    <t>Mice: APP knockout (mAPP-/-)  mice with infusions of oligomeric Aβ produced less microgliosis + mAPP-/- mice crossed to an APP/PS1 transgenic mouse line demonstrated reduced microgliosis and cytokine levels and improved memory compared with wild-type mice despite robust fibrillar Aβ plaque deposition</t>
  </si>
  <si>
    <t>Viral cytokine-cytokine receptor interaction</t>
  </si>
  <si>
    <t>0.69 [0.60 – 0.77]</t>
  </si>
  <si>
    <t>0.71 [0.63 – 0.80]</t>
  </si>
  <si>
    <t>0.72 [0.64 – 0.80]</t>
  </si>
  <si>
    <t>0.76 [0.69 – 0.83]</t>
  </si>
  <si>
    <t>0.80 [0.71 – 0.88]</t>
  </si>
  <si>
    <t>0.80 [0.72 – 0.88]</t>
  </si>
  <si>
    <t>0.70 [0.62 – 0.78]</t>
  </si>
  <si>
    <t>0.73 [0.66 – 0.81]</t>
  </si>
  <si>
    <t>0.70 [0.61 – 0.78]</t>
  </si>
  <si>
    <t>0.69 [0.61 – 0.78]</t>
  </si>
  <si>
    <t>0.73 [0.65 – 0.81]</t>
  </si>
  <si>
    <t>0.63 [0.55 – 0.71]</t>
  </si>
  <si>
    <t>0.67 [0.59 – 0.75]</t>
  </si>
  <si>
    <t>0.66 [0.57 – 0.74]</t>
  </si>
  <si>
    <t>0.67 [0.58 – 0.75]</t>
  </si>
  <si>
    <t>0.65 [0.57 – 0.73]</t>
  </si>
  <si>
    <t>0.70 [0.63 – 0.78]</t>
  </si>
  <si>
    <t>0.78 [0.71 – 0.85]</t>
  </si>
  <si>
    <t>0.80 [0.74 – 0.87]</t>
  </si>
  <si>
    <t>0.62 [0.53 – 0.71]</t>
  </si>
  <si>
    <t>0.63 [0.54 – 0.71]</t>
  </si>
  <si>
    <t>0.74 [0.67 – 0.81]</t>
  </si>
  <si>
    <t>0.74 [0.66 – 0.81]</t>
  </si>
  <si>
    <t>0.77 [0.70 – 0.84]</t>
  </si>
  <si>
    <t>0.73 [0.64 – 0.81]</t>
  </si>
  <si>
    <t>0.74 [0.66 – 0.82]</t>
  </si>
  <si>
    <t>0.75 [0.68 – 0.83]</t>
  </si>
  <si>
    <t>0.76 [0.68 – 0.83]</t>
  </si>
  <si>
    <t>0.72 [0.64 – 0.79]</t>
  </si>
  <si>
    <t>0.72 [0.65 – 0.80]</t>
  </si>
  <si>
    <t>0.65 [0.56 – 0.75]</t>
  </si>
  <si>
    <t>0.70 [0.61 – 0.79]</t>
  </si>
  <si>
    <t>0.67 [0.57 – 0.76]</t>
  </si>
  <si>
    <t>0.81 [0.75 – 0.87]</t>
  </si>
  <si>
    <t>Overall</t>
  </si>
  <si>
    <t>0.94 [0.83 – 1.00]</t>
  </si>
  <si>
    <t>0.90 [0.77 – 0.99]</t>
  </si>
  <si>
    <t>Description per model</t>
  </si>
  <si>
    <t>ST9</t>
  </si>
  <si>
    <t>18 panel ROC AUC results with covariates and functional evidence</t>
  </si>
  <si>
    <t>review synthesizes evidence from human and animal studies showing how key microglial pattern recognition receptors, including the Triggering receptor expressed on myeloid cells 2 (TREM2), Toll-like receptors (TLRs), and scavenger receptors (SR-AI/II, CD36, SR-BI, CD163), coordinate Aβ sensing, uptake, and inflammatory responses (PMID: )</t>
  </si>
  <si>
    <t>Complement and coagulation cascades, Fluid shear stress and atherosclerosis</t>
  </si>
  <si>
    <t>Hormone signal transduction, NF-kappa B signaling pathway</t>
  </si>
  <si>
    <t>NF-kappa B signaling pathway</t>
  </si>
  <si>
    <t xml:space="preserve">Rheumatoid arthritis, Osteoclast differentiation </t>
  </si>
  <si>
    <t>Phagosome, Tuberculosis</t>
  </si>
  <si>
    <t>HIF-1 signaling pathway, Rheumatoid arthritis, Osteoclast differentiation, TNF signaling pathway</t>
  </si>
  <si>
    <t>Rheumatoid arthritis, Phagosome, Fluid shear stress and atherosclerosis</t>
  </si>
  <si>
    <t>Fluid shear stress and atherosclerosis</t>
  </si>
  <si>
    <t>Rheumatoid arthritis, Lipid and atherosclerosis, Malaria, Influenza A, Tuberculosis</t>
  </si>
  <si>
    <t>FoxO signaling pathway, NF-kappa B signaling pathway</t>
  </si>
  <si>
    <t>Phosphatidylinositol signaling system, HIF-1 signaling pathway, NF-kappa B signaling pathway</t>
  </si>
  <si>
    <t>Lipid and atherosclerosis, Phagosome</t>
  </si>
  <si>
    <t>Phospholipase D signaling pathway, Lipid and atherosclerosis, Influenza A</t>
  </si>
  <si>
    <t>Rheumatoid arthritis, Osteoclast differentiation, NF-kappa B signaling pathway</t>
  </si>
  <si>
    <t>Phosphatidylinositol signaling system</t>
  </si>
  <si>
    <t>Phospholipase D signaling pathway, TNF signaling pathway</t>
  </si>
  <si>
    <t>Neuroactive ligand-receptor interaction</t>
  </si>
  <si>
    <t>Sphingolipid signaling pathway, Osteoclast differentiation, Lipid and atherosclerosis, NF-kappa B signaling pathway, Influenza A, Fluid shear stress and atherosclerosis, Chagas disease, Tuberculosis, TNF signaling pathway</t>
  </si>
  <si>
    <t>Hormone signaling, Rheumatoid arthritis, NF-kappa B signaling pathway</t>
  </si>
  <si>
    <t>MAPK signaling pathway</t>
  </si>
  <si>
    <t>Osteoclast differentiation, Phagosome, Tuberculosis</t>
  </si>
  <si>
    <t>Rheumatoid arthritis, Lipid and atherosclerosis, NF-kappa B signaling pathway, Malaria, Influenza A, Fluid shear stress and atherosclerosis, AGE-RAGE signaling pathway in diabetic complications, TNF signaling pathway</t>
  </si>
  <si>
    <t>Hedgehog signaling pathway</t>
  </si>
  <si>
    <t>Rheumatoid arthritis, Phagosome, Malaria, Complement and coagulation cascades, Tuberculosis</t>
  </si>
  <si>
    <t>NF-kappa B signaling pathway, Complement and coagulation cascades</t>
  </si>
  <si>
    <r>
      <rPr>
        <b/>
        <sz val="11"/>
        <color theme="1"/>
        <rFont val="Arial"/>
        <family val="2"/>
      </rPr>
      <t>Supplementary table 6</t>
    </r>
    <r>
      <rPr>
        <sz val="11"/>
        <color theme="1"/>
        <rFont val="Arial"/>
        <family val="2"/>
      </rPr>
      <t>: Subcellular locations per origin of information for the 109 DEPs. Functional evidence and source of information (PMID) for the proteins that functional analyses have been performed in KEGG pathway enrichment analysis annotation.</t>
    </r>
  </si>
  <si>
    <r>
      <rPr>
        <b/>
        <sz val="11"/>
        <color theme="1"/>
        <rFont val="Arial"/>
        <family val="2"/>
      </rPr>
      <t>Supplementary table 8a</t>
    </r>
    <r>
      <rPr>
        <sz val="11"/>
        <color theme="1"/>
        <rFont val="Arial"/>
        <family val="2"/>
      </rPr>
      <t>: Demographics overview of the full discovery cohort including the non-AD dementia samples. This cohort is the PEA measured samples from the Amsterdam Dementia Cohort and University of Pennsylvania. DLB: dementia with Lewy bodies. FTD: frontotemporal dementia.</t>
    </r>
  </si>
  <si>
    <r>
      <rPr>
        <b/>
        <sz val="11"/>
        <color theme="1"/>
        <rFont val="Arial"/>
        <family val="2"/>
      </rPr>
      <t>Supplementary table 8b</t>
    </r>
    <r>
      <rPr>
        <sz val="11"/>
        <color theme="1"/>
        <rFont val="Arial"/>
        <family val="2"/>
      </rPr>
      <t>: Demographics overview of the discovery cohort split based on AT status.</t>
    </r>
  </si>
  <si>
    <r>
      <rPr>
        <b/>
        <sz val="11"/>
        <color theme="1"/>
        <rFont val="Arial"/>
        <family val="2"/>
      </rPr>
      <t>Supplementary table 8c</t>
    </r>
    <r>
      <rPr>
        <sz val="11"/>
        <color theme="1"/>
        <rFont val="Arial"/>
        <family val="2"/>
      </rPr>
      <t>: Demographics overview of the discovery cohort split based on APOE carriership within each clinical group.</t>
    </r>
  </si>
  <si>
    <t>Mean age (y (SD))</t>
  </si>
  <si>
    <t>Sex (% female)</t>
  </si>
  <si>
    <t>APOE (e4%)</t>
  </si>
  <si>
    <t>DISCOVERY (n = 553)</t>
  </si>
  <si>
    <t>CLINICAL REPLICATION (n = 281)</t>
  </si>
  <si>
    <t>TECHNICAL REPLICATION (n = 350)</t>
  </si>
  <si>
    <t>Microglia transcriptomic atlas signature alignment</t>
  </si>
  <si>
    <t>Motility/adhesion, IL/IFN-γ Signaling</t>
  </si>
  <si>
    <r>
      <t>C1Q</t>
    </r>
    <r>
      <rPr>
        <b/>
        <vertAlign val="superscript"/>
        <sz val="9"/>
        <color rgb="FF808080"/>
        <rFont val="Arial"/>
        <family val="2"/>
      </rPr>
      <t>high</t>
    </r>
    <r>
      <rPr>
        <b/>
        <sz val="9"/>
        <color rgb="FF808080"/>
        <rFont val="Arial"/>
        <family val="2"/>
      </rPr>
      <t>/Phagocytic, TLR/MAPK Signaling</t>
    </r>
  </si>
  <si>
    <r>
      <t>CIITA</t>
    </r>
    <r>
      <rPr>
        <b/>
        <vertAlign val="superscript"/>
        <sz val="9"/>
        <color rgb="FF808080"/>
        <rFont val="Arial"/>
        <family val="2"/>
      </rPr>
      <t>high</t>
    </r>
  </si>
  <si>
    <t>TLR/MAPK Signaling, IL/IFN-γ Signaling</t>
  </si>
  <si>
    <t>IL/IFN-γ Signaling, TLR/MAPK Signaling</t>
  </si>
  <si>
    <r>
      <t>NPY1R</t>
    </r>
    <r>
      <rPr>
        <b/>
        <vertAlign val="superscript"/>
        <sz val="9"/>
        <color rgb="FF808080"/>
        <rFont val="Arial"/>
        <family val="2"/>
      </rPr>
      <t>high</t>
    </r>
    <r>
      <rPr>
        <b/>
        <sz val="9"/>
        <color rgb="FF808080"/>
        <rFont val="Arial"/>
        <family val="2"/>
      </rPr>
      <t>, TLR/MAPK Signaling</t>
    </r>
  </si>
  <si>
    <t>Decreased in dementia</t>
  </si>
  <si>
    <t>Increased in dementia</t>
  </si>
  <si>
    <t>Internal validation AUC [95% CI]</t>
  </si>
  <si>
    <t>External validation AUC [95% CI]</t>
  </si>
  <si>
    <t>0.62 [0.49 – 0.77]</t>
  </si>
  <si>
    <t>0.58 [0.45 – 0.70]</t>
  </si>
  <si>
    <t>0.69 [0.57 – 0.80]</t>
  </si>
  <si>
    <t>0.62 [0.50 – 0.74]</t>
  </si>
  <si>
    <t>0.67 [0.55 – 0.78]</t>
  </si>
  <si>
    <t>0.68 [0.56 – 0.80]</t>
  </si>
  <si>
    <t>0.60 [0.48 – 0.73]</t>
  </si>
  <si>
    <t>0.68 [0.57 – 0.80]</t>
  </si>
  <si>
    <t>0.55 [0.43 – 0.68]</t>
  </si>
  <si>
    <t>0.56 [0.44 – 0.69]</t>
  </si>
  <si>
    <t>0.62 [0.50 – 0.75]</t>
  </si>
  <si>
    <t>0.47 [0.34 – 0.59]</t>
  </si>
  <si>
    <t>0.58 [0.46 – 0.71]</t>
  </si>
  <si>
    <t>0.61 [0.49 – 0.74]</t>
  </si>
  <si>
    <t>0.88 [0.80 – 0.96]</t>
  </si>
  <si>
    <t>Internal validation with age as covariate 
AUC [95% CI]</t>
  </si>
  <si>
    <t>Internal validation with sex as covariate 
AUC [95% CI]</t>
  </si>
  <si>
    <t>Controls</t>
  </si>
  <si>
    <t>69 (8.0)</t>
  </si>
  <si>
    <t>62 (9.3)</t>
  </si>
  <si>
    <t>Protein Name</t>
  </si>
  <si>
    <t>Protein A</t>
  </si>
  <si>
    <t>Protein B</t>
  </si>
  <si>
    <t>Protein C</t>
  </si>
  <si>
    <t>*the bold, italics, and crossed out protein names are done due to the following:</t>
  </si>
  <si>
    <t>Definition</t>
  </si>
  <si>
    <t>Replicated in the Clinical replication cohort (both direction and significance)</t>
  </si>
  <si>
    <t>Replicated in the Clinical replication cohort (direction but not significance in the replication)</t>
  </si>
  <si>
    <t>Not replicated in the Clinical replication cohort</t>
  </si>
  <si>
    <t>Not replicated in the Clinical replication cohort or not measured (when NA is written)</t>
  </si>
  <si>
    <t>Decrease from the preclinical AD to the AD dementia stage and they are individually significantly replicated in the clinical replication external validation AUC</t>
  </si>
  <si>
    <t>Decrease from the preclinical AD to the AD dementia stage but are not significantly replicated in the clinical replication external validation AUC</t>
  </si>
  <si>
    <t>Protein D</t>
  </si>
  <si>
    <t>Increase from the preclinical AD to the AD dementia stage and they are individually significantly replicated in the clinical replication external validation AUC</t>
  </si>
  <si>
    <t>Increase from the preclinical AD to the AD dementia stage but are not significantly replicated in the clinical replication external validation AUC</t>
  </si>
  <si>
    <r>
      <rPr>
        <b/>
        <sz val="11"/>
        <color theme="1"/>
        <rFont val="Arial"/>
        <family val="2"/>
      </rPr>
      <t>Supplementary table 9</t>
    </r>
    <r>
      <rPr>
        <sz val="11"/>
        <color theme="1"/>
        <rFont val="Arial"/>
        <family val="2"/>
      </rPr>
      <t>: Results of the sensitivity analyses for the 109 DEPs.AT status consequence relating to significance being sustained per protein if the split of the clinical groups is performed on AT status or for APOE carriership.</t>
    </r>
  </si>
  <si>
    <r>
      <rPr>
        <b/>
        <sz val="11"/>
        <color theme="1"/>
        <rFont val="Arial"/>
        <family val="2"/>
      </rPr>
      <t>Supplementary table 1</t>
    </r>
    <r>
      <rPr>
        <sz val="11"/>
        <color theme="1"/>
        <rFont val="Arial"/>
        <family val="2"/>
      </rPr>
      <t>: Demographics overview of the three patient cohorts used in this study. The discovery cohort is the PEA measured samples from the Amsterdam Dementia Cohort and University of Pennsylvania. The clinical replication cohort was an independent cohort measured with PEA from the DELCODE study. The technical replication cohort is the TMT-MS measured samples from the Amsterdam Dementia Cohort. Age and MMSE scores are presented as ‘mean (SD)’. Controls = cognitively unimpaired controls (CSF AD negative), Preclinical AD = Preclinical AD (asymptomatic and CSF AD positive), and AD dementia = AD dementia (symptomatic and CSF AD positive).</t>
    </r>
  </si>
  <si>
    <r>
      <rPr>
        <b/>
        <sz val="11"/>
        <color theme="1"/>
        <rFont val="Arial"/>
        <family val="2"/>
      </rPr>
      <t>Supplementary table 7</t>
    </r>
    <r>
      <rPr>
        <sz val="11"/>
        <color theme="1"/>
        <rFont val="Arial"/>
        <family val="2"/>
      </rPr>
      <t>: Identified dysregulated proteins and their discriminatory power in an internal validation of the discovery cohort (column C) between preclinical AD vs AD dementia stages and the external validation in our replication cohort (column D) (in blue writing: proteins which decrease between the stages; in red writing: the ones that increase; with bold lettering: the proteins that replicate the significance in the clinical replication cohort). The alignment of the microglial transcriptomic signatures (column E) (in black: present in the top100 for the signature; in grey: any detection with a score of over 1 for the signature, details in suppl. table 2 and “Methods”). Secondary analyses of the internal validation of the discovery cohort with age as covariate (column F) and sex as covariate (column G). Column H to J summarise the results of functional analyses evidence from studies of these proteins and the KEGG pathways they are part of.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</si>
</sst>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E+00"/>
    <numFmt numFmtId="166" formatCode="0.0%"/>
    <numFmt numFmtId="167" formatCode="0.0000"/>
  </numFmts>
  <fonts count="54" x14ac:knownFonts="1">
    <font>
      <sz val="11"/>
      <color theme="1"/>
      <name val="Calibri"/>
      <family val="2"/>
      <scheme val="minor"/>
    </font>
    <font>
      <sz val="11"/>
      <color theme="1"/>
      <name val="Segoe UI"/>
      <family val="2"/>
    </font>
    <font>
      <sz val="11"/>
      <color theme="1"/>
      <name val="Calibri"/>
      <family val="2"/>
      <scheme val="minor"/>
    </font>
    <font>
      <sz val="11"/>
      <color theme="1"/>
      <name val="Arial"/>
      <family val="2"/>
    </font>
    <font>
      <b/>
      <i/>
      <sz val="11"/>
      <color theme="1"/>
      <name val="Arial"/>
      <family val="2"/>
    </font>
    <font>
      <b/>
      <sz val="11"/>
      <color theme="1"/>
      <name val="Arial"/>
      <family val="2"/>
    </font>
    <font>
      <sz val="11"/>
      <color rgb="FF000000"/>
      <name val="Arial"/>
      <family val="2"/>
    </font>
    <font>
      <sz val="11"/>
      <color rgb="FFFF0000"/>
      <name val="Arial"/>
      <family val="2"/>
    </font>
    <font>
      <sz val="11"/>
      <name val="Arial"/>
      <family val="2"/>
    </font>
    <font>
      <b/>
      <i/>
      <sz val="8"/>
      <color theme="1"/>
      <name val="Arial"/>
      <family val="2"/>
    </font>
    <font>
      <sz val="8"/>
      <color theme="1"/>
      <name val="Arial"/>
      <family val="2"/>
    </font>
    <font>
      <i/>
      <sz val="11"/>
      <color theme="2" tint="-0.499984740745262"/>
      <name val="Arial"/>
      <family val="2"/>
    </font>
    <font>
      <b/>
      <sz val="11"/>
      <color theme="1"/>
      <name val="Segoe U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
      <sz val="8"/>
      <color theme="1"/>
      <name val="Calibri"/>
      <family val="2"/>
      <scheme val="minor"/>
    </font>
    <font>
      <i/>
      <sz val="11"/>
      <color theme="1"/>
      <name val="Arial"/>
      <family val="2"/>
    </font>
    <font>
      <strike/>
      <sz val="11"/>
      <color theme="1"/>
      <name val="Arial"/>
      <family val="2"/>
    </font>
    <font>
      <b/>
      <sz val="11"/>
      <name val="Arial"/>
      <family val="2"/>
    </font>
    <font>
      <i/>
      <sz val="11"/>
      <name val="Arial"/>
      <family val="2"/>
    </font>
    <font>
      <sz val="12"/>
      <color theme="1"/>
      <name val="Calibri"/>
      <family val="2"/>
      <scheme val="minor"/>
    </font>
    <font>
      <b/>
      <sz val="12"/>
      <color theme="1"/>
      <name val="Arial"/>
      <family val="2"/>
    </font>
    <font>
      <sz val="12"/>
      <color theme="1"/>
      <name val="Arial"/>
      <family val="2"/>
    </font>
    <font>
      <u/>
      <sz val="11"/>
      <color theme="10"/>
      <name val="Calibri"/>
      <family val="2"/>
      <scheme val="minor"/>
    </font>
    <font>
      <u/>
      <sz val="12"/>
      <color theme="10"/>
      <name val="Arial"/>
      <family val="2"/>
    </font>
    <font>
      <b/>
      <sz val="11"/>
      <color rgb="FF1F497D"/>
      <name val="Arial"/>
      <family val="2"/>
    </font>
    <font>
      <b/>
      <sz val="9"/>
      <color rgb="FF000000"/>
      <name val="Arial"/>
      <family val="2"/>
    </font>
    <font>
      <b/>
      <sz val="9"/>
      <color rgb="FF808080"/>
      <name val="Arial"/>
      <family val="2"/>
    </font>
    <font>
      <b/>
      <vertAlign val="superscript"/>
      <sz val="9"/>
      <color rgb="FF808080"/>
      <name val="Arial"/>
      <family val="2"/>
    </font>
    <font>
      <sz val="11"/>
      <color rgb="FF1F497D"/>
      <name val="Arial"/>
      <family val="2"/>
    </font>
    <font>
      <sz val="11"/>
      <color rgb="FFC0504D"/>
      <name val="Arial"/>
      <family val="2"/>
    </font>
    <font>
      <b/>
      <sz val="12"/>
      <color theme="4"/>
      <name val="Arial"/>
      <family val="2"/>
    </font>
    <font>
      <b/>
      <sz val="12"/>
      <color rgb="FFC0504D"/>
      <name val="Arial"/>
      <family val="2"/>
    </font>
    <font>
      <sz val="9"/>
      <name val="Arial"/>
      <family val="2"/>
    </font>
    <font>
      <b/>
      <sz val="10"/>
      <color theme="4"/>
      <name val="Arial"/>
      <family val="2"/>
    </font>
    <font>
      <sz val="10"/>
      <color theme="4"/>
      <name val="Arial"/>
      <family val="2"/>
    </font>
    <font>
      <b/>
      <sz val="10"/>
      <color rgb="FFC0504D"/>
      <name val="Arial"/>
      <family val="2"/>
    </font>
    <font>
      <sz val="10"/>
      <color rgb="FFC0504D"/>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2F2F2"/>
        <bgColor indexed="64"/>
      </patternFill>
    </fill>
  </fills>
  <borders count="6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style="medium">
        <color rgb="FFBFBFBF"/>
      </top>
      <bottom/>
      <diagonal/>
    </border>
    <border>
      <left style="medium">
        <color indexed="64"/>
      </left>
      <right/>
      <top/>
      <bottom style="medium">
        <color rgb="FFD9D9D9"/>
      </bottom>
      <diagonal/>
    </border>
    <border>
      <left style="medium">
        <color indexed="64"/>
      </left>
      <right style="medium">
        <color rgb="FF7F7F7F"/>
      </right>
      <top/>
      <bottom style="medium">
        <color rgb="FFD9D9D9"/>
      </bottom>
      <diagonal/>
    </border>
    <border>
      <left style="medium">
        <color indexed="64"/>
      </left>
      <right style="medium">
        <color rgb="FF7F7F7F"/>
      </right>
      <top/>
      <bottom/>
      <diagonal/>
    </border>
    <border>
      <left style="medium">
        <color indexed="64"/>
      </left>
      <right style="medium">
        <color rgb="FF7F7F7F"/>
      </right>
      <top style="medium">
        <color indexed="64"/>
      </top>
      <bottom style="medium">
        <color rgb="FFD9D9D9"/>
      </bottom>
      <diagonal/>
    </border>
    <border>
      <left style="medium">
        <color indexed="64"/>
      </left>
      <right style="medium">
        <color rgb="FF7F7F7F"/>
      </right>
      <top/>
      <bottom style="medium">
        <color indexed="64"/>
      </bottom>
      <diagonal/>
    </border>
    <border>
      <left style="medium">
        <color indexed="64"/>
      </left>
      <right style="medium">
        <color indexed="64"/>
      </right>
      <top style="medium">
        <color indexed="64"/>
      </top>
      <bottom style="medium">
        <color rgb="FFD9D9D9"/>
      </bottom>
      <diagonal/>
    </border>
    <border>
      <left style="medium">
        <color indexed="64"/>
      </left>
      <right style="medium">
        <color indexed="64"/>
      </right>
      <top/>
      <bottom style="medium">
        <color rgb="FFD9D9D9"/>
      </bottom>
      <diagonal/>
    </border>
    <border>
      <left style="medium">
        <color indexed="64"/>
      </left>
      <right style="medium">
        <color indexed="64"/>
      </right>
      <top style="medium">
        <color rgb="FFD9D9D9"/>
      </top>
      <bottom style="medium">
        <color rgb="FFD9D9D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45">
    <xf numFmtId="0" fontId="0" fillId="0" borderId="0"/>
    <xf numFmtId="9" fontId="2" fillId="0" borderId="0" applyFont="0" applyFill="0" applyBorder="0" applyAlignment="0" applyProtection="0"/>
    <xf numFmtId="0" fontId="13" fillId="0" borderId="0" applyNumberFormat="0" applyFill="0" applyBorder="0" applyAlignment="0" applyProtection="0"/>
    <xf numFmtId="0" fontId="14" fillId="0" borderId="27" applyNumberFormat="0" applyFill="0" applyAlignment="0" applyProtection="0"/>
    <xf numFmtId="0" fontId="15" fillId="0" borderId="28" applyNumberFormat="0" applyFill="0" applyAlignment="0" applyProtection="0"/>
    <xf numFmtId="0" fontId="16" fillId="0" borderId="29"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30" applyNumberFormat="0" applyAlignment="0" applyProtection="0"/>
    <xf numFmtId="0" fontId="21" fillId="6" borderId="31" applyNumberFormat="0" applyAlignment="0" applyProtection="0"/>
    <xf numFmtId="0" fontId="22" fillId="6" borderId="30" applyNumberFormat="0" applyAlignment="0" applyProtection="0"/>
    <xf numFmtId="0" fontId="23" fillId="0" borderId="32" applyNumberFormat="0" applyFill="0" applyAlignment="0" applyProtection="0"/>
    <xf numFmtId="0" fontId="24" fillId="7" borderId="33" applyNumberFormat="0" applyAlignment="0" applyProtection="0"/>
    <xf numFmtId="0" fontId="25" fillId="0" borderId="0" applyNumberFormat="0" applyFill="0" applyBorder="0" applyAlignment="0" applyProtection="0"/>
    <xf numFmtId="0" fontId="2" fillId="8" borderId="34" applyNumberFormat="0" applyFont="0" applyAlignment="0" applyProtection="0"/>
    <xf numFmtId="0" fontId="26" fillId="0" borderId="0" applyNumberFormat="0" applyFill="0" applyBorder="0" applyAlignment="0" applyProtection="0"/>
    <xf numFmtId="0" fontId="27" fillId="0" borderId="35" applyNumberFormat="0" applyFill="0" applyAlignment="0" applyProtection="0"/>
    <xf numFmtId="0" fontId="2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6" fillId="0" borderId="0"/>
    <xf numFmtId="0" fontId="39" fillId="0" borderId="0" applyNumberFormat="0" applyFill="0" applyBorder="0" applyAlignment="0" applyProtection="0"/>
  </cellStyleXfs>
  <cellXfs count="295">
    <xf numFmtId="0" fontId="0" fillId="0" borderId="0" xfId="0"/>
    <xf numFmtId="0" fontId="1" fillId="0" borderId="0" xfId="0" applyFont="1"/>
    <xf numFmtId="0" fontId="3" fillId="0" borderId="0" xfId="0" applyFont="1" applyAlignment="1">
      <alignment horizontal="center" vertical="center"/>
    </xf>
    <xf numFmtId="166" fontId="3" fillId="0" borderId="0" xfId="1" applyNumberFormat="1"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3" fillId="0" borderId="4" xfId="0" applyFont="1" applyBorder="1" applyAlignment="1">
      <alignment horizontal="center" vertical="center"/>
    </xf>
    <xf numFmtId="164" fontId="3" fillId="0" borderId="4" xfId="0" applyNumberFormat="1" applyFont="1" applyBorder="1" applyAlignment="1">
      <alignment horizontal="center" vertical="center"/>
    </xf>
    <xf numFmtId="165" fontId="3" fillId="0" borderId="9" xfId="0" applyNumberFormat="1" applyFont="1" applyBorder="1" applyAlignment="1">
      <alignment horizontal="center" vertical="center"/>
    </xf>
    <xf numFmtId="164" fontId="3" fillId="0" borderId="0" xfId="0" applyNumberFormat="1" applyFont="1" applyAlignment="1">
      <alignment horizontal="center" vertical="center"/>
    </xf>
    <xf numFmtId="164" fontId="3" fillId="0" borderId="10" xfId="0" applyNumberFormat="1" applyFont="1" applyBorder="1" applyAlignment="1">
      <alignment horizontal="center" vertical="center"/>
    </xf>
    <xf numFmtId="165" fontId="3" fillId="0" borderId="11" xfId="0" applyNumberFormat="1" applyFont="1" applyBorder="1" applyAlignment="1">
      <alignment horizontal="center" vertical="center"/>
    </xf>
    <xf numFmtId="164" fontId="3" fillId="0" borderId="7" xfId="0" applyNumberFormat="1" applyFont="1" applyBorder="1" applyAlignment="1">
      <alignment horizontal="center" vertical="center"/>
    </xf>
    <xf numFmtId="165" fontId="3" fillId="0" borderId="12" xfId="0" applyNumberFormat="1" applyFont="1" applyBorder="1" applyAlignment="1">
      <alignment horizontal="center" vertical="center"/>
    </xf>
    <xf numFmtId="0" fontId="3" fillId="0" borderId="0" xfId="0" applyFont="1"/>
    <xf numFmtId="0" fontId="3" fillId="0" borderId="2" xfId="0" applyFont="1" applyBorder="1" applyAlignment="1">
      <alignment horizontal="center" vertical="center"/>
    </xf>
    <xf numFmtId="164" fontId="3" fillId="0" borderId="2" xfId="0" applyNumberFormat="1" applyFont="1" applyBorder="1" applyAlignment="1">
      <alignment horizontal="center" vertical="center"/>
    </xf>
    <xf numFmtId="165" fontId="3" fillId="0" borderId="15" xfId="0" applyNumberFormat="1" applyFont="1" applyBorder="1" applyAlignment="1">
      <alignment horizontal="center" vertical="center"/>
    </xf>
    <xf numFmtId="164" fontId="3" fillId="0" borderId="3"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4" xfId="0" applyNumberFormat="1" applyFont="1" applyBorder="1" applyAlignment="1">
      <alignment horizontal="center" vertical="center"/>
    </xf>
    <xf numFmtId="164" fontId="3" fillId="0" borderId="13"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7" fillId="0" borderId="14" xfId="0" applyNumberFormat="1" applyFont="1" applyBorder="1" applyAlignment="1">
      <alignment horizontal="center" vertical="center"/>
    </xf>
    <xf numFmtId="164" fontId="8" fillId="0" borderId="0" xfId="0" applyNumberFormat="1" applyFont="1" applyAlignment="1">
      <alignment horizontal="center" vertical="center"/>
    </xf>
    <xf numFmtId="0" fontId="3" fillId="0" borderId="14" xfId="0" applyFont="1" applyBorder="1" applyAlignment="1">
      <alignment horizontal="center" vertical="center"/>
    </xf>
    <xf numFmtId="0" fontId="8" fillId="0" borderId="4" xfId="0" applyFont="1" applyBorder="1" applyAlignment="1">
      <alignment horizontal="center" vertical="center"/>
    </xf>
    <xf numFmtId="0" fontId="5" fillId="0" borderId="20" xfId="0"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center"/>
    </xf>
    <xf numFmtId="0" fontId="5" fillId="0" borderId="0" xfId="0" applyFont="1" applyAlignment="1">
      <alignment horizontal="center"/>
    </xf>
    <xf numFmtId="0" fontId="5" fillId="0" borderId="0" xfId="0" applyFont="1"/>
    <xf numFmtId="0" fontId="3" fillId="0" borderId="16" xfId="0" applyFont="1" applyBorder="1" applyAlignment="1">
      <alignment horizontal="center"/>
    </xf>
    <xf numFmtId="0" fontId="3" fillId="0" borderId="0" xfId="0" applyFont="1" applyAlignment="1">
      <alignment horizontal="center"/>
    </xf>
    <xf numFmtId="0" fontId="3" fillId="0" borderId="18" xfId="0" applyFont="1" applyBorder="1" applyAlignment="1">
      <alignment horizontal="center"/>
    </xf>
    <xf numFmtId="0" fontId="3" fillId="0" borderId="13" xfId="0" applyFont="1" applyBorder="1" applyAlignment="1">
      <alignment horizontal="center"/>
    </xf>
    <xf numFmtId="0" fontId="5" fillId="0" borderId="14" xfId="0" applyFont="1" applyBorder="1" applyAlignment="1">
      <alignment horizontal="center" vertical="center"/>
    </xf>
    <xf numFmtId="0" fontId="5" fillId="0" borderId="25" xfId="0" applyFont="1" applyBorder="1" applyAlignment="1">
      <alignment horizontal="center" vertical="center"/>
    </xf>
    <xf numFmtId="0" fontId="3" fillId="0" borderId="9" xfId="0" applyFont="1" applyBorder="1" applyAlignment="1">
      <alignment horizontal="center" vertical="center"/>
    </xf>
    <xf numFmtId="166" fontId="3" fillId="0" borderId="4" xfId="1" applyNumberFormat="1" applyFont="1" applyBorder="1" applyAlignment="1">
      <alignment horizontal="center" vertical="center"/>
    </xf>
    <xf numFmtId="166" fontId="3" fillId="0" borderId="9" xfId="1" applyNumberFormat="1" applyFont="1" applyBorder="1" applyAlignment="1">
      <alignment horizontal="center" vertical="center"/>
    </xf>
    <xf numFmtId="166" fontId="3" fillId="0" borderId="7" xfId="1" applyNumberFormat="1" applyFont="1" applyBorder="1" applyAlignment="1">
      <alignment horizontal="center" vertical="center"/>
    </xf>
    <xf numFmtId="166" fontId="3" fillId="0" borderId="8" xfId="1" applyNumberFormat="1" applyFont="1" applyBorder="1" applyAlignment="1">
      <alignment horizontal="center" vertical="center"/>
    </xf>
    <xf numFmtId="166" fontId="3" fillId="0" borderId="12" xfId="1" applyNumberFormat="1" applyFont="1" applyBorder="1" applyAlignment="1">
      <alignment horizontal="center" vertical="center"/>
    </xf>
    <xf numFmtId="0" fontId="5" fillId="0" borderId="24" xfId="0" applyFont="1" applyBorder="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26" xfId="0" applyFont="1" applyBorder="1" applyAlignment="1">
      <alignment horizontal="center"/>
    </xf>
    <xf numFmtId="0" fontId="5" fillId="0" borderId="25" xfId="0" applyFont="1" applyBorder="1" applyAlignment="1">
      <alignment horizontal="center"/>
    </xf>
    <xf numFmtId="0" fontId="3" fillId="0" borderId="14" xfId="0" applyFont="1" applyBorder="1" applyAlignment="1">
      <alignment horizontal="center"/>
    </xf>
    <xf numFmtId="167" fontId="3" fillId="0" borderId="14" xfId="0" applyNumberFormat="1" applyFont="1" applyBorder="1" applyAlignment="1">
      <alignment horizontal="center"/>
    </xf>
    <xf numFmtId="1" fontId="3" fillId="0" borderId="14" xfId="0" applyNumberFormat="1" applyFont="1" applyBorder="1" applyAlignment="1">
      <alignment horizontal="center"/>
    </xf>
    <xf numFmtId="0" fontId="5" fillId="0" borderId="25" xfId="0" applyFont="1" applyBorder="1"/>
    <xf numFmtId="0" fontId="5" fillId="0" borderId="24" xfId="0" applyFont="1" applyBorder="1"/>
    <xf numFmtId="0" fontId="3" fillId="0" borderId="4" xfId="0" applyFont="1" applyBorder="1" applyAlignment="1">
      <alignment horizontal="center"/>
    </xf>
    <xf numFmtId="0" fontId="3" fillId="0" borderId="9" xfId="0" applyFont="1" applyBorder="1" applyAlignment="1">
      <alignment horizontal="center"/>
    </xf>
    <xf numFmtId="0" fontId="3" fillId="0" borderId="25" xfId="0" applyFont="1" applyBorder="1" applyAlignment="1">
      <alignment horizontal="center" vertical="center" wrapText="1"/>
    </xf>
    <xf numFmtId="0" fontId="3" fillId="0" borderId="25" xfId="0" applyFont="1" applyBorder="1" applyAlignment="1">
      <alignment horizontal="left" vertical="center"/>
    </xf>
    <xf numFmtId="0" fontId="5" fillId="0" borderId="6" xfId="0" applyFont="1" applyBorder="1" applyAlignment="1">
      <alignment horizontal="center"/>
    </xf>
    <xf numFmtId="0" fontId="1" fillId="0" borderId="13" xfId="0" applyFont="1" applyBorder="1"/>
    <xf numFmtId="0" fontId="3" fillId="0" borderId="23" xfId="0" applyFont="1" applyBorder="1" applyAlignment="1">
      <alignment horizontal="center" vertical="center"/>
    </xf>
    <xf numFmtId="0" fontId="1" fillId="0" borderId="0" xfId="0" applyFont="1" applyAlignment="1">
      <alignment horizontal="center"/>
    </xf>
    <xf numFmtId="0" fontId="12" fillId="0" borderId="0" xfId="0" applyFont="1" applyAlignment="1">
      <alignment horizontal="center"/>
    </xf>
    <xf numFmtId="0" fontId="3" fillId="0" borderId="2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8" fillId="0" borderId="14" xfId="0" applyFont="1" applyBorder="1" applyAlignment="1">
      <alignment horizontal="center" vertical="center"/>
    </xf>
    <xf numFmtId="0" fontId="0" fillId="0" borderId="0" xfId="0"/>
    <xf numFmtId="0" fontId="29" fillId="0" borderId="25" xfId="0" applyFont="1" applyBorder="1" applyAlignment="1">
      <alignment vertical="center"/>
    </xf>
    <xf numFmtId="0" fontId="30" fillId="0" borderId="4" xfId="0" applyFont="1" applyBorder="1" applyAlignment="1">
      <alignment horizontal="left" vertical="center"/>
    </xf>
    <xf numFmtId="0" fontId="31" fillId="0" borderId="0" xfId="0" applyFont="1"/>
    <xf numFmtId="0" fontId="30" fillId="0" borderId="14" xfId="0" applyFont="1" applyBorder="1" applyAlignment="1">
      <alignment horizontal="left" vertical="center"/>
    </xf>
    <xf numFmtId="0" fontId="30" fillId="0" borderId="2" xfId="0" applyFont="1" applyBorder="1" applyAlignment="1">
      <alignment horizontal="left" vertical="center"/>
    </xf>
    <xf numFmtId="0" fontId="30" fillId="0" borderId="7" xfId="0" applyFont="1" applyBorder="1" applyAlignment="1">
      <alignment horizontal="left" vertical="center"/>
    </xf>
    <xf numFmtId="0" fontId="30" fillId="0" borderId="24" xfId="0" applyFont="1" applyBorder="1" applyAlignment="1">
      <alignment horizontal="left" vertical="center"/>
    </xf>
    <xf numFmtId="0" fontId="30" fillId="0" borderId="1" xfId="0" applyFont="1" applyBorder="1" applyAlignment="1">
      <alignment horizontal="left" vertical="center"/>
    </xf>
    <xf numFmtId="0" fontId="29" fillId="0" borderId="25" xfId="0" applyFont="1" applyFill="1" applyBorder="1" applyAlignment="1">
      <alignment vertical="center"/>
    </xf>
    <xf numFmtId="0" fontId="30" fillId="0" borderId="10" xfId="0" applyFont="1" applyBorder="1" applyAlignment="1">
      <alignment horizontal="left" vertical="center"/>
    </xf>
    <xf numFmtId="0" fontId="30" fillId="0" borderId="23" xfId="0" applyFont="1" applyBorder="1" applyAlignment="1">
      <alignment horizontal="left" vertical="center"/>
    </xf>
    <xf numFmtId="0" fontId="0" fillId="0" borderId="0" xfId="0" applyAlignment="1"/>
    <xf numFmtId="0" fontId="3" fillId="0" borderId="4" xfId="0" applyFont="1" applyBorder="1" applyAlignment="1">
      <alignment horizontal="left" vertical="center"/>
    </xf>
    <xf numFmtId="0" fontId="8" fillId="0" borderId="7" xfId="0" applyFont="1" applyBorder="1" applyAlignment="1">
      <alignment horizontal="center" vertical="center"/>
    </xf>
    <xf numFmtId="164" fontId="3" fillId="0" borderId="8" xfId="0" applyNumberFormat="1" applyFont="1" applyBorder="1" applyAlignment="1">
      <alignment horizontal="center" vertical="center"/>
    </xf>
    <xf numFmtId="0" fontId="30" fillId="0" borderId="1" xfId="0" applyFont="1" applyFill="1" applyBorder="1" applyAlignment="1">
      <alignment horizontal="left" vertical="center"/>
    </xf>
    <xf numFmtId="0" fontId="30" fillId="0" borderId="14" xfId="0" applyFont="1" applyFill="1" applyBorder="1" applyAlignment="1">
      <alignment horizontal="left" vertical="center"/>
    </xf>
    <xf numFmtId="0" fontId="30" fillId="0" borderId="23" xfId="0" applyFont="1" applyFill="1" applyBorder="1" applyAlignment="1">
      <alignment horizontal="left" vertical="center"/>
    </xf>
    <xf numFmtId="0" fontId="30" fillId="0" borderId="24" xfId="0" applyFont="1" applyFill="1" applyBorder="1" applyAlignment="1">
      <alignment horizontal="left" vertical="center"/>
    </xf>
    <xf numFmtId="164" fontId="3" fillId="0" borderId="15" xfId="0" applyNumberFormat="1" applyFont="1" applyBorder="1" applyAlignment="1">
      <alignment horizontal="center" vertical="center"/>
    </xf>
    <xf numFmtId="164" fontId="3" fillId="0" borderId="9"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12" xfId="0" applyNumberFormat="1" applyFont="1" applyBorder="1" applyAlignment="1">
      <alignment horizontal="center" vertical="center"/>
    </xf>
    <xf numFmtId="0" fontId="3" fillId="33" borderId="2"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0" xfId="0" applyFont="1" applyFill="1" applyBorder="1" applyAlignment="1">
      <alignment horizontal="center" vertical="center"/>
    </xf>
    <xf numFmtId="0" fontId="3" fillId="34" borderId="4" xfId="0" applyFont="1" applyFill="1" applyBorder="1" applyAlignment="1">
      <alignment horizontal="center" vertical="center"/>
    </xf>
    <xf numFmtId="0" fontId="3" fillId="34" borderId="10" xfId="0" applyFont="1" applyFill="1" applyBorder="1" applyAlignment="1">
      <alignment horizontal="center" vertical="center"/>
    </xf>
    <xf numFmtId="0" fontId="0" fillId="0" borderId="0" xfId="0" applyAlignment="1">
      <alignment horizontal="left"/>
    </xf>
    <xf numFmtId="0" fontId="5" fillId="0" borderId="4" xfId="0" applyFont="1" applyBorder="1" applyAlignment="1">
      <alignment horizontal="center" vertical="center"/>
    </xf>
    <xf numFmtId="0" fontId="30" fillId="0" borderId="4" xfId="0" applyFont="1" applyBorder="1" applyAlignment="1">
      <alignment horizontal="left" vertical="center" wrapText="1"/>
    </xf>
    <xf numFmtId="0" fontId="5" fillId="0" borderId="10" xfId="0" applyFont="1" applyBorder="1" applyAlignment="1">
      <alignment horizontal="center" vertical="center"/>
    </xf>
    <xf numFmtId="0" fontId="32" fillId="0" borderId="4" xfId="0" applyFont="1" applyBorder="1" applyAlignment="1">
      <alignment horizontal="center" vertical="center"/>
    </xf>
    <xf numFmtId="0" fontId="32" fillId="0" borderId="10" xfId="0" applyFont="1" applyBorder="1" applyAlignment="1">
      <alignment horizontal="center" vertical="center"/>
    </xf>
    <xf numFmtId="0" fontId="33" fillId="0" borderId="16" xfId="0" applyFont="1" applyBorder="1" applyAlignment="1">
      <alignment horizontal="center" vertical="center"/>
    </xf>
    <xf numFmtId="0" fontId="33" fillId="0" borderId="17" xfId="0" applyFont="1" applyBorder="1" applyAlignment="1">
      <alignment horizontal="center" vertical="center"/>
    </xf>
    <xf numFmtId="0" fontId="5" fillId="0" borderId="2" xfId="0" applyFont="1" applyBorder="1" applyAlignment="1">
      <alignment horizontal="center" vertical="center"/>
    </xf>
    <xf numFmtId="0" fontId="33" fillId="0" borderId="4" xfId="0" applyFont="1" applyBorder="1" applyAlignment="1">
      <alignment horizontal="center" vertical="center"/>
    </xf>
    <xf numFmtId="0" fontId="33" fillId="0" borderId="0" xfId="0" applyFont="1" applyAlignment="1">
      <alignment horizontal="center" vertical="center"/>
    </xf>
    <xf numFmtId="0" fontId="34" fillId="0" borderId="4" xfId="0" applyFont="1" applyBorder="1" applyAlignment="1">
      <alignment horizontal="center" vertical="center"/>
    </xf>
    <xf numFmtId="0" fontId="34" fillId="0" borderId="10" xfId="0" applyFont="1" applyBorder="1" applyAlignment="1">
      <alignment horizontal="center" vertical="center"/>
    </xf>
    <xf numFmtId="0" fontId="32" fillId="0" borderId="14" xfId="0" applyFont="1" applyBorder="1" applyAlignment="1">
      <alignment horizontal="center" vertical="center"/>
    </xf>
    <xf numFmtId="0" fontId="35" fillId="0" borderId="4" xfId="0" applyFont="1" applyBorder="1" applyAlignment="1">
      <alignment horizontal="center" vertical="center"/>
    </xf>
    <xf numFmtId="0" fontId="32" fillId="0" borderId="23" xfId="0" applyFont="1" applyBorder="1" applyAlignment="1">
      <alignment horizontal="center" vertical="center"/>
    </xf>
    <xf numFmtId="0" fontId="33" fillId="0" borderId="10" xfId="0" applyFont="1" applyBorder="1" applyAlignment="1">
      <alignment horizontal="center" vertical="center"/>
    </xf>
    <xf numFmtId="0" fontId="33" fillId="0" borderId="14" xfId="0" applyFont="1" applyBorder="1" applyAlignment="1">
      <alignment horizontal="center" vertical="center"/>
    </xf>
    <xf numFmtId="0" fontId="37" fillId="0" borderId="0" xfId="43" applyFont="1"/>
    <xf numFmtId="0" fontId="5" fillId="0" borderId="14"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167" fontId="3" fillId="0" borderId="23" xfId="0" applyNumberFormat="1" applyFont="1" applyBorder="1" applyAlignment="1">
      <alignment horizontal="center"/>
    </xf>
    <xf numFmtId="0" fontId="32" fillId="0" borderId="14" xfId="0" applyFont="1" applyBorder="1" applyAlignment="1">
      <alignment horizontal="center"/>
    </xf>
    <xf numFmtId="0" fontId="32" fillId="0" borderId="23" xfId="0" applyFont="1" applyBorder="1" applyAlignment="1">
      <alignment horizontal="center"/>
    </xf>
    <xf numFmtId="0" fontId="5" fillId="0" borderId="23" xfId="0" applyFont="1" applyBorder="1" applyAlignment="1">
      <alignment horizontal="center"/>
    </xf>
    <xf numFmtId="0" fontId="3" fillId="0" borderId="13" xfId="0" applyFont="1" applyBorder="1"/>
    <xf numFmtId="0" fontId="33" fillId="0" borderId="14" xfId="0" applyFont="1" applyBorder="1" applyAlignment="1">
      <alignment horizontal="center"/>
    </xf>
    <xf numFmtId="0" fontId="40" fillId="0" borderId="0" xfId="44" applyFont="1"/>
    <xf numFmtId="0" fontId="38" fillId="0" borderId="0" xfId="0" applyFont="1"/>
    <xf numFmtId="0" fontId="8" fillId="0" borderId="14" xfId="0" applyFont="1" applyBorder="1" applyAlignment="1">
      <alignment horizontal="left" vertical="center"/>
    </xf>
    <xf numFmtId="0" fontId="5" fillId="0" borderId="25" xfId="0" applyFont="1" applyBorder="1" applyAlignment="1">
      <alignment vertical="center"/>
    </xf>
    <xf numFmtId="0" fontId="30" fillId="0" borderId="4" xfId="0" quotePrefix="1" applyFont="1" applyBorder="1" applyAlignment="1">
      <alignment horizontal="left" vertical="center"/>
    </xf>
    <xf numFmtId="0" fontId="3" fillId="0" borderId="0" xfId="0" applyFont="1" applyAlignment="1">
      <alignment vertical="center"/>
    </xf>
    <xf numFmtId="0" fontId="3" fillId="0" borderId="36" xfId="0" applyFont="1" applyBorder="1" applyAlignment="1">
      <alignment vertical="top" wrapText="1"/>
    </xf>
    <xf numFmtId="0" fontId="5" fillId="0" borderId="37" xfId="0" applyFont="1" applyBorder="1" applyAlignment="1">
      <alignment horizontal="justify" vertical="center" wrapText="1"/>
    </xf>
    <xf numFmtId="0" fontId="3" fillId="0" borderId="39" xfId="0" applyFont="1" applyBorder="1" applyAlignment="1">
      <alignment horizontal="justify" vertical="center" wrapText="1"/>
    </xf>
    <xf numFmtId="0" fontId="7" fillId="0" borderId="39" xfId="0" applyFont="1" applyBorder="1" applyAlignment="1">
      <alignment horizontal="justify" vertical="center" wrapText="1"/>
    </xf>
    <xf numFmtId="0" fontId="3" fillId="0" borderId="39" xfId="0" applyFont="1" applyBorder="1" applyAlignment="1">
      <alignment vertical="top" wrapText="1"/>
    </xf>
    <xf numFmtId="0" fontId="3" fillId="0" borderId="36" xfId="0" applyFont="1" applyBorder="1" applyAlignment="1">
      <alignment horizontal="center" vertical="top" wrapText="1"/>
    </xf>
    <xf numFmtId="0" fontId="5" fillId="0" borderId="37" xfId="0" applyFont="1" applyBorder="1" applyAlignment="1">
      <alignment horizontal="center" vertical="center" wrapText="1"/>
    </xf>
    <xf numFmtId="0" fontId="3" fillId="0" borderId="39" xfId="0" applyFont="1" applyBorder="1" applyAlignment="1">
      <alignment horizontal="center" vertical="center" wrapText="1"/>
    </xf>
    <xf numFmtId="0" fontId="7" fillId="0" borderId="39" xfId="0" applyFont="1" applyBorder="1" applyAlignment="1">
      <alignment horizontal="center" vertical="center" wrapText="1"/>
    </xf>
    <xf numFmtId="0" fontId="3" fillId="0" borderId="39" xfId="0" applyFont="1" applyBorder="1" applyAlignment="1">
      <alignment horizontal="center" vertical="top" wrapText="1"/>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24" xfId="0" applyFont="1" applyBorder="1" applyAlignment="1">
      <alignment horizontal="center" vertical="center"/>
    </xf>
    <xf numFmtId="0" fontId="5" fillId="0" borderId="38" xfId="0" applyFont="1" applyBorder="1" applyAlignment="1">
      <alignment horizontal="justify" vertical="center" wrapText="1"/>
    </xf>
    <xf numFmtId="0" fontId="41" fillId="35" borderId="42" xfId="0" applyFont="1" applyFill="1" applyBorder="1" applyAlignment="1">
      <alignment horizontal="right" vertical="center" wrapText="1"/>
    </xf>
    <xf numFmtId="0" fontId="41" fillId="0" borderId="42" xfId="0" applyFont="1" applyBorder="1" applyAlignment="1">
      <alignment horizontal="right" vertical="center" wrapText="1"/>
    </xf>
    <xf numFmtId="0" fontId="8" fillId="0" borderId="14"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 xfId="0" applyFont="1" applyFill="1" applyBorder="1" applyAlignment="1">
      <alignment horizontal="center" vertical="center"/>
    </xf>
    <xf numFmtId="0" fontId="30" fillId="0" borderId="14" xfId="0" applyFont="1" applyFill="1" applyBorder="1" applyAlignment="1">
      <alignment horizontal="left" vertical="center" wrapText="1"/>
    </xf>
    <xf numFmtId="0" fontId="5" fillId="0" borderId="24" xfId="0" applyFont="1" applyBorder="1" applyAlignment="1">
      <alignment horizontal="center" vertical="center"/>
    </xf>
    <xf numFmtId="0" fontId="45" fillId="0" borderId="41" xfId="0" applyFont="1" applyBorder="1" applyAlignment="1">
      <alignment horizontal="right" vertical="center" wrapText="1"/>
    </xf>
    <xf numFmtId="0" fontId="45" fillId="35" borderId="42" xfId="0" applyFont="1" applyFill="1" applyBorder="1" applyAlignment="1">
      <alignment horizontal="right" vertical="center" wrapText="1"/>
    </xf>
    <xf numFmtId="0" fontId="45" fillId="0" borderId="42" xfId="0" applyFont="1" applyBorder="1" applyAlignment="1">
      <alignment horizontal="right" vertical="center" wrapText="1"/>
    </xf>
    <xf numFmtId="0" fontId="45" fillId="0" borderId="43" xfId="0" applyFont="1" applyBorder="1" applyAlignment="1">
      <alignment horizontal="right" vertical="center" wrapText="1"/>
    </xf>
    <xf numFmtId="0" fontId="45" fillId="35" borderId="43" xfId="0" applyFont="1" applyFill="1" applyBorder="1" applyAlignment="1">
      <alignment horizontal="right" vertical="center" wrapText="1"/>
    </xf>
    <xf numFmtId="0" fontId="46" fillId="0" borderId="44" xfId="0" applyFont="1" applyBorder="1" applyAlignment="1">
      <alignment horizontal="right" vertical="center" wrapText="1"/>
    </xf>
    <xf numFmtId="0" fontId="46" fillId="35" borderId="42" xfId="0" applyFont="1" applyFill="1" applyBorder="1" applyAlignment="1">
      <alignment horizontal="right" vertical="center" wrapText="1"/>
    </xf>
    <xf numFmtId="0" fontId="46" fillId="0" borderId="45" xfId="0" applyFont="1" applyBorder="1" applyAlignment="1">
      <alignment horizontal="right" vertical="center" wrapText="1"/>
    </xf>
    <xf numFmtId="0" fontId="5" fillId="0" borderId="25" xfId="0" applyFont="1" applyBorder="1" applyAlignment="1">
      <alignment vertical="center" wrapText="1"/>
    </xf>
    <xf numFmtId="0" fontId="49" fillId="0" borderId="14" xfId="0" applyFont="1" applyBorder="1" applyAlignment="1">
      <alignment horizontal="left" vertical="center"/>
    </xf>
    <xf numFmtId="0" fontId="49" fillId="0" borderId="0" xfId="0" applyFont="1" applyAlignment="1">
      <alignment horizontal="left" vertical="center"/>
    </xf>
    <xf numFmtId="0" fontId="49" fillId="0" borderId="9" xfId="0" applyFont="1" applyBorder="1" applyAlignment="1">
      <alignment horizontal="left" vertical="center"/>
    </xf>
    <xf numFmtId="0" fontId="49" fillId="0" borderId="12" xfId="0" applyFont="1" applyBorder="1" applyAlignment="1">
      <alignment horizontal="left" vertical="center"/>
    </xf>
    <xf numFmtId="0" fontId="49" fillId="0" borderId="24" xfId="0" applyFont="1" applyBorder="1" applyAlignment="1">
      <alignment horizontal="left" vertical="center"/>
    </xf>
    <xf numFmtId="0" fontId="5" fillId="0" borderId="24" xfId="0" applyFont="1" applyBorder="1" applyAlignment="1">
      <alignment vertical="center"/>
    </xf>
    <xf numFmtId="0" fontId="49" fillId="0" borderId="1" xfId="0" applyFont="1" applyBorder="1" applyAlignment="1">
      <alignment horizontal="left" vertical="center"/>
    </xf>
    <xf numFmtId="0" fontId="5" fillId="0" borderId="6" xfId="0" applyFont="1" applyBorder="1" applyAlignment="1">
      <alignment vertical="center"/>
    </xf>
    <xf numFmtId="0" fontId="49" fillId="0" borderId="15" xfId="0" applyFont="1" applyBorder="1" applyAlignment="1">
      <alignment horizontal="left" vertical="center"/>
    </xf>
    <xf numFmtId="0" fontId="42" fillId="0" borderId="46" xfId="0" applyFont="1" applyFill="1" applyBorder="1" applyAlignment="1">
      <alignment vertical="center" wrapText="1"/>
    </xf>
    <xf numFmtId="0" fontId="42" fillId="0" borderId="47" xfId="0" applyFont="1" applyFill="1" applyBorder="1" applyAlignment="1">
      <alignment vertical="center" wrapText="1"/>
    </xf>
    <xf numFmtId="0" fontId="43" fillId="0" borderId="47" xfId="0" applyFont="1" applyFill="1" applyBorder="1" applyAlignment="1">
      <alignment vertical="center" wrapText="1"/>
    </xf>
    <xf numFmtId="0" fontId="42" fillId="0" borderId="14" xfId="0" applyFont="1" applyFill="1" applyBorder="1" applyAlignment="1">
      <alignment vertical="center" wrapText="1"/>
    </xf>
    <xf numFmtId="0" fontId="43" fillId="0" borderId="48" xfId="0" applyFont="1" applyFill="1" applyBorder="1" applyAlignment="1">
      <alignment vertical="center" wrapText="1"/>
    </xf>
    <xf numFmtId="0" fontId="0" fillId="0" borderId="24" xfId="0" applyFill="1" applyBorder="1"/>
    <xf numFmtId="0" fontId="45" fillId="0" borderId="41" xfId="0" applyFont="1" applyBorder="1" applyAlignment="1">
      <alignment horizontal="center" vertical="center" wrapText="1"/>
    </xf>
    <xf numFmtId="0" fontId="45" fillId="35" borderId="42" xfId="0" applyFont="1" applyFill="1" applyBorder="1" applyAlignment="1">
      <alignment horizontal="center" vertical="center" wrapText="1"/>
    </xf>
    <xf numFmtId="0" fontId="41" fillId="0" borderId="42" xfId="0" applyFont="1" applyBorder="1" applyAlignment="1">
      <alignment horizontal="center" vertical="center" wrapText="1"/>
    </xf>
    <xf numFmtId="0" fontId="41" fillId="35" borderId="42" xfId="0" applyFont="1" applyFill="1" applyBorder="1" applyAlignment="1">
      <alignment horizontal="center" vertical="center" wrapText="1"/>
    </xf>
    <xf numFmtId="0" fontId="45" fillId="0" borderId="42" xfId="0" applyFont="1" applyBorder="1" applyAlignment="1">
      <alignment horizontal="center" vertical="center" wrapText="1"/>
    </xf>
    <xf numFmtId="0" fontId="45" fillId="0" borderId="43" xfId="0" applyFont="1" applyBorder="1" applyAlignment="1">
      <alignment horizontal="center" vertical="center" wrapText="1"/>
    </xf>
    <xf numFmtId="0" fontId="45" fillId="35" borderId="43" xfId="0" applyFont="1" applyFill="1" applyBorder="1" applyAlignment="1">
      <alignment horizontal="center" vertical="center" wrapText="1"/>
    </xf>
    <xf numFmtId="0" fontId="46" fillId="0" borderId="44" xfId="0" applyFont="1" applyBorder="1" applyAlignment="1">
      <alignment horizontal="center" vertical="center" wrapText="1"/>
    </xf>
    <xf numFmtId="0" fontId="46" fillId="35" borderId="42" xfId="0" applyFont="1" applyFill="1" applyBorder="1" applyAlignment="1">
      <alignment horizontal="center" vertical="center" wrapText="1"/>
    </xf>
    <xf numFmtId="0" fontId="46" fillId="0" borderId="45" xfId="0" applyFont="1" applyBorder="1" applyAlignment="1">
      <alignment horizontal="center" vertical="center" wrapText="1"/>
    </xf>
    <xf numFmtId="0" fontId="45" fillId="0" borderId="47" xfId="0" applyFont="1" applyBorder="1" applyAlignment="1">
      <alignment horizontal="center" vertical="center" wrapText="1"/>
    </xf>
    <xf numFmtId="0" fontId="45" fillId="35" borderId="47" xfId="0" applyFont="1" applyFill="1" applyBorder="1" applyAlignment="1">
      <alignment horizontal="center" vertical="center" wrapText="1"/>
    </xf>
    <xf numFmtId="0" fontId="41" fillId="0" borderId="47" xfId="0" applyFont="1" applyBorder="1" applyAlignment="1">
      <alignment horizontal="center" vertical="center" wrapText="1"/>
    </xf>
    <xf numFmtId="0" fontId="41" fillId="35" borderId="47" xfId="0" applyFont="1" applyFill="1" applyBorder="1" applyAlignment="1">
      <alignment horizontal="center" vertical="center" wrapText="1"/>
    </xf>
    <xf numFmtId="0" fontId="45" fillId="0" borderId="14" xfId="0" applyFont="1" applyBorder="1" applyAlignment="1">
      <alignment horizontal="center" vertical="center" wrapText="1"/>
    </xf>
    <xf numFmtId="0" fontId="45" fillId="35" borderId="14" xfId="0" applyFont="1" applyFill="1" applyBorder="1" applyAlignment="1">
      <alignment horizontal="center" vertical="center" wrapText="1"/>
    </xf>
    <xf numFmtId="0" fontId="46" fillId="0" borderId="46" xfId="0" applyFont="1" applyBorder="1" applyAlignment="1">
      <alignment horizontal="center" vertical="center" wrapText="1"/>
    </xf>
    <xf numFmtId="0" fontId="46" fillId="35" borderId="47" xfId="0" applyFont="1" applyFill="1" applyBorder="1" applyAlignment="1">
      <alignment horizontal="center" vertical="center" wrapText="1"/>
    </xf>
    <xf numFmtId="0" fontId="46" fillId="0" borderId="24" xfId="0" applyFont="1" applyBorder="1" applyAlignment="1">
      <alignment horizontal="center" vertical="center" wrapText="1"/>
    </xf>
    <xf numFmtId="166" fontId="3" fillId="0" borderId="17" xfId="1" applyNumberFormat="1" applyFont="1" applyBorder="1" applyAlignment="1">
      <alignment horizontal="center"/>
    </xf>
    <xf numFmtId="166" fontId="3" fillId="0" borderId="13" xfId="1" applyNumberFormat="1" applyFont="1" applyBorder="1" applyAlignment="1">
      <alignment horizontal="center"/>
    </xf>
    <xf numFmtId="166" fontId="3" fillId="0" borderId="19" xfId="1" applyNumberFormat="1" applyFont="1" applyBorder="1" applyAlignment="1">
      <alignment horizontal="center"/>
    </xf>
    <xf numFmtId="166" fontId="3" fillId="0" borderId="16" xfId="1" applyNumberFormat="1" applyFont="1" applyBorder="1" applyAlignment="1">
      <alignment horizontal="center"/>
    </xf>
    <xf numFmtId="166" fontId="3" fillId="0" borderId="0" xfId="1" applyNumberFormat="1" applyFont="1" applyAlignment="1">
      <alignment horizontal="center"/>
    </xf>
    <xf numFmtId="166" fontId="3" fillId="0" borderId="18" xfId="1" applyNumberFormat="1" applyFont="1" applyBorder="1" applyAlignment="1">
      <alignment horizontal="center"/>
    </xf>
    <xf numFmtId="0" fontId="5" fillId="0" borderId="4" xfId="0" applyFont="1" applyBorder="1" applyAlignment="1">
      <alignment horizontal="center" vertical="center"/>
    </xf>
    <xf numFmtId="0" fontId="3" fillId="0" borderId="0" xfId="0" applyFont="1" applyBorder="1" applyAlignment="1">
      <alignment horizontal="center"/>
    </xf>
    <xf numFmtId="0" fontId="11" fillId="0" borderId="0" xfId="0" applyFont="1" applyBorder="1" applyAlignment="1">
      <alignment horizontal="center"/>
    </xf>
    <xf numFmtId="0" fontId="33" fillId="0" borderId="24" xfId="0" applyFont="1" applyBorder="1" applyAlignment="1">
      <alignment horizontal="center"/>
    </xf>
    <xf numFmtId="0" fontId="3" fillId="0" borderId="7" xfId="0" applyFont="1" applyBorder="1" applyAlignment="1">
      <alignment horizontal="center"/>
    </xf>
    <xf numFmtId="0" fontId="3" fillId="0" borderId="12" xfId="0" applyFont="1" applyBorder="1" applyAlignment="1">
      <alignment horizontal="center"/>
    </xf>
    <xf numFmtId="0" fontId="3" fillId="0" borderId="8" xfId="0" applyFont="1" applyBorder="1" applyAlignment="1">
      <alignment horizontal="center"/>
    </xf>
    <xf numFmtId="0" fontId="11" fillId="0" borderId="8" xfId="0" applyFont="1" applyBorder="1" applyAlignment="1">
      <alignment horizontal="center"/>
    </xf>
    <xf numFmtId="167" fontId="3" fillId="0" borderId="24" xfId="0" applyNumberFormat="1" applyFont="1" applyBorder="1" applyAlignment="1">
      <alignment horizontal="center"/>
    </xf>
    <xf numFmtId="0" fontId="5" fillId="0" borderId="5" xfId="0" applyFont="1" applyBorder="1"/>
    <xf numFmtId="0" fontId="5" fillId="0" borderId="10" xfId="0" applyFont="1" applyBorder="1"/>
    <xf numFmtId="0" fontId="32" fillId="0" borderId="58" xfId="0" applyFont="1" applyBorder="1"/>
    <xf numFmtId="0" fontId="33" fillId="0" borderId="59" xfId="0" applyFont="1" applyBorder="1"/>
    <xf numFmtId="0" fontId="3" fillId="0" borderId="56" xfId="0" applyFont="1" applyBorder="1" applyAlignment="1"/>
    <xf numFmtId="0" fontId="3" fillId="0" borderId="50" xfId="0" applyFont="1" applyBorder="1" applyAlignment="1"/>
    <xf numFmtId="0" fontId="3" fillId="0" borderId="57" xfId="0" applyFont="1" applyBorder="1" applyAlignment="1"/>
    <xf numFmtId="0" fontId="3" fillId="0" borderId="51" xfId="0" applyFont="1" applyBorder="1" applyAlignment="1"/>
    <xf numFmtId="0" fontId="3" fillId="0" borderId="49" xfId="0" applyFont="1" applyBorder="1" applyAlignment="1"/>
    <xf numFmtId="0" fontId="3" fillId="0" borderId="52" xfId="0" applyFont="1" applyBorder="1" applyAlignment="1"/>
    <xf numFmtId="0" fontId="3" fillId="0" borderId="53" xfId="0" applyFont="1" applyBorder="1" applyAlignment="1"/>
    <xf numFmtId="0" fontId="3" fillId="0" borderId="54" xfId="0" applyFont="1" applyBorder="1" applyAlignment="1"/>
    <xf numFmtId="0" fontId="3" fillId="0" borderId="55" xfId="0" applyFont="1" applyBorder="1" applyAlignment="1"/>
    <xf numFmtId="0" fontId="29" fillId="0" borderId="5" xfId="0" applyFont="1" applyBorder="1"/>
    <xf numFmtId="0" fontId="50" fillId="0" borderId="10" xfId="0" applyFont="1" applyBorder="1"/>
    <xf numFmtId="0" fontId="30" fillId="0" borderId="56" xfId="0" applyFont="1" applyBorder="1" applyAlignment="1"/>
    <xf numFmtId="0" fontId="30" fillId="0" borderId="50" xfId="0" applyFont="1" applyBorder="1" applyAlignment="1"/>
    <xf numFmtId="0" fontId="30" fillId="0" borderId="57" xfId="0" applyFont="1" applyBorder="1" applyAlignment="1"/>
    <xf numFmtId="0" fontId="51" fillId="0" borderId="58" xfId="0" applyFont="1" applyBorder="1"/>
    <xf numFmtId="0" fontId="30" fillId="0" borderId="49" xfId="0" applyFont="1" applyBorder="1" applyAlignment="1"/>
    <xf numFmtId="0" fontId="30" fillId="0" borderId="52" xfId="0" applyFont="1" applyBorder="1" applyAlignment="1"/>
    <xf numFmtId="0" fontId="52" fillId="0" borderId="10" xfId="0" applyFont="1" applyBorder="1"/>
    <xf numFmtId="0" fontId="53" fillId="0" borderId="58" xfId="0" applyFont="1" applyBorder="1"/>
    <xf numFmtId="0" fontId="3" fillId="0" borderId="55" xfId="0" applyFont="1" applyBorder="1"/>
    <xf numFmtId="0" fontId="3" fillId="0" borderId="54" xfId="0" applyFont="1" applyBorder="1"/>
    <xf numFmtId="0" fontId="3" fillId="0" borderId="53" xfId="0" applyFont="1" applyBorder="1"/>
    <xf numFmtId="0" fontId="3" fillId="0" borderId="52" xfId="0" applyFont="1" applyBorder="1"/>
    <xf numFmtId="0" fontId="3" fillId="0" borderId="49" xfId="0" applyFont="1" applyBorder="1"/>
    <xf numFmtId="0" fontId="3" fillId="0" borderId="51" xfId="0" applyFont="1" applyBorder="1"/>
    <xf numFmtId="0" fontId="3" fillId="0" borderId="57" xfId="0" applyFont="1" applyBorder="1"/>
    <xf numFmtId="0" fontId="3" fillId="0" borderId="50" xfId="0" applyFont="1" applyBorder="1"/>
    <xf numFmtId="0" fontId="3" fillId="0" borderId="56" xfId="0" applyFont="1" applyBorder="1"/>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6" xfId="0" applyFont="1" applyBorder="1" applyAlignment="1">
      <alignment horizontal="center" vertical="center" wrapText="1"/>
    </xf>
    <xf numFmtId="0" fontId="5" fillId="0" borderId="5" xfId="0" applyFont="1" applyBorder="1" applyAlignment="1">
      <alignment horizontal="left"/>
    </xf>
    <xf numFmtId="0" fontId="5" fillId="0" borderId="26" xfId="0" applyFont="1" applyBorder="1" applyAlignment="1">
      <alignment horizontal="left"/>
    </xf>
    <xf numFmtId="0" fontId="5" fillId="0" borderId="6" xfId="0" applyFont="1" applyBorder="1" applyAlignment="1">
      <alignment horizontal="left"/>
    </xf>
    <xf numFmtId="0" fontId="3" fillId="0" borderId="53" xfId="0" applyFont="1" applyBorder="1" applyAlignment="1">
      <alignment horizontal="left"/>
    </xf>
    <xf numFmtId="0" fontId="3" fillId="0" borderId="54" xfId="0" applyFont="1" applyBorder="1" applyAlignment="1">
      <alignment horizontal="left"/>
    </xf>
    <xf numFmtId="0" fontId="3" fillId="0" borderId="55" xfId="0" applyFont="1" applyBorder="1" applyAlignment="1">
      <alignment horizontal="left"/>
    </xf>
    <xf numFmtId="0" fontId="3" fillId="0" borderId="51" xfId="0" applyFont="1" applyBorder="1" applyAlignment="1">
      <alignment horizontal="left"/>
    </xf>
    <xf numFmtId="0" fontId="3" fillId="0" borderId="49" xfId="0" applyFont="1" applyBorder="1" applyAlignment="1">
      <alignment horizontal="left"/>
    </xf>
    <xf numFmtId="0" fontId="3" fillId="0" borderId="52" xfId="0" applyFont="1" applyBorder="1" applyAlignment="1">
      <alignment horizontal="left"/>
    </xf>
    <xf numFmtId="0" fontId="3" fillId="0" borderId="56" xfId="0" applyFont="1" applyBorder="1" applyAlignment="1">
      <alignment horizontal="left"/>
    </xf>
    <xf numFmtId="0" fontId="3" fillId="0" borderId="50" xfId="0" applyFont="1" applyBorder="1" applyAlignment="1">
      <alignment horizontal="left"/>
    </xf>
    <xf numFmtId="0" fontId="3" fillId="0" borderId="57" xfId="0" applyFont="1" applyBorder="1" applyAlignment="1">
      <alignment horizontal="left"/>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26"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3" fillId="0" borderId="8" xfId="0" applyFont="1" applyBorder="1" applyAlignment="1">
      <alignment horizontal="left" vertical="top" wrapText="1"/>
    </xf>
    <xf numFmtId="0" fontId="47" fillId="0" borderId="1" xfId="0" applyFont="1" applyBorder="1" applyAlignment="1">
      <alignment horizontal="center" vertical="center" textRotation="90" wrapText="1"/>
    </xf>
    <xf numFmtId="0" fontId="47" fillId="0" borderId="14" xfId="0" applyFont="1" applyBorder="1" applyAlignment="1">
      <alignment horizontal="center" vertical="center" textRotation="90" wrapText="1"/>
    </xf>
    <xf numFmtId="0" fontId="48" fillId="0" borderId="14" xfId="0" applyFont="1" applyBorder="1" applyAlignment="1">
      <alignment horizontal="center" vertical="center" textRotation="90" wrapText="1"/>
    </xf>
    <xf numFmtId="0" fontId="48" fillId="0" borderId="24" xfId="0" applyFont="1" applyBorder="1" applyAlignment="1">
      <alignment horizontal="center" vertical="center" textRotation="90" wrapText="1"/>
    </xf>
    <xf numFmtId="0" fontId="3" fillId="0" borderId="0" xfId="0" applyFont="1" applyBorder="1" applyAlignment="1">
      <alignment horizontal="left" vertical="top" wrapText="1"/>
    </xf>
    <xf numFmtId="0" fontId="29" fillId="0" borderId="5" xfId="0" applyFont="1" applyBorder="1" applyAlignment="1">
      <alignment horizontal="left"/>
    </xf>
    <xf numFmtId="0" fontId="29" fillId="0" borderId="26" xfId="0" applyFont="1" applyBorder="1" applyAlignment="1">
      <alignment horizontal="left"/>
    </xf>
    <xf numFmtId="0" fontId="29" fillId="0" borderId="6" xfId="0" applyFont="1" applyBorder="1" applyAlignment="1">
      <alignment horizontal="left"/>
    </xf>
    <xf numFmtId="0" fontId="3" fillId="0" borderId="40" xfId="0" applyFont="1" applyBorder="1" applyAlignment="1">
      <alignment horizontal="justify" vertical="center" wrapText="1"/>
    </xf>
    <xf numFmtId="0" fontId="3" fillId="0" borderId="38" xfId="0" applyFont="1" applyBorder="1" applyAlignment="1">
      <alignment horizontal="justify" vertical="center" wrapText="1"/>
    </xf>
    <xf numFmtId="0" fontId="3" fillId="0" borderId="0" xfId="0" applyFont="1" applyAlignment="1">
      <alignment horizontal="left" vertical="top"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4" builtinId="8"/>
    <cellStyle name="Input" xfId="10" builtinId="20" customBuiltin="1"/>
    <cellStyle name="Linked Cell" xfId="13" builtinId="24" customBuiltin="1"/>
    <cellStyle name="Neutral" xfId="9" builtinId="28" customBuiltin="1"/>
    <cellStyle name="Normal" xfId="0" builtinId="0"/>
    <cellStyle name="Normal 2" xfId="43" xr:uid="{A50CBC3B-3382-4603-A6CA-A650728F1EE6}"/>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DF4D-88EE-41E0-9626-E4535ACD24AE}">
  <dimension ref="A1:C12"/>
  <sheetViews>
    <sheetView workbookViewId="0">
      <selection activeCell="I7" sqref="I7"/>
    </sheetView>
  </sheetViews>
  <sheetFormatPr defaultRowHeight="15" x14ac:dyDescent="0.25"/>
  <cols>
    <col min="1" max="1" width="7" customWidth="1"/>
    <col min="2" max="2" width="75" bestFit="1" customWidth="1"/>
  </cols>
  <sheetData>
    <row r="1" spans="1:3" ht="15.75" x14ac:dyDescent="0.25">
      <c r="A1" s="114" t="s">
        <v>455</v>
      </c>
      <c r="B1" s="14"/>
      <c r="C1" s="14"/>
    </row>
    <row r="2" spans="1:3" ht="15.75" x14ac:dyDescent="0.25">
      <c r="A2" s="124" t="s">
        <v>456</v>
      </c>
      <c r="B2" s="14" t="s">
        <v>464</v>
      </c>
      <c r="C2" s="14"/>
    </row>
    <row r="3" spans="1:3" ht="15.75" x14ac:dyDescent="0.25">
      <c r="A3" s="124" t="s">
        <v>457</v>
      </c>
      <c r="B3" s="14" t="s">
        <v>465</v>
      </c>
      <c r="C3" s="14"/>
    </row>
    <row r="4" spans="1:3" ht="15.75" x14ac:dyDescent="0.25">
      <c r="A4" s="124" t="s">
        <v>458</v>
      </c>
      <c r="B4" s="14" t="s">
        <v>466</v>
      </c>
      <c r="C4" s="14"/>
    </row>
    <row r="5" spans="1:3" ht="15.75" x14ac:dyDescent="0.25">
      <c r="A5" s="124" t="s">
        <v>459</v>
      </c>
      <c r="B5" s="14" t="s">
        <v>467</v>
      </c>
      <c r="C5" s="14"/>
    </row>
    <row r="6" spans="1:3" ht="15.75" x14ac:dyDescent="0.25">
      <c r="A6" s="124" t="s">
        <v>460</v>
      </c>
      <c r="B6" s="14" t="s">
        <v>468</v>
      </c>
      <c r="C6" s="14"/>
    </row>
    <row r="7" spans="1:3" ht="15.75" x14ac:dyDescent="0.25">
      <c r="A7" s="124" t="s">
        <v>461</v>
      </c>
      <c r="B7" s="14" t="s">
        <v>470</v>
      </c>
      <c r="C7" s="14"/>
    </row>
    <row r="8" spans="1:3" ht="15.75" x14ac:dyDescent="0.25">
      <c r="A8" s="124" t="s">
        <v>462</v>
      </c>
      <c r="B8" s="14" t="s">
        <v>589</v>
      </c>
      <c r="C8" s="14"/>
    </row>
    <row r="9" spans="1:3" ht="15.75" x14ac:dyDescent="0.25">
      <c r="A9" s="124" t="s">
        <v>463</v>
      </c>
      <c r="B9" s="14" t="s">
        <v>469</v>
      </c>
      <c r="C9" s="14"/>
    </row>
    <row r="10" spans="1:3" ht="15.75" x14ac:dyDescent="0.25">
      <c r="A10" s="124" t="s">
        <v>588</v>
      </c>
      <c r="B10" s="14" t="s">
        <v>471</v>
      </c>
      <c r="C10" s="14"/>
    </row>
    <row r="11" spans="1:3" ht="15.75" x14ac:dyDescent="0.25">
      <c r="A11" s="125"/>
    </row>
    <row r="12" spans="1:3" ht="15.75" x14ac:dyDescent="0.25">
      <c r="A12" s="125"/>
    </row>
  </sheetData>
  <hyperlinks>
    <hyperlink ref="A2" location="'Suppl. table 1_Demographics'!A1" display="ST1" xr:uid="{3650DBF0-B81A-4638-B757-76BEF55C9F13}"/>
    <hyperlink ref="A3" location="'Suppl. table 2_Transcriptomics'!A1" display="ST2" xr:uid="{F1088B9F-B740-41E3-919C-D33E06600393}"/>
    <hyperlink ref="A4" location="'Suppl. table 3_Early (z-scores)'!A1" display="ST3" xr:uid="{D2C98C5D-DE29-4159-9E5A-B76F0C36B2F5}"/>
    <hyperlink ref="A5" location="'Suppl. table 4_Late (z-scores)'!A1" display="ST4" xr:uid="{7D9DC78F-99AB-4A1C-ADF4-8096822AA584}"/>
    <hyperlink ref="A6" location="'Suppl. table 5_Sust (z-scores)'!A1" display="ST5" xr:uid="{020864BD-9797-4FB1-B201-82D441630A8B}"/>
    <hyperlink ref="A9" location="'Suppl. table 8_full_demog'!A1" display="ST8" xr:uid="{D124D208-F25C-4822-9FCE-CEB2948E3E81}"/>
    <hyperlink ref="A7" location="'Suppl. table 6_protein details'!A1" display="ST6" xr:uid="{CBD07772-C1EA-48F4-915C-117FF1F417F2}"/>
    <hyperlink ref="A10" location="'Suppl. table 9_AT-APOE'!A1" display="ST9" xr:uid="{5761DD2E-4356-413A-B201-B6E2E2048571}"/>
    <hyperlink ref="A8" location="'Suppl. table 7_18 panel'!A1" display="ST7" xr:uid="{99AB6C6E-5408-47D0-ABF5-A9944C1776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E862-731C-4847-85C7-CF19F909B0F0}">
  <dimension ref="A1:K16"/>
  <sheetViews>
    <sheetView zoomScale="90" zoomScaleNormal="90" workbookViewId="0">
      <selection activeCell="F15" sqref="F15"/>
    </sheetView>
  </sheetViews>
  <sheetFormatPr defaultColWidth="19.85546875" defaultRowHeight="18" customHeight="1" x14ac:dyDescent="0.2"/>
  <cols>
    <col min="1" max="16384" width="19.85546875" style="33"/>
  </cols>
  <sheetData>
    <row r="1" spans="1:11" ht="18" customHeight="1" x14ac:dyDescent="0.2">
      <c r="A1" s="252" t="s">
        <v>673</v>
      </c>
      <c r="B1" s="252"/>
      <c r="C1" s="252"/>
      <c r="D1" s="252"/>
      <c r="E1" s="252"/>
      <c r="F1" s="252"/>
      <c r="G1" s="252"/>
      <c r="H1" s="252"/>
      <c r="I1" s="252"/>
      <c r="J1" s="252"/>
    </row>
    <row r="2" spans="1:11" ht="18" customHeight="1" x14ac:dyDescent="0.2">
      <c r="A2" s="252"/>
      <c r="B2" s="252"/>
      <c r="C2" s="252"/>
      <c r="D2" s="252"/>
      <c r="E2" s="252"/>
      <c r="F2" s="252"/>
      <c r="G2" s="252"/>
      <c r="H2" s="252"/>
      <c r="I2" s="252"/>
      <c r="J2" s="252"/>
    </row>
    <row r="3" spans="1:11" ht="51" customHeight="1" thickBot="1" x14ac:dyDescent="0.25">
      <c r="A3" s="253"/>
      <c r="B3" s="253"/>
      <c r="C3" s="253"/>
      <c r="D3" s="253"/>
      <c r="E3" s="253"/>
      <c r="F3" s="253"/>
      <c r="G3" s="253"/>
      <c r="H3" s="253"/>
      <c r="I3" s="253"/>
      <c r="J3" s="253"/>
    </row>
    <row r="4" spans="1:11" ht="18" customHeight="1" thickBot="1" x14ac:dyDescent="0.25">
      <c r="A4" s="250" t="s">
        <v>0</v>
      </c>
      <c r="B4" s="247" t="s">
        <v>623</v>
      </c>
      <c r="C4" s="248"/>
      <c r="D4" s="249"/>
      <c r="E4" s="247" t="s">
        <v>624</v>
      </c>
      <c r="F4" s="248"/>
      <c r="G4" s="249"/>
      <c r="H4" s="247" t="s">
        <v>625</v>
      </c>
      <c r="I4" s="248"/>
      <c r="J4" s="249"/>
      <c r="K4" s="45"/>
    </row>
    <row r="5" spans="1:11" ht="18" customHeight="1" thickBot="1" x14ac:dyDescent="0.25">
      <c r="A5" s="251"/>
      <c r="B5" s="37" t="s">
        <v>654</v>
      </c>
      <c r="C5" s="37" t="s">
        <v>5</v>
      </c>
      <c r="D5" s="37" t="s">
        <v>6</v>
      </c>
      <c r="E5" s="37" t="s">
        <v>654</v>
      </c>
      <c r="F5" s="37" t="s">
        <v>5</v>
      </c>
      <c r="G5" s="37" t="s">
        <v>6</v>
      </c>
      <c r="H5" s="37" t="s">
        <v>654</v>
      </c>
      <c r="I5" s="37" t="s">
        <v>5</v>
      </c>
      <c r="J5" s="37" t="s">
        <v>6</v>
      </c>
      <c r="K5" s="46"/>
    </row>
    <row r="6" spans="1:11" ht="18" customHeight="1" x14ac:dyDescent="0.2">
      <c r="A6" s="36" t="s">
        <v>7</v>
      </c>
      <c r="B6" s="6">
        <v>271</v>
      </c>
      <c r="C6" s="2">
        <v>48</v>
      </c>
      <c r="D6" s="38">
        <v>234</v>
      </c>
      <c r="E6" s="6">
        <v>198</v>
      </c>
      <c r="F6" s="2">
        <v>40</v>
      </c>
      <c r="G6" s="38">
        <v>43</v>
      </c>
      <c r="H6" s="6">
        <v>126</v>
      </c>
      <c r="I6" s="2">
        <v>38</v>
      </c>
      <c r="J6" s="38">
        <v>186</v>
      </c>
    </row>
    <row r="7" spans="1:11" ht="18" customHeight="1" x14ac:dyDescent="0.2">
      <c r="A7" s="36" t="s">
        <v>620</v>
      </c>
      <c r="B7" s="6" t="s">
        <v>9</v>
      </c>
      <c r="C7" s="2" t="s">
        <v>10</v>
      </c>
      <c r="D7" s="38" t="s">
        <v>11</v>
      </c>
      <c r="E7" s="6" t="s">
        <v>12</v>
      </c>
      <c r="F7" s="2" t="s">
        <v>13</v>
      </c>
      <c r="G7" s="38" t="s">
        <v>14</v>
      </c>
      <c r="H7" s="6" t="s">
        <v>15</v>
      </c>
      <c r="I7" s="2" t="s">
        <v>16</v>
      </c>
      <c r="J7" s="38" t="s">
        <v>17</v>
      </c>
    </row>
    <row r="8" spans="1:11" ht="18" customHeight="1" x14ac:dyDescent="0.2">
      <c r="A8" s="36" t="s">
        <v>621</v>
      </c>
      <c r="B8" s="39">
        <v>0.36499999999999999</v>
      </c>
      <c r="C8" s="3">
        <v>0.58299999999999996</v>
      </c>
      <c r="D8" s="40">
        <v>0.40600000000000003</v>
      </c>
      <c r="E8" s="39">
        <f>52.02/100</f>
        <v>0.5202</v>
      </c>
      <c r="F8" s="3">
        <f>27.5/100</f>
        <v>0.27500000000000002</v>
      </c>
      <c r="G8" s="40">
        <f>67.44/100</f>
        <v>0.6744</v>
      </c>
      <c r="H8" s="39">
        <v>0.34100000000000003</v>
      </c>
      <c r="I8" s="3">
        <v>0.5</v>
      </c>
      <c r="J8" s="40">
        <v>0.495</v>
      </c>
    </row>
    <row r="9" spans="1:11" ht="18" customHeight="1" x14ac:dyDescent="0.2">
      <c r="A9" s="36" t="s">
        <v>19</v>
      </c>
      <c r="B9" s="6" t="s">
        <v>20</v>
      </c>
      <c r="C9" s="2" t="s">
        <v>21</v>
      </c>
      <c r="D9" s="38" t="s">
        <v>22</v>
      </c>
      <c r="E9" s="6" t="s">
        <v>23</v>
      </c>
      <c r="F9" s="2" t="s">
        <v>24</v>
      </c>
      <c r="G9" s="38" t="s">
        <v>25</v>
      </c>
      <c r="H9" s="6" t="s">
        <v>26</v>
      </c>
      <c r="I9" s="2" t="s">
        <v>27</v>
      </c>
      <c r="J9" s="38" t="s">
        <v>28</v>
      </c>
    </row>
    <row r="10" spans="1:11" ht="18" customHeight="1" thickBot="1" x14ac:dyDescent="0.25">
      <c r="A10" s="44" t="s">
        <v>622</v>
      </c>
      <c r="B10" s="41">
        <v>0.26900000000000002</v>
      </c>
      <c r="C10" s="42">
        <v>0.56299999999999994</v>
      </c>
      <c r="D10" s="43">
        <v>0.57299999999999995</v>
      </c>
      <c r="E10" s="41">
        <f>16.67/100</f>
        <v>0.16670000000000001</v>
      </c>
      <c r="F10" s="42">
        <f>55/100</f>
        <v>0.55000000000000004</v>
      </c>
      <c r="G10" s="43">
        <f>69.77/100</f>
        <v>0.69769999999999999</v>
      </c>
      <c r="H10" s="41">
        <v>0.377</v>
      </c>
      <c r="I10" s="42">
        <v>0.52800000000000002</v>
      </c>
      <c r="J10" s="43">
        <v>0.64200000000000002</v>
      </c>
    </row>
    <row r="13" spans="1:11" ht="18" customHeight="1" x14ac:dyDescent="0.2">
      <c r="D13" s="14"/>
    </row>
    <row r="14" spans="1:11" ht="18" customHeight="1" x14ac:dyDescent="0.2">
      <c r="D14" s="14"/>
    </row>
    <row r="15" spans="1:11" ht="18" customHeight="1" x14ac:dyDescent="0.2">
      <c r="D15" s="14"/>
    </row>
    <row r="16" spans="1:11" ht="18" customHeight="1" x14ac:dyDescent="0.2">
      <c r="D16" s="14"/>
    </row>
  </sheetData>
  <mergeCells count="5">
    <mergeCell ref="B4:D4"/>
    <mergeCell ref="E4:G4"/>
    <mergeCell ref="H4:J4"/>
    <mergeCell ref="A4:A5"/>
    <mergeCell ref="A1:J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821E2-E11A-4E81-8459-A6BC4DC72BF3}">
  <dimension ref="A1:F166"/>
  <sheetViews>
    <sheetView zoomScale="90" zoomScaleNormal="90" workbookViewId="0">
      <selection sqref="A1:F4"/>
    </sheetView>
  </sheetViews>
  <sheetFormatPr defaultRowHeight="14.25" x14ac:dyDescent="0.2"/>
  <cols>
    <col min="1" max="1" width="26.85546875" style="14" bestFit="1" customWidth="1"/>
    <col min="2" max="2" width="20.85546875" style="14" bestFit="1" customWidth="1"/>
    <col min="3" max="3" width="19.28515625" style="14" bestFit="1" customWidth="1"/>
    <col min="4" max="4" width="19" style="14" customWidth="1"/>
    <col min="5" max="5" width="66.85546875" style="14" bestFit="1" customWidth="1"/>
    <col min="6" max="6" width="36.7109375" style="14" bestFit="1" customWidth="1"/>
    <col min="7" max="16384" width="9.140625" style="14"/>
  </cols>
  <sheetData>
    <row r="1" spans="1:6" ht="15" customHeight="1" x14ac:dyDescent="0.2">
      <c r="A1" s="252" t="s">
        <v>30</v>
      </c>
      <c r="B1" s="252"/>
      <c r="C1" s="252"/>
      <c r="D1" s="252"/>
      <c r="E1" s="252"/>
      <c r="F1" s="252"/>
    </row>
    <row r="2" spans="1:6" x14ac:dyDescent="0.2">
      <c r="A2" s="252"/>
      <c r="B2" s="252"/>
      <c r="C2" s="252"/>
      <c r="D2" s="252"/>
      <c r="E2" s="252"/>
      <c r="F2" s="252"/>
    </row>
    <row r="3" spans="1:6" x14ac:dyDescent="0.2">
      <c r="A3" s="252"/>
      <c r="B3" s="252"/>
      <c r="C3" s="252"/>
      <c r="D3" s="252"/>
      <c r="E3" s="252"/>
      <c r="F3" s="252"/>
    </row>
    <row r="4" spans="1:6" ht="15" thickBot="1" x14ac:dyDescent="0.25">
      <c r="A4" s="252"/>
      <c r="B4" s="252"/>
      <c r="C4" s="252"/>
      <c r="D4" s="252"/>
      <c r="E4" s="252"/>
      <c r="F4" s="252"/>
    </row>
    <row r="5" spans="1:6" ht="15" thickBot="1" x14ac:dyDescent="0.25">
      <c r="A5" s="57" t="s">
        <v>31</v>
      </c>
      <c r="B5" s="254" t="s">
        <v>32</v>
      </c>
      <c r="C5" s="255"/>
      <c r="D5" s="256" t="s">
        <v>33</v>
      </c>
      <c r="E5" s="255"/>
      <c r="F5" s="56" t="s">
        <v>34</v>
      </c>
    </row>
    <row r="6" spans="1:6" ht="15.75" thickBot="1" x14ac:dyDescent="0.3">
      <c r="A6" s="48" t="s">
        <v>35</v>
      </c>
      <c r="B6" s="53" t="s">
        <v>36</v>
      </c>
      <c r="C6" s="52" t="s">
        <v>37</v>
      </c>
      <c r="D6" s="58" t="s">
        <v>38</v>
      </c>
      <c r="E6" s="47" t="s">
        <v>39</v>
      </c>
      <c r="F6" s="48" t="s">
        <v>40</v>
      </c>
    </row>
    <row r="7" spans="1:6" ht="15" x14ac:dyDescent="0.25">
      <c r="A7" s="115" t="s">
        <v>55</v>
      </c>
      <c r="B7" s="54" t="s">
        <v>42</v>
      </c>
      <c r="C7" s="55" t="s">
        <v>43</v>
      </c>
      <c r="D7" s="207" t="s">
        <v>43</v>
      </c>
      <c r="E7" s="208" t="s">
        <v>56</v>
      </c>
      <c r="F7" s="50">
        <v>1.40727750001549E-2</v>
      </c>
    </row>
    <row r="8" spans="1:6" ht="15" x14ac:dyDescent="0.25">
      <c r="A8" s="115" t="s">
        <v>278</v>
      </c>
      <c r="B8" s="54" t="s">
        <v>42</v>
      </c>
      <c r="C8" s="55" t="s">
        <v>43</v>
      </c>
      <c r="D8" s="207" t="s">
        <v>43</v>
      </c>
      <c r="E8" s="207" t="s">
        <v>212</v>
      </c>
      <c r="F8" s="50">
        <v>4.4993635821762003E-2</v>
      </c>
    </row>
    <row r="9" spans="1:6" ht="15" x14ac:dyDescent="0.25">
      <c r="A9" s="121" t="s">
        <v>48</v>
      </c>
      <c r="B9" s="116" t="s">
        <v>42</v>
      </c>
      <c r="C9" s="117" t="s">
        <v>43</v>
      </c>
      <c r="D9" s="35" t="s">
        <v>43</v>
      </c>
      <c r="E9" s="35" t="s">
        <v>42</v>
      </c>
      <c r="F9" s="118" t="s">
        <v>42</v>
      </c>
    </row>
    <row r="10" spans="1:6" x14ac:dyDescent="0.2">
      <c r="A10" s="119" t="s">
        <v>170</v>
      </c>
      <c r="B10" s="54" t="s">
        <v>42</v>
      </c>
      <c r="C10" s="55" t="s">
        <v>43</v>
      </c>
      <c r="D10" s="207" t="s">
        <v>43</v>
      </c>
      <c r="E10" s="207" t="s">
        <v>42</v>
      </c>
      <c r="F10" s="50">
        <v>2.80587273255887E-2</v>
      </c>
    </row>
    <row r="11" spans="1:6" x14ac:dyDescent="0.2">
      <c r="A11" s="119" t="s">
        <v>209</v>
      </c>
      <c r="B11" s="54" t="s">
        <v>42</v>
      </c>
      <c r="C11" s="55" t="s">
        <v>43</v>
      </c>
      <c r="D11" s="207" t="s">
        <v>43</v>
      </c>
      <c r="E11" s="207" t="s">
        <v>148</v>
      </c>
      <c r="F11" s="50">
        <v>2.1922370621024399E-2</v>
      </c>
    </row>
    <row r="12" spans="1:6" x14ac:dyDescent="0.2">
      <c r="A12" s="119" t="s">
        <v>149</v>
      </c>
      <c r="B12" s="54" t="s">
        <v>43</v>
      </c>
      <c r="C12" s="55" t="s">
        <v>43</v>
      </c>
      <c r="D12" s="207" t="s">
        <v>43</v>
      </c>
      <c r="E12" s="207" t="s">
        <v>42</v>
      </c>
      <c r="F12" s="50">
        <v>0.38984674409117898</v>
      </c>
    </row>
    <row r="13" spans="1:6" x14ac:dyDescent="0.2">
      <c r="A13" s="120" t="s">
        <v>166</v>
      </c>
      <c r="B13" s="116" t="s">
        <v>43</v>
      </c>
      <c r="C13" s="117" t="s">
        <v>43</v>
      </c>
      <c r="D13" s="35" t="s">
        <v>43</v>
      </c>
      <c r="E13" s="35" t="s">
        <v>71</v>
      </c>
      <c r="F13" s="118">
        <v>0.96327416918428999</v>
      </c>
    </row>
    <row r="14" spans="1:6" ht="15" x14ac:dyDescent="0.25">
      <c r="A14" s="115" t="s">
        <v>64</v>
      </c>
      <c r="B14" s="54" t="s">
        <v>42</v>
      </c>
      <c r="C14" s="55" t="s">
        <v>43</v>
      </c>
      <c r="D14" s="207" t="s">
        <v>43</v>
      </c>
      <c r="E14" s="207" t="s">
        <v>65</v>
      </c>
      <c r="F14" s="50">
        <v>9.0405424676346699E-2</v>
      </c>
    </row>
    <row r="15" spans="1:6" ht="15" x14ac:dyDescent="0.25">
      <c r="A15" s="115" t="s">
        <v>76</v>
      </c>
      <c r="B15" s="54" t="s">
        <v>43</v>
      </c>
      <c r="C15" s="55" t="s">
        <v>43</v>
      </c>
      <c r="D15" s="207" t="s">
        <v>43</v>
      </c>
      <c r="E15" s="208" t="s">
        <v>77</v>
      </c>
      <c r="F15" s="50" t="s">
        <v>42</v>
      </c>
    </row>
    <row r="16" spans="1:6" ht="15" x14ac:dyDescent="0.25">
      <c r="A16" s="115" t="s">
        <v>94</v>
      </c>
      <c r="B16" s="54" t="s">
        <v>42</v>
      </c>
      <c r="C16" s="55" t="s">
        <v>43</v>
      </c>
      <c r="D16" s="207" t="s">
        <v>43</v>
      </c>
      <c r="E16" s="207" t="s">
        <v>42</v>
      </c>
      <c r="F16" s="50">
        <v>0.60987901389451404</v>
      </c>
    </row>
    <row r="17" spans="1:6" ht="15" x14ac:dyDescent="0.25">
      <c r="A17" s="115" t="s">
        <v>109</v>
      </c>
      <c r="B17" s="54" t="s">
        <v>42</v>
      </c>
      <c r="C17" s="55" t="s">
        <v>43</v>
      </c>
      <c r="D17" s="207" t="s">
        <v>43</v>
      </c>
      <c r="E17" s="207" t="s">
        <v>110</v>
      </c>
      <c r="F17" s="50">
        <v>9.3201952251159695E-2</v>
      </c>
    </row>
    <row r="18" spans="1:6" ht="15" x14ac:dyDescent="0.25">
      <c r="A18" s="121" t="s">
        <v>118</v>
      </c>
      <c r="B18" s="116" t="s">
        <v>43</v>
      </c>
      <c r="C18" s="117" t="s">
        <v>43</v>
      </c>
      <c r="D18" s="35" t="s">
        <v>43</v>
      </c>
      <c r="E18" s="35" t="s">
        <v>42</v>
      </c>
      <c r="F18" s="118" t="s">
        <v>42</v>
      </c>
    </row>
    <row r="19" spans="1:6" x14ac:dyDescent="0.2">
      <c r="A19" s="119" t="s">
        <v>69</v>
      </c>
      <c r="B19" s="54" t="s">
        <v>42</v>
      </c>
      <c r="C19" s="55" t="s">
        <v>43</v>
      </c>
      <c r="D19" s="207" t="s">
        <v>43</v>
      </c>
      <c r="E19" s="207" t="s">
        <v>42</v>
      </c>
      <c r="F19" s="50" t="s">
        <v>42</v>
      </c>
    </row>
    <row r="20" spans="1:6" x14ac:dyDescent="0.2">
      <c r="A20" s="119" t="s">
        <v>189</v>
      </c>
      <c r="B20" s="54" t="s">
        <v>42</v>
      </c>
      <c r="C20" s="55" t="s">
        <v>43</v>
      </c>
      <c r="D20" s="207" t="s">
        <v>43</v>
      </c>
      <c r="E20" s="207" t="s">
        <v>42</v>
      </c>
      <c r="F20" s="51">
        <v>0</v>
      </c>
    </row>
    <row r="21" spans="1:6" x14ac:dyDescent="0.2">
      <c r="A21" s="119" t="s">
        <v>156</v>
      </c>
      <c r="B21" s="54" t="s">
        <v>43</v>
      </c>
      <c r="C21" s="55" t="s">
        <v>43</v>
      </c>
      <c r="D21" s="207" t="s">
        <v>43</v>
      </c>
      <c r="E21" s="208" t="s">
        <v>77</v>
      </c>
      <c r="F21" s="50">
        <v>0.75053271205261896</v>
      </c>
    </row>
    <row r="22" spans="1:6" x14ac:dyDescent="0.2">
      <c r="A22" s="120" t="s">
        <v>160</v>
      </c>
      <c r="B22" s="116" t="s">
        <v>43</v>
      </c>
      <c r="C22" s="117" t="s">
        <v>43</v>
      </c>
      <c r="D22" s="35" t="s">
        <v>43</v>
      </c>
      <c r="E22" s="35" t="s">
        <v>42</v>
      </c>
      <c r="F22" s="118" t="s">
        <v>42</v>
      </c>
    </row>
    <row r="23" spans="1:6" ht="15" x14ac:dyDescent="0.25">
      <c r="A23" s="115" t="s">
        <v>41</v>
      </c>
      <c r="B23" s="54" t="s">
        <v>42</v>
      </c>
      <c r="C23" s="55" t="s">
        <v>43</v>
      </c>
      <c r="D23" s="207" t="s">
        <v>43</v>
      </c>
      <c r="E23" s="207" t="s">
        <v>42</v>
      </c>
      <c r="F23" s="49" t="s">
        <v>42</v>
      </c>
    </row>
    <row r="24" spans="1:6" ht="15" x14ac:dyDescent="0.25">
      <c r="A24" s="115" t="s">
        <v>44</v>
      </c>
      <c r="B24" s="54" t="s">
        <v>42</v>
      </c>
      <c r="C24" s="55" t="s">
        <v>43</v>
      </c>
      <c r="D24" s="207" t="s">
        <v>43</v>
      </c>
      <c r="E24" s="207" t="s">
        <v>42</v>
      </c>
      <c r="F24" s="50">
        <v>1.7596626459588701E-2</v>
      </c>
    </row>
    <row r="25" spans="1:6" ht="15" x14ac:dyDescent="0.25">
      <c r="A25" s="115" t="s">
        <v>46</v>
      </c>
      <c r="B25" s="54" t="s">
        <v>43</v>
      </c>
      <c r="C25" s="55" t="s">
        <v>43</v>
      </c>
      <c r="D25" s="207" t="s">
        <v>43</v>
      </c>
      <c r="E25" s="207" t="s">
        <v>47</v>
      </c>
      <c r="F25" s="50" t="s">
        <v>42</v>
      </c>
    </row>
    <row r="26" spans="1:6" ht="15" x14ac:dyDescent="0.25">
      <c r="A26" s="115" t="s">
        <v>51</v>
      </c>
      <c r="B26" s="54" t="s">
        <v>43</v>
      </c>
      <c r="C26" s="55" t="s">
        <v>43</v>
      </c>
      <c r="D26" s="207" t="s">
        <v>43</v>
      </c>
      <c r="E26" s="207" t="s">
        <v>52</v>
      </c>
      <c r="F26" s="50">
        <v>2.44523185478982E-2</v>
      </c>
    </row>
    <row r="27" spans="1:6" ht="15" x14ac:dyDescent="0.25">
      <c r="A27" s="115" t="s">
        <v>57</v>
      </c>
      <c r="B27" s="54" t="s">
        <v>42</v>
      </c>
      <c r="C27" s="55" t="s">
        <v>43</v>
      </c>
      <c r="D27" s="207" t="s">
        <v>43</v>
      </c>
      <c r="E27" s="208" t="s">
        <v>58</v>
      </c>
      <c r="F27" s="50">
        <v>0.16915896272796399</v>
      </c>
    </row>
    <row r="28" spans="1:6" ht="15" x14ac:dyDescent="0.25">
      <c r="A28" s="115" t="s">
        <v>60</v>
      </c>
      <c r="B28" s="54" t="s">
        <v>42</v>
      </c>
      <c r="C28" s="55" t="s">
        <v>43</v>
      </c>
      <c r="D28" s="207" t="s">
        <v>43</v>
      </c>
      <c r="E28" s="208" t="s">
        <v>61</v>
      </c>
      <c r="F28" s="50">
        <v>0.27232536054790002</v>
      </c>
    </row>
    <row r="29" spans="1:6" ht="15" x14ac:dyDescent="0.25">
      <c r="A29" s="115" t="s">
        <v>70</v>
      </c>
      <c r="B29" s="54" t="s">
        <v>42</v>
      </c>
      <c r="C29" s="55" t="s">
        <v>43</v>
      </c>
      <c r="D29" s="207" t="s">
        <v>43</v>
      </c>
      <c r="E29" s="207" t="s">
        <v>71</v>
      </c>
      <c r="F29" s="50">
        <v>0.80825447024442199</v>
      </c>
    </row>
    <row r="30" spans="1:6" ht="15" x14ac:dyDescent="0.25">
      <c r="A30" s="115" t="s">
        <v>75</v>
      </c>
      <c r="B30" s="54" t="s">
        <v>43</v>
      </c>
      <c r="C30" s="55" t="s">
        <v>43</v>
      </c>
      <c r="D30" s="207" t="s">
        <v>43</v>
      </c>
      <c r="E30" s="207" t="s">
        <v>42</v>
      </c>
      <c r="F30" s="50" t="s">
        <v>42</v>
      </c>
    </row>
    <row r="31" spans="1:6" ht="15" x14ac:dyDescent="0.25">
      <c r="A31" s="115" t="s">
        <v>80</v>
      </c>
      <c r="B31" s="54" t="s">
        <v>43</v>
      </c>
      <c r="C31" s="55" t="s">
        <v>43</v>
      </c>
      <c r="D31" s="207" t="s">
        <v>43</v>
      </c>
      <c r="E31" s="208" t="s">
        <v>81</v>
      </c>
      <c r="F31" s="50">
        <v>0.21861366561700599</v>
      </c>
    </row>
    <row r="32" spans="1:6" ht="15" x14ac:dyDescent="0.25">
      <c r="A32" s="115" t="s">
        <v>82</v>
      </c>
      <c r="B32" s="54" t="s">
        <v>43</v>
      </c>
      <c r="C32" s="55" t="s">
        <v>43</v>
      </c>
      <c r="D32" s="207" t="s">
        <v>43</v>
      </c>
      <c r="E32" s="207" t="s">
        <v>83</v>
      </c>
      <c r="F32" s="50">
        <v>0.85947798881162496</v>
      </c>
    </row>
    <row r="33" spans="1:6" ht="15" x14ac:dyDescent="0.25">
      <c r="A33" s="115" t="s">
        <v>84</v>
      </c>
      <c r="B33" s="54" t="s">
        <v>42</v>
      </c>
      <c r="C33" s="55" t="s">
        <v>43</v>
      </c>
      <c r="D33" s="207" t="s">
        <v>43</v>
      </c>
      <c r="E33" s="207" t="s">
        <v>85</v>
      </c>
      <c r="F33" s="50">
        <v>0.77978340312611805</v>
      </c>
    </row>
    <row r="34" spans="1:6" ht="15" x14ac:dyDescent="0.25">
      <c r="A34" s="115" t="s">
        <v>86</v>
      </c>
      <c r="B34" s="54" t="s">
        <v>43</v>
      </c>
      <c r="C34" s="55" t="s">
        <v>43</v>
      </c>
      <c r="D34" s="207" t="s">
        <v>43</v>
      </c>
      <c r="E34" s="207" t="s">
        <v>87</v>
      </c>
      <c r="F34" s="50">
        <v>0.25666356096257797</v>
      </c>
    </row>
    <row r="35" spans="1:6" ht="15" x14ac:dyDescent="0.25">
      <c r="A35" s="115" t="s">
        <v>90</v>
      </c>
      <c r="B35" s="54" t="s">
        <v>43</v>
      </c>
      <c r="C35" s="55" t="s">
        <v>43</v>
      </c>
      <c r="D35" s="207" t="s">
        <v>43</v>
      </c>
      <c r="E35" s="207" t="s">
        <v>91</v>
      </c>
      <c r="F35" s="50">
        <v>0.12921217985348499</v>
      </c>
    </row>
    <row r="36" spans="1:6" ht="15" x14ac:dyDescent="0.25">
      <c r="A36" s="115" t="s">
        <v>95</v>
      </c>
      <c r="B36" s="54" t="s">
        <v>42</v>
      </c>
      <c r="C36" s="55" t="s">
        <v>43</v>
      </c>
      <c r="D36" s="207" t="s">
        <v>43</v>
      </c>
      <c r="E36" s="207" t="s">
        <v>42</v>
      </c>
      <c r="F36" s="50" t="s">
        <v>42</v>
      </c>
    </row>
    <row r="37" spans="1:6" ht="15" x14ac:dyDescent="0.25">
      <c r="A37" s="115" t="s">
        <v>96</v>
      </c>
      <c r="B37" s="54" t="s">
        <v>42</v>
      </c>
      <c r="C37" s="55" t="s">
        <v>43</v>
      </c>
      <c r="D37" s="207" t="s">
        <v>43</v>
      </c>
      <c r="E37" s="207" t="s">
        <v>42</v>
      </c>
      <c r="F37" s="50">
        <v>1.5483362448260899E-2</v>
      </c>
    </row>
    <row r="38" spans="1:6" ht="15" x14ac:dyDescent="0.25">
      <c r="A38" s="115" t="s">
        <v>97</v>
      </c>
      <c r="B38" s="54" t="s">
        <v>43</v>
      </c>
      <c r="C38" s="55" t="s">
        <v>43</v>
      </c>
      <c r="D38" s="207" t="s">
        <v>43</v>
      </c>
      <c r="E38" s="207" t="s">
        <v>98</v>
      </c>
      <c r="F38" s="50">
        <v>0.95562975152391105</v>
      </c>
    </row>
    <row r="39" spans="1:6" ht="15" x14ac:dyDescent="0.25">
      <c r="A39" s="115" t="s">
        <v>99</v>
      </c>
      <c r="B39" s="54" t="s">
        <v>43</v>
      </c>
      <c r="C39" s="55" t="s">
        <v>43</v>
      </c>
      <c r="D39" s="207" t="s">
        <v>43</v>
      </c>
      <c r="E39" s="208" t="s">
        <v>100</v>
      </c>
      <c r="F39" s="50">
        <v>0.84615104361484905</v>
      </c>
    </row>
    <row r="40" spans="1:6" ht="15" x14ac:dyDescent="0.25">
      <c r="A40" s="115" t="s">
        <v>102</v>
      </c>
      <c r="B40" s="54" t="s">
        <v>42</v>
      </c>
      <c r="C40" s="55" t="s">
        <v>43</v>
      </c>
      <c r="D40" s="207" t="s">
        <v>43</v>
      </c>
      <c r="E40" s="207" t="s">
        <v>103</v>
      </c>
      <c r="F40" s="50">
        <v>0.209148091894549</v>
      </c>
    </row>
    <row r="41" spans="1:6" ht="15" x14ac:dyDescent="0.25">
      <c r="A41" s="115" t="s">
        <v>104</v>
      </c>
      <c r="B41" s="54" t="s">
        <v>42</v>
      </c>
      <c r="C41" s="55" t="s">
        <v>43</v>
      </c>
      <c r="D41" s="207" t="s">
        <v>43</v>
      </c>
      <c r="E41" s="207" t="s">
        <v>42</v>
      </c>
      <c r="F41" s="50">
        <v>1.6362641183945301E-2</v>
      </c>
    </row>
    <row r="42" spans="1:6" ht="15" x14ac:dyDescent="0.25">
      <c r="A42" s="115" t="s">
        <v>111</v>
      </c>
      <c r="B42" s="54" t="s">
        <v>42</v>
      </c>
      <c r="C42" s="55" t="s">
        <v>43</v>
      </c>
      <c r="D42" s="207" t="s">
        <v>43</v>
      </c>
      <c r="E42" s="207" t="s">
        <v>112</v>
      </c>
      <c r="F42" s="50">
        <v>7.8210014505210299E-2</v>
      </c>
    </row>
    <row r="43" spans="1:6" ht="15" x14ac:dyDescent="0.25">
      <c r="A43" s="115" t="s">
        <v>115</v>
      </c>
      <c r="B43" s="54" t="s">
        <v>42</v>
      </c>
      <c r="C43" s="55" t="s">
        <v>43</v>
      </c>
      <c r="D43" s="207" t="s">
        <v>43</v>
      </c>
      <c r="E43" s="208" t="s">
        <v>61</v>
      </c>
      <c r="F43" s="50">
        <v>5.1228365685611697E-2</v>
      </c>
    </row>
    <row r="44" spans="1:6" ht="15" x14ac:dyDescent="0.25">
      <c r="A44" s="115" t="s">
        <v>116</v>
      </c>
      <c r="B44" s="54" t="s">
        <v>43</v>
      </c>
      <c r="C44" s="55" t="s">
        <v>43</v>
      </c>
      <c r="D44" s="207" t="s">
        <v>43</v>
      </c>
      <c r="E44" s="208" t="s">
        <v>117</v>
      </c>
      <c r="F44" s="50">
        <v>0.35178101572576398</v>
      </c>
    </row>
    <row r="45" spans="1:6" ht="15" x14ac:dyDescent="0.25">
      <c r="A45" s="115" t="s">
        <v>121</v>
      </c>
      <c r="B45" s="54" t="s">
        <v>43</v>
      </c>
      <c r="C45" s="55" t="s">
        <v>43</v>
      </c>
      <c r="D45" s="207" t="s">
        <v>43</v>
      </c>
      <c r="E45" s="208" t="s">
        <v>122</v>
      </c>
      <c r="F45" s="50">
        <v>0.32955954750730099</v>
      </c>
    </row>
    <row r="46" spans="1:6" ht="15" x14ac:dyDescent="0.25">
      <c r="A46" s="115" t="s">
        <v>123</v>
      </c>
      <c r="B46" s="54" t="s">
        <v>43</v>
      </c>
      <c r="C46" s="55" t="s">
        <v>43</v>
      </c>
      <c r="D46" s="207" t="s">
        <v>43</v>
      </c>
      <c r="E46" s="207" t="s">
        <v>61</v>
      </c>
      <c r="F46" s="50">
        <v>0.31309326679590399</v>
      </c>
    </row>
    <row r="47" spans="1:6" ht="15" x14ac:dyDescent="0.25">
      <c r="A47" s="115" t="s">
        <v>124</v>
      </c>
      <c r="B47" s="54" t="s">
        <v>42</v>
      </c>
      <c r="C47" s="55" t="s">
        <v>43</v>
      </c>
      <c r="D47" s="207" t="s">
        <v>43</v>
      </c>
      <c r="E47" s="207" t="s">
        <v>42</v>
      </c>
      <c r="F47" s="51">
        <v>0</v>
      </c>
    </row>
    <row r="48" spans="1:6" ht="15" x14ac:dyDescent="0.25">
      <c r="A48" s="115" t="s">
        <v>132</v>
      </c>
      <c r="B48" s="54" t="s">
        <v>42</v>
      </c>
      <c r="C48" s="55" t="s">
        <v>43</v>
      </c>
      <c r="D48" s="207" t="s">
        <v>43</v>
      </c>
      <c r="E48" s="207" t="s">
        <v>130</v>
      </c>
      <c r="F48" s="50">
        <v>3.4237087483296499E-2</v>
      </c>
    </row>
    <row r="49" spans="1:6" ht="15" x14ac:dyDescent="0.25">
      <c r="A49" s="115" t="s">
        <v>133</v>
      </c>
      <c r="B49" s="54" t="s">
        <v>42</v>
      </c>
      <c r="C49" s="55" t="s">
        <v>43</v>
      </c>
      <c r="D49" s="207" t="s">
        <v>43</v>
      </c>
      <c r="E49" s="208" t="s">
        <v>134</v>
      </c>
      <c r="F49" s="50">
        <v>9.0271735042102202E-2</v>
      </c>
    </row>
    <row r="50" spans="1:6" ht="15" x14ac:dyDescent="0.25">
      <c r="A50" s="115" t="s">
        <v>135</v>
      </c>
      <c r="B50" s="54" t="s">
        <v>42</v>
      </c>
      <c r="C50" s="55" t="s">
        <v>43</v>
      </c>
      <c r="D50" s="207" t="s">
        <v>43</v>
      </c>
      <c r="E50" s="208" t="s">
        <v>136</v>
      </c>
      <c r="F50" s="50">
        <v>1.12668431196208E-2</v>
      </c>
    </row>
    <row r="51" spans="1:6" ht="15" x14ac:dyDescent="0.25">
      <c r="A51" s="115" t="s">
        <v>139</v>
      </c>
      <c r="B51" s="54" t="s">
        <v>42</v>
      </c>
      <c r="C51" s="55" t="s">
        <v>43</v>
      </c>
      <c r="D51" s="207" t="s">
        <v>43</v>
      </c>
      <c r="E51" s="207" t="s">
        <v>140</v>
      </c>
      <c r="F51" s="50">
        <v>0.20822581164347601</v>
      </c>
    </row>
    <row r="52" spans="1:6" ht="15" x14ac:dyDescent="0.25">
      <c r="A52" s="115" t="s">
        <v>141</v>
      </c>
      <c r="B52" s="54" t="s">
        <v>43</v>
      </c>
      <c r="C52" s="55" t="s">
        <v>43</v>
      </c>
      <c r="D52" s="207" t="s">
        <v>43</v>
      </c>
      <c r="E52" s="208" t="s">
        <v>142</v>
      </c>
      <c r="F52" s="50">
        <v>0.51874377163902596</v>
      </c>
    </row>
    <row r="53" spans="1:6" ht="15" x14ac:dyDescent="0.25">
      <c r="A53" s="115" t="s">
        <v>147</v>
      </c>
      <c r="B53" s="54" t="s">
        <v>43</v>
      </c>
      <c r="C53" s="55" t="s">
        <v>43</v>
      </c>
      <c r="D53" s="207" t="s">
        <v>43</v>
      </c>
      <c r="E53" s="207" t="s">
        <v>148</v>
      </c>
      <c r="F53" s="50">
        <v>0.21023427788148799</v>
      </c>
    </row>
    <row r="54" spans="1:6" ht="15" x14ac:dyDescent="0.25">
      <c r="A54" s="115" t="s">
        <v>150</v>
      </c>
      <c r="B54" s="54" t="s">
        <v>42</v>
      </c>
      <c r="C54" s="55" t="s">
        <v>43</v>
      </c>
      <c r="D54" s="207" t="s">
        <v>43</v>
      </c>
      <c r="E54" s="208" t="s">
        <v>151</v>
      </c>
      <c r="F54" s="50">
        <v>4.1350542968763601E-2</v>
      </c>
    </row>
    <row r="55" spans="1:6" ht="15" x14ac:dyDescent="0.25">
      <c r="A55" s="115" t="s">
        <v>157</v>
      </c>
      <c r="B55" s="54" t="s">
        <v>42</v>
      </c>
      <c r="C55" s="55" t="s">
        <v>43</v>
      </c>
      <c r="D55" s="207" t="s">
        <v>43</v>
      </c>
      <c r="E55" s="208" t="s">
        <v>158</v>
      </c>
      <c r="F55" s="50">
        <v>3.7131481789160703E-2</v>
      </c>
    </row>
    <row r="56" spans="1:6" ht="15" x14ac:dyDescent="0.25">
      <c r="A56" s="115" t="s">
        <v>164</v>
      </c>
      <c r="B56" s="54" t="s">
        <v>43</v>
      </c>
      <c r="C56" s="55" t="s">
        <v>43</v>
      </c>
      <c r="D56" s="207" t="s">
        <v>43</v>
      </c>
      <c r="E56" s="207" t="s">
        <v>165</v>
      </c>
      <c r="F56" s="50">
        <v>0.90188701508428604</v>
      </c>
    </row>
    <row r="57" spans="1:6" ht="15" x14ac:dyDescent="0.25">
      <c r="A57" s="115" t="s">
        <v>167</v>
      </c>
      <c r="B57" s="54" t="s">
        <v>43</v>
      </c>
      <c r="C57" s="55" t="s">
        <v>43</v>
      </c>
      <c r="D57" s="207" t="s">
        <v>43</v>
      </c>
      <c r="E57" s="208" t="s">
        <v>168</v>
      </c>
      <c r="F57" s="50">
        <v>0.82338154923793505</v>
      </c>
    </row>
    <row r="58" spans="1:6" ht="15" x14ac:dyDescent="0.25">
      <c r="A58" s="115" t="s">
        <v>169</v>
      </c>
      <c r="B58" s="54" t="s">
        <v>42</v>
      </c>
      <c r="C58" s="55" t="s">
        <v>43</v>
      </c>
      <c r="D58" s="207" t="s">
        <v>43</v>
      </c>
      <c r="E58" s="207" t="s">
        <v>42</v>
      </c>
      <c r="F58" s="50" t="s">
        <v>42</v>
      </c>
    </row>
    <row r="59" spans="1:6" ht="15" x14ac:dyDescent="0.25">
      <c r="A59" s="115" t="s">
        <v>172</v>
      </c>
      <c r="B59" s="54" t="s">
        <v>42</v>
      </c>
      <c r="C59" s="55" t="s">
        <v>43</v>
      </c>
      <c r="D59" s="207" t="s">
        <v>43</v>
      </c>
      <c r="E59" s="208" t="s">
        <v>128</v>
      </c>
      <c r="F59" s="50">
        <v>0.395491202658181</v>
      </c>
    </row>
    <row r="60" spans="1:6" ht="15" x14ac:dyDescent="0.25">
      <c r="A60" s="115" t="s">
        <v>175</v>
      </c>
      <c r="B60" s="54" t="s">
        <v>43</v>
      </c>
      <c r="C60" s="55" t="s">
        <v>43</v>
      </c>
      <c r="D60" s="207" t="s">
        <v>43</v>
      </c>
      <c r="E60" s="208" t="s">
        <v>61</v>
      </c>
      <c r="F60" s="50">
        <v>0.77977380124015405</v>
      </c>
    </row>
    <row r="61" spans="1:6" ht="15" x14ac:dyDescent="0.25">
      <c r="A61" s="115" t="s">
        <v>180</v>
      </c>
      <c r="B61" s="54" t="s">
        <v>42</v>
      </c>
      <c r="C61" s="55" t="s">
        <v>43</v>
      </c>
      <c r="D61" s="207" t="s">
        <v>43</v>
      </c>
      <c r="E61" s="207" t="s">
        <v>181</v>
      </c>
      <c r="F61" s="50">
        <v>2.0188175858305599E-2</v>
      </c>
    </row>
    <row r="62" spans="1:6" ht="15" x14ac:dyDescent="0.25">
      <c r="A62" s="115" t="s">
        <v>185</v>
      </c>
      <c r="B62" s="54" t="s">
        <v>42</v>
      </c>
      <c r="C62" s="55" t="s">
        <v>43</v>
      </c>
      <c r="D62" s="207" t="s">
        <v>43</v>
      </c>
      <c r="E62" s="208" t="s">
        <v>186</v>
      </c>
      <c r="F62" s="50">
        <v>0.33720494269010198</v>
      </c>
    </row>
    <row r="63" spans="1:6" ht="15" x14ac:dyDescent="0.25">
      <c r="A63" s="115" t="s">
        <v>190</v>
      </c>
      <c r="B63" s="54" t="s">
        <v>42</v>
      </c>
      <c r="C63" s="55" t="s">
        <v>43</v>
      </c>
      <c r="D63" s="207" t="s">
        <v>43</v>
      </c>
      <c r="E63" s="208" t="s">
        <v>191</v>
      </c>
      <c r="F63" s="50">
        <v>1.27322693904252E-2</v>
      </c>
    </row>
    <row r="64" spans="1:6" ht="15" x14ac:dyDescent="0.25">
      <c r="A64" s="115" t="s">
        <v>199</v>
      </c>
      <c r="B64" s="54" t="s">
        <v>42</v>
      </c>
      <c r="C64" s="55" t="s">
        <v>43</v>
      </c>
      <c r="D64" s="207" t="s">
        <v>43</v>
      </c>
      <c r="E64" s="208" t="s">
        <v>194</v>
      </c>
      <c r="F64" s="50">
        <v>6.28792423726868E-2</v>
      </c>
    </row>
    <row r="65" spans="1:6" ht="15" x14ac:dyDescent="0.25">
      <c r="A65" s="115" t="s">
        <v>200</v>
      </c>
      <c r="B65" s="54" t="s">
        <v>42</v>
      </c>
      <c r="C65" s="55" t="s">
        <v>43</v>
      </c>
      <c r="D65" s="207" t="s">
        <v>43</v>
      </c>
      <c r="E65" s="207" t="s">
        <v>42</v>
      </c>
      <c r="F65" s="50">
        <v>1.1999522605491199E-2</v>
      </c>
    </row>
    <row r="66" spans="1:6" ht="15" x14ac:dyDescent="0.25">
      <c r="A66" s="115" t="s">
        <v>201</v>
      </c>
      <c r="B66" s="54" t="s">
        <v>43</v>
      </c>
      <c r="C66" s="55" t="s">
        <v>43</v>
      </c>
      <c r="D66" s="207" t="s">
        <v>43</v>
      </c>
      <c r="E66" s="207" t="s">
        <v>202</v>
      </c>
      <c r="F66" s="50">
        <v>0.90707337849952296</v>
      </c>
    </row>
    <row r="67" spans="1:6" ht="15" x14ac:dyDescent="0.25">
      <c r="A67" s="115" t="s">
        <v>203</v>
      </c>
      <c r="B67" s="54" t="s">
        <v>43</v>
      </c>
      <c r="C67" s="55" t="s">
        <v>43</v>
      </c>
      <c r="D67" s="207" t="s">
        <v>43</v>
      </c>
      <c r="E67" s="207" t="s">
        <v>110</v>
      </c>
      <c r="F67" s="50">
        <v>0.615637625570711</v>
      </c>
    </row>
    <row r="68" spans="1:6" ht="15" x14ac:dyDescent="0.25">
      <c r="A68" s="115" t="s">
        <v>204</v>
      </c>
      <c r="B68" s="54" t="s">
        <v>42</v>
      </c>
      <c r="C68" s="55" t="s">
        <v>43</v>
      </c>
      <c r="D68" s="207" t="s">
        <v>43</v>
      </c>
      <c r="E68" s="207" t="s">
        <v>205</v>
      </c>
      <c r="F68" s="50">
        <v>3.6110125476603E-2</v>
      </c>
    </row>
    <row r="69" spans="1:6" ht="15" x14ac:dyDescent="0.25">
      <c r="A69" s="115" t="s">
        <v>206</v>
      </c>
      <c r="B69" s="54" t="s">
        <v>42</v>
      </c>
      <c r="C69" s="55" t="s">
        <v>43</v>
      </c>
      <c r="D69" s="207" t="s">
        <v>43</v>
      </c>
      <c r="E69" s="207" t="s">
        <v>207</v>
      </c>
      <c r="F69" s="50">
        <v>0.19845344443017199</v>
      </c>
    </row>
    <row r="70" spans="1:6" ht="15" x14ac:dyDescent="0.25">
      <c r="A70" s="115" t="s">
        <v>208</v>
      </c>
      <c r="B70" s="54" t="s">
        <v>42</v>
      </c>
      <c r="C70" s="55" t="s">
        <v>43</v>
      </c>
      <c r="D70" s="207" t="s">
        <v>43</v>
      </c>
      <c r="E70" s="208" t="s">
        <v>183</v>
      </c>
      <c r="F70" s="50">
        <v>2.7378676835672602E-2</v>
      </c>
    </row>
    <row r="71" spans="1:6" ht="15" x14ac:dyDescent="0.25">
      <c r="A71" s="115" t="s">
        <v>210</v>
      </c>
      <c r="B71" s="54" t="s">
        <v>43</v>
      </c>
      <c r="C71" s="55" t="s">
        <v>43</v>
      </c>
      <c r="D71" s="207" t="s">
        <v>43</v>
      </c>
      <c r="E71" s="207" t="s">
        <v>42</v>
      </c>
      <c r="F71" s="50" t="s">
        <v>42</v>
      </c>
    </row>
    <row r="72" spans="1:6" ht="15" x14ac:dyDescent="0.25">
      <c r="A72" s="115" t="s">
        <v>211</v>
      </c>
      <c r="B72" s="54" t="s">
        <v>43</v>
      </c>
      <c r="C72" s="55" t="s">
        <v>43</v>
      </c>
      <c r="D72" s="207" t="s">
        <v>43</v>
      </c>
      <c r="E72" s="207" t="s">
        <v>212</v>
      </c>
      <c r="F72" s="50">
        <v>0.38849324267286101</v>
      </c>
    </row>
    <row r="73" spans="1:6" ht="15" x14ac:dyDescent="0.25">
      <c r="A73" s="115" t="s">
        <v>220</v>
      </c>
      <c r="B73" s="54" t="s">
        <v>42</v>
      </c>
      <c r="C73" s="55" t="s">
        <v>43</v>
      </c>
      <c r="D73" s="207" t="s">
        <v>43</v>
      </c>
      <c r="E73" s="207" t="s">
        <v>42</v>
      </c>
      <c r="F73" s="50">
        <v>2.30419886189536E-2</v>
      </c>
    </row>
    <row r="74" spans="1:6" ht="15" x14ac:dyDescent="0.25">
      <c r="A74" s="115" t="s">
        <v>223</v>
      </c>
      <c r="B74" s="54" t="s">
        <v>42</v>
      </c>
      <c r="C74" s="55" t="s">
        <v>43</v>
      </c>
      <c r="D74" s="207" t="s">
        <v>43</v>
      </c>
      <c r="E74" s="208" t="s">
        <v>155</v>
      </c>
      <c r="F74" s="50">
        <v>0.10553872097882901</v>
      </c>
    </row>
    <row r="75" spans="1:6" ht="15" x14ac:dyDescent="0.25">
      <c r="A75" s="115" t="s">
        <v>226</v>
      </c>
      <c r="B75" s="54" t="s">
        <v>43</v>
      </c>
      <c r="C75" s="55" t="s">
        <v>43</v>
      </c>
      <c r="D75" s="207" t="s">
        <v>43</v>
      </c>
      <c r="E75" s="207" t="s">
        <v>227</v>
      </c>
      <c r="F75" s="50">
        <v>0.72441978602173995</v>
      </c>
    </row>
    <row r="76" spans="1:6" ht="15" x14ac:dyDescent="0.25">
      <c r="A76" s="115" t="s">
        <v>232</v>
      </c>
      <c r="B76" s="54" t="s">
        <v>42</v>
      </c>
      <c r="C76" s="55" t="s">
        <v>43</v>
      </c>
      <c r="D76" s="207" t="s">
        <v>43</v>
      </c>
      <c r="E76" s="207" t="s">
        <v>42</v>
      </c>
      <c r="F76" s="50">
        <v>0.86629205405545695</v>
      </c>
    </row>
    <row r="77" spans="1:6" ht="15" x14ac:dyDescent="0.25">
      <c r="A77" s="115" t="s">
        <v>233</v>
      </c>
      <c r="B77" s="54" t="s">
        <v>43</v>
      </c>
      <c r="C77" s="55" t="s">
        <v>43</v>
      </c>
      <c r="D77" s="207" t="s">
        <v>43</v>
      </c>
      <c r="E77" s="208" t="s">
        <v>234</v>
      </c>
      <c r="F77" s="50">
        <v>0.86179451542482599</v>
      </c>
    </row>
    <row r="78" spans="1:6" ht="15" x14ac:dyDescent="0.25">
      <c r="A78" s="115" t="s">
        <v>235</v>
      </c>
      <c r="B78" s="54" t="s">
        <v>43</v>
      </c>
      <c r="C78" s="55" t="s">
        <v>43</v>
      </c>
      <c r="D78" s="207" t="s">
        <v>43</v>
      </c>
      <c r="E78" s="207" t="s">
        <v>214</v>
      </c>
      <c r="F78" s="51">
        <v>1</v>
      </c>
    </row>
    <row r="79" spans="1:6" ht="15" x14ac:dyDescent="0.25">
      <c r="A79" s="115" t="s">
        <v>236</v>
      </c>
      <c r="B79" s="54" t="s">
        <v>43</v>
      </c>
      <c r="C79" s="55" t="s">
        <v>43</v>
      </c>
      <c r="D79" s="207" t="s">
        <v>43</v>
      </c>
      <c r="E79" s="207" t="s">
        <v>237</v>
      </c>
      <c r="F79" s="50">
        <v>0.87306390397545997</v>
      </c>
    </row>
    <row r="80" spans="1:6" ht="15" x14ac:dyDescent="0.25">
      <c r="A80" s="115" t="s">
        <v>239</v>
      </c>
      <c r="B80" s="54" t="s">
        <v>42</v>
      </c>
      <c r="C80" s="55" t="s">
        <v>43</v>
      </c>
      <c r="D80" s="207" t="s">
        <v>43</v>
      </c>
      <c r="E80" s="208" t="s">
        <v>128</v>
      </c>
      <c r="F80" s="50">
        <v>4.8222126623330197E-2</v>
      </c>
    </row>
    <row r="81" spans="1:6" ht="15" x14ac:dyDescent="0.25">
      <c r="A81" s="115" t="s">
        <v>241</v>
      </c>
      <c r="B81" s="54" t="s">
        <v>42</v>
      </c>
      <c r="C81" s="55" t="s">
        <v>43</v>
      </c>
      <c r="D81" s="207" t="s">
        <v>43</v>
      </c>
      <c r="E81" s="207" t="s">
        <v>130</v>
      </c>
      <c r="F81" s="50">
        <v>3.8678860826299503E-2</v>
      </c>
    </row>
    <row r="82" spans="1:6" ht="15" x14ac:dyDescent="0.25">
      <c r="A82" s="115" t="s">
        <v>246</v>
      </c>
      <c r="B82" s="54" t="s">
        <v>42</v>
      </c>
      <c r="C82" s="55" t="s">
        <v>43</v>
      </c>
      <c r="D82" s="207" t="s">
        <v>43</v>
      </c>
      <c r="E82" s="207" t="s">
        <v>247</v>
      </c>
      <c r="F82" s="51">
        <v>0</v>
      </c>
    </row>
    <row r="83" spans="1:6" ht="15" x14ac:dyDescent="0.25">
      <c r="A83" s="115" t="s">
        <v>250</v>
      </c>
      <c r="B83" s="54" t="s">
        <v>43</v>
      </c>
      <c r="C83" s="55" t="s">
        <v>43</v>
      </c>
      <c r="D83" s="207" t="s">
        <v>43</v>
      </c>
      <c r="E83" s="207" t="s">
        <v>165</v>
      </c>
      <c r="F83" s="50">
        <v>0.27170112940887398</v>
      </c>
    </row>
    <row r="84" spans="1:6" ht="15" x14ac:dyDescent="0.25">
      <c r="A84" s="115" t="s">
        <v>251</v>
      </c>
      <c r="B84" s="54" t="s">
        <v>42</v>
      </c>
      <c r="C84" s="55" t="s">
        <v>43</v>
      </c>
      <c r="D84" s="207" t="s">
        <v>43</v>
      </c>
      <c r="E84" s="207" t="s">
        <v>42</v>
      </c>
      <c r="F84" s="50">
        <v>4.6785872341274203E-2</v>
      </c>
    </row>
    <row r="85" spans="1:6" ht="15" x14ac:dyDescent="0.25">
      <c r="A85" s="115" t="s">
        <v>252</v>
      </c>
      <c r="B85" s="54" t="s">
        <v>42</v>
      </c>
      <c r="C85" s="55" t="s">
        <v>43</v>
      </c>
      <c r="D85" s="207" t="s">
        <v>43</v>
      </c>
      <c r="E85" s="207" t="s">
        <v>71</v>
      </c>
      <c r="F85" s="50">
        <v>0.83283366416705495</v>
      </c>
    </row>
    <row r="86" spans="1:6" ht="15" x14ac:dyDescent="0.25">
      <c r="A86" s="115" t="s">
        <v>253</v>
      </c>
      <c r="B86" s="54" t="s">
        <v>43</v>
      </c>
      <c r="C86" s="55" t="s">
        <v>43</v>
      </c>
      <c r="D86" s="207" t="s">
        <v>43</v>
      </c>
      <c r="E86" s="207" t="s">
        <v>148</v>
      </c>
      <c r="F86" s="50">
        <v>8.3091927460662005E-2</v>
      </c>
    </row>
    <row r="87" spans="1:6" ht="15" x14ac:dyDescent="0.25">
      <c r="A87" s="115" t="s">
        <v>256</v>
      </c>
      <c r="B87" s="54" t="s">
        <v>43</v>
      </c>
      <c r="C87" s="55" t="s">
        <v>43</v>
      </c>
      <c r="D87" s="207" t="s">
        <v>43</v>
      </c>
      <c r="E87" s="207" t="s">
        <v>47</v>
      </c>
      <c r="F87" s="50">
        <v>0.226611315530793</v>
      </c>
    </row>
    <row r="88" spans="1:6" ht="15" x14ac:dyDescent="0.25">
      <c r="A88" s="115" t="s">
        <v>257</v>
      </c>
      <c r="B88" s="54" t="s">
        <v>43</v>
      </c>
      <c r="C88" s="55" t="s">
        <v>43</v>
      </c>
      <c r="D88" s="207" t="s">
        <v>43</v>
      </c>
      <c r="E88" s="208" t="s">
        <v>258</v>
      </c>
      <c r="F88" s="50">
        <v>0.13799900973993801</v>
      </c>
    </row>
    <row r="89" spans="1:6" ht="15" x14ac:dyDescent="0.25">
      <c r="A89" s="115" t="s">
        <v>259</v>
      </c>
      <c r="B89" s="54" t="s">
        <v>43</v>
      </c>
      <c r="C89" s="55" t="s">
        <v>43</v>
      </c>
      <c r="D89" s="207" t="s">
        <v>43</v>
      </c>
      <c r="E89" s="207" t="s">
        <v>42</v>
      </c>
      <c r="F89" s="50">
        <v>0.233227141119008</v>
      </c>
    </row>
    <row r="90" spans="1:6" ht="15" x14ac:dyDescent="0.25">
      <c r="A90" s="115" t="s">
        <v>260</v>
      </c>
      <c r="B90" s="54" t="s">
        <v>43</v>
      </c>
      <c r="C90" s="55" t="s">
        <v>43</v>
      </c>
      <c r="D90" s="207" t="s">
        <v>43</v>
      </c>
      <c r="E90" s="208" t="s">
        <v>261</v>
      </c>
      <c r="F90" s="50">
        <v>4.8668728098536201E-2</v>
      </c>
    </row>
    <row r="91" spans="1:6" ht="15" x14ac:dyDescent="0.25">
      <c r="A91" s="115" t="s">
        <v>262</v>
      </c>
      <c r="B91" s="54" t="s">
        <v>43</v>
      </c>
      <c r="C91" s="55" t="s">
        <v>43</v>
      </c>
      <c r="D91" s="207" t="s">
        <v>43</v>
      </c>
      <c r="E91" s="208" t="s">
        <v>263</v>
      </c>
      <c r="F91" s="50">
        <v>0.138718495018434</v>
      </c>
    </row>
    <row r="92" spans="1:6" ht="15" x14ac:dyDescent="0.25">
      <c r="A92" s="115" t="s">
        <v>264</v>
      </c>
      <c r="B92" s="54" t="s">
        <v>42</v>
      </c>
      <c r="C92" s="55" t="s">
        <v>43</v>
      </c>
      <c r="D92" s="207" t="s">
        <v>43</v>
      </c>
      <c r="E92" s="208" t="s">
        <v>265</v>
      </c>
      <c r="F92" s="50">
        <v>6.8574028247529006E-2</v>
      </c>
    </row>
    <row r="93" spans="1:6" ht="15" x14ac:dyDescent="0.25">
      <c r="A93" s="115" t="s">
        <v>266</v>
      </c>
      <c r="B93" s="54" t="s">
        <v>42</v>
      </c>
      <c r="C93" s="55" t="s">
        <v>43</v>
      </c>
      <c r="D93" s="207" t="s">
        <v>43</v>
      </c>
      <c r="E93" s="208" t="s">
        <v>267</v>
      </c>
      <c r="F93" s="50">
        <v>0.11465440698130901</v>
      </c>
    </row>
    <row r="94" spans="1:6" ht="15" x14ac:dyDescent="0.25">
      <c r="A94" s="115" t="s">
        <v>268</v>
      </c>
      <c r="B94" s="54" t="s">
        <v>43</v>
      </c>
      <c r="C94" s="55" t="s">
        <v>43</v>
      </c>
      <c r="D94" s="207" t="s">
        <v>43</v>
      </c>
      <c r="E94" s="208" t="s">
        <v>269</v>
      </c>
      <c r="F94" s="50">
        <v>0.35930918506394199</v>
      </c>
    </row>
    <row r="95" spans="1:6" ht="15" x14ac:dyDescent="0.25">
      <c r="A95" s="115" t="s">
        <v>271</v>
      </c>
      <c r="B95" s="54" t="s">
        <v>42</v>
      </c>
      <c r="C95" s="55" t="s">
        <v>43</v>
      </c>
      <c r="D95" s="207" t="s">
        <v>43</v>
      </c>
      <c r="E95" s="208" t="s">
        <v>272</v>
      </c>
      <c r="F95" s="50">
        <v>8.8946188057420897E-2</v>
      </c>
    </row>
    <row r="96" spans="1:6" ht="15" x14ac:dyDescent="0.25">
      <c r="A96" s="115" t="s">
        <v>273</v>
      </c>
      <c r="B96" s="54" t="s">
        <v>43</v>
      </c>
      <c r="C96" s="55" t="s">
        <v>43</v>
      </c>
      <c r="D96" s="207" t="s">
        <v>43</v>
      </c>
      <c r="E96" s="207" t="s">
        <v>274</v>
      </c>
      <c r="F96" s="50">
        <v>0.114499951379163</v>
      </c>
    </row>
    <row r="97" spans="1:6" s="122" customFormat="1" ht="15" x14ac:dyDescent="0.25">
      <c r="A97" s="121" t="s">
        <v>279</v>
      </c>
      <c r="B97" s="116" t="s">
        <v>43</v>
      </c>
      <c r="C97" s="117" t="s">
        <v>43</v>
      </c>
      <c r="D97" s="35" t="s">
        <v>43</v>
      </c>
      <c r="E97" s="35" t="s">
        <v>280</v>
      </c>
      <c r="F97" s="118">
        <v>0.88874780007888898</v>
      </c>
    </row>
    <row r="98" spans="1:6" x14ac:dyDescent="0.2">
      <c r="A98" s="119" t="s">
        <v>66</v>
      </c>
      <c r="B98" s="54" t="s">
        <v>43</v>
      </c>
      <c r="C98" s="55" t="s">
        <v>43</v>
      </c>
      <c r="D98" s="207" t="s">
        <v>43</v>
      </c>
      <c r="E98" s="207" t="s">
        <v>67</v>
      </c>
      <c r="F98" s="50">
        <v>0.90437879746963801</v>
      </c>
    </row>
    <row r="99" spans="1:6" x14ac:dyDescent="0.2">
      <c r="A99" s="119" t="s">
        <v>88</v>
      </c>
      <c r="B99" s="54" t="s">
        <v>43</v>
      </c>
      <c r="C99" s="55" t="s">
        <v>43</v>
      </c>
      <c r="D99" s="207" t="s">
        <v>43</v>
      </c>
      <c r="E99" s="207" t="s">
        <v>89</v>
      </c>
      <c r="F99" s="50">
        <v>0.81723636192322102</v>
      </c>
    </row>
    <row r="100" spans="1:6" x14ac:dyDescent="0.2">
      <c r="A100" s="119" t="s">
        <v>101</v>
      </c>
      <c r="B100" s="54" t="s">
        <v>42</v>
      </c>
      <c r="C100" s="55" t="s">
        <v>43</v>
      </c>
      <c r="D100" s="207" t="s">
        <v>43</v>
      </c>
      <c r="E100" s="207" t="s">
        <v>42</v>
      </c>
      <c r="F100" s="50">
        <v>8.2581593709581402E-3</v>
      </c>
    </row>
    <row r="101" spans="1:6" x14ac:dyDescent="0.2">
      <c r="A101" s="119" t="s">
        <v>105</v>
      </c>
      <c r="B101" s="54" t="s">
        <v>42</v>
      </c>
      <c r="C101" s="55" t="s">
        <v>43</v>
      </c>
      <c r="D101" s="207" t="s">
        <v>43</v>
      </c>
      <c r="E101" s="208" t="s">
        <v>106</v>
      </c>
      <c r="F101" s="50">
        <v>0.85572196952836399</v>
      </c>
    </row>
    <row r="102" spans="1:6" x14ac:dyDescent="0.2">
      <c r="A102" s="119" t="s">
        <v>120</v>
      </c>
      <c r="B102" s="54" t="s">
        <v>42</v>
      </c>
      <c r="C102" s="55" t="s">
        <v>43</v>
      </c>
      <c r="D102" s="207" t="s">
        <v>43</v>
      </c>
      <c r="E102" s="207" t="s">
        <v>42</v>
      </c>
      <c r="F102" s="51">
        <v>0</v>
      </c>
    </row>
    <row r="103" spans="1:6" x14ac:dyDescent="0.2">
      <c r="A103" s="119" t="s">
        <v>129</v>
      </c>
      <c r="B103" s="54" t="s">
        <v>42</v>
      </c>
      <c r="C103" s="55" t="s">
        <v>43</v>
      </c>
      <c r="D103" s="207" t="s">
        <v>43</v>
      </c>
      <c r="E103" s="207" t="s">
        <v>130</v>
      </c>
      <c r="F103" s="50">
        <v>0.82762854809472097</v>
      </c>
    </row>
    <row r="104" spans="1:6" x14ac:dyDescent="0.2">
      <c r="A104" s="119" t="s">
        <v>137</v>
      </c>
      <c r="B104" s="54" t="s">
        <v>42</v>
      </c>
      <c r="C104" s="55" t="s">
        <v>43</v>
      </c>
      <c r="D104" s="207" t="s">
        <v>43</v>
      </c>
      <c r="E104" s="207" t="s">
        <v>138</v>
      </c>
      <c r="F104" s="50">
        <v>0.24132585238484</v>
      </c>
    </row>
    <row r="105" spans="1:6" x14ac:dyDescent="0.2">
      <c r="A105" s="119" t="s">
        <v>145</v>
      </c>
      <c r="B105" s="54" t="s">
        <v>42</v>
      </c>
      <c r="C105" s="55" t="s">
        <v>43</v>
      </c>
      <c r="D105" s="207" t="s">
        <v>43</v>
      </c>
      <c r="E105" s="207" t="s">
        <v>130</v>
      </c>
      <c r="F105" s="50">
        <v>0.10986710713867801</v>
      </c>
    </row>
    <row r="106" spans="1:6" x14ac:dyDescent="0.2">
      <c r="A106" s="119" t="s">
        <v>146</v>
      </c>
      <c r="B106" s="54" t="s">
        <v>42</v>
      </c>
      <c r="C106" s="55" t="s">
        <v>43</v>
      </c>
      <c r="D106" s="207" t="s">
        <v>43</v>
      </c>
      <c r="E106" s="207" t="s">
        <v>47</v>
      </c>
      <c r="F106" s="51">
        <v>0</v>
      </c>
    </row>
    <row r="107" spans="1:6" x14ac:dyDescent="0.2">
      <c r="A107" s="119" t="s">
        <v>154</v>
      </c>
      <c r="B107" s="54" t="s">
        <v>43</v>
      </c>
      <c r="C107" s="55" t="s">
        <v>43</v>
      </c>
      <c r="D107" s="207" t="s">
        <v>43</v>
      </c>
      <c r="E107" s="208" t="s">
        <v>155</v>
      </c>
      <c r="F107" s="50">
        <v>0.20700557505080799</v>
      </c>
    </row>
    <row r="108" spans="1:6" x14ac:dyDescent="0.2">
      <c r="A108" s="119" t="s">
        <v>176</v>
      </c>
      <c r="B108" s="54" t="s">
        <v>43</v>
      </c>
      <c r="C108" s="55" t="s">
        <v>43</v>
      </c>
      <c r="D108" s="207" t="s">
        <v>43</v>
      </c>
      <c r="E108" s="207" t="s">
        <v>71</v>
      </c>
      <c r="F108" s="50">
        <v>0.79968195950272503</v>
      </c>
    </row>
    <row r="109" spans="1:6" x14ac:dyDescent="0.2">
      <c r="A109" s="119" t="s">
        <v>184</v>
      </c>
      <c r="B109" s="54" t="s">
        <v>42</v>
      </c>
      <c r="C109" s="55" t="s">
        <v>43</v>
      </c>
      <c r="D109" s="207" t="s">
        <v>43</v>
      </c>
      <c r="E109" s="207" t="s">
        <v>42</v>
      </c>
      <c r="F109" s="50" t="s">
        <v>42</v>
      </c>
    </row>
    <row r="110" spans="1:6" x14ac:dyDescent="0.2">
      <c r="A110" s="119" t="s">
        <v>187</v>
      </c>
      <c r="B110" s="54" t="s">
        <v>43</v>
      </c>
      <c r="C110" s="55" t="s">
        <v>43</v>
      </c>
      <c r="D110" s="207" t="s">
        <v>43</v>
      </c>
      <c r="E110" s="207" t="s">
        <v>188</v>
      </c>
      <c r="F110" s="50">
        <v>0.61369803926714805</v>
      </c>
    </row>
    <row r="111" spans="1:6" x14ac:dyDescent="0.2">
      <c r="A111" s="119" t="s">
        <v>197</v>
      </c>
      <c r="B111" s="54" t="s">
        <v>43</v>
      </c>
      <c r="C111" s="55" t="s">
        <v>43</v>
      </c>
      <c r="D111" s="207" t="s">
        <v>43</v>
      </c>
      <c r="E111" s="207" t="s">
        <v>103</v>
      </c>
      <c r="F111" s="50">
        <v>0.84573882897461405</v>
      </c>
    </row>
    <row r="112" spans="1:6" x14ac:dyDescent="0.2">
      <c r="A112" s="119" t="s">
        <v>217</v>
      </c>
      <c r="B112" s="54" t="s">
        <v>42</v>
      </c>
      <c r="C112" s="55" t="s">
        <v>43</v>
      </c>
      <c r="D112" s="207" t="s">
        <v>43</v>
      </c>
      <c r="E112" s="208" t="s">
        <v>168</v>
      </c>
      <c r="F112" s="50">
        <v>0.19255313436973101</v>
      </c>
    </row>
    <row r="113" spans="1:6" x14ac:dyDescent="0.2">
      <c r="A113" s="120" t="s">
        <v>249</v>
      </c>
      <c r="B113" s="116" t="s">
        <v>42</v>
      </c>
      <c r="C113" s="117" t="s">
        <v>43</v>
      </c>
      <c r="D113" s="35" t="s">
        <v>43</v>
      </c>
      <c r="E113" s="35" t="s">
        <v>67</v>
      </c>
      <c r="F113" s="118">
        <v>6.1605328318748903E-2</v>
      </c>
    </row>
    <row r="114" spans="1:6" x14ac:dyDescent="0.2">
      <c r="A114" s="119" t="s">
        <v>198</v>
      </c>
      <c r="B114" s="54" t="s">
        <v>42</v>
      </c>
      <c r="C114" s="55" t="s">
        <v>43</v>
      </c>
      <c r="D114" s="207" t="s">
        <v>43</v>
      </c>
      <c r="E114" s="207" t="s">
        <v>165</v>
      </c>
      <c r="F114" s="50">
        <v>1.7032561344866699E-2</v>
      </c>
    </row>
    <row r="115" spans="1:6" x14ac:dyDescent="0.2">
      <c r="A115" s="120" t="s">
        <v>248</v>
      </c>
      <c r="B115" s="116" t="s">
        <v>43</v>
      </c>
      <c r="C115" s="117" t="s">
        <v>43</v>
      </c>
      <c r="D115" s="35" t="s">
        <v>43</v>
      </c>
      <c r="E115" s="35" t="s">
        <v>54</v>
      </c>
      <c r="F115" s="118">
        <v>0.73181241673736896</v>
      </c>
    </row>
    <row r="116" spans="1:6" x14ac:dyDescent="0.2">
      <c r="A116" s="123" t="s">
        <v>45</v>
      </c>
      <c r="B116" s="54" t="s">
        <v>42</v>
      </c>
      <c r="C116" s="55" t="s">
        <v>43</v>
      </c>
      <c r="D116" s="207" t="s">
        <v>43</v>
      </c>
      <c r="E116" s="207" t="s">
        <v>42</v>
      </c>
      <c r="F116" s="50" t="s">
        <v>42</v>
      </c>
    </row>
    <row r="117" spans="1:6" x14ac:dyDescent="0.2">
      <c r="A117" s="123" t="s">
        <v>49</v>
      </c>
      <c r="B117" s="54" t="s">
        <v>42</v>
      </c>
      <c r="C117" s="55" t="s">
        <v>43</v>
      </c>
      <c r="D117" s="207" t="s">
        <v>43</v>
      </c>
      <c r="E117" s="208" t="s">
        <v>50</v>
      </c>
      <c r="F117" s="50" t="s">
        <v>42</v>
      </c>
    </row>
    <row r="118" spans="1:6" x14ac:dyDescent="0.2">
      <c r="A118" s="123" t="s">
        <v>53</v>
      </c>
      <c r="B118" s="54" t="s">
        <v>42</v>
      </c>
      <c r="C118" s="55" t="s">
        <v>43</v>
      </c>
      <c r="D118" s="207" t="s">
        <v>43</v>
      </c>
      <c r="E118" s="207" t="s">
        <v>54</v>
      </c>
      <c r="F118" s="50">
        <v>0.308548573147093</v>
      </c>
    </row>
    <row r="119" spans="1:6" x14ac:dyDescent="0.2">
      <c r="A119" s="123" t="s">
        <v>59</v>
      </c>
      <c r="B119" s="54" t="s">
        <v>43</v>
      </c>
      <c r="C119" s="55" t="s">
        <v>43</v>
      </c>
      <c r="D119" s="207" t="s">
        <v>43</v>
      </c>
      <c r="E119" s="208" t="s">
        <v>50</v>
      </c>
      <c r="F119" s="50">
        <v>0.22647741676439201</v>
      </c>
    </row>
    <row r="120" spans="1:6" x14ac:dyDescent="0.2">
      <c r="A120" s="123" t="s">
        <v>62</v>
      </c>
      <c r="B120" s="54" t="s">
        <v>43</v>
      </c>
      <c r="C120" s="55" t="s">
        <v>43</v>
      </c>
      <c r="D120" s="207" t="s">
        <v>43</v>
      </c>
      <c r="E120" s="207" t="s">
        <v>63</v>
      </c>
      <c r="F120" s="50">
        <v>0.105166920289955</v>
      </c>
    </row>
    <row r="121" spans="1:6" x14ac:dyDescent="0.2">
      <c r="A121" s="123" t="s">
        <v>68</v>
      </c>
      <c r="B121" s="54" t="s">
        <v>43</v>
      </c>
      <c r="C121" s="55" t="s">
        <v>43</v>
      </c>
      <c r="D121" s="207" t="s">
        <v>43</v>
      </c>
      <c r="E121" s="207" t="s">
        <v>67</v>
      </c>
      <c r="F121" s="50">
        <v>0.17874736101337099</v>
      </c>
    </row>
    <row r="122" spans="1:6" x14ac:dyDescent="0.2">
      <c r="A122" s="123" t="s">
        <v>72</v>
      </c>
      <c r="B122" s="54" t="s">
        <v>42</v>
      </c>
      <c r="C122" s="55" t="s">
        <v>43</v>
      </c>
      <c r="D122" s="207" t="s">
        <v>43</v>
      </c>
      <c r="E122" s="208" t="s">
        <v>73</v>
      </c>
      <c r="F122" s="50">
        <v>8.5812854336081199E-2</v>
      </c>
    </row>
    <row r="123" spans="1:6" x14ac:dyDescent="0.2">
      <c r="A123" s="123" t="s">
        <v>74</v>
      </c>
      <c r="B123" s="54" t="s">
        <v>43</v>
      </c>
      <c r="C123" s="55" t="s">
        <v>43</v>
      </c>
      <c r="D123" s="207" t="s">
        <v>43</v>
      </c>
      <c r="E123" s="207" t="s">
        <v>42</v>
      </c>
      <c r="F123" s="50">
        <v>0.34232776776018298</v>
      </c>
    </row>
    <row r="124" spans="1:6" x14ac:dyDescent="0.2">
      <c r="A124" s="123" t="s">
        <v>78</v>
      </c>
      <c r="B124" s="54" t="s">
        <v>42</v>
      </c>
      <c r="C124" s="55" t="s">
        <v>43</v>
      </c>
      <c r="D124" s="207" t="s">
        <v>43</v>
      </c>
      <c r="E124" s="208" t="s">
        <v>79</v>
      </c>
      <c r="F124" s="50">
        <v>7.1759464057807407E-2</v>
      </c>
    </row>
    <row r="125" spans="1:6" x14ac:dyDescent="0.2">
      <c r="A125" s="123" t="s">
        <v>92</v>
      </c>
      <c r="B125" s="54" t="s">
        <v>43</v>
      </c>
      <c r="C125" s="55" t="s">
        <v>43</v>
      </c>
      <c r="D125" s="207" t="s">
        <v>43</v>
      </c>
      <c r="E125" s="207" t="s">
        <v>54</v>
      </c>
      <c r="F125" s="50">
        <v>0.47623030635521801</v>
      </c>
    </row>
    <row r="126" spans="1:6" x14ac:dyDescent="0.2">
      <c r="A126" s="123" t="s">
        <v>93</v>
      </c>
      <c r="B126" s="54" t="s">
        <v>42</v>
      </c>
      <c r="C126" s="55" t="s">
        <v>43</v>
      </c>
      <c r="D126" s="207" t="s">
        <v>43</v>
      </c>
      <c r="E126" s="207" t="s">
        <v>42</v>
      </c>
      <c r="F126" s="51">
        <v>0</v>
      </c>
    </row>
    <row r="127" spans="1:6" x14ac:dyDescent="0.2">
      <c r="A127" s="123" t="s">
        <v>107</v>
      </c>
      <c r="B127" s="54" t="s">
        <v>43</v>
      </c>
      <c r="C127" s="55" t="s">
        <v>43</v>
      </c>
      <c r="D127" s="207" t="s">
        <v>43</v>
      </c>
      <c r="E127" s="208" t="s">
        <v>108</v>
      </c>
      <c r="F127" s="50">
        <v>0.46868769059540699</v>
      </c>
    </row>
    <row r="128" spans="1:6" x14ac:dyDescent="0.2">
      <c r="A128" s="123" t="s">
        <v>113</v>
      </c>
      <c r="B128" s="54" t="s">
        <v>42</v>
      </c>
      <c r="C128" s="55" t="s">
        <v>43</v>
      </c>
      <c r="D128" s="207" t="s">
        <v>43</v>
      </c>
      <c r="E128" s="208" t="s">
        <v>114</v>
      </c>
      <c r="F128" s="50">
        <v>0.35087165648251101</v>
      </c>
    </row>
    <row r="129" spans="1:6" x14ac:dyDescent="0.2">
      <c r="A129" s="123" t="s">
        <v>119</v>
      </c>
      <c r="B129" s="54" t="s">
        <v>43</v>
      </c>
      <c r="C129" s="55" t="s">
        <v>43</v>
      </c>
      <c r="D129" s="207" t="s">
        <v>43</v>
      </c>
      <c r="E129" s="207" t="s">
        <v>42</v>
      </c>
      <c r="F129" s="50">
        <v>0.199048380871789</v>
      </c>
    </row>
    <row r="130" spans="1:6" x14ac:dyDescent="0.2">
      <c r="A130" s="123" t="s">
        <v>125</v>
      </c>
      <c r="B130" s="54" t="s">
        <v>42</v>
      </c>
      <c r="C130" s="55" t="s">
        <v>43</v>
      </c>
      <c r="D130" s="207" t="s">
        <v>43</v>
      </c>
      <c r="E130" s="207" t="s">
        <v>126</v>
      </c>
      <c r="F130" s="50">
        <v>0.241186276303444</v>
      </c>
    </row>
    <row r="131" spans="1:6" x14ac:dyDescent="0.2">
      <c r="A131" s="123" t="s">
        <v>127</v>
      </c>
      <c r="B131" s="54" t="s">
        <v>42</v>
      </c>
      <c r="C131" s="55" t="s">
        <v>43</v>
      </c>
      <c r="D131" s="207" t="s">
        <v>43</v>
      </c>
      <c r="E131" s="208" t="s">
        <v>128</v>
      </c>
      <c r="F131" s="50">
        <v>2.3616619919524601E-2</v>
      </c>
    </row>
    <row r="132" spans="1:6" x14ac:dyDescent="0.2">
      <c r="A132" s="123" t="s">
        <v>131</v>
      </c>
      <c r="B132" s="54" t="s">
        <v>42</v>
      </c>
      <c r="C132" s="55" t="s">
        <v>43</v>
      </c>
      <c r="D132" s="207" t="s">
        <v>43</v>
      </c>
      <c r="E132" s="207" t="s">
        <v>42</v>
      </c>
      <c r="F132" s="50" t="s">
        <v>42</v>
      </c>
    </row>
    <row r="133" spans="1:6" x14ac:dyDescent="0.2">
      <c r="A133" s="123" t="s">
        <v>143</v>
      </c>
      <c r="B133" s="54" t="s">
        <v>42</v>
      </c>
      <c r="C133" s="55" t="s">
        <v>43</v>
      </c>
      <c r="D133" s="207" t="s">
        <v>43</v>
      </c>
      <c r="E133" s="207" t="s">
        <v>42</v>
      </c>
      <c r="F133" s="50">
        <v>2.65754233034808E-2</v>
      </c>
    </row>
    <row r="134" spans="1:6" x14ac:dyDescent="0.2">
      <c r="A134" s="123" t="s">
        <v>144</v>
      </c>
      <c r="B134" s="54" t="s">
        <v>43</v>
      </c>
      <c r="C134" s="55" t="s">
        <v>43</v>
      </c>
      <c r="D134" s="207" t="s">
        <v>43</v>
      </c>
      <c r="E134" s="207" t="s">
        <v>130</v>
      </c>
      <c r="F134" s="50">
        <v>0.76012967886631599</v>
      </c>
    </row>
    <row r="135" spans="1:6" x14ac:dyDescent="0.2">
      <c r="A135" s="123" t="s">
        <v>152</v>
      </c>
      <c r="B135" s="54" t="s">
        <v>43</v>
      </c>
      <c r="C135" s="55" t="s">
        <v>43</v>
      </c>
      <c r="D135" s="207" t="s">
        <v>43</v>
      </c>
      <c r="E135" s="208" t="s">
        <v>153</v>
      </c>
      <c r="F135" s="50">
        <v>0.19072194677155499</v>
      </c>
    </row>
    <row r="136" spans="1:6" x14ac:dyDescent="0.2">
      <c r="A136" s="123" t="s">
        <v>159</v>
      </c>
      <c r="B136" s="54" t="s">
        <v>42</v>
      </c>
      <c r="C136" s="55" t="s">
        <v>43</v>
      </c>
      <c r="D136" s="207" t="s">
        <v>43</v>
      </c>
      <c r="E136" s="207" t="s">
        <v>42</v>
      </c>
      <c r="F136" s="50" t="s">
        <v>42</v>
      </c>
    </row>
    <row r="137" spans="1:6" x14ac:dyDescent="0.2">
      <c r="A137" s="123" t="s">
        <v>161</v>
      </c>
      <c r="B137" s="54" t="s">
        <v>42</v>
      </c>
      <c r="C137" s="55" t="s">
        <v>43</v>
      </c>
      <c r="D137" s="207" t="s">
        <v>43</v>
      </c>
      <c r="E137" s="207" t="s">
        <v>42</v>
      </c>
      <c r="F137" s="51">
        <v>0</v>
      </c>
    </row>
    <row r="138" spans="1:6" x14ac:dyDescent="0.2">
      <c r="A138" s="123" t="s">
        <v>162</v>
      </c>
      <c r="B138" s="54" t="s">
        <v>43</v>
      </c>
      <c r="C138" s="55" t="s">
        <v>43</v>
      </c>
      <c r="D138" s="207" t="s">
        <v>43</v>
      </c>
      <c r="E138" s="208" t="s">
        <v>163</v>
      </c>
      <c r="F138" s="50">
        <v>0.17895001202011299</v>
      </c>
    </row>
    <row r="139" spans="1:6" x14ac:dyDescent="0.2">
      <c r="A139" s="123" t="s">
        <v>171</v>
      </c>
      <c r="B139" s="54" t="s">
        <v>42</v>
      </c>
      <c r="C139" s="55" t="s">
        <v>43</v>
      </c>
      <c r="D139" s="207" t="s">
        <v>43</v>
      </c>
      <c r="E139" s="207" t="s">
        <v>138</v>
      </c>
      <c r="F139" s="50">
        <v>1.3512861815271299E-2</v>
      </c>
    </row>
    <row r="140" spans="1:6" x14ac:dyDescent="0.2">
      <c r="A140" s="123" t="s">
        <v>173</v>
      </c>
      <c r="B140" s="54" t="s">
        <v>42</v>
      </c>
      <c r="C140" s="55" t="s">
        <v>43</v>
      </c>
      <c r="D140" s="207" t="s">
        <v>43</v>
      </c>
      <c r="E140" s="207" t="s">
        <v>174</v>
      </c>
      <c r="F140" s="50">
        <v>0.14747500399340799</v>
      </c>
    </row>
    <row r="141" spans="1:6" x14ac:dyDescent="0.2">
      <c r="A141" s="123" t="s">
        <v>177</v>
      </c>
      <c r="B141" s="54" t="s">
        <v>43</v>
      </c>
      <c r="C141" s="55" t="s">
        <v>43</v>
      </c>
      <c r="D141" s="207" t="s">
        <v>43</v>
      </c>
      <c r="E141" s="208" t="s">
        <v>178</v>
      </c>
      <c r="F141" s="50">
        <v>0.90477169807527802</v>
      </c>
    </row>
    <row r="142" spans="1:6" x14ac:dyDescent="0.2">
      <c r="A142" s="123" t="s">
        <v>179</v>
      </c>
      <c r="B142" s="54" t="s">
        <v>42</v>
      </c>
      <c r="C142" s="55" t="s">
        <v>43</v>
      </c>
      <c r="D142" s="207" t="s">
        <v>43</v>
      </c>
      <c r="E142" s="207" t="s">
        <v>42</v>
      </c>
      <c r="F142" s="50" t="s">
        <v>42</v>
      </c>
    </row>
    <row r="143" spans="1:6" x14ac:dyDescent="0.2">
      <c r="A143" s="123" t="s">
        <v>182</v>
      </c>
      <c r="B143" s="54" t="s">
        <v>42</v>
      </c>
      <c r="C143" s="55" t="s">
        <v>43</v>
      </c>
      <c r="D143" s="207" t="s">
        <v>43</v>
      </c>
      <c r="E143" s="208" t="s">
        <v>183</v>
      </c>
      <c r="F143" s="50">
        <v>1.6558085381656699E-2</v>
      </c>
    </row>
    <row r="144" spans="1:6" x14ac:dyDescent="0.2">
      <c r="A144" s="123" t="s">
        <v>192</v>
      </c>
      <c r="B144" s="54" t="s">
        <v>43</v>
      </c>
      <c r="C144" s="55" t="s">
        <v>43</v>
      </c>
      <c r="D144" s="207" t="s">
        <v>43</v>
      </c>
      <c r="E144" s="207" t="s">
        <v>42</v>
      </c>
      <c r="F144" s="50">
        <v>7.5942696806180501E-2</v>
      </c>
    </row>
    <row r="145" spans="1:6" x14ac:dyDescent="0.2">
      <c r="A145" s="123" t="s">
        <v>193</v>
      </c>
      <c r="B145" s="54" t="s">
        <v>43</v>
      </c>
      <c r="C145" s="55" t="s">
        <v>43</v>
      </c>
      <c r="D145" s="207" t="s">
        <v>43</v>
      </c>
      <c r="E145" s="208" t="s">
        <v>194</v>
      </c>
      <c r="F145" s="50">
        <v>0.84806966891494695</v>
      </c>
    </row>
    <row r="146" spans="1:6" x14ac:dyDescent="0.2">
      <c r="A146" s="123" t="s">
        <v>195</v>
      </c>
      <c r="B146" s="54" t="s">
        <v>43</v>
      </c>
      <c r="C146" s="55" t="s">
        <v>43</v>
      </c>
      <c r="D146" s="207" t="s">
        <v>43</v>
      </c>
      <c r="E146" s="207" t="s">
        <v>196</v>
      </c>
      <c r="F146" s="50" t="s">
        <v>42</v>
      </c>
    </row>
    <row r="147" spans="1:6" x14ac:dyDescent="0.2">
      <c r="A147" s="123" t="s">
        <v>213</v>
      </c>
      <c r="B147" s="54" t="s">
        <v>42</v>
      </c>
      <c r="C147" s="55" t="s">
        <v>43</v>
      </c>
      <c r="D147" s="207" t="s">
        <v>43</v>
      </c>
      <c r="E147" s="207" t="s">
        <v>214</v>
      </c>
      <c r="F147" s="50">
        <v>2.3959278490732899E-2</v>
      </c>
    </row>
    <row r="148" spans="1:6" x14ac:dyDescent="0.2">
      <c r="A148" s="123" t="s">
        <v>215</v>
      </c>
      <c r="B148" s="54" t="s">
        <v>42</v>
      </c>
      <c r="C148" s="55" t="s">
        <v>43</v>
      </c>
      <c r="D148" s="207" t="s">
        <v>43</v>
      </c>
      <c r="E148" s="208" t="s">
        <v>216</v>
      </c>
      <c r="F148" s="50">
        <v>9.74162503785901E-2</v>
      </c>
    </row>
    <row r="149" spans="1:6" x14ac:dyDescent="0.2">
      <c r="A149" s="123" t="s">
        <v>218</v>
      </c>
      <c r="B149" s="54" t="s">
        <v>43</v>
      </c>
      <c r="C149" s="55" t="s">
        <v>43</v>
      </c>
      <c r="D149" s="207" t="s">
        <v>43</v>
      </c>
      <c r="E149" s="207" t="s">
        <v>219</v>
      </c>
      <c r="F149" s="50" t="s">
        <v>42</v>
      </c>
    </row>
    <row r="150" spans="1:6" x14ac:dyDescent="0.2">
      <c r="A150" s="123" t="s">
        <v>221</v>
      </c>
      <c r="B150" s="54" t="s">
        <v>42</v>
      </c>
      <c r="C150" s="55" t="s">
        <v>43</v>
      </c>
      <c r="D150" s="207" t="s">
        <v>43</v>
      </c>
      <c r="E150" s="207" t="s">
        <v>222</v>
      </c>
      <c r="F150" s="50">
        <v>0.226301522056819</v>
      </c>
    </row>
    <row r="151" spans="1:6" x14ac:dyDescent="0.2">
      <c r="A151" s="123" t="s">
        <v>224</v>
      </c>
      <c r="B151" s="54" t="s">
        <v>43</v>
      </c>
      <c r="C151" s="55" t="s">
        <v>43</v>
      </c>
      <c r="D151" s="207" t="s">
        <v>43</v>
      </c>
      <c r="E151" s="207" t="s">
        <v>225</v>
      </c>
      <c r="F151" s="50" t="s">
        <v>42</v>
      </c>
    </row>
    <row r="152" spans="1:6" x14ac:dyDescent="0.2">
      <c r="A152" s="123" t="s">
        <v>228</v>
      </c>
      <c r="B152" s="54" t="s">
        <v>42</v>
      </c>
      <c r="C152" s="55" t="s">
        <v>43</v>
      </c>
      <c r="D152" s="207" t="s">
        <v>43</v>
      </c>
      <c r="E152" s="208" t="s">
        <v>229</v>
      </c>
      <c r="F152" s="50">
        <v>5.7810566055260498E-2</v>
      </c>
    </row>
    <row r="153" spans="1:6" x14ac:dyDescent="0.2">
      <c r="A153" s="123" t="s">
        <v>230</v>
      </c>
      <c r="B153" s="54" t="s">
        <v>42</v>
      </c>
      <c r="C153" s="55" t="s">
        <v>43</v>
      </c>
      <c r="D153" s="207" t="s">
        <v>43</v>
      </c>
      <c r="E153" s="207" t="s">
        <v>231</v>
      </c>
      <c r="F153" s="50">
        <v>0.32322099965724499</v>
      </c>
    </row>
    <row r="154" spans="1:6" x14ac:dyDescent="0.2">
      <c r="A154" s="123" t="s">
        <v>238</v>
      </c>
      <c r="B154" s="54" t="s">
        <v>43</v>
      </c>
      <c r="C154" s="55" t="s">
        <v>43</v>
      </c>
      <c r="D154" s="207" t="s">
        <v>43</v>
      </c>
      <c r="E154" s="207" t="s">
        <v>110</v>
      </c>
      <c r="F154" s="50">
        <v>0.234639753926568</v>
      </c>
    </row>
    <row r="155" spans="1:6" x14ac:dyDescent="0.2">
      <c r="A155" s="123" t="s">
        <v>240</v>
      </c>
      <c r="B155" s="54" t="s">
        <v>42</v>
      </c>
      <c r="C155" s="55" t="s">
        <v>43</v>
      </c>
      <c r="D155" s="207" t="s">
        <v>43</v>
      </c>
      <c r="E155" s="208" t="s">
        <v>61</v>
      </c>
      <c r="F155" s="50">
        <v>8.8583961316050203E-2</v>
      </c>
    </row>
    <row r="156" spans="1:6" x14ac:dyDescent="0.2">
      <c r="A156" s="123" t="s">
        <v>242</v>
      </c>
      <c r="B156" s="54" t="s">
        <v>42</v>
      </c>
      <c r="C156" s="55" t="s">
        <v>43</v>
      </c>
      <c r="D156" s="207" t="s">
        <v>43</v>
      </c>
      <c r="E156" s="208" t="s">
        <v>243</v>
      </c>
      <c r="F156" s="50">
        <v>3.3219623886821099E-2</v>
      </c>
    </row>
    <row r="157" spans="1:6" x14ac:dyDescent="0.2">
      <c r="A157" s="123" t="s">
        <v>244</v>
      </c>
      <c r="B157" s="54" t="s">
        <v>42</v>
      </c>
      <c r="C157" s="55" t="s">
        <v>43</v>
      </c>
      <c r="D157" s="207" t="s">
        <v>43</v>
      </c>
      <c r="E157" s="208" t="s">
        <v>245</v>
      </c>
      <c r="F157" s="50" t="s">
        <v>42</v>
      </c>
    </row>
    <row r="158" spans="1:6" x14ac:dyDescent="0.2">
      <c r="A158" s="123" t="s">
        <v>254</v>
      </c>
      <c r="B158" s="54" t="s">
        <v>43</v>
      </c>
      <c r="C158" s="55" t="s">
        <v>43</v>
      </c>
      <c r="D158" s="207" t="s">
        <v>43</v>
      </c>
      <c r="E158" s="208" t="s">
        <v>255</v>
      </c>
      <c r="F158" s="50">
        <v>0.20063231474753099</v>
      </c>
    </row>
    <row r="159" spans="1:6" x14ac:dyDescent="0.2">
      <c r="A159" s="123" t="s">
        <v>270</v>
      </c>
      <c r="B159" s="54" t="s">
        <v>42</v>
      </c>
      <c r="C159" s="55" t="s">
        <v>43</v>
      </c>
      <c r="D159" s="207" t="s">
        <v>43</v>
      </c>
      <c r="E159" s="207" t="s">
        <v>42</v>
      </c>
      <c r="F159" s="50">
        <v>1.20023339050155E-2</v>
      </c>
    </row>
    <row r="160" spans="1:6" x14ac:dyDescent="0.2">
      <c r="A160" s="123" t="s">
        <v>275</v>
      </c>
      <c r="B160" s="54" t="s">
        <v>42</v>
      </c>
      <c r="C160" s="55" t="s">
        <v>43</v>
      </c>
      <c r="D160" s="207" t="s">
        <v>43</v>
      </c>
      <c r="E160" s="207" t="s">
        <v>42</v>
      </c>
      <c r="F160" s="50" t="s">
        <v>42</v>
      </c>
    </row>
    <row r="161" spans="1:6" ht="15" thickBot="1" x14ac:dyDescent="0.25">
      <c r="A161" s="209" t="s">
        <v>276</v>
      </c>
      <c r="B161" s="210" t="s">
        <v>42</v>
      </c>
      <c r="C161" s="211" t="s">
        <v>43</v>
      </c>
      <c r="D161" s="212" t="s">
        <v>43</v>
      </c>
      <c r="E161" s="213" t="s">
        <v>277</v>
      </c>
      <c r="F161" s="214">
        <v>4.8282338622313202E-2</v>
      </c>
    </row>
    <row r="162" spans="1:6" ht="15" thickBot="1" x14ac:dyDescent="0.25">
      <c r="A162" s="14" t="s">
        <v>661</v>
      </c>
    </row>
    <row r="163" spans="1:6" ht="15.75" thickBot="1" x14ac:dyDescent="0.3">
      <c r="A163" s="215" t="s">
        <v>657</v>
      </c>
      <c r="B163" s="257" t="s">
        <v>662</v>
      </c>
      <c r="C163" s="258"/>
      <c r="D163" s="258"/>
      <c r="E163" s="259"/>
    </row>
    <row r="164" spans="1:6" ht="15" x14ac:dyDescent="0.25">
      <c r="A164" s="216" t="s">
        <v>658</v>
      </c>
      <c r="B164" s="266" t="s">
        <v>663</v>
      </c>
      <c r="C164" s="267"/>
      <c r="D164" s="267"/>
      <c r="E164" s="268"/>
    </row>
    <row r="165" spans="1:6" x14ac:dyDescent="0.2">
      <c r="A165" s="217" t="s">
        <v>659</v>
      </c>
      <c r="B165" s="263" t="s">
        <v>664</v>
      </c>
      <c r="C165" s="264"/>
      <c r="D165" s="264"/>
      <c r="E165" s="265"/>
    </row>
    <row r="166" spans="1:6" ht="15" thickBot="1" x14ac:dyDescent="0.25">
      <c r="A166" s="218" t="s">
        <v>660</v>
      </c>
      <c r="B166" s="260" t="s">
        <v>665</v>
      </c>
      <c r="C166" s="261"/>
      <c r="D166" s="261"/>
      <c r="E166" s="262"/>
    </row>
  </sheetData>
  <mergeCells count="7">
    <mergeCell ref="B5:C5"/>
    <mergeCell ref="D5:E5"/>
    <mergeCell ref="A1:F4"/>
    <mergeCell ref="B163:E163"/>
    <mergeCell ref="B166:E166"/>
    <mergeCell ref="B165:E165"/>
    <mergeCell ref="B164:E16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E87FF-10C8-4164-BFD8-D6C6FDAB652E}">
  <dimension ref="A1:P33"/>
  <sheetViews>
    <sheetView zoomScale="90" zoomScaleNormal="90" workbookViewId="0">
      <selection sqref="A1:P3"/>
    </sheetView>
  </sheetViews>
  <sheetFormatPr defaultColWidth="13.28515625" defaultRowHeight="18.75" customHeight="1" x14ac:dyDescent="0.2"/>
  <cols>
    <col min="1" max="16384" width="13.28515625" style="33"/>
  </cols>
  <sheetData>
    <row r="1" spans="1:16" ht="18.75" customHeight="1" x14ac:dyDescent="0.2">
      <c r="A1" s="252" t="s">
        <v>452</v>
      </c>
      <c r="B1" s="252"/>
      <c r="C1" s="252"/>
      <c r="D1" s="252"/>
      <c r="E1" s="252"/>
      <c r="F1" s="252"/>
      <c r="G1" s="252"/>
      <c r="H1" s="252"/>
      <c r="I1" s="252"/>
      <c r="J1" s="252"/>
      <c r="K1" s="252"/>
      <c r="L1" s="252"/>
      <c r="M1" s="252"/>
      <c r="N1" s="252"/>
      <c r="O1" s="252"/>
      <c r="P1" s="252"/>
    </row>
    <row r="2" spans="1:16" ht="18.75" customHeight="1" x14ac:dyDescent="0.2">
      <c r="A2" s="252"/>
      <c r="B2" s="252"/>
      <c r="C2" s="252"/>
      <c r="D2" s="252"/>
      <c r="E2" s="252"/>
      <c r="F2" s="252"/>
      <c r="G2" s="252"/>
      <c r="H2" s="252"/>
      <c r="I2" s="252"/>
      <c r="J2" s="252"/>
      <c r="K2" s="252"/>
      <c r="L2" s="252"/>
      <c r="M2" s="252"/>
      <c r="N2" s="252"/>
      <c r="O2" s="252"/>
      <c r="P2" s="252"/>
    </row>
    <row r="3" spans="1:16" ht="18.75" customHeight="1" thickBot="1" x14ac:dyDescent="0.25">
      <c r="A3" s="253"/>
      <c r="B3" s="253"/>
      <c r="C3" s="253"/>
      <c r="D3" s="253"/>
      <c r="E3" s="253"/>
      <c r="F3" s="253"/>
      <c r="G3" s="253"/>
      <c r="H3" s="253"/>
      <c r="I3" s="253"/>
      <c r="J3" s="253"/>
      <c r="K3" s="253"/>
      <c r="L3" s="253"/>
      <c r="M3" s="253"/>
      <c r="N3" s="253"/>
      <c r="O3" s="253"/>
      <c r="P3" s="253"/>
    </row>
    <row r="4" spans="1:16" ht="18.75" customHeight="1" thickBot="1" x14ac:dyDescent="0.25">
      <c r="A4" s="250" t="s">
        <v>281</v>
      </c>
      <c r="B4" s="247" t="s">
        <v>1</v>
      </c>
      <c r="C4" s="248"/>
      <c r="D4" s="248"/>
      <c r="E4" s="248"/>
      <c r="F4" s="269" t="s">
        <v>282</v>
      </c>
      <c r="G4" s="247" t="s">
        <v>2</v>
      </c>
      <c r="H4" s="248"/>
      <c r="I4" s="248"/>
      <c r="J4" s="248"/>
      <c r="K4" s="269" t="s">
        <v>282</v>
      </c>
      <c r="L4" s="247" t="s">
        <v>3</v>
      </c>
      <c r="M4" s="248"/>
      <c r="N4" s="248"/>
      <c r="O4" s="248"/>
      <c r="P4" s="269" t="s">
        <v>282</v>
      </c>
    </row>
    <row r="5" spans="1:16" ht="18.75" customHeight="1" thickBot="1" x14ac:dyDescent="0.25">
      <c r="A5" s="274"/>
      <c r="B5" s="272" t="s">
        <v>5</v>
      </c>
      <c r="C5" s="273"/>
      <c r="D5" s="272" t="s">
        <v>6</v>
      </c>
      <c r="E5" s="273"/>
      <c r="F5" s="276"/>
      <c r="G5" s="272" t="s">
        <v>5</v>
      </c>
      <c r="H5" s="273"/>
      <c r="I5" s="272" t="s">
        <v>6</v>
      </c>
      <c r="J5" s="273"/>
      <c r="K5" s="276"/>
      <c r="L5" s="272" t="s">
        <v>5</v>
      </c>
      <c r="M5" s="273"/>
      <c r="N5" s="272" t="s">
        <v>6</v>
      </c>
      <c r="O5" s="273"/>
      <c r="P5" s="270"/>
    </row>
    <row r="6" spans="1:16" ht="18.75" customHeight="1" thickBot="1" x14ac:dyDescent="0.25">
      <c r="A6" s="275"/>
      <c r="B6" s="4" t="s">
        <v>283</v>
      </c>
      <c r="C6" s="5" t="s">
        <v>284</v>
      </c>
      <c r="D6" s="4" t="s">
        <v>283</v>
      </c>
      <c r="E6" s="5" t="s">
        <v>284</v>
      </c>
      <c r="F6" s="277"/>
      <c r="G6" s="4" t="s">
        <v>283</v>
      </c>
      <c r="H6" s="5" t="s">
        <v>284</v>
      </c>
      <c r="I6" s="4" t="s">
        <v>283</v>
      </c>
      <c r="J6" s="5" t="s">
        <v>284</v>
      </c>
      <c r="K6" s="277"/>
      <c r="L6" s="4" t="s">
        <v>283</v>
      </c>
      <c r="M6" s="5" t="s">
        <v>284</v>
      </c>
      <c r="N6" s="4" t="s">
        <v>283</v>
      </c>
      <c r="O6" s="5" t="s">
        <v>284</v>
      </c>
      <c r="P6" s="271"/>
    </row>
    <row r="7" spans="1:16" ht="18.75" customHeight="1" x14ac:dyDescent="0.2">
      <c r="A7" s="206" t="s">
        <v>55</v>
      </c>
      <c r="B7" s="7">
        <v>1.1003450569111599</v>
      </c>
      <c r="C7" s="8">
        <v>2.5727037322938898E-10</v>
      </c>
      <c r="D7" s="7">
        <v>0.15260305083331499</v>
      </c>
      <c r="E7" s="8">
        <v>0.244448299470195</v>
      </c>
      <c r="F7" s="9">
        <f t="shared" ref="F7:F27" si="0">D7-B7</f>
        <v>-0.94774200607784498</v>
      </c>
      <c r="G7" s="7">
        <v>0.55439163499999999</v>
      </c>
      <c r="H7" s="8">
        <v>3.1012140000000001E-3</v>
      </c>
      <c r="I7" s="7">
        <v>1.9568153000000001E-2</v>
      </c>
      <c r="J7" s="8">
        <v>0.90996484099999997</v>
      </c>
      <c r="K7" s="9">
        <f t="shared" ref="K7:K16" si="1">I7-G7</f>
        <v>-0.53482348199999996</v>
      </c>
      <c r="L7" s="7">
        <v>0.67635057163682499</v>
      </c>
      <c r="M7" s="8">
        <v>1.4134888626907999E-3</v>
      </c>
      <c r="N7" s="7">
        <v>-4.02748547542972E-2</v>
      </c>
      <c r="O7" s="8">
        <v>0.99948111959574704</v>
      </c>
      <c r="P7" s="19">
        <f>N7-L7</f>
        <v>-0.71662542639112214</v>
      </c>
    </row>
    <row r="8" spans="1:16" ht="18.75" customHeight="1" x14ac:dyDescent="0.2">
      <c r="A8" s="206" t="s">
        <v>278</v>
      </c>
      <c r="B8" s="7">
        <v>0.97933831407091898</v>
      </c>
      <c r="C8" s="8">
        <v>1.9990559712629798E-9</v>
      </c>
      <c r="D8" s="7">
        <v>0.12892519464799801</v>
      </c>
      <c r="E8" s="8">
        <v>0.32190526026751898</v>
      </c>
      <c r="F8" s="9">
        <f t="shared" si="0"/>
        <v>-0.85041311942292097</v>
      </c>
      <c r="G8" s="7">
        <v>0.53751028199999995</v>
      </c>
      <c r="H8" s="8">
        <v>4.8102529999999996E-3</v>
      </c>
      <c r="I8" s="7">
        <v>0.24275545600000001</v>
      </c>
      <c r="J8" s="8">
        <v>0.197035874</v>
      </c>
      <c r="K8" s="9">
        <f t="shared" si="1"/>
        <v>-0.29475482599999991</v>
      </c>
      <c r="L8" s="7">
        <v>0.34590966617359098</v>
      </c>
      <c r="M8" s="8">
        <v>0.35234524456669802</v>
      </c>
      <c r="N8" s="7">
        <v>-0.103562965001484</v>
      </c>
      <c r="O8" s="8">
        <v>0.83085640934363603</v>
      </c>
      <c r="P8" s="20">
        <f>N8-L8</f>
        <v>-0.44947263117507497</v>
      </c>
    </row>
    <row r="9" spans="1:16" ht="18.75" customHeight="1" x14ac:dyDescent="0.2">
      <c r="A9" s="99" t="s">
        <v>48</v>
      </c>
      <c r="B9" s="10">
        <v>0.922337716354236</v>
      </c>
      <c r="C9" s="11">
        <v>7.5380646204877998E-9</v>
      </c>
      <c r="D9" s="10">
        <v>0.143209483851686</v>
      </c>
      <c r="E9" s="11">
        <v>0.23216300309608201</v>
      </c>
      <c r="F9" s="9">
        <f t="shared" si="0"/>
        <v>-0.77912823250255003</v>
      </c>
      <c r="G9" s="10">
        <v>0.59209670299999995</v>
      </c>
      <c r="H9" s="11">
        <v>1.7069870000000001E-3</v>
      </c>
      <c r="I9" s="10">
        <v>0.35892636300000003</v>
      </c>
      <c r="J9" s="11">
        <v>5.8046203999999997E-2</v>
      </c>
      <c r="K9" s="9">
        <f t="shared" si="1"/>
        <v>-0.23317033999999992</v>
      </c>
      <c r="L9" s="10">
        <v>0.244412694338876</v>
      </c>
      <c r="M9" s="11">
        <v>0.58993091279110299</v>
      </c>
      <c r="N9" s="10">
        <v>-0.15993501972648699</v>
      </c>
      <c r="O9" s="11">
        <v>0.694327975663665</v>
      </c>
      <c r="P9" s="20">
        <f>N9-L9</f>
        <v>-0.40434771406536296</v>
      </c>
    </row>
    <row r="10" spans="1:16" ht="18.75" customHeight="1" x14ac:dyDescent="0.2">
      <c r="A10" s="100" t="s">
        <v>170</v>
      </c>
      <c r="B10" s="7">
        <v>0.78061859524181598</v>
      </c>
      <c r="C10" s="8">
        <v>2.16988663673043E-6</v>
      </c>
      <c r="D10" s="7">
        <v>0.16138038031280999</v>
      </c>
      <c r="E10" s="8">
        <v>0.17085349519915399</v>
      </c>
      <c r="F10" s="9">
        <f t="shared" si="0"/>
        <v>-0.61923821492900599</v>
      </c>
      <c r="G10" s="7">
        <v>0.16649659</v>
      </c>
      <c r="H10" s="8">
        <v>0.37860016899999999</v>
      </c>
      <c r="I10" s="7">
        <v>-1.9622099E-2</v>
      </c>
      <c r="J10" s="8">
        <v>0.90996484099999997</v>
      </c>
      <c r="K10" s="9">
        <f t="shared" si="1"/>
        <v>-0.186118689</v>
      </c>
      <c r="L10" s="7">
        <v>0.138911547361808</v>
      </c>
      <c r="M10" s="8">
        <v>0.84082438370472901</v>
      </c>
      <c r="N10" s="7">
        <v>-8.3294015497871798E-2</v>
      </c>
      <c r="O10" s="8">
        <v>0.83929127711096496</v>
      </c>
      <c r="P10" s="20">
        <f>N10-L10</f>
        <v>-0.22220556285967979</v>
      </c>
    </row>
    <row r="11" spans="1:16" ht="18.75" customHeight="1" x14ac:dyDescent="0.2">
      <c r="A11" s="100" t="s">
        <v>209</v>
      </c>
      <c r="B11" s="7">
        <v>1.0078050570999799</v>
      </c>
      <c r="C11" s="8">
        <v>7.4412784057869399E-10</v>
      </c>
      <c r="D11" s="7">
        <v>-4.3832657251054501E-2</v>
      </c>
      <c r="E11" s="8">
        <v>0.90537405269860805</v>
      </c>
      <c r="F11" s="9">
        <f t="shared" si="0"/>
        <v>-1.0516377143510345</v>
      </c>
      <c r="G11" s="7">
        <v>0.16812312400000001</v>
      </c>
      <c r="H11" s="8">
        <v>0.38981289099999999</v>
      </c>
      <c r="I11" s="7">
        <v>9.9687162999999995E-2</v>
      </c>
      <c r="J11" s="8">
        <v>0.59868900300000005</v>
      </c>
      <c r="K11" s="9">
        <f t="shared" si="1"/>
        <v>-6.8435961000000017E-2</v>
      </c>
      <c r="L11" s="7">
        <v>-0.73410654552124099</v>
      </c>
      <c r="M11" s="8">
        <v>3.0279312699562501E-2</v>
      </c>
      <c r="N11" s="7">
        <v>-0.41709558677504299</v>
      </c>
      <c r="O11" s="8">
        <v>7.0349440487459697E-2</v>
      </c>
      <c r="P11" s="20">
        <f>N11-L11</f>
        <v>0.317010958746198</v>
      </c>
    </row>
    <row r="12" spans="1:16" ht="18.75" customHeight="1" x14ac:dyDescent="0.2">
      <c r="A12" s="100" t="s">
        <v>149</v>
      </c>
      <c r="B12" s="7">
        <v>0.91218860471802699</v>
      </c>
      <c r="C12" s="8">
        <v>3.0988708387747503E-8</v>
      </c>
      <c r="D12" s="7">
        <v>1.6405691777914899E-2</v>
      </c>
      <c r="E12" s="8">
        <v>0.99551708765033797</v>
      </c>
      <c r="F12" s="9">
        <f t="shared" si="0"/>
        <v>-0.89578291294011203</v>
      </c>
      <c r="G12" s="7">
        <v>0.33083119700000002</v>
      </c>
      <c r="H12" s="8">
        <v>9.1803946999999997E-2</v>
      </c>
      <c r="I12" s="7">
        <v>0.29018158599999999</v>
      </c>
      <c r="J12" s="8">
        <v>0.13057955700000001</v>
      </c>
      <c r="K12" s="9">
        <f t="shared" si="1"/>
        <v>-4.064961100000003E-2</v>
      </c>
      <c r="L12" s="7" t="s">
        <v>42</v>
      </c>
      <c r="M12" s="8" t="s">
        <v>42</v>
      </c>
      <c r="N12" s="7" t="s">
        <v>42</v>
      </c>
      <c r="O12" s="8" t="s">
        <v>42</v>
      </c>
      <c r="P12" s="20" t="s">
        <v>285</v>
      </c>
    </row>
    <row r="13" spans="1:16" ht="18.75" customHeight="1" x14ac:dyDescent="0.2">
      <c r="A13" s="101" t="s">
        <v>166</v>
      </c>
      <c r="B13" s="10">
        <v>0.79183769279403005</v>
      </c>
      <c r="C13" s="11">
        <v>9.5185686634344398E-7</v>
      </c>
      <c r="D13" s="10">
        <v>0.16161564049066299</v>
      </c>
      <c r="E13" s="11">
        <v>0.15872310437453299</v>
      </c>
      <c r="F13" s="9">
        <f t="shared" si="0"/>
        <v>-0.63022205230336703</v>
      </c>
      <c r="G13" s="10">
        <v>0.227524851</v>
      </c>
      <c r="H13" s="11">
        <v>0.25702667800000001</v>
      </c>
      <c r="I13" s="10">
        <v>0.214175374</v>
      </c>
      <c r="J13" s="11">
        <v>0.27237281099999999</v>
      </c>
      <c r="K13" s="9">
        <f t="shared" si="1"/>
        <v>-1.3349476999999998E-2</v>
      </c>
      <c r="L13" s="10" t="s">
        <v>42</v>
      </c>
      <c r="M13" s="11" t="s">
        <v>42</v>
      </c>
      <c r="N13" s="10" t="s">
        <v>42</v>
      </c>
      <c r="O13" s="11" t="s">
        <v>42</v>
      </c>
      <c r="P13" s="20" t="s">
        <v>285</v>
      </c>
    </row>
    <row r="14" spans="1:16" ht="18.75" customHeight="1" x14ac:dyDescent="0.2">
      <c r="A14" s="102" t="s">
        <v>45</v>
      </c>
      <c r="B14" s="7">
        <v>0.85304620845071499</v>
      </c>
      <c r="C14" s="8">
        <v>1.2712937300297801E-7</v>
      </c>
      <c r="D14" s="7">
        <v>7.7672246066728595E-2</v>
      </c>
      <c r="E14" s="8">
        <v>0.68442961589168805</v>
      </c>
      <c r="F14" s="9">
        <f t="shared" si="0"/>
        <v>-0.77537396238398637</v>
      </c>
      <c r="G14" s="7">
        <v>0.185785124</v>
      </c>
      <c r="H14" s="8">
        <v>0.36332782299999999</v>
      </c>
      <c r="I14" s="7">
        <v>0.31147155199999998</v>
      </c>
      <c r="J14" s="8">
        <v>0.123030282</v>
      </c>
      <c r="K14" s="9">
        <f t="shared" si="1"/>
        <v>0.12568642799999999</v>
      </c>
      <c r="L14" s="7" t="s">
        <v>42</v>
      </c>
      <c r="M14" s="8" t="s">
        <v>42</v>
      </c>
      <c r="N14" s="7" t="s">
        <v>42</v>
      </c>
      <c r="O14" s="8" t="s">
        <v>42</v>
      </c>
      <c r="P14" s="20" t="s">
        <v>285</v>
      </c>
    </row>
    <row r="15" spans="1:16" ht="18.75" customHeight="1" x14ac:dyDescent="0.2">
      <c r="A15" s="102" t="s">
        <v>59</v>
      </c>
      <c r="B15" s="7">
        <v>1.2224449732259699</v>
      </c>
      <c r="C15" s="8">
        <v>1.46140409715132E-11</v>
      </c>
      <c r="D15" s="7">
        <v>6.1519765810432503E-2</v>
      </c>
      <c r="E15" s="8">
        <v>0.79489647552715004</v>
      </c>
      <c r="F15" s="9">
        <f t="shared" si="0"/>
        <v>-1.1609252074155374</v>
      </c>
      <c r="G15" s="7">
        <v>0.35326232000000002</v>
      </c>
      <c r="H15" s="8">
        <v>6.3240268000000002E-2</v>
      </c>
      <c r="I15" s="7">
        <v>0.36854257699999998</v>
      </c>
      <c r="J15" s="8">
        <v>5.1487501999999997E-2</v>
      </c>
      <c r="K15" s="9">
        <f t="shared" si="1"/>
        <v>1.5280256999999964E-2</v>
      </c>
      <c r="L15" s="7">
        <v>0.26215096109875402</v>
      </c>
      <c r="M15" s="8">
        <v>0.50031244385714102</v>
      </c>
      <c r="N15" s="7">
        <v>1.11888373459111E-2</v>
      </c>
      <c r="O15" s="8">
        <v>0.99948111959574704</v>
      </c>
      <c r="P15" s="20">
        <f>N15-L15</f>
        <v>-0.25096212375284294</v>
      </c>
    </row>
    <row r="16" spans="1:16" ht="18.75" customHeight="1" x14ac:dyDescent="0.2">
      <c r="A16" s="102" t="s">
        <v>62</v>
      </c>
      <c r="B16" s="7">
        <v>0.44972281499874101</v>
      </c>
      <c r="C16" s="8">
        <v>7.0531609479691599E-3</v>
      </c>
      <c r="D16" s="7">
        <v>0.18859451987631801</v>
      </c>
      <c r="E16" s="8">
        <v>7.1638579038489705E-2</v>
      </c>
      <c r="F16" s="9">
        <f t="shared" si="0"/>
        <v>-0.26112829512242297</v>
      </c>
      <c r="G16" s="7">
        <v>0.16318617199999999</v>
      </c>
      <c r="H16" s="8">
        <v>0.39340782400000002</v>
      </c>
      <c r="I16" s="7">
        <v>0.46328776300000002</v>
      </c>
      <c r="J16" s="8">
        <v>2.1757289999999999E-2</v>
      </c>
      <c r="K16" s="9">
        <f t="shared" si="1"/>
        <v>0.300101591</v>
      </c>
      <c r="L16" s="7">
        <v>-0.38533263893965702</v>
      </c>
      <c r="M16" s="8">
        <v>0.25319025837348302</v>
      </c>
      <c r="N16" s="7">
        <v>-0.14229004213076801</v>
      </c>
      <c r="O16" s="8">
        <v>0.72850387026558205</v>
      </c>
      <c r="P16" s="20">
        <f>N16-L16</f>
        <v>0.24304259680888901</v>
      </c>
    </row>
    <row r="17" spans="1:16" ht="18.75" customHeight="1" x14ac:dyDescent="0.2">
      <c r="A17" s="102" t="s">
        <v>286</v>
      </c>
      <c r="B17" s="7">
        <v>0.42648195181271897</v>
      </c>
      <c r="C17" s="8">
        <v>1.6765043611261202E-2</v>
      </c>
      <c r="D17" s="7">
        <v>-3.8252544973780798E-2</v>
      </c>
      <c r="E17" s="8">
        <v>0.92576818447706</v>
      </c>
      <c r="F17" s="9">
        <f t="shared" si="0"/>
        <v>-0.46473449678649975</v>
      </c>
      <c r="G17" s="7" t="s">
        <v>42</v>
      </c>
      <c r="H17" s="8" t="s">
        <v>42</v>
      </c>
      <c r="I17" s="7" t="s">
        <v>42</v>
      </c>
      <c r="J17" s="8" t="s">
        <v>42</v>
      </c>
      <c r="K17" s="9" t="s">
        <v>285</v>
      </c>
      <c r="L17" s="7">
        <v>-0.39807745412484102</v>
      </c>
      <c r="M17" s="8">
        <v>0.38393197870050899</v>
      </c>
      <c r="N17" s="7">
        <v>-0.301392270678562</v>
      </c>
      <c r="O17" s="8">
        <v>0.30510258473419299</v>
      </c>
      <c r="P17" s="20">
        <f>N17-L17</f>
        <v>9.6685183446279022E-2</v>
      </c>
    </row>
    <row r="18" spans="1:16" ht="18.75" customHeight="1" x14ac:dyDescent="0.2">
      <c r="A18" s="102" t="s">
        <v>152</v>
      </c>
      <c r="B18" s="7">
        <v>0.86088088350063496</v>
      </c>
      <c r="C18" s="8">
        <v>1.7227398017931099E-8</v>
      </c>
      <c r="D18" s="7">
        <v>0.13013673603734199</v>
      </c>
      <c r="E18" s="8">
        <v>0.26844870721717101</v>
      </c>
      <c r="F18" s="9">
        <f t="shared" si="0"/>
        <v>-0.73074414746329297</v>
      </c>
      <c r="G18" s="7">
        <v>0.36866226400000002</v>
      </c>
      <c r="H18" s="8">
        <v>6.3890852999999997E-2</v>
      </c>
      <c r="I18" s="7">
        <v>0.41163086900000001</v>
      </c>
      <c r="J18" s="8">
        <v>4.0996739999999997E-2</v>
      </c>
      <c r="K18" s="9">
        <f>I18-G18</f>
        <v>4.2968604999999993E-2</v>
      </c>
      <c r="L18" s="7" t="s">
        <v>42</v>
      </c>
      <c r="M18" s="8" t="s">
        <v>42</v>
      </c>
      <c r="N18" s="7" t="s">
        <v>42</v>
      </c>
      <c r="O18" s="8" t="s">
        <v>42</v>
      </c>
      <c r="P18" s="20" t="s">
        <v>285</v>
      </c>
    </row>
    <row r="19" spans="1:16" ht="18.75" customHeight="1" x14ac:dyDescent="0.2">
      <c r="A19" s="102" t="s">
        <v>159</v>
      </c>
      <c r="B19" s="7">
        <v>0.60065332841402097</v>
      </c>
      <c r="C19" s="8">
        <v>1.5199495763498999E-4</v>
      </c>
      <c r="D19" s="7">
        <v>7.1276302350516393E-2</v>
      </c>
      <c r="E19" s="8">
        <v>0.70882382665080801</v>
      </c>
      <c r="F19" s="9">
        <f t="shared" si="0"/>
        <v>-0.52937702606350456</v>
      </c>
      <c r="G19" s="7">
        <v>0.23875345100000001</v>
      </c>
      <c r="H19" s="8">
        <v>0.223054425</v>
      </c>
      <c r="I19" s="7">
        <v>0.34462764299999998</v>
      </c>
      <c r="J19" s="8">
        <v>7.5060161E-2</v>
      </c>
      <c r="K19" s="9">
        <f>I19-G19</f>
        <v>0.10587419199999998</v>
      </c>
      <c r="L19" s="7">
        <v>-0.334418615636283</v>
      </c>
      <c r="M19" s="8">
        <v>0.37517289116420199</v>
      </c>
      <c r="N19" s="7">
        <v>-3.11000483890762E-2</v>
      </c>
      <c r="O19" s="8">
        <v>0.99948111959574704</v>
      </c>
      <c r="P19" s="20">
        <f>N19-L19</f>
        <v>0.30331856724720679</v>
      </c>
    </row>
    <row r="20" spans="1:16" ht="18.75" customHeight="1" x14ac:dyDescent="0.2">
      <c r="A20" s="102" t="s">
        <v>162</v>
      </c>
      <c r="B20" s="7">
        <v>0.85733225210332997</v>
      </c>
      <c r="C20" s="8">
        <v>9.8042708936340898E-7</v>
      </c>
      <c r="D20" s="7">
        <v>0.19269463354790201</v>
      </c>
      <c r="E20" s="8">
        <v>0.107115382466349</v>
      </c>
      <c r="F20" s="9">
        <f t="shared" si="0"/>
        <v>-0.66463761855542791</v>
      </c>
      <c r="G20" s="7">
        <v>0.36664975799999999</v>
      </c>
      <c r="H20" s="8">
        <v>5.3160213999999997E-2</v>
      </c>
      <c r="I20" s="7">
        <v>0.39076993700000001</v>
      </c>
      <c r="J20" s="8">
        <v>4.2638821E-2</v>
      </c>
      <c r="K20" s="9">
        <f>I20-G20</f>
        <v>2.4120179000000019E-2</v>
      </c>
      <c r="L20" s="7">
        <v>6.9426895235080097E-2</v>
      </c>
      <c r="M20" s="8">
        <v>0.99998119598986601</v>
      </c>
      <c r="N20" s="7">
        <v>-8.3266777657988095E-2</v>
      </c>
      <c r="O20" s="8">
        <v>0.88755473969754795</v>
      </c>
      <c r="P20" s="20">
        <f>N20-L20</f>
        <v>-0.15269367289306818</v>
      </c>
    </row>
    <row r="21" spans="1:16" ht="18.75" customHeight="1" x14ac:dyDescent="0.2">
      <c r="A21" s="102" t="s">
        <v>287</v>
      </c>
      <c r="B21" s="7">
        <v>0.81749297513751995</v>
      </c>
      <c r="C21" s="8">
        <v>3.4097605754457301E-7</v>
      </c>
      <c r="D21" s="7">
        <v>0.12382742997432999</v>
      </c>
      <c r="E21" s="8">
        <v>0.33491319316128199</v>
      </c>
      <c r="F21" s="9">
        <f t="shared" si="0"/>
        <v>-0.6936655451631899</v>
      </c>
      <c r="G21" s="7" t="s">
        <v>42</v>
      </c>
      <c r="H21" s="8" t="s">
        <v>42</v>
      </c>
      <c r="I21" s="7" t="s">
        <v>42</v>
      </c>
      <c r="J21" s="8" t="s">
        <v>42</v>
      </c>
      <c r="K21" s="9" t="s">
        <v>285</v>
      </c>
      <c r="L21" s="7" t="s">
        <v>42</v>
      </c>
      <c r="M21" s="8" t="s">
        <v>42</v>
      </c>
      <c r="N21" s="7" t="s">
        <v>42</v>
      </c>
      <c r="O21" s="8" t="s">
        <v>42</v>
      </c>
      <c r="P21" s="20" t="s">
        <v>285</v>
      </c>
    </row>
    <row r="22" spans="1:16" ht="18.75" customHeight="1" x14ac:dyDescent="0.2">
      <c r="A22" s="102" t="s">
        <v>288</v>
      </c>
      <c r="B22" s="7">
        <v>0.72974559426828101</v>
      </c>
      <c r="C22" s="8">
        <v>1.7390137787887899E-5</v>
      </c>
      <c r="D22" s="7">
        <v>9.3619790385585395E-3</v>
      </c>
      <c r="E22" s="8">
        <v>0.99814010644551598</v>
      </c>
      <c r="F22" s="9">
        <f t="shared" si="0"/>
        <v>-0.7203836152297225</v>
      </c>
      <c r="G22" s="7" t="s">
        <v>42</v>
      </c>
      <c r="H22" s="8" t="s">
        <v>42</v>
      </c>
      <c r="I22" s="7" t="s">
        <v>42</v>
      </c>
      <c r="J22" s="8" t="s">
        <v>42</v>
      </c>
      <c r="K22" s="9" t="s">
        <v>285</v>
      </c>
      <c r="L22" s="7" t="s">
        <v>42</v>
      </c>
      <c r="M22" s="8" t="s">
        <v>42</v>
      </c>
      <c r="N22" s="7" t="s">
        <v>42</v>
      </c>
      <c r="O22" s="8" t="s">
        <v>42</v>
      </c>
      <c r="P22" s="20" t="s">
        <v>285</v>
      </c>
    </row>
    <row r="23" spans="1:16" ht="18.75" customHeight="1" x14ac:dyDescent="0.2">
      <c r="A23" s="102" t="s">
        <v>215</v>
      </c>
      <c r="B23" s="7">
        <v>0.94748392882051702</v>
      </c>
      <c r="C23" s="8">
        <v>4.3972643311808597E-9</v>
      </c>
      <c r="D23" s="7">
        <v>0.168692119939613</v>
      </c>
      <c r="E23" s="8">
        <v>0.13341556643473401</v>
      </c>
      <c r="F23" s="9">
        <f t="shared" si="0"/>
        <v>-0.77879180888090405</v>
      </c>
      <c r="G23" s="7">
        <v>0.30767487500000001</v>
      </c>
      <c r="H23" s="8">
        <v>9.9816654000000005E-2</v>
      </c>
      <c r="I23" s="7">
        <v>0.387883427</v>
      </c>
      <c r="J23" s="8">
        <v>4.204944E-2</v>
      </c>
      <c r="K23" s="9">
        <f>I23-G23</f>
        <v>8.0208551999999989E-2</v>
      </c>
      <c r="L23" s="7">
        <v>0.32667062079549902</v>
      </c>
      <c r="M23" s="8">
        <v>0.37517289116420199</v>
      </c>
      <c r="N23" s="7">
        <v>7.7613850849370294E-2</v>
      </c>
      <c r="O23" s="8">
        <v>0.89885049483044099</v>
      </c>
      <c r="P23" s="20">
        <f>N23-L23</f>
        <v>-0.24905676994612874</v>
      </c>
    </row>
    <row r="24" spans="1:16" ht="18.75" customHeight="1" x14ac:dyDescent="0.2">
      <c r="A24" s="102" t="s">
        <v>289</v>
      </c>
      <c r="B24" s="7">
        <v>1.01198004868879</v>
      </c>
      <c r="C24" s="8">
        <v>4.6105262882365999E-10</v>
      </c>
      <c r="D24" s="7">
        <v>6.7641706825270695E-2</v>
      </c>
      <c r="E24" s="8">
        <v>0.751710579323419</v>
      </c>
      <c r="F24" s="9">
        <f t="shared" si="0"/>
        <v>-0.94433834186351928</v>
      </c>
      <c r="G24" s="7" t="s">
        <v>42</v>
      </c>
      <c r="H24" s="8" t="s">
        <v>42</v>
      </c>
      <c r="I24" s="7" t="s">
        <v>42</v>
      </c>
      <c r="J24" s="8" t="s">
        <v>42</v>
      </c>
      <c r="K24" s="9" t="s">
        <v>285</v>
      </c>
      <c r="L24" s="7">
        <v>-0.304067893934442</v>
      </c>
      <c r="M24" s="8">
        <v>0.37050832239660603</v>
      </c>
      <c r="N24" s="7">
        <v>-9.49643743913864E-2</v>
      </c>
      <c r="O24" s="8">
        <v>0.81677100766583099</v>
      </c>
      <c r="P24" s="20">
        <f>N24-L24</f>
        <v>0.20910351954305562</v>
      </c>
    </row>
    <row r="25" spans="1:16" ht="18.75" customHeight="1" x14ac:dyDescent="0.2">
      <c r="A25" s="102" t="s">
        <v>228</v>
      </c>
      <c r="B25" s="7">
        <v>0.81164150720545103</v>
      </c>
      <c r="C25" s="8">
        <v>1.1165249440513701E-6</v>
      </c>
      <c r="D25" s="7">
        <v>0.18797345814365901</v>
      </c>
      <c r="E25" s="8">
        <v>9.6340402408327905E-2</v>
      </c>
      <c r="F25" s="9">
        <f t="shared" si="0"/>
        <v>-0.62366804906179207</v>
      </c>
      <c r="G25" s="7">
        <v>0.27288496899999998</v>
      </c>
      <c r="H25" s="8">
        <v>0.15996074699999999</v>
      </c>
      <c r="I25" s="7">
        <v>0.30168318900000002</v>
      </c>
      <c r="J25" s="8">
        <v>0.11866973</v>
      </c>
      <c r="K25" s="9">
        <f>I25-G25</f>
        <v>2.8798220000000041E-2</v>
      </c>
      <c r="L25" s="7">
        <v>0.314285097540353</v>
      </c>
      <c r="M25" s="8">
        <v>0.32889988533409997</v>
      </c>
      <c r="N25" s="7">
        <v>-0.18235911251945799</v>
      </c>
      <c r="O25" s="8">
        <v>0.45162546499093897</v>
      </c>
      <c r="P25" s="20">
        <f>N25-L25</f>
        <v>-0.49664421005981096</v>
      </c>
    </row>
    <row r="26" spans="1:16" ht="18.75" customHeight="1" x14ac:dyDescent="0.2">
      <c r="A26" s="102" t="s">
        <v>240</v>
      </c>
      <c r="B26" s="7">
        <v>0.75058265879361596</v>
      </c>
      <c r="C26" s="8">
        <v>2.4286160765710698E-6</v>
      </c>
      <c r="D26" s="7">
        <v>0.12808561229998799</v>
      </c>
      <c r="E26" s="8">
        <v>0.310450927807355</v>
      </c>
      <c r="F26" s="9">
        <f t="shared" si="0"/>
        <v>-0.62249704649362791</v>
      </c>
      <c r="G26" s="7">
        <v>6.1221357999999997E-2</v>
      </c>
      <c r="H26" s="8">
        <v>0.76568603599999996</v>
      </c>
      <c r="I26" s="7">
        <v>0.15588357899999999</v>
      </c>
      <c r="J26" s="8">
        <v>0.43366039699999998</v>
      </c>
      <c r="K26" s="9">
        <f>I26-G26</f>
        <v>9.4662220999999991E-2</v>
      </c>
      <c r="L26" s="7" t="s">
        <v>42</v>
      </c>
      <c r="M26" s="8" t="s">
        <v>42</v>
      </c>
      <c r="N26" s="7" t="s">
        <v>42</v>
      </c>
      <c r="O26" s="8" t="s">
        <v>42</v>
      </c>
      <c r="P26" s="20" t="s">
        <v>285</v>
      </c>
    </row>
    <row r="27" spans="1:16" ht="18.75" customHeight="1" thickBot="1" x14ac:dyDescent="0.25">
      <c r="A27" s="103" t="s">
        <v>244</v>
      </c>
      <c r="B27" s="12">
        <v>0.828384775167472</v>
      </c>
      <c r="C27" s="13">
        <v>3.4284558838931102E-7</v>
      </c>
      <c r="D27" s="12">
        <v>4.7286542722534797E-2</v>
      </c>
      <c r="E27" s="13">
        <v>0.88764116517083003</v>
      </c>
      <c r="F27" s="9">
        <f t="shared" si="0"/>
        <v>-0.78109823244493715</v>
      </c>
      <c r="G27" s="12">
        <v>0.32073961200000001</v>
      </c>
      <c r="H27" s="13">
        <v>9.0138760999999998E-2</v>
      </c>
      <c r="I27" s="12">
        <v>0.34954707499999998</v>
      </c>
      <c r="J27" s="13">
        <v>6.5418403999999999E-2</v>
      </c>
      <c r="K27" s="9">
        <f>I27-G27</f>
        <v>2.8807462999999978E-2</v>
      </c>
      <c r="L27" s="12">
        <v>4.4193928039289003E-2</v>
      </c>
      <c r="M27" s="13">
        <v>0.99998119598986601</v>
      </c>
      <c r="N27" s="12">
        <v>-0.111663582947179</v>
      </c>
      <c r="O27" s="13">
        <v>0.78998936045918899</v>
      </c>
      <c r="P27" s="20">
        <f>N27-L27</f>
        <v>-0.155857510986468</v>
      </c>
    </row>
    <row r="29" spans="1:16" ht="18.75" customHeight="1" thickBot="1" x14ac:dyDescent="0.25">
      <c r="A29" s="14" t="s">
        <v>661</v>
      </c>
      <c r="B29" s="14"/>
      <c r="C29" s="14"/>
      <c r="D29" s="14"/>
      <c r="E29" s="14"/>
    </row>
    <row r="30" spans="1:16" ht="18.75" customHeight="1" thickBot="1" x14ac:dyDescent="0.3">
      <c r="A30" s="215" t="s">
        <v>657</v>
      </c>
      <c r="B30" s="257" t="s">
        <v>662</v>
      </c>
      <c r="C30" s="258"/>
      <c r="D30" s="258"/>
      <c r="E30" s="259"/>
    </row>
    <row r="31" spans="1:16" ht="18.75" customHeight="1" x14ac:dyDescent="0.25">
      <c r="A31" s="216" t="s">
        <v>658</v>
      </c>
      <c r="B31" s="246" t="s">
        <v>663</v>
      </c>
      <c r="C31" s="245"/>
      <c r="D31" s="245"/>
      <c r="E31" s="244"/>
    </row>
    <row r="32" spans="1:16" ht="18.75" customHeight="1" x14ac:dyDescent="0.2">
      <c r="A32" s="217" t="s">
        <v>659</v>
      </c>
      <c r="B32" s="243" t="s">
        <v>664</v>
      </c>
      <c r="C32" s="242"/>
      <c r="D32" s="242"/>
      <c r="E32" s="241"/>
    </row>
    <row r="33" spans="1:5" ht="18.75" customHeight="1" thickBot="1" x14ac:dyDescent="0.25">
      <c r="A33" s="218" t="s">
        <v>660</v>
      </c>
      <c r="B33" s="240" t="s">
        <v>666</v>
      </c>
      <c r="C33" s="239"/>
      <c r="D33" s="239"/>
      <c r="E33" s="238"/>
    </row>
  </sheetData>
  <mergeCells count="15">
    <mergeCell ref="B30:E30"/>
    <mergeCell ref="A1:P3"/>
    <mergeCell ref="P4:P6"/>
    <mergeCell ref="B5:C5"/>
    <mergeCell ref="D5:E5"/>
    <mergeCell ref="G5:H5"/>
    <mergeCell ref="I5:J5"/>
    <mergeCell ref="L5:M5"/>
    <mergeCell ref="N5:O5"/>
    <mergeCell ref="L4:O4"/>
    <mergeCell ref="A4:A6"/>
    <mergeCell ref="B4:E4"/>
    <mergeCell ref="F4:F6"/>
    <mergeCell ref="G4:J4"/>
    <mergeCell ref="K4:K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E1076-9ECE-4D1A-923D-B3787BDF4A6E}">
  <dimension ref="A1:P31"/>
  <sheetViews>
    <sheetView zoomScale="90" zoomScaleNormal="90" workbookViewId="0">
      <selection sqref="A1:P3"/>
    </sheetView>
  </sheetViews>
  <sheetFormatPr defaultColWidth="13" defaultRowHeight="16.5" customHeight="1" x14ac:dyDescent="0.2"/>
  <cols>
    <col min="1" max="16384" width="13" style="14"/>
  </cols>
  <sheetData>
    <row r="1" spans="1:16" s="33" customFormat="1" ht="18.75" customHeight="1" x14ac:dyDescent="0.2">
      <c r="A1" s="252" t="s">
        <v>453</v>
      </c>
      <c r="B1" s="252"/>
      <c r="C1" s="252"/>
      <c r="D1" s="252"/>
      <c r="E1" s="252"/>
      <c r="F1" s="252"/>
      <c r="G1" s="252"/>
      <c r="H1" s="252"/>
      <c r="I1" s="252"/>
      <c r="J1" s="252"/>
      <c r="K1" s="252"/>
      <c r="L1" s="252"/>
      <c r="M1" s="252"/>
      <c r="N1" s="252"/>
      <c r="O1" s="252"/>
      <c r="P1" s="252"/>
    </row>
    <row r="2" spans="1:16" s="33" customFormat="1" ht="18.75" customHeight="1" x14ac:dyDescent="0.2">
      <c r="A2" s="252"/>
      <c r="B2" s="252"/>
      <c r="C2" s="252"/>
      <c r="D2" s="252"/>
      <c r="E2" s="252"/>
      <c r="F2" s="252"/>
      <c r="G2" s="252"/>
      <c r="H2" s="252"/>
      <c r="I2" s="252"/>
      <c r="J2" s="252"/>
      <c r="K2" s="252"/>
      <c r="L2" s="252"/>
      <c r="M2" s="252"/>
      <c r="N2" s="252"/>
      <c r="O2" s="252"/>
      <c r="P2" s="252"/>
    </row>
    <row r="3" spans="1:16" s="33" customFormat="1" ht="18.75" customHeight="1" thickBot="1" x14ac:dyDescent="0.25">
      <c r="A3" s="253"/>
      <c r="B3" s="253"/>
      <c r="C3" s="253"/>
      <c r="D3" s="253"/>
      <c r="E3" s="253"/>
      <c r="F3" s="253"/>
      <c r="G3" s="253"/>
      <c r="H3" s="253"/>
      <c r="I3" s="253"/>
      <c r="J3" s="253"/>
      <c r="K3" s="253"/>
      <c r="L3" s="253"/>
      <c r="M3" s="253"/>
      <c r="N3" s="253"/>
      <c r="O3" s="253"/>
      <c r="P3" s="253"/>
    </row>
    <row r="4" spans="1:16" ht="16.5" customHeight="1" thickBot="1" x14ac:dyDescent="0.25">
      <c r="A4" s="250" t="s">
        <v>281</v>
      </c>
      <c r="B4" s="248" t="s">
        <v>1</v>
      </c>
      <c r="C4" s="248"/>
      <c r="D4" s="248"/>
      <c r="E4" s="248"/>
      <c r="F4" s="269" t="s">
        <v>282</v>
      </c>
      <c r="G4" s="248" t="s">
        <v>2</v>
      </c>
      <c r="H4" s="248"/>
      <c r="I4" s="248"/>
      <c r="J4" s="248"/>
      <c r="K4" s="269" t="s">
        <v>282</v>
      </c>
      <c r="L4" s="248" t="s">
        <v>3</v>
      </c>
      <c r="M4" s="248"/>
      <c r="N4" s="248"/>
      <c r="O4" s="248"/>
      <c r="P4" s="269" t="s">
        <v>282</v>
      </c>
    </row>
    <row r="5" spans="1:16" ht="16.5" customHeight="1" thickBot="1" x14ac:dyDescent="0.25">
      <c r="A5" s="274"/>
      <c r="B5" s="272" t="s">
        <v>5</v>
      </c>
      <c r="C5" s="273"/>
      <c r="D5" s="272" t="s">
        <v>6</v>
      </c>
      <c r="E5" s="273"/>
      <c r="F5" s="276"/>
      <c r="G5" s="272" t="s">
        <v>5</v>
      </c>
      <c r="H5" s="273"/>
      <c r="I5" s="272" t="s">
        <v>6</v>
      </c>
      <c r="J5" s="273"/>
      <c r="K5" s="276"/>
      <c r="L5" s="272" t="s">
        <v>5</v>
      </c>
      <c r="M5" s="273"/>
      <c r="N5" s="272" t="s">
        <v>6</v>
      </c>
      <c r="O5" s="273"/>
      <c r="P5" s="270"/>
    </row>
    <row r="6" spans="1:16" ht="16.5" customHeight="1" thickBot="1" x14ac:dyDescent="0.25">
      <c r="A6" s="275"/>
      <c r="B6" s="4" t="s">
        <v>283</v>
      </c>
      <c r="C6" s="5" t="s">
        <v>284</v>
      </c>
      <c r="D6" s="4" t="s">
        <v>283</v>
      </c>
      <c r="E6" s="5" t="s">
        <v>284</v>
      </c>
      <c r="F6" s="277"/>
      <c r="G6" s="4" t="s">
        <v>283</v>
      </c>
      <c r="H6" s="5" t="s">
        <v>284</v>
      </c>
      <c r="I6" s="4" t="s">
        <v>283</v>
      </c>
      <c r="J6" s="5" t="s">
        <v>284</v>
      </c>
      <c r="K6" s="277"/>
      <c r="L6" s="4" t="s">
        <v>283</v>
      </c>
      <c r="M6" s="5" t="s">
        <v>284</v>
      </c>
      <c r="N6" s="4" t="s">
        <v>283</v>
      </c>
      <c r="O6" s="5" t="s">
        <v>284</v>
      </c>
      <c r="P6" s="271"/>
    </row>
    <row r="7" spans="1:16" ht="16.5" customHeight="1" x14ac:dyDescent="0.2">
      <c r="A7" s="104" t="s">
        <v>64</v>
      </c>
      <c r="B7" s="16">
        <v>-0.101822883148451</v>
      </c>
      <c r="C7" s="17">
        <v>0.82001664350874903</v>
      </c>
      <c r="D7" s="16">
        <v>0.588732241177638</v>
      </c>
      <c r="E7" s="17">
        <v>7.05220910907955E-10</v>
      </c>
      <c r="F7" s="18">
        <f>D7-B7</f>
        <v>0.69055512432608901</v>
      </c>
      <c r="G7" s="16">
        <v>0.24480310399999999</v>
      </c>
      <c r="H7" s="17">
        <v>0.19511021000000001</v>
      </c>
      <c r="I7" s="16">
        <v>0.59606883300000002</v>
      </c>
      <c r="J7" s="17">
        <v>3.442433E-3</v>
      </c>
      <c r="K7" s="18">
        <f>I7-G7</f>
        <v>0.35126572900000003</v>
      </c>
      <c r="L7" s="16">
        <v>-0.24220819727811699</v>
      </c>
      <c r="M7" s="17">
        <v>0.49459723759021801</v>
      </c>
      <c r="N7" s="16">
        <v>0.12591600458903501</v>
      </c>
      <c r="O7" s="17">
        <v>0.72850387026558205</v>
      </c>
      <c r="P7" s="19">
        <f>N7-L7</f>
        <v>0.368124201867152</v>
      </c>
    </row>
    <row r="8" spans="1:16" ht="16.5" customHeight="1" x14ac:dyDescent="0.2">
      <c r="A8" s="97" t="s">
        <v>76</v>
      </c>
      <c r="B8" s="7">
        <v>0.31489294644629101</v>
      </c>
      <c r="C8" s="8">
        <v>9.0710115585872095E-2</v>
      </c>
      <c r="D8" s="7">
        <v>0.57780409348759798</v>
      </c>
      <c r="E8" s="8">
        <v>1.9732281168504601E-10</v>
      </c>
      <c r="F8" s="9">
        <f t="shared" ref="F8:F25" si="0">D8-B8</f>
        <v>0.26291114704130697</v>
      </c>
      <c r="G8" s="7">
        <v>0.21328064199999999</v>
      </c>
      <c r="H8" s="8">
        <v>0.25702667800000001</v>
      </c>
      <c r="I8" s="7">
        <v>0.55765979300000001</v>
      </c>
      <c r="J8" s="8">
        <v>5.329688E-3</v>
      </c>
      <c r="K8" s="9">
        <f t="shared" ref="K8:K25" si="1">I8-G8</f>
        <v>0.34437915100000005</v>
      </c>
      <c r="L8" s="7" t="s">
        <v>42</v>
      </c>
      <c r="M8" s="8" t="s">
        <v>42</v>
      </c>
      <c r="N8" s="7" t="s">
        <v>42</v>
      </c>
      <c r="O8" s="8" t="s">
        <v>42</v>
      </c>
      <c r="P8" s="20" t="s">
        <v>285</v>
      </c>
    </row>
    <row r="9" spans="1:16" ht="16.5" customHeight="1" x14ac:dyDescent="0.2">
      <c r="A9" s="97" t="s">
        <v>94</v>
      </c>
      <c r="B9" s="7">
        <v>-9.3530109476969905E-3</v>
      </c>
      <c r="C9" s="8">
        <v>0.99999769059246502</v>
      </c>
      <c r="D9" s="7">
        <v>0.29044709643809302</v>
      </c>
      <c r="E9" s="8">
        <v>2.2222459270184098E-3</v>
      </c>
      <c r="F9" s="9">
        <f t="shared" si="0"/>
        <v>0.29980010738578999</v>
      </c>
      <c r="G9" s="7">
        <v>0.102316799</v>
      </c>
      <c r="H9" s="8">
        <v>0.60489833999999998</v>
      </c>
      <c r="I9" s="7">
        <v>0.43191066099999997</v>
      </c>
      <c r="J9" s="8">
        <v>2.9224495999999999E-2</v>
      </c>
      <c r="K9" s="9">
        <f t="shared" si="1"/>
        <v>0.32959386199999996</v>
      </c>
      <c r="L9" s="7" t="s">
        <v>42</v>
      </c>
      <c r="M9" s="8" t="s">
        <v>42</v>
      </c>
      <c r="N9" s="7" t="s">
        <v>42</v>
      </c>
      <c r="O9" s="8" t="s">
        <v>42</v>
      </c>
      <c r="P9" s="20" t="s">
        <v>285</v>
      </c>
    </row>
    <row r="10" spans="1:16" ht="16.5" customHeight="1" x14ac:dyDescent="0.2">
      <c r="A10" s="97" t="s">
        <v>109</v>
      </c>
      <c r="B10" s="7">
        <v>-3.1251213726658199E-2</v>
      </c>
      <c r="C10" s="8">
        <v>0.99076243183218904</v>
      </c>
      <c r="D10" s="7">
        <v>0.27643976723837399</v>
      </c>
      <c r="E10" s="8">
        <v>9.3113864102056798E-3</v>
      </c>
      <c r="F10" s="9">
        <f t="shared" si="0"/>
        <v>0.30769098096503217</v>
      </c>
      <c r="G10" s="7">
        <v>0.208432216</v>
      </c>
      <c r="H10" s="8">
        <v>0.306213719</v>
      </c>
      <c r="I10" s="7">
        <v>0.52338104900000004</v>
      </c>
      <c r="J10" s="8">
        <v>1.1587356E-2</v>
      </c>
      <c r="K10" s="9">
        <f t="shared" si="1"/>
        <v>0.31494883300000004</v>
      </c>
      <c r="L10" s="7">
        <v>0.30045235821923499</v>
      </c>
      <c r="M10" s="8">
        <v>0.38393197870050899</v>
      </c>
      <c r="N10" s="7">
        <v>0.16439070132460701</v>
      </c>
      <c r="O10" s="8">
        <v>0.59189992159994798</v>
      </c>
      <c r="P10" s="20">
        <f>N10-L10</f>
        <v>-0.13606165689462799</v>
      </c>
    </row>
    <row r="11" spans="1:16" ht="16.5" customHeight="1" x14ac:dyDescent="0.2">
      <c r="A11" s="99" t="s">
        <v>118</v>
      </c>
      <c r="B11" s="10">
        <v>4.2723552535647601E-2</v>
      </c>
      <c r="C11" s="11">
        <v>0.97855473085524003</v>
      </c>
      <c r="D11" s="10">
        <v>0.43051704695981402</v>
      </c>
      <c r="E11" s="11">
        <v>6.67667056243406E-6</v>
      </c>
      <c r="F11" s="21">
        <f t="shared" si="0"/>
        <v>0.38779349442416644</v>
      </c>
      <c r="G11" s="10">
        <v>9.9158667000000006E-2</v>
      </c>
      <c r="H11" s="11">
        <v>0.61244925800000005</v>
      </c>
      <c r="I11" s="10">
        <v>0.39296569199999998</v>
      </c>
      <c r="J11" s="11">
        <v>4.7676691E-2</v>
      </c>
      <c r="K11" s="21">
        <f t="shared" si="1"/>
        <v>0.293807025</v>
      </c>
      <c r="L11" s="10" t="s">
        <v>42</v>
      </c>
      <c r="M11" s="11" t="s">
        <v>42</v>
      </c>
      <c r="N11" s="10" t="s">
        <v>42</v>
      </c>
      <c r="O11" s="11" t="s">
        <v>42</v>
      </c>
      <c r="P11" s="22" t="s">
        <v>285</v>
      </c>
    </row>
    <row r="12" spans="1:16" ht="16.5" customHeight="1" x14ac:dyDescent="0.2">
      <c r="A12" s="100" t="s">
        <v>69</v>
      </c>
      <c r="B12" s="7">
        <v>-7.48285593951541E-3</v>
      </c>
      <c r="C12" s="8">
        <v>0.99999769059246502</v>
      </c>
      <c r="D12" s="7">
        <v>0.29556787202488299</v>
      </c>
      <c r="E12" s="8">
        <v>4.7225594245033304E-3</v>
      </c>
      <c r="F12" s="9">
        <f t="shared" si="0"/>
        <v>0.30305072796439841</v>
      </c>
      <c r="G12" s="7">
        <v>0.106983141</v>
      </c>
      <c r="H12" s="8">
        <v>0.58919313200000001</v>
      </c>
      <c r="I12" s="7">
        <v>0.18853525500000001</v>
      </c>
      <c r="J12" s="8">
        <v>0.33295701700000002</v>
      </c>
      <c r="K12" s="9">
        <f t="shared" si="1"/>
        <v>8.1552114000000009E-2</v>
      </c>
      <c r="L12" s="7" t="s">
        <v>42</v>
      </c>
      <c r="M12" s="8" t="s">
        <v>42</v>
      </c>
      <c r="N12" s="7" t="s">
        <v>42</v>
      </c>
      <c r="O12" s="8" t="s">
        <v>42</v>
      </c>
      <c r="P12" s="20" t="s">
        <v>285</v>
      </c>
    </row>
    <row r="13" spans="1:16" ht="16.5" customHeight="1" x14ac:dyDescent="0.2">
      <c r="A13" s="100" t="s">
        <v>189</v>
      </c>
      <c r="B13" s="7">
        <v>0.26897353222634002</v>
      </c>
      <c r="C13" s="8">
        <v>0.183200112610761</v>
      </c>
      <c r="D13" s="7">
        <v>0.36872069431090099</v>
      </c>
      <c r="E13" s="8">
        <v>7.9623034956705397E-5</v>
      </c>
      <c r="F13" s="9">
        <f t="shared" si="0"/>
        <v>9.974716208456097E-2</v>
      </c>
      <c r="G13" s="7">
        <v>0.113595816</v>
      </c>
      <c r="H13" s="8">
        <v>0.51434782000000001</v>
      </c>
      <c r="I13" s="7">
        <v>0.319739842</v>
      </c>
      <c r="J13" s="8">
        <v>7.2529147000000002E-2</v>
      </c>
      <c r="K13" s="9">
        <f t="shared" si="1"/>
        <v>0.20614402599999998</v>
      </c>
      <c r="L13" s="7">
        <v>-0.208015793545024</v>
      </c>
      <c r="M13" s="8">
        <v>0.675926145662057</v>
      </c>
      <c r="N13" s="7">
        <v>-9.4154249856485295E-2</v>
      </c>
      <c r="O13" s="8">
        <v>0.83556804134163898</v>
      </c>
      <c r="P13" s="20">
        <f>N13-L13</f>
        <v>0.11386154368853871</v>
      </c>
    </row>
    <row r="14" spans="1:16" ht="16.5" customHeight="1" x14ac:dyDescent="0.2">
      <c r="A14" s="100" t="s">
        <v>156</v>
      </c>
      <c r="B14" s="7">
        <v>0.107606977596334</v>
      </c>
      <c r="C14" s="8">
        <v>0.80372003457684205</v>
      </c>
      <c r="D14" s="7">
        <v>0.25301018582422502</v>
      </c>
      <c r="E14" s="8">
        <v>1.4835807213708399E-2</v>
      </c>
      <c r="F14" s="9">
        <f t="shared" si="0"/>
        <v>0.14540320822789102</v>
      </c>
      <c r="G14" s="7">
        <v>2.8148574999999999E-2</v>
      </c>
      <c r="H14" s="8">
        <v>0.87712230800000002</v>
      </c>
      <c r="I14" s="7">
        <v>0.20812767300000001</v>
      </c>
      <c r="J14" s="8">
        <v>0.27197202100000001</v>
      </c>
      <c r="K14" s="9">
        <f t="shared" si="1"/>
        <v>0.179979098</v>
      </c>
      <c r="L14" s="7" t="s">
        <v>42</v>
      </c>
      <c r="M14" s="8" t="s">
        <v>42</v>
      </c>
      <c r="N14" s="7" t="s">
        <v>42</v>
      </c>
      <c r="O14" s="8" t="s">
        <v>42</v>
      </c>
      <c r="P14" s="20" t="s">
        <v>285</v>
      </c>
    </row>
    <row r="15" spans="1:16" ht="16.5" customHeight="1" x14ac:dyDescent="0.2">
      <c r="A15" s="101" t="s">
        <v>160</v>
      </c>
      <c r="B15" s="10">
        <v>7.6324130220035605E-2</v>
      </c>
      <c r="C15" s="11">
        <v>0.89111967816362503</v>
      </c>
      <c r="D15" s="10">
        <v>0.27462598908330499</v>
      </c>
      <c r="E15" s="11">
        <v>3.93989712635405E-3</v>
      </c>
      <c r="F15" s="21">
        <f t="shared" si="0"/>
        <v>0.1983018588632694</v>
      </c>
      <c r="G15" s="10">
        <v>5.3578413999999998E-2</v>
      </c>
      <c r="H15" s="11">
        <v>0.79070162300000002</v>
      </c>
      <c r="I15" s="10">
        <v>0.188541817</v>
      </c>
      <c r="J15" s="11">
        <v>0.32889067599999999</v>
      </c>
      <c r="K15" s="21">
        <f t="shared" si="1"/>
        <v>0.13496340300000001</v>
      </c>
      <c r="L15" s="10" t="s">
        <v>42</v>
      </c>
      <c r="M15" s="11" t="s">
        <v>42</v>
      </c>
      <c r="N15" s="10" t="s">
        <v>42</v>
      </c>
      <c r="O15" s="11" t="s">
        <v>42</v>
      </c>
      <c r="P15" s="22" t="s">
        <v>285</v>
      </c>
    </row>
    <row r="16" spans="1:16" ht="16.5" customHeight="1" x14ac:dyDescent="0.2">
      <c r="A16" s="105" t="s">
        <v>53</v>
      </c>
      <c r="B16" s="7">
        <v>0.182987061132347</v>
      </c>
      <c r="C16" s="8">
        <v>0.47407956103559001</v>
      </c>
      <c r="D16" s="7">
        <v>0.244766887281852</v>
      </c>
      <c r="E16" s="8">
        <v>1.48852997827791E-2</v>
      </c>
      <c r="F16" s="24">
        <f t="shared" si="0"/>
        <v>6.1779826149505002E-2</v>
      </c>
      <c r="G16" s="7">
        <v>0.29044035000000001</v>
      </c>
      <c r="H16" s="8">
        <v>0.117383407</v>
      </c>
      <c r="I16" s="7">
        <v>0.27655943399999999</v>
      </c>
      <c r="J16" s="8">
        <v>0.137252919</v>
      </c>
      <c r="K16" s="9">
        <f t="shared" si="1"/>
        <v>-1.3880916000000021E-2</v>
      </c>
      <c r="L16" s="7">
        <v>-0.58561634366678506</v>
      </c>
      <c r="M16" s="8">
        <v>1.40292134442489E-2</v>
      </c>
      <c r="N16" s="7">
        <v>-0.11475356215714</v>
      </c>
      <c r="O16" s="8">
        <v>0.76133751208217504</v>
      </c>
      <c r="P16" s="20">
        <f>N16-L16</f>
        <v>0.47086278150964506</v>
      </c>
    </row>
    <row r="17" spans="1:16" ht="16.5" customHeight="1" x14ac:dyDescent="0.2">
      <c r="A17" s="105" t="s">
        <v>68</v>
      </c>
      <c r="B17" s="7">
        <v>-0.28906511169312799</v>
      </c>
      <c r="C17" s="8">
        <v>0.16463655762989199</v>
      </c>
      <c r="D17" s="7">
        <v>0.30851348353876501</v>
      </c>
      <c r="E17" s="8">
        <v>2.0164616448472899E-3</v>
      </c>
      <c r="F17" s="24">
        <f t="shared" si="0"/>
        <v>0.59757859523189305</v>
      </c>
      <c r="G17" s="7">
        <v>0.14226280999999999</v>
      </c>
      <c r="H17" s="8">
        <v>0.46600059100000002</v>
      </c>
      <c r="I17" s="7">
        <v>3.2136389000000001E-2</v>
      </c>
      <c r="J17" s="8">
        <v>0.87489539100000002</v>
      </c>
      <c r="K17" s="9">
        <f t="shared" si="1"/>
        <v>-0.11012642099999999</v>
      </c>
      <c r="L17" s="7" t="s">
        <v>42</v>
      </c>
      <c r="M17" s="8" t="s">
        <v>42</v>
      </c>
      <c r="N17" s="7" t="s">
        <v>42</v>
      </c>
      <c r="O17" s="8" t="s">
        <v>42</v>
      </c>
      <c r="P17" s="20" t="s">
        <v>285</v>
      </c>
    </row>
    <row r="18" spans="1:16" ht="16.5" customHeight="1" x14ac:dyDescent="0.2">
      <c r="A18" s="105" t="s">
        <v>72</v>
      </c>
      <c r="B18" s="7">
        <v>-0.12083601787399099</v>
      </c>
      <c r="C18" s="8">
        <v>0.72840885945733003</v>
      </c>
      <c r="D18" s="7">
        <v>0.30161456863025199</v>
      </c>
      <c r="E18" s="8">
        <v>1.4524086923021701E-3</v>
      </c>
      <c r="F18" s="24">
        <f t="shared" si="0"/>
        <v>0.422450586504243</v>
      </c>
      <c r="G18" s="7">
        <v>0.49301825199999999</v>
      </c>
      <c r="H18" s="8">
        <v>9.2917989999999999E-3</v>
      </c>
      <c r="I18" s="7">
        <v>0.32183424900000002</v>
      </c>
      <c r="J18" s="8">
        <v>8.9795362000000004E-2</v>
      </c>
      <c r="K18" s="9">
        <f t="shared" si="1"/>
        <v>-0.17118400299999997</v>
      </c>
      <c r="L18" s="7" t="s">
        <v>42</v>
      </c>
      <c r="M18" s="8" t="s">
        <v>42</v>
      </c>
      <c r="N18" s="7" t="s">
        <v>42</v>
      </c>
      <c r="O18" s="8" t="s">
        <v>42</v>
      </c>
      <c r="P18" s="20" t="s">
        <v>285</v>
      </c>
    </row>
    <row r="19" spans="1:16" ht="16.5" customHeight="1" x14ac:dyDescent="0.2">
      <c r="A19" s="105" t="s">
        <v>78</v>
      </c>
      <c r="B19" s="7">
        <v>0.14071015377496501</v>
      </c>
      <c r="C19" s="8">
        <v>0.61615820753661499</v>
      </c>
      <c r="D19" s="7">
        <v>0.64249759206957002</v>
      </c>
      <c r="E19" s="8">
        <v>9.5572467688793692E-12</v>
      </c>
      <c r="F19" s="24">
        <f t="shared" si="0"/>
        <v>0.50178743829460504</v>
      </c>
      <c r="G19" s="7">
        <v>0.52850338399999996</v>
      </c>
      <c r="H19" s="8">
        <v>5.1621410000000003E-3</v>
      </c>
      <c r="I19" s="7">
        <v>0.36433348799999998</v>
      </c>
      <c r="J19" s="8">
        <v>5.2310793000000001E-2</v>
      </c>
      <c r="K19" s="9">
        <f t="shared" si="1"/>
        <v>-0.16416989599999998</v>
      </c>
      <c r="L19" s="7" t="s">
        <v>42</v>
      </c>
      <c r="M19" s="8" t="s">
        <v>42</v>
      </c>
      <c r="N19" s="7" t="s">
        <v>42</v>
      </c>
      <c r="O19" s="8" t="s">
        <v>42</v>
      </c>
      <c r="P19" s="20" t="s">
        <v>285</v>
      </c>
    </row>
    <row r="20" spans="1:16" ht="16.5" customHeight="1" x14ac:dyDescent="0.2">
      <c r="A20" s="106" t="s">
        <v>125</v>
      </c>
      <c r="B20" s="7">
        <v>0.29665545864252801</v>
      </c>
      <c r="C20" s="8">
        <v>0.110520138278366</v>
      </c>
      <c r="D20" s="7">
        <v>0.60672077150233705</v>
      </c>
      <c r="E20" s="8">
        <v>1.8456495591105201E-11</v>
      </c>
      <c r="F20" s="24">
        <f t="shared" si="0"/>
        <v>0.31006531285980904</v>
      </c>
      <c r="G20" s="7">
        <v>0.49898301</v>
      </c>
      <c r="H20" s="8">
        <v>7.9330589999999993E-3</v>
      </c>
      <c r="I20" s="7">
        <v>0.44197481</v>
      </c>
      <c r="J20" s="8">
        <v>2.4607296000000001E-2</v>
      </c>
      <c r="K20" s="24">
        <f t="shared" si="1"/>
        <v>-5.7008200000000009E-2</v>
      </c>
      <c r="L20" s="7" t="s">
        <v>42</v>
      </c>
      <c r="M20" s="8" t="s">
        <v>42</v>
      </c>
      <c r="N20" s="7" t="s">
        <v>42</v>
      </c>
      <c r="O20" s="8" t="s">
        <v>42</v>
      </c>
      <c r="P20" s="23" t="s">
        <v>285</v>
      </c>
    </row>
    <row r="21" spans="1:16" ht="16.5" customHeight="1" x14ac:dyDescent="0.2">
      <c r="A21" s="106" t="s">
        <v>213</v>
      </c>
      <c r="B21" s="7">
        <v>2.9156368056090798E-4</v>
      </c>
      <c r="C21" s="8">
        <v>0.99999769059246502</v>
      </c>
      <c r="D21" s="7">
        <v>0.37411680939247699</v>
      </c>
      <c r="E21" s="8">
        <v>4.2426695705379898E-5</v>
      </c>
      <c r="F21" s="24">
        <f t="shared" si="0"/>
        <v>0.37382524571191605</v>
      </c>
      <c r="G21" s="7">
        <v>0.42785932999999998</v>
      </c>
      <c r="H21" s="8">
        <v>1.9154014E-2</v>
      </c>
      <c r="I21" s="7">
        <v>0.21791432199999999</v>
      </c>
      <c r="J21" s="8">
        <v>0.231936588</v>
      </c>
      <c r="K21" s="9">
        <f t="shared" si="1"/>
        <v>-0.20994500799999999</v>
      </c>
      <c r="L21" s="7">
        <v>4.4514139179984598E-2</v>
      </c>
      <c r="M21" s="8">
        <v>0.99998119598986601</v>
      </c>
      <c r="N21" s="7">
        <v>0.11516803558684</v>
      </c>
      <c r="O21" s="8">
        <v>0.753072163925539</v>
      </c>
      <c r="P21" s="20">
        <f>N21-L21</f>
        <v>7.0653896406855404E-2</v>
      </c>
    </row>
    <row r="22" spans="1:16" ht="16.5" customHeight="1" x14ac:dyDescent="0.2">
      <c r="A22" s="106" t="s">
        <v>290</v>
      </c>
      <c r="B22" s="7">
        <v>0.31602108633759302</v>
      </c>
      <c r="C22" s="8">
        <v>9.3395406203025097E-2</v>
      </c>
      <c r="D22" s="7">
        <v>0.35442496863580297</v>
      </c>
      <c r="E22" s="8">
        <v>1.49507373406922E-4</v>
      </c>
      <c r="F22" s="24">
        <f t="shared" si="0"/>
        <v>3.8403882298209957E-2</v>
      </c>
      <c r="G22" s="7" t="s">
        <v>42</v>
      </c>
      <c r="H22" s="8" t="s">
        <v>42</v>
      </c>
      <c r="I22" s="7" t="s">
        <v>42</v>
      </c>
      <c r="J22" s="8" t="s">
        <v>42</v>
      </c>
      <c r="K22" s="9" t="s">
        <v>285</v>
      </c>
      <c r="L22" s="7">
        <v>-1.3242113221639299E-3</v>
      </c>
      <c r="M22" s="8">
        <v>0.99998119598986601</v>
      </c>
      <c r="N22" s="7">
        <v>-1.35838784053097E-2</v>
      </c>
      <c r="O22" s="8">
        <v>0.99948111959574704</v>
      </c>
      <c r="P22" s="20">
        <f>N22-L22</f>
        <v>-1.225966708314577E-2</v>
      </c>
    </row>
    <row r="23" spans="1:16" ht="16.5" customHeight="1" x14ac:dyDescent="0.2">
      <c r="A23" s="106" t="s">
        <v>291</v>
      </c>
      <c r="B23" s="7">
        <v>5.8368572107177601E-2</v>
      </c>
      <c r="C23" s="8">
        <v>0.94432852799731803</v>
      </c>
      <c r="D23" s="7">
        <v>0.21178034068734</v>
      </c>
      <c r="E23" s="8">
        <v>3.45563254858876E-2</v>
      </c>
      <c r="F23" s="24">
        <f t="shared" si="0"/>
        <v>0.15341176858016239</v>
      </c>
      <c r="G23" s="7" t="s">
        <v>42</v>
      </c>
      <c r="H23" s="8" t="s">
        <v>42</v>
      </c>
      <c r="I23" s="7" t="s">
        <v>42</v>
      </c>
      <c r="J23" s="8" t="s">
        <v>42</v>
      </c>
      <c r="K23" s="9" t="s">
        <v>285</v>
      </c>
      <c r="L23" s="7" t="s">
        <v>42</v>
      </c>
      <c r="M23" s="8" t="s">
        <v>42</v>
      </c>
      <c r="N23" s="7" t="s">
        <v>42</v>
      </c>
      <c r="O23" s="8" t="s">
        <v>42</v>
      </c>
      <c r="P23" s="20" t="s">
        <v>285</v>
      </c>
    </row>
    <row r="24" spans="1:16" ht="16.5" customHeight="1" x14ac:dyDescent="0.2">
      <c r="A24" s="106" t="s">
        <v>270</v>
      </c>
      <c r="B24" s="7">
        <v>0.35034938312508601</v>
      </c>
      <c r="C24" s="8">
        <v>5.8798714639158797E-2</v>
      </c>
      <c r="D24" s="7">
        <v>0.29239983170505901</v>
      </c>
      <c r="E24" s="8">
        <v>2.6207965370536402E-3</v>
      </c>
      <c r="F24" s="24">
        <f>D24-B24</f>
        <v>-5.7949551420027001E-2</v>
      </c>
      <c r="G24" s="7">
        <v>-0.50651944400000004</v>
      </c>
      <c r="H24" s="8">
        <v>9.3327150000000001E-3</v>
      </c>
      <c r="I24" s="7">
        <v>-0.18966385899999999</v>
      </c>
      <c r="J24" s="8">
        <v>0.32889067599999999</v>
      </c>
      <c r="K24" s="9">
        <f t="shared" si="1"/>
        <v>0.31685558500000005</v>
      </c>
      <c r="L24" s="7">
        <v>0.906827741023426</v>
      </c>
      <c r="M24" s="8">
        <v>1.42833800220443E-4</v>
      </c>
      <c r="N24" s="7">
        <v>0.19176555218468999</v>
      </c>
      <c r="O24" s="8">
        <v>0.48794115555230899</v>
      </c>
      <c r="P24" s="20">
        <f>N24-L24</f>
        <v>-0.71506218883873607</v>
      </c>
    </row>
    <row r="25" spans="1:16" ht="16.5" customHeight="1" thickBot="1" x14ac:dyDescent="0.25">
      <c r="A25" s="106" t="s">
        <v>275</v>
      </c>
      <c r="B25" s="12">
        <v>-0.20121950479009201</v>
      </c>
      <c r="C25" s="13">
        <v>0.38820379485142698</v>
      </c>
      <c r="D25" s="12">
        <v>0.39885797877344997</v>
      </c>
      <c r="E25" s="13">
        <v>1.5076638947590799E-5</v>
      </c>
      <c r="F25" s="24">
        <f t="shared" si="0"/>
        <v>0.60007748356354196</v>
      </c>
      <c r="G25" s="12">
        <v>0.16942980899999999</v>
      </c>
      <c r="H25" s="13">
        <v>0.38981289099999999</v>
      </c>
      <c r="I25" s="12">
        <v>2.8502396999999999E-2</v>
      </c>
      <c r="J25" s="13">
        <v>0.88835438099999997</v>
      </c>
      <c r="K25" s="9">
        <f t="shared" si="1"/>
        <v>-0.14092741199999997</v>
      </c>
      <c r="L25" s="12" t="s">
        <v>42</v>
      </c>
      <c r="M25" s="13" t="s">
        <v>42</v>
      </c>
      <c r="N25" s="12" t="s">
        <v>42</v>
      </c>
      <c r="O25" s="13" t="s">
        <v>42</v>
      </c>
      <c r="P25" s="20" t="s">
        <v>285</v>
      </c>
    </row>
    <row r="27" spans="1:16" ht="16.5" customHeight="1" thickBot="1" x14ac:dyDescent="0.25">
      <c r="A27" s="14" t="s">
        <v>661</v>
      </c>
    </row>
    <row r="28" spans="1:16" ht="16.5" customHeight="1" thickBot="1" x14ac:dyDescent="0.3">
      <c r="A28" s="215" t="s">
        <v>657</v>
      </c>
      <c r="B28" s="257" t="s">
        <v>662</v>
      </c>
      <c r="C28" s="258"/>
      <c r="D28" s="258"/>
      <c r="E28" s="259"/>
    </row>
    <row r="29" spans="1:16" ht="16.5" customHeight="1" x14ac:dyDescent="0.25">
      <c r="A29" s="216" t="s">
        <v>658</v>
      </c>
      <c r="B29" s="219" t="s">
        <v>663</v>
      </c>
      <c r="C29" s="220"/>
      <c r="D29" s="220"/>
      <c r="E29" s="221"/>
    </row>
    <row r="30" spans="1:16" ht="16.5" customHeight="1" x14ac:dyDescent="0.2">
      <c r="A30" s="217" t="s">
        <v>659</v>
      </c>
      <c r="B30" s="222" t="s">
        <v>664</v>
      </c>
      <c r="C30" s="223"/>
      <c r="D30" s="223"/>
      <c r="E30" s="224"/>
    </row>
    <row r="31" spans="1:16" ht="16.5" customHeight="1" thickBot="1" x14ac:dyDescent="0.25">
      <c r="A31" s="218" t="s">
        <v>660</v>
      </c>
      <c r="B31" s="225" t="s">
        <v>666</v>
      </c>
      <c r="C31" s="226"/>
      <c r="D31" s="226"/>
      <c r="E31" s="227"/>
    </row>
  </sheetData>
  <mergeCells count="15">
    <mergeCell ref="B28:E28"/>
    <mergeCell ref="A1:P3"/>
    <mergeCell ref="P4:P6"/>
    <mergeCell ref="B5:C5"/>
    <mergeCell ref="D5:E5"/>
    <mergeCell ref="G5:H5"/>
    <mergeCell ref="I5:J5"/>
    <mergeCell ref="L5:M5"/>
    <mergeCell ref="N5:O5"/>
    <mergeCell ref="L4:O4"/>
    <mergeCell ref="A4:A6"/>
    <mergeCell ref="B4:E4"/>
    <mergeCell ref="F4:F6"/>
    <mergeCell ref="G4:J4"/>
    <mergeCell ref="K4:K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DC8E9-CF79-421B-AADF-0C1091CFF918}">
  <dimension ref="A1:U136"/>
  <sheetViews>
    <sheetView zoomScale="90" zoomScaleNormal="90" workbookViewId="0">
      <selection sqref="A1:P3"/>
    </sheetView>
  </sheetViews>
  <sheetFormatPr defaultColWidth="13.7109375" defaultRowHeight="20.25" customHeight="1" x14ac:dyDescent="0.3"/>
  <cols>
    <col min="1" max="1" width="13.5703125" style="1" bestFit="1" customWidth="1"/>
    <col min="2" max="2" width="12.42578125" style="1" bestFit="1" customWidth="1"/>
    <col min="3" max="3" width="8.28515625" style="1" bestFit="1" customWidth="1"/>
    <col min="4" max="4" width="12.42578125" style="1" bestFit="1" customWidth="1"/>
    <col min="5" max="5" width="8.28515625" style="1" bestFit="1" customWidth="1"/>
    <col min="6" max="6" width="19.85546875" style="1" bestFit="1" customWidth="1"/>
    <col min="7" max="7" width="12.42578125" style="1" bestFit="1" customWidth="1"/>
    <col min="8" max="8" width="8.28515625" style="1" bestFit="1" customWidth="1"/>
    <col min="9" max="9" width="12.42578125" style="1" bestFit="1" customWidth="1"/>
    <col min="10" max="10" width="8.28515625" style="1" bestFit="1" customWidth="1"/>
    <col min="11" max="11" width="19.85546875" style="1" bestFit="1" customWidth="1"/>
    <col min="12" max="12" width="12.42578125" style="1" bestFit="1" customWidth="1"/>
    <col min="13" max="13" width="8.85546875" style="1" bestFit="1" customWidth="1"/>
    <col min="14" max="14" width="12.42578125" style="1" bestFit="1" customWidth="1"/>
    <col min="15" max="15" width="8.85546875" style="1" bestFit="1" customWidth="1"/>
    <col min="16" max="16" width="19.85546875" style="1" bestFit="1" customWidth="1"/>
    <col min="17" max="16384" width="13.7109375" style="1"/>
  </cols>
  <sheetData>
    <row r="1" spans="1:21" ht="16.5" customHeight="1" x14ac:dyDescent="0.3">
      <c r="A1" s="252" t="s">
        <v>454</v>
      </c>
      <c r="B1" s="252"/>
      <c r="C1" s="252"/>
      <c r="D1" s="252"/>
      <c r="E1" s="252"/>
      <c r="F1" s="252"/>
      <c r="G1" s="252"/>
      <c r="H1" s="252"/>
      <c r="I1" s="252"/>
      <c r="J1" s="252"/>
      <c r="K1" s="252"/>
      <c r="L1" s="252"/>
      <c r="M1" s="252"/>
      <c r="N1" s="252"/>
      <c r="O1" s="252"/>
      <c r="P1" s="252"/>
    </row>
    <row r="2" spans="1:21" ht="16.5" x14ac:dyDescent="0.3">
      <c r="A2" s="252"/>
      <c r="B2" s="252"/>
      <c r="C2" s="252"/>
      <c r="D2" s="252"/>
      <c r="E2" s="252"/>
      <c r="F2" s="252"/>
      <c r="G2" s="252"/>
      <c r="H2" s="252"/>
      <c r="I2" s="252"/>
      <c r="J2" s="252"/>
      <c r="K2" s="252"/>
      <c r="L2" s="252"/>
      <c r="M2" s="252"/>
      <c r="N2" s="252"/>
      <c r="O2" s="252"/>
      <c r="P2" s="252"/>
    </row>
    <row r="3" spans="1:21" ht="37.5" customHeight="1" thickBot="1" x14ac:dyDescent="0.35">
      <c r="A3" s="253"/>
      <c r="B3" s="253"/>
      <c r="C3" s="253"/>
      <c r="D3" s="253"/>
      <c r="E3" s="253"/>
      <c r="F3" s="253"/>
      <c r="G3" s="253"/>
      <c r="H3" s="253"/>
      <c r="I3" s="253"/>
      <c r="J3" s="253"/>
      <c r="K3" s="253"/>
      <c r="L3" s="253"/>
      <c r="M3" s="253"/>
      <c r="N3" s="253"/>
      <c r="O3" s="253"/>
      <c r="P3" s="253"/>
    </row>
    <row r="4" spans="1:21" ht="20.25" customHeight="1" thickBot="1" x14ac:dyDescent="0.35">
      <c r="A4" s="250" t="s">
        <v>281</v>
      </c>
      <c r="B4" s="248" t="s">
        <v>306</v>
      </c>
      <c r="C4" s="248"/>
      <c r="D4" s="248"/>
      <c r="E4" s="248"/>
      <c r="F4" s="269" t="s">
        <v>282</v>
      </c>
      <c r="G4" s="248" t="s">
        <v>307</v>
      </c>
      <c r="H4" s="248"/>
      <c r="I4" s="248"/>
      <c r="J4" s="248"/>
      <c r="K4" s="269" t="s">
        <v>282</v>
      </c>
      <c r="L4" s="248" t="s">
        <v>308</v>
      </c>
      <c r="M4" s="248"/>
      <c r="N4" s="248"/>
      <c r="O4" s="248"/>
      <c r="P4" s="269" t="s">
        <v>282</v>
      </c>
    </row>
    <row r="5" spans="1:21" ht="20.25" customHeight="1" thickBot="1" x14ac:dyDescent="0.35">
      <c r="A5" s="274"/>
      <c r="B5" s="272" t="s">
        <v>5</v>
      </c>
      <c r="C5" s="273"/>
      <c r="D5" s="272" t="s">
        <v>6</v>
      </c>
      <c r="E5" s="273"/>
      <c r="F5" s="270"/>
      <c r="G5" s="272" t="s">
        <v>5</v>
      </c>
      <c r="H5" s="273"/>
      <c r="I5" s="272" t="s">
        <v>6</v>
      </c>
      <c r="J5" s="273"/>
      <c r="K5" s="270"/>
      <c r="L5" s="272" t="s">
        <v>5</v>
      </c>
      <c r="M5" s="273"/>
      <c r="N5" s="272" t="s">
        <v>6</v>
      </c>
      <c r="O5" s="273"/>
      <c r="P5" s="270"/>
    </row>
    <row r="6" spans="1:21" ht="20.25" customHeight="1" thickBot="1" x14ac:dyDescent="0.35">
      <c r="A6" s="275"/>
      <c r="B6" s="4" t="s">
        <v>283</v>
      </c>
      <c r="C6" s="5" t="s">
        <v>284</v>
      </c>
      <c r="D6" s="4" t="s">
        <v>283</v>
      </c>
      <c r="E6" s="5" t="s">
        <v>284</v>
      </c>
      <c r="F6" s="271"/>
      <c r="G6" s="4" t="s">
        <v>283</v>
      </c>
      <c r="H6" s="5" t="s">
        <v>284</v>
      </c>
      <c r="I6" s="4" t="s">
        <v>283</v>
      </c>
      <c r="J6" s="5" t="s">
        <v>284</v>
      </c>
      <c r="K6" s="271"/>
      <c r="L6" s="4" t="s">
        <v>283</v>
      </c>
      <c r="M6" s="5" t="s">
        <v>284</v>
      </c>
      <c r="N6" s="4" t="s">
        <v>283</v>
      </c>
      <c r="O6" s="5" t="s">
        <v>284</v>
      </c>
      <c r="P6" s="271"/>
    </row>
    <row r="7" spans="1:21" ht="20.25" customHeight="1" x14ac:dyDescent="0.3">
      <c r="A7" s="97" t="s">
        <v>41</v>
      </c>
      <c r="B7" s="7">
        <v>1.19555946528904</v>
      </c>
      <c r="C7" s="8">
        <v>1.46140409715132E-11</v>
      </c>
      <c r="D7" s="7">
        <v>0.29879110525583902</v>
      </c>
      <c r="E7" s="8">
        <v>1.1373399413920401E-3</v>
      </c>
      <c r="F7" s="9">
        <f>D7-B7</f>
        <v>-0.89676836003320104</v>
      </c>
      <c r="G7" s="7">
        <v>0.59420985599999998</v>
      </c>
      <c r="H7" s="8">
        <v>1.7069870000000001E-3</v>
      </c>
      <c r="I7" s="7">
        <v>0.43270347599999998</v>
      </c>
      <c r="J7" s="8">
        <v>2.4718596999999998E-2</v>
      </c>
      <c r="K7" s="9">
        <f>I7-G7</f>
        <v>-0.16150638</v>
      </c>
      <c r="L7" s="7" t="s">
        <v>42</v>
      </c>
      <c r="M7" s="8" t="s">
        <v>42</v>
      </c>
      <c r="N7" s="7" t="s">
        <v>42</v>
      </c>
      <c r="O7" s="8" t="s">
        <v>42</v>
      </c>
      <c r="P7" s="19" t="s">
        <v>285</v>
      </c>
      <c r="S7" s="33"/>
      <c r="T7" s="33"/>
      <c r="U7" s="33"/>
    </row>
    <row r="8" spans="1:21" ht="20.25" customHeight="1" x14ac:dyDescent="0.3">
      <c r="A8" s="97" t="s">
        <v>44</v>
      </c>
      <c r="B8" s="7">
        <v>0.989232953272564</v>
      </c>
      <c r="C8" s="8">
        <v>8.9114307599835699E-10</v>
      </c>
      <c r="D8" s="7">
        <v>0.34005242486298098</v>
      </c>
      <c r="E8" s="8">
        <v>3.1240214215276898E-4</v>
      </c>
      <c r="F8" s="9">
        <f t="shared" ref="F8:F71" si="0">D8-B8</f>
        <v>-0.64918052840958307</v>
      </c>
      <c r="G8" s="7">
        <v>0.75115902800000001</v>
      </c>
      <c r="H8" s="8">
        <v>9.1199999999999994E-5</v>
      </c>
      <c r="I8" s="7">
        <v>0.43965757300000002</v>
      </c>
      <c r="J8" s="8">
        <v>2.2750258999999998E-2</v>
      </c>
      <c r="K8" s="9">
        <f t="shared" ref="K8:K71" si="1">I8-G8</f>
        <v>-0.31150145499999998</v>
      </c>
      <c r="L8" s="7">
        <v>0.79479381605736898</v>
      </c>
      <c r="M8" s="8">
        <v>1.2489440414488601E-3</v>
      </c>
      <c r="N8" s="7">
        <v>9.8388988053740301E-2</v>
      </c>
      <c r="O8" s="8">
        <v>0.83085640934363603</v>
      </c>
      <c r="P8" s="20">
        <f t="shared" ref="P8:P70" si="2">N8-L8</f>
        <v>-0.69640482800362868</v>
      </c>
      <c r="S8" s="33"/>
      <c r="T8" s="33"/>
      <c r="U8" s="33"/>
    </row>
    <row r="9" spans="1:21" ht="20.25" customHeight="1" x14ac:dyDescent="0.3">
      <c r="A9" s="97" t="s">
        <v>46</v>
      </c>
      <c r="B9" s="7">
        <v>0.57146483687962502</v>
      </c>
      <c r="C9" s="8">
        <v>2.38181689458389E-4</v>
      </c>
      <c r="D9" s="7">
        <v>0.47097087115248398</v>
      </c>
      <c r="E9" s="8">
        <v>7.6271266818229904E-8</v>
      </c>
      <c r="F9" s="9">
        <f t="shared" si="0"/>
        <v>-0.10049396572714103</v>
      </c>
      <c r="G9" s="7">
        <v>0.67072879699999999</v>
      </c>
      <c r="H9" s="8">
        <v>4.5493999999999998E-4</v>
      </c>
      <c r="I9" s="7">
        <v>0.58763451499999997</v>
      </c>
      <c r="J9" s="8">
        <v>2.893264E-3</v>
      </c>
      <c r="K9" s="9">
        <f t="shared" si="1"/>
        <v>-8.3094282000000019E-2</v>
      </c>
      <c r="L9" s="7" t="s">
        <v>42</v>
      </c>
      <c r="M9" s="8" t="s">
        <v>42</v>
      </c>
      <c r="N9" s="7" t="s">
        <v>42</v>
      </c>
      <c r="O9" s="8" t="s">
        <v>42</v>
      </c>
      <c r="P9" s="20" t="s">
        <v>285</v>
      </c>
      <c r="S9" s="33"/>
      <c r="T9" s="33"/>
      <c r="U9" s="33"/>
    </row>
    <row r="10" spans="1:21" ht="20.25" customHeight="1" x14ac:dyDescent="0.3">
      <c r="A10" s="97" t="s">
        <v>51</v>
      </c>
      <c r="B10" s="7">
        <v>0.84965906844269101</v>
      </c>
      <c r="C10" s="8">
        <v>4.3297531970677703E-8</v>
      </c>
      <c r="D10" s="7">
        <v>0.53050355316632802</v>
      </c>
      <c r="E10" s="8">
        <v>2.41585845414582E-9</v>
      </c>
      <c r="F10" s="9">
        <f t="shared" si="0"/>
        <v>-0.31915551527636299</v>
      </c>
      <c r="G10" s="7">
        <v>0.55575656900000003</v>
      </c>
      <c r="H10" s="8">
        <v>2.1944460000000001E-3</v>
      </c>
      <c r="I10" s="7">
        <v>0.52927882900000001</v>
      </c>
      <c r="J10" s="8">
        <v>5.2966189999999998E-3</v>
      </c>
      <c r="K10" s="9">
        <f t="shared" si="1"/>
        <v>-2.6477740000000027E-2</v>
      </c>
      <c r="L10" s="7">
        <v>0.26336681191190803</v>
      </c>
      <c r="M10" s="8">
        <v>0.45289365908981599</v>
      </c>
      <c r="N10" s="7">
        <v>0.33104568829806003</v>
      </c>
      <c r="O10" s="8">
        <v>3.2569876087428201E-2</v>
      </c>
      <c r="P10" s="20">
        <f t="shared" si="2"/>
        <v>6.7678876386151998E-2</v>
      </c>
      <c r="S10" s="61"/>
      <c r="T10" s="61"/>
      <c r="U10" s="61"/>
    </row>
    <row r="11" spans="1:21" ht="20.25" customHeight="1" x14ac:dyDescent="0.3">
      <c r="A11" s="97" t="s">
        <v>57</v>
      </c>
      <c r="B11" s="7">
        <v>0.95178706959187898</v>
      </c>
      <c r="C11" s="8">
        <v>8.5893681646409503E-9</v>
      </c>
      <c r="D11" s="7">
        <v>0.32986636859433199</v>
      </c>
      <c r="E11" s="8">
        <v>7.3903543638678096E-4</v>
      </c>
      <c r="F11" s="9">
        <f t="shared" si="0"/>
        <v>-0.62192070099754693</v>
      </c>
      <c r="G11" s="7">
        <v>0.68620231799999998</v>
      </c>
      <c r="H11" s="8">
        <v>3.3260199999999998E-4</v>
      </c>
      <c r="I11" s="7">
        <v>0.42278283799999999</v>
      </c>
      <c r="J11" s="8">
        <v>2.7680003000000002E-2</v>
      </c>
      <c r="K11" s="9">
        <f t="shared" si="1"/>
        <v>-0.26341947999999998</v>
      </c>
      <c r="L11" s="7">
        <v>0.61984418881206904</v>
      </c>
      <c r="M11" s="8">
        <v>1.40292134442489E-2</v>
      </c>
      <c r="N11" s="7">
        <v>0.225255947166317</v>
      </c>
      <c r="O11" s="8">
        <v>0.33187697304095898</v>
      </c>
      <c r="P11" s="20">
        <f t="shared" si="2"/>
        <v>-0.39458824164575201</v>
      </c>
      <c r="S11" s="62"/>
      <c r="T11" s="62"/>
      <c r="U11" s="62"/>
    </row>
    <row r="12" spans="1:21" ht="20.25" customHeight="1" x14ac:dyDescent="0.3">
      <c r="A12" s="97" t="s">
        <v>60</v>
      </c>
      <c r="B12" s="7">
        <v>1.13189519369602</v>
      </c>
      <c r="C12" s="8">
        <v>1.46140409715132E-11</v>
      </c>
      <c r="D12" s="7">
        <v>0.48025126808600899</v>
      </c>
      <c r="E12" s="8">
        <v>3.6915129767318599E-8</v>
      </c>
      <c r="F12" s="9">
        <f t="shared" si="0"/>
        <v>-0.65164392561001105</v>
      </c>
      <c r="G12" s="7">
        <v>0.61497995699999997</v>
      </c>
      <c r="H12" s="8">
        <v>8.95257E-4</v>
      </c>
      <c r="I12" s="7">
        <v>0.52454568099999999</v>
      </c>
      <c r="J12" s="8">
        <v>6.1606960000000002E-3</v>
      </c>
      <c r="K12" s="9">
        <f t="shared" si="1"/>
        <v>-9.043427599999998E-2</v>
      </c>
      <c r="L12" s="7" t="s">
        <v>42</v>
      </c>
      <c r="M12" s="8" t="s">
        <v>42</v>
      </c>
      <c r="N12" s="7" t="s">
        <v>42</v>
      </c>
      <c r="O12" s="8" t="s">
        <v>42</v>
      </c>
      <c r="P12" s="20" t="s">
        <v>285</v>
      </c>
      <c r="S12" s="61"/>
      <c r="T12" s="61"/>
      <c r="U12" s="61"/>
    </row>
    <row r="13" spans="1:21" ht="20.25" customHeight="1" x14ac:dyDescent="0.3">
      <c r="A13" s="97" t="s">
        <v>70</v>
      </c>
      <c r="B13" s="7">
        <v>0.862077984961099</v>
      </c>
      <c r="C13" s="8">
        <v>1.7320484591150399E-8</v>
      </c>
      <c r="D13" s="7">
        <v>0.48450497656071601</v>
      </c>
      <c r="E13" s="8">
        <v>3.2791323885253303E-8</v>
      </c>
      <c r="F13" s="9">
        <f t="shared" si="0"/>
        <v>-0.37757300840038299</v>
      </c>
      <c r="G13" s="7">
        <v>0.54313584400000003</v>
      </c>
      <c r="H13" s="8">
        <v>1.7069870000000001E-3</v>
      </c>
      <c r="I13" s="7">
        <v>0.48750359599999998</v>
      </c>
      <c r="J13" s="8">
        <v>6.1214069999999997E-3</v>
      </c>
      <c r="K13" s="9">
        <f t="shared" si="1"/>
        <v>-5.5632248000000051E-2</v>
      </c>
      <c r="L13" s="7">
        <v>0.424628604758018</v>
      </c>
      <c r="M13" s="8">
        <v>0.13154183956033599</v>
      </c>
      <c r="N13" s="7">
        <v>0.47850524088106999</v>
      </c>
      <c r="O13" s="8">
        <v>1.01379349987796E-3</v>
      </c>
      <c r="P13" s="20">
        <f t="shared" si="2"/>
        <v>5.3876636123051991E-2</v>
      </c>
    </row>
    <row r="14" spans="1:21" ht="20.25" customHeight="1" x14ac:dyDescent="0.3">
      <c r="A14" s="97" t="s">
        <v>75</v>
      </c>
      <c r="B14" s="7">
        <v>0.57600858240050201</v>
      </c>
      <c r="C14" s="8">
        <v>1.4709180700697599E-4</v>
      </c>
      <c r="D14" s="7">
        <v>0.628547918567952</v>
      </c>
      <c r="E14" s="8">
        <v>9.5572467688793692E-12</v>
      </c>
      <c r="F14" s="9">
        <f t="shared" si="0"/>
        <v>5.253933616744999E-2</v>
      </c>
      <c r="G14" s="7">
        <v>0.47591461800000001</v>
      </c>
      <c r="H14" s="8">
        <v>7.0859740000000001E-3</v>
      </c>
      <c r="I14" s="7">
        <v>0.52966348699999999</v>
      </c>
      <c r="J14" s="8">
        <v>4.7142679999999998E-3</v>
      </c>
      <c r="K14" s="9">
        <f t="shared" si="1"/>
        <v>5.3748868999999977E-2</v>
      </c>
      <c r="L14" s="7" t="s">
        <v>42</v>
      </c>
      <c r="M14" s="8" t="s">
        <v>42</v>
      </c>
      <c r="N14" s="7" t="s">
        <v>42</v>
      </c>
      <c r="O14" s="8" t="s">
        <v>42</v>
      </c>
      <c r="P14" s="20" t="s">
        <v>285</v>
      </c>
    </row>
    <row r="15" spans="1:21" ht="20.25" customHeight="1" x14ac:dyDescent="0.3">
      <c r="A15" s="97" t="s">
        <v>80</v>
      </c>
      <c r="B15" s="7">
        <v>1.0066025002613599</v>
      </c>
      <c r="C15" s="8">
        <v>2.44685189983947E-11</v>
      </c>
      <c r="D15" s="7">
        <v>0.22637774547373801</v>
      </c>
      <c r="E15" s="8">
        <v>1.3123712360782599E-2</v>
      </c>
      <c r="F15" s="9">
        <f t="shared" si="0"/>
        <v>-0.78022475478762188</v>
      </c>
      <c r="G15" s="7">
        <v>0.52827682399999998</v>
      </c>
      <c r="H15" s="8">
        <v>4.2478220000000001E-3</v>
      </c>
      <c r="I15" s="7">
        <v>0.55108097599999994</v>
      </c>
      <c r="J15" s="8">
        <v>4.3823020000000002E-3</v>
      </c>
      <c r="K15" s="9">
        <f t="shared" si="1"/>
        <v>2.2804151999999966E-2</v>
      </c>
      <c r="L15" s="7">
        <v>0.51334944754563006</v>
      </c>
      <c r="M15" s="8">
        <v>8.7842248975428305E-2</v>
      </c>
      <c r="N15" s="7">
        <v>0.27343269918677798</v>
      </c>
      <c r="O15" s="8">
        <v>0.23250632759520901</v>
      </c>
      <c r="P15" s="20">
        <f t="shared" si="2"/>
        <v>-0.23991674835885207</v>
      </c>
    </row>
    <row r="16" spans="1:21" ht="20.25" customHeight="1" x14ac:dyDescent="0.3">
      <c r="A16" s="97" t="s">
        <v>82</v>
      </c>
      <c r="B16" s="7">
        <v>1.0161998883732499</v>
      </c>
      <c r="C16" s="8">
        <v>1.78117902940639E-11</v>
      </c>
      <c r="D16" s="7">
        <v>0.67520309223488595</v>
      </c>
      <c r="E16" s="8">
        <v>9.5572467688793692E-12</v>
      </c>
      <c r="F16" s="9">
        <f t="shared" si="0"/>
        <v>-0.34099679613836398</v>
      </c>
      <c r="G16" s="7">
        <v>0.735002233</v>
      </c>
      <c r="H16" s="8">
        <v>7.47E-5</v>
      </c>
      <c r="I16" s="7">
        <v>0.767593215</v>
      </c>
      <c r="J16" s="8">
        <v>8.3999999999999995E-5</v>
      </c>
      <c r="K16" s="9">
        <f t="shared" si="1"/>
        <v>3.2590981999999991E-2</v>
      </c>
      <c r="L16" s="7" t="s">
        <v>42</v>
      </c>
      <c r="M16" s="8" t="s">
        <v>42</v>
      </c>
      <c r="N16" s="7" t="s">
        <v>42</v>
      </c>
      <c r="O16" s="8" t="s">
        <v>42</v>
      </c>
      <c r="P16" s="20" t="s">
        <v>285</v>
      </c>
    </row>
    <row r="17" spans="1:16" ht="20.25" customHeight="1" x14ac:dyDescent="0.3">
      <c r="A17" s="36" t="s">
        <v>84</v>
      </c>
      <c r="B17" s="7">
        <v>1.02337053379925</v>
      </c>
      <c r="C17" s="8">
        <v>3.9680574843253198E-11</v>
      </c>
      <c r="D17" s="7">
        <v>0.27707107444316897</v>
      </c>
      <c r="E17" s="8">
        <v>2.4609812066999298E-3</v>
      </c>
      <c r="F17" s="9">
        <f t="shared" si="0"/>
        <v>-0.746299459356081</v>
      </c>
      <c r="G17" s="7">
        <v>0.50623381099999998</v>
      </c>
      <c r="H17" s="8">
        <v>7.4810529999999997E-3</v>
      </c>
      <c r="I17" s="7">
        <v>0.40294297800000001</v>
      </c>
      <c r="J17" s="8">
        <v>3.8317954000000001E-2</v>
      </c>
      <c r="K17" s="9">
        <f t="shared" si="1"/>
        <v>-0.10329083299999997</v>
      </c>
      <c r="L17" s="7">
        <v>0.131890947386646</v>
      </c>
      <c r="M17" s="8">
        <v>0.88797944947899399</v>
      </c>
      <c r="N17" s="7">
        <v>-0.150051192723406</v>
      </c>
      <c r="O17" s="8">
        <v>0.694327975663665</v>
      </c>
      <c r="P17" s="20">
        <f t="shared" si="2"/>
        <v>-0.28194214011005203</v>
      </c>
    </row>
    <row r="18" spans="1:16" ht="20.25" customHeight="1" x14ac:dyDescent="0.3">
      <c r="A18" s="97" t="s">
        <v>86</v>
      </c>
      <c r="B18" s="7">
        <v>0.96651183176140398</v>
      </c>
      <c r="C18" s="8">
        <v>5.06644138407436E-11</v>
      </c>
      <c r="D18" s="7">
        <v>0.713050172479193</v>
      </c>
      <c r="E18" s="8">
        <v>9.5572467688793692E-12</v>
      </c>
      <c r="F18" s="9">
        <f t="shared" si="0"/>
        <v>-0.25346165928221098</v>
      </c>
      <c r="G18" s="7">
        <v>0.74564212699999999</v>
      </c>
      <c r="H18" s="8">
        <v>5.8699999999999997E-5</v>
      </c>
      <c r="I18" s="7">
        <v>0.60360725299999995</v>
      </c>
      <c r="J18" s="8">
        <v>1.5639600000000001E-3</v>
      </c>
      <c r="K18" s="9">
        <f t="shared" si="1"/>
        <v>-0.14203487400000003</v>
      </c>
      <c r="L18" s="7">
        <v>0.36229672561591902</v>
      </c>
      <c r="M18" s="8">
        <v>0.381064947040196</v>
      </c>
      <c r="N18" s="7">
        <v>0.21812817003367799</v>
      </c>
      <c r="O18" s="8">
        <v>0.48794115555230899</v>
      </c>
      <c r="P18" s="20">
        <f t="shared" si="2"/>
        <v>-0.14416855558224104</v>
      </c>
    </row>
    <row r="19" spans="1:16" ht="20.25" customHeight="1" x14ac:dyDescent="0.3">
      <c r="A19" s="97" t="s">
        <v>90</v>
      </c>
      <c r="B19" s="7">
        <v>0.82821023901372304</v>
      </c>
      <c r="C19" s="8">
        <v>1.1923412344839501E-7</v>
      </c>
      <c r="D19" s="7">
        <v>0.29508253474294899</v>
      </c>
      <c r="E19" s="8">
        <v>1.57273403044462E-3</v>
      </c>
      <c r="F19" s="9">
        <f t="shared" si="0"/>
        <v>-0.53312770427077405</v>
      </c>
      <c r="G19" s="7">
        <v>0.507241795</v>
      </c>
      <c r="H19" s="8">
        <v>5.3168570000000004E-3</v>
      </c>
      <c r="I19" s="7">
        <v>0.370973836</v>
      </c>
      <c r="J19" s="8">
        <v>4.3487097000000002E-2</v>
      </c>
      <c r="K19" s="9">
        <f t="shared" si="1"/>
        <v>-0.13626795899999999</v>
      </c>
      <c r="L19" s="7">
        <v>0.58588155678195697</v>
      </c>
      <c r="M19" s="8">
        <v>8.9486253130313404E-3</v>
      </c>
      <c r="N19" s="7">
        <v>7.8533966280949496E-2</v>
      </c>
      <c r="O19" s="8">
        <v>0.85549389909289597</v>
      </c>
      <c r="P19" s="20">
        <f t="shared" si="2"/>
        <v>-0.50734759050100742</v>
      </c>
    </row>
    <row r="20" spans="1:16" ht="20.25" customHeight="1" x14ac:dyDescent="0.3">
      <c r="A20" s="97" t="s">
        <v>95</v>
      </c>
      <c r="B20" s="7">
        <v>0.77417045434505305</v>
      </c>
      <c r="C20" s="8">
        <v>7.6887048336415898E-7</v>
      </c>
      <c r="D20" s="7">
        <v>0.55924972657264205</v>
      </c>
      <c r="E20" s="8">
        <v>4.5904649778353E-10</v>
      </c>
      <c r="F20" s="9">
        <f t="shared" si="0"/>
        <v>-0.214920727772411</v>
      </c>
      <c r="G20" s="7">
        <v>0.37864106199999997</v>
      </c>
      <c r="H20" s="8">
        <v>3.1162934E-2</v>
      </c>
      <c r="I20" s="7">
        <v>0.96145524800000004</v>
      </c>
      <c r="J20" s="8">
        <v>6.13E-7</v>
      </c>
      <c r="K20" s="9">
        <f t="shared" si="1"/>
        <v>0.58281418600000001</v>
      </c>
      <c r="L20" s="7">
        <v>0.54496477219933703</v>
      </c>
      <c r="M20" s="8">
        <v>5.0352608888523602E-2</v>
      </c>
      <c r="N20" s="7">
        <v>0.79555108456262102</v>
      </c>
      <c r="O20" s="8">
        <v>3.2283941894806199E-8</v>
      </c>
      <c r="P20" s="20">
        <f t="shared" si="2"/>
        <v>0.25058631236328399</v>
      </c>
    </row>
    <row r="21" spans="1:16" ht="20.25" customHeight="1" x14ac:dyDescent="0.3">
      <c r="A21" s="97" t="s">
        <v>96</v>
      </c>
      <c r="B21" s="7">
        <v>1.0170596458093899</v>
      </c>
      <c r="C21" s="8">
        <v>4.07924482882992E-10</v>
      </c>
      <c r="D21" s="7">
        <v>0.28778987023408897</v>
      </c>
      <c r="E21" s="8">
        <v>3.1373373208262202E-3</v>
      </c>
      <c r="F21" s="9">
        <f t="shared" si="0"/>
        <v>-0.72926977557530093</v>
      </c>
      <c r="G21" s="7">
        <v>0.86311459300000004</v>
      </c>
      <c r="H21" s="8">
        <v>1.33E-5</v>
      </c>
      <c r="I21" s="7">
        <v>0.38622594100000002</v>
      </c>
      <c r="J21" s="8">
        <v>4.2124812999999997E-2</v>
      </c>
      <c r="K21" s="9">
        <f t="shared" si="1"/>
        <v>-0.47688865200000002</v>
      </c>
      <c r="L21" s="7">
        <v>0.89661483725303104</v>
      </c>
      <c r="M21" s="8">
        <v>2.1144347935225E-5</v>
      </c>
      <c r="N21" s="7">
        <v>2.6898786544055101E-2</v>
      </c>
      <c r="O21" s="8">
        <v>0.99948111959574704</v>
      </c>
      <c r="P21" s="20">
        <f t="shared" si="2"/>
        <v>-0.86971605070897595</v>
      </c>
    </row>
    <row r="22" spans="1:16" ht="20.25" customHeight="1" x14ac:dyDescent="0.3">
      <c r="A22" s="97" t="s">
        <v>97</v>
      </c>
      <c r="B22" s="7">
        <v>0.91319857459642695</v>
      </c>
      <c r="C22" s="8">
        <v>2.4042260719594601E-11</v>
      </c>
      <c r="D22" s="7">
        <v>1.05786231220264</v>
      </c>
      <c r="E22" s="8">
        <v>9.5572467688793692E-12</v>
      </c>
      <c r="F22" s="9">
        <f t="shared" si="0"/>
        <v>0.14466373760621309</v>
      </c>
      <c r="G22" s="7">
        <v>0.66786865299999998</v>
      </c>
      <c r="H22" s="8">
        <v>1.00921E-4</v>
      </c>
      <c r="I22" s="7">
        <v>0.501729702</v>
      </c>
      <c r="J22" s="8">
        <v>5.1195140000000004E-3</v>
      </c>
      <c r="K22" s="9">
        <f t="shared" si="1"/>
        <v>-0.16613895099999998</v>
      </c>
      <c r="L22" s="7" t="s">
        <v>42</v>
      </c>
      <c r="M22" s="8" t="s">
        <v>42</v>
      </c>
      <c r="N22" s="7" t="s">
        <v>42</v>
      </c>
      <c r="O22" s="8" t="s">
        <v>42</v>
      </c>
      <c r="P22" s="20" t="s">
        <v>285</v>
      </c>
    </row>
    <row r="23" spans="1:16" ht="20.25" customHeight="1" x14ac:dyDescent="0.3">
      <c r="A23" s="97" t="s">
        <v>99</v>
      </c>
      <c r="B23" s="7">
        <v>0.559695549825729</v>
      </c>
      <c r="C23" s="8">
        <v>1.22541832592951E-3</v>
      </c>
      <c r="D23" s="7">
        <v>0.34994839354086599</v>
      </c>
      <c r="E23" s="8">
        <v>3.4134413325256598E-4</v>
      </c>
      <c r="F23" s="9">
        <f t="shared" si="0"/>
        <v>-0.20974715628486301</v>
      </c>
      <c r="G23" s="7">
        <v>0.55686435000000001</v>
      </c>
      <c r="H23" s="8">
        <v>2.8847180000000001E-3</v>
      </c>
      <c r="I23" s="7">
        <v>0.43617148300000003</v>
      </c>
      <c r="J23" s="8">
        <v>2.2750258999999998E-2</v>
      </c>
      <c r="K23" s="9">
        <f t="shared" si="1"/>
        <v>-0.12069286699999998</v>
      </c>
      <c r="L23" s="7" t="s">
        <v>42</v>
      </c>
      <c r="M23" s="8" t="s">
        <v>42</v>
      </c>
      <c r="N23" s="7" t="s">
        <v>42</v>
      </c>
      <c r="O23" s="8" t="s">
        <v>42</v>
      </c>
      <c r="P23" s="20" t="s">
        <v>285</v>
      </c>
    </row>
    <row r="24" spans="1:16" ht="20.25" customHeight="1" x14ac:dyDescent="0.3">
      <c r="A24" s="97" t="s">
        <v>102</v>
      </c>
      <c r="B24" s="7">
        <v>0.38228092105308398</v>
      </c>
      <c r="C24" s="8">
        <v>3.7344554745415197E-2</v>
      </c>
      <c r="D24" s="7">
        <v>0.37689830199440399</v>
      </c>
      <c r="E24" s="8">
        <v>8.5318517570749197E-5</v>
      </c>
      <c r="F24" s="9">
        <f t="shared" si="0"/>
        <v>-5.3826190586799827E-3</v>
      </c>
      <c r="G24" s="7">
        <v>0.39757394000000001</v>
      </c>
      <c r="H24" s="8">
        <v>3.9930563000000002E-2</v>
      </c>
      <c r="I24" s="7">
        <v>0.43342118299999999</v>
      </c>
      <c r="J24" s="8">
        <v>2.9276236000000001E-2</v>
      </c>
      <c r="K24" s="9">
        <f t="shared" si="1"/>
        <v>3.5847242999999973E-2</v>
      </c>
      <c r="L24" s="7">
        <v>5.1902736374322501E-2</v>
      </c>
      <c r="M24" s="8">
        <v>0.99998119598986601</v>
      </c>
      <c r="N24" s="7">
        <v>-0.13302429670795801</v>
      </c>
      <c r="O24" s="8">
        <v>0.694327975663665</v>
      </c>
      <c r="P24" s="20">
        <f t="shared" si="2"/>
        <v>-0.18492703308228051</v>
      </c>
    </row>
    <row r="25" spans="1:16" ht="20.25" customHeight="1" x14ac:dyDescent="0.3">
      <c r="A25" s="97" t="s">
        <v>104</v>
      </c>
      <c r="B25" s="7">
        <v>0.405208651878323</v>
      </c>
      <c r="C25" s="8">
        <v>1.98750754655516E-2</v>
      </c>
      <c r="D25" s="7">
        <v>0.58008964673709695</v>
      </c>
      <c r="E25" s="8">
        <v>2.4800208361289799E-10</v>
      </c>
      <c r="F25" s="9">
        <f t="shared" si="0"/>
        <v>0.17488099485877395</v>
      </c>
      <c r="G25" s="7">
        <v>0.64898007499999999</v>
      </c>
      <c r="H25" s="8">
        <v>5.6416099999999998E-4</v>
      </c>
      <c r="I25" s="7">
        <v>0.61921908400000003</v>
      </c>
      <c r="J25" s="8">
        <v>1.5891600000000001E-3</v>
      </c>
      <c r="K25" s="9">
        <f t="shared" si="1"/>
        <v>-2.9760990999999959E-2</v>
      </c>
      <c r="L25" s="7">
        <v>0.66639213832283795</v>
      </c>
      <c r="M25" s="8">
        <v>1.3886744291713901E-2</v>
      </c>
      <c r="N25" s="7">
        <v>0.28979682894450598</v>
      </c>
      <c r="O25" s="8">
        <v>0.183993450450775</v>
      </c>
      <c r="P25" s="20">
        <f t="shared" si="2"/>
        <v>-0.37659530937833197</v>
      </c>
    </row>
    <row r="26" spans="1:16" ht="20.25" customHeight="1" x14ac:dyDescent="0.3">
      <c r="A26" s="36" t="s">
        <v>111</v>
      </c>
      <c r="B26" s="7">
        <v>0.43291955391827402</v>
      </c>
      <c r="C26" s="8">
        <v>1.56571612264697E-2</v>
      </c>
      <c r="D26" s="7">
        <v>0.29390428301954002</v>
      </c>
      <c r="E26" s="8">
        <v>3.19224086549882E-3</v>
      </c>
      <c r="F26" s="9">
        <f t="shared" si="0"/>
        <v>-0.139015270898734</v>
      </c>
      <c r="G26" s="7">
        <v>0.41535924800000001</v>
      </c>
      <c r="H26" s="8">
        <v>2.6473541E-2</v>
      </c>
      <c r="I26" s="7">
        <v>0.58660907100000004</v>
      </c>
      <c r="J26" s="8">
        <v>3.7827170000000001E-3</v>
      </c>
      <c r="K26" s="9">
        <f t="shared" si="1"/>
        <v>0.17124982300000002</v>
      </c>
      <c r="L26" s="7">
        <v>0.41237624757476099</v>
      </c>
      <c r="M26" s="8">
        <v>0.21657859402829199</v>
      </c>
      <c r="N26" s="7">
        <v>-0.125262404983009</v>
      </c>
      <c r="O26" s="8">
        <v>0.76915067508882096</v>
      </c>
      <c r="P26" s="20">
        <f t="shared" si="2"/>
        <v>-0.53763865255776999</v>
      </c>
    </row>
    <row r="27" spans="1:16" ht="20.25" customHeight="1" x14ac:dyDescent="0.3">
      <c r="A27" s="97" t="s">
        <v>115</v>
      </c>
      <c r="B27" s="7">
        <v>1.0329341503893901</v>
      </c>
      <c r="C27" s="8">
        <v>1.3030850704032199E-10</v>
      </c>
      <c r="D27" s="7">
        <v>0.39118036839270998</v>
      </c>
      <c r="E27" s="8">
        <v>1.8969994649842301E-5</v>
      </c>
      <c r="F27" s="9">
        <f t="shared" si="0"/>
        <v>-0.64175378199668009</v>
      </c>
      <c r="G27" s="7">
        <v>0.86302429999999997</v>
      </c>
      <c r="H27" s="8">
        <v>1.33E-5</v>
      </c>
      <c r="I27" s="7">
        <v>0.38738486999999999</v>
      </c>
      <c r="J27" s="8">
        <v>4.204944E-2</v>
      </c>
      <c r="K27" s="9">
        <f t="shared" si="1"/>
        <v>-0.47563942999999997</v>
      </c>
      <c r="L27" s="7">
        <v>0.72439797400001504</v>
      </c>
      <c r="M27" s="8">
        <v>6.5383777797130998E-4</v>
      </c>
      <c r="N27" s="7">
        <v>1.1623028850157801E-2</v>
      </c>
      <c r="O27" s="8">
        <v>0.99948111959574704</v>
      </c>
      <c r="P27" s="20">
        <f t="shared" si="2"/>
        <v>-0.71277494514985729</v>
      </c>
    </row>
    <row r="28" spans="1:16" ht="20.25" customHeight="1" x14ac:dyDescent="0.3">
      <c r="A28" s="97" t="s">
        <v>116</v>
      </c>
      <c r="B28" s="7">
        <v>1.23382599378646</v>
      </c>
      <c r="C28" s="8">
        <v>1.46140409715132E-11</v>
      </c>
      <c r="D28" s="7">
        <v>0.42006782901830902</v>
      </c>
      <c r="E28" s="8">
        <v>1.19365810043907E-5</v>
      </c>
      <c r="F28" s="9">
        <f t="shared" si="0"/>
        <v>-0.81375816476815088</v>
      </c>
      <c r="G28" s="7">
        <v>0.52436125899999997</v>
      </c>
      <c r="H28" s="8">
        <v>4.2418999999999998E-3</v>
      </c>
      <c r="I28" s="7">
        <v>0.58479105300000001</v>
      </c>
      <c r="J28" s="8">
        <v>2.7149800000000001E-3</v>
      </c>
      <c r="K28" s="9">
        <f t="shared" si="1"/>
        <v>6.0429794000000037E-2</v>
      </c>
      <c r="L28" s="7">
        <v>0.242914149385237</v>
      </c>
      <c r="M28" s="8">
        <v>0.587601997558867</v>
      </c>
      <c r="N28" s="7">
        <v>0.55231905727108099</v>
      </c>
      <c r="O28" s="8">
        <v>2.4071163947792001E-4</v>
      </c>
      <c r="P28" s="20">
        <f t="shared" si="2"/>
        <v>0.30940490788584396</v>
      </c>
    </row>
    <row r="29" spans="1:16" ht="20.25" customHeight="1" x14ac:dyDescent="0.3">
      <c r="A29" s="97" t="s">
        <v>121</v>
      </c>
      <c r="B29" s="7">
        <v>0.88214720178387396</v>
      </c>
      <c r="C29" s="8">
        <v>6.8601139549018799E-8</v>
      </c>
      <c r="D29" s="7">
        <v>0.38869005868130402</v>
      </c>
      <c r="E29" s="8">
        <v>4.41338008271697E-5</v>
      </c>
      <c r="F29" s="9">
        <f t="shared" si="0"/>
        <v>-0.49345714310256994</v>
      </c>
      <c r="G29" s="7">
        <v>0.60967204100000005</v>
      </c>
      <c r="H29" s="8">
        <v>5.8062399999999996E-4</v>
      </c>
      <c r="I29" s="7">
        <v>0.56671399600000005</v>
      </c>
      <c r="J29" s="8">
        <v>2.6057699999999999E-3</v>
      </c>
      <c r="K29" s="9">
        <f t="shared" si="1"/>
        <v>-4.2958045E-2</v>
      </c>
      <c r="L29" s="7">
        <v>0.55075437811376904</v>
      </c>
      <c r="M29" s="8">
        <v>1.3886744291713901E-2</v>
      </c>
      <c r="N29" s="7">
        <v>0.46094445674146201</v>
      </c>
      <c r="O29" s="8">
        <v>4.9737178491885499E-4</v>
      </c>
      <c r="P29" s="20">
        <f t="shared" si="2"/>
        <v>-8.9809921372307033E-2</v>
      </c>
    </row>
    <row r="30" spans="1:16" ht="20.25" customHeight="1" x14ac:dyDescent="0.3">
      <c r="A30" s="97" t="s">
        <v>123</v>
      </c>
      <c r="B30" s="7">
        <v>0.61351837965112099</v>
      </c>
      <c r="C30" s="8">
        <v>1.85040938019455E-4</v>
      </c>
      <c r="D30" s="7">
        <v>0.67685393256692294</v>
      </c>
      <c r="E30" s="8">
        <v>9.5572467688793692E-12</v>
      </c>
      <c r="F30" s="9">
        <f t="shared" si="0"/>
        <v>6.3335552915801951E-2</v>
      </c>
      <c r="G30" s="7">
        <v>0.57672019900000004</v>
      </c>
      <c r="H30" s="8">
        <v>8.1647100000000004E-4</v>
      </c>
      <c r="I30" s="7">
        <v>0.51428514299999994</v>
      </c>
      <c r="J30" s="8">
        <v>4.7570729999999997E-3</v>
      </c>
      <c r="K30" s="9">
        <f t="shared" si="1"/>
        <v>-6.24350560000001E-2</v>
      </c>
      <c r="L30" s="7" t="s">
        <v>42</v>
      </c>
      <c r="M30" s="8" t="s">
        <v>42</v>
      </c>
      <c r="N30" s="7" t="s">
        <v>42</v>
      </c>
      <c r="O30" s="8" t="s">
        <v>42</v>
      </c>
      <c r="P30" s="20" t="s">
        <v>285</v>
      </c>
    </row>
    <row r="31" spans="1:16" ht="20.25" customHeight="1" x14ac:dyDescent="0.3">
      <c r="A31" s="97" t="s">
        <v>124</v>
      </c>
      <c r="B31" s="7">
        <v>0.55541028913537105</v>
      </c>
      <c r="C31" s="8">
        <v>5.3540597627828703E-4</v>
      </c>
      <c r="D31" s="7">
        <v>0.41820703189280101</v>
      </c>
      <c r="E31" s="8">
        <v>3.7272362891896501E-6</v>
      </c>
      <c r="F31" s="9">
        <f t="shared" si="0"/>
        <v>-0.13720325724257004</v>
      </c>
      <c r="G31" s="7">
        <v>0.378894389</v>
      </c>
      <c r="H31" s="8">
        <v>3.9930563000000002E-2</v>
      </c>
      <c r="I31" s="7">
        <v>0.43830999799999998</v>
      </c>
      <c r="J31" s="8">
        <v>2.2750258999999998E-2</v>
      </c>
      <c r="K31" s="9">
        <f t="shared" si="1"/>
        <v>5.941560899999998E-2</v>
      </c>
      <c r="L31" s="7" t="s">
        <v>42</v>
      </c>
      <c r="M31" s="8" t="s">
        <v>42</v>
      </c>
      <c r="N31" s="7" t="s">
        <v>42</v>
      </c>
      <c r="O31" s="8" t="s">
        <v>42</v>
      </c>
      <c r="P31" s="20" t="s">
        <v>285</v>
      </c>
    </row>
    <row r="32" spans="1:16" ht="20.25" customHeight="1" x14ac:dyDescent="0.3">
      <c r="A32" s="97" t="s">
        <v>132</v>
      </c>
      <c r="B32" s="7">
        <v>0.84727089886530804</v>
      </c>
      <c r="C32" s="8">
        <v>1.04877236372009E-9</v>
      </c>
      <c r="D32" s="7">
        <v>0.896846375065671</v>
      </c>
      <c r="E32" s="8">
        <v>9.5572467688793692E-12</v>
      </c>
      <c r="F32" s="9">
        <f t="shared" si="0"/>
        <v>4.9575476200362956E-2</v>
      </c>
      <c r="G32" s="7">
        <v>0.80754619500000002</v>
      </c>
      <c r="H32" s="8">
        <v>1.33E-5</v>
      </c>
      <c r="I32" s="7">
        <v>0.74645653199999995</v>
      </c>
      <c r="J32" s="8">
        <v>5.7000000000000003E-5</v>
      </c>
      <c r="K32" s="9">
        <f t="shared" si="1"/>
        <v>-6.1089663000000072E-2</v>
      </c>
      <c r="L32" s="7">
        <v>0.59258837267379705</v>
      </c>
      <c r="M32" s="8">
        <v>6.9368892266962703E-2</v>
      </c>
      <c r="N32" s="7">
        <v>0.39383632893598503</v>
      </c>
      <c r="O32" s="8">
        <v>4.49221374267108E-2</v>
      </c>
      <c r="P32" s="20">
        <f t="shared" si="2"/>
        <v>-0.19875204373781202</v>
      </c>
    </row>
    <row r="33" spans="1:16" ht="20.25" customHeight="1" x14ac:dyDescent="0.3">
      <c r="A33" s="97" t="s">
        <v>133</v>
      </c>
      <c r="B33" s="7">
        <v>0.80735262060947699</v>
      </c>
      <c r="C33" s="8">
        <v>4.95655316201896E-7</v>
      </c>
      <c r="D33" s="7">
        <v>0.50680840398586002</v>
      </c>
      <c r="E33" s="8">
        <v>3.8098162513655602E-8</v>
      </c>
      <c r="F33" s="9">
        <f t="shared" si="0"/>
        <v>-0.30054421662361697</v>
      </c>
      <c r="G33" s="7">
        <v>0.63209596700000004</v>
      </c>
      <c r="H33" s="8">
        <v>7.8192699999999997E-4</v>
      </c>
      <c r="I33" s="7">
        <v>0.44239851200000002</v>
      </c>
      <c r="J33" s="8">
        <v>2.1539409999999998E-2</v>
      </c>
      <c r="K33" s="9">
        <f t="shared" si="1"/>
        <v>-0.18969745500000001</v>
      </c>
      <c r="L33" s="7">
        <v>0.52046780724156205</v>
      </c>
      <c r="M33" s="8">
        <v>6.9368892266962703E-2</v>
      </c>
      <c r="N33" s="7">
        <v>0.11197940988829699</v>
      </c>
      <c r="O33" s="8">
        <v>0.804566106567146</v>
      </c>
      <c r="P33" s="20">
        <f t="shared" si="2"/>
        <v>-0.40848839735326503</v>
      </c>
    </row>
    <row r="34" spans="1:16" ht="20.25" customHeight="1" x14ac:dyDescent="0.3">
      <c r="A34" s="107" t="s">
        <v>135</v>
      </c>
      <c r="B34" s="7">
        <v>0.88049629336297097</v>
      </c>
      <c r="C34" s="8">
        <v>1.36628853733424E-9</v>
      </c>
      <c r="D34" s="7">
        <v>0.97742340867502198</v>
      </c>
      <c r="E34" s="8">
        <v>9.5572467688793692E-12</v>
      </c>
      <c r="F34" s="9">
        <f t="shared" si="0"/>
        <v>9.6927115312051004E-2</v>
      </c>
      <c r="G34" s="7">
        <v>0.804338624</v>
      </c>
      <c r="H34" s="8">
        <v>1.33E-5</v>
      </c>
      <c r="I34" s="7">
        <v>1.09904979</v>
      </c>
      <c r="J34" s="8">
        <v>2.3100000000000001E-9</v>
      </c>
      <c r="K34" s="9">
        <f t="shared" si="1"/>
        <v>0.29471116600000002</v>
      </c>
      <c r="L34" s="7">
        <v>0.86146594896221196</v>
      </c>
      <c r="M34" s="8">
        <v>2.1144347935225E-5</v>
      </c>
      <c r="N34" s="7">
        <v>1.11844180708772</v>
      </c>
      <c r="O34" s="8">
        <v>3.4123009973185997E-11</v>
      </c>
      <c r="P34" s="20">
        <f t="shared" si="2"/>
        <v>0.25697585812550805</v>
      </c>
    </row>
    <row r="35" spans="1:16" ht="20.25" customHeight="1" x14ac:dyDescent="0.3">
      <c r="A35" s="97" t="s">
        <v>139</v>
      </c>
      <c r="B35" s="7">
        <v>0.89276227584981904</v>
      </c>
      <c r="C35" s="8">
        <v>5.5249986520214599E-8</v>
      </c>
      <c r="D35" s="7">
        <v>0.27172365769729001</v>
      </c>
      <c r="E35" s="8">
        <v>6.6516978961611104E-3</v>
      </c>
      <c r="F35" s="9">
        <f t="shared" si="0"/>
        <v>-0.62103861815252903</v>
      </c>
      <c r="G35" s="7">
        <v>0.57759909200000004</v>
      </c>
      <c r="H35" s="8">
        <v>1.7069870000000001E-3</v>
      </c>
      <c r="I35" s="7">
        <v>0.46008071499999997</v>
      </c>
      <c r="J35" s="8">
        <v>1.5589105000000001E-2</v>
      </c>
      <c r="K35" s="9">
        <f t="shared" si="1"/>
        <v>-0.11751837700000006</v>
      </c>
      <c r="L35" s="7">
        <v>0.53397895113624905</v>
      </c>
      <c r="M35" s="8">
        <v>2.7014596964752599E-2</v>
      </c>
      <c r="N35" s="7">
        <v>0.408356929944868</v>
      </c>
      <c r="O35" s="8">
        <v>5.6486000027036604E-3</v>
      </c>
      <c r="P35" s="20">
        <f t="shared" si="2"/>
        <v>-0.12562202119138105</v>
      </c>
    </row>
    <row r="36" spans="1:16" ht="20.25" customHeight="1" x14ac:dyDescent="0.3">
      <c r="A36" s="97" t="s">
        <v>141</v>
      </c>
      <c r="B36" s="7">
        <v>1.13541186210999</v>
      </c>
      <c r="C36" s="8">
        <v>1.46140409715132E-11</v>
      </c>
      <c r="D36" s="7">
        <v>0.43554459402661</v>
      </c>
      <c r="E36" s="8">
        <v>1.0822693167131201E-6</v>
      </c>
      <c r="F36" s="9">
        <f t="shared" si="0"/>
        <v>-0.69986726808337996</v>
      </c>
      <c r="G36" s="7">
        <v>0.62992446499999999</v>
      </c>
      <c r="H36" s="8">
        <v>5.8062399999999996E-4</v>
      </c>
      <c r="I36" s="7">
        <v>0.66115044700000003</v>
      </c>
      <c r="J36" s="8">
        <v>6.8100099999999998E-4</v>
      </c>
      <c r="K36" s="9">
        <f t="shared" si="1"/>
        <v>3.1225982000000041E-2</v>
      </c>
      <c r="L36" s="7">
        <v>0.64495477778075505</v>
      </c>
      <c r="M36" s="8">
        <v>2.1635047970523002E-3</v>
      </c>
      <c r="N36" s="7">
        <v>0.42696021908555398</v>
      </c>
      <c r="O36" s="8">
        <v>1.01379349987796E-3</v>
      </c>
      <c r="P36" s="20">
        <f t="shared" si="2"/>
        <v>-0.21799455869520107</v>
      </c>
    </row>
    <row r="37" spans="1:16" ht="20.25" customHeight="1" x14ac:dyDescent="0.3">
      <c r="A37" s="97" t="s">
        <v>147</v>
      </c>
      <c r="B37" s="7">
        <v>0.90000174891237394</v>
      </c>
      <c r="C37" s="8">
        <v>2.42170455186737E-9</v>
      </c>
      <c r="D37" s="7">
        <v>0.51914104871376698</v>
      </c>
      <c r="E37" s="8">
        <v>1.76861949587084E-9</v>
      </c>
      <c r="F37" s="9">
        <f t="shared" si="0"/>
        <v>-0.38086070019860696</v>
      </c>
      <c r="G37" s="7">
        <v>0.77714971499999996</v>
      </c>
      <c r="H37" s="8">
        <v>6.5199999999999999E-5</v>
      </c>
      <c r="I37" s="7">
        <v>0.48607897999999999</v>
      </c>
      <c r="J37" s="8">
        <v>1.2321355000000001E-2</v>
      </c>
      <c r="K37" s="9">
        <f t="shared" si="1"/>
        <v>-0.29107073499999997</v>
      </c>
      <c r="L37" s="7" t="s">
        <v>42</v>
      </c>
      <c r="M37" s="8" t="s">
        <v>42</v>
      </c>
      <c r="N37" s="7" t="s">
        <v>42</v>
      </c>
      <c r="O37" s="8" t="s">
        <v>42</v>
      </c>
      <c r="P37" s="20" t="s">
        <v>285</v>
      </c>
    </row>
    <row r="38" spans="1:16" ht="20.25" customHeight="1" x14ac:dyDescent="0.3">
      <c r="A38" s="97" t="s">
        <v>150</v>
      </c>
      <c r="B38" s="7">
        <v>1.1064770625449101</v>
      </c>
      <c r="C38" s="8">
        <v>1.46140409715132E-11</v>
      </c>
      <c r="D38" s="7">
        <v>0.39980995703365801</v>
      </c>
      <c r="E38" s="8">
        <v>6.6284441675057699E-6</v>
      </c>
      <c r="F38" s="9">
        <f t="shared" si="0"/>
        <v>-0.70666710551125211</v>
      </c>
      <c r="G38" s="7">
        <v>0.66465359899999998</v>
      </c>
      <c r="H38" s="8">
        <v>4.0846600000000002E-4</v>
      </c>
      <c r="I38" s="7">
        <v>0.51333789100000005</v>
      </c>
      <c r="J38" s="8">
        <v>7.2255380000000001E-3</v>
      </c>
      <c r="K38" s="9">
        <f t="shared" si="1"/>
        <v>-0.15131570799999994</v>
      </c>
      <c r="L38" s="7">
        <v>0.39724009144574901</v>
      </c>
      <c r="M38" s="8">
        <v>0.16269349095629801</v>
      </c>
      <c r="N38" s="7">
        <v>5.3412461229164203E-2</v>
      </c>
      <c r="O38" s="8">
        <v>0.98824092580744105</v>
      </c>
      <c r="P38" s="20">
        <f t="shared" si="2"/>
        <v>-0.3438276302165848</v>
      </c>
    </row>
    <row r="39" spans="1:16" ht="20.25" customHeight="1" x14ac:dyDescent="0.3">
      <c r="A39" s="97" t="s">
        <v>157</v>
      </c>
      <c r="B39" s="7">
        <v>1.1187909127075499</v>
      </c>
      <c r="C39" s="8">
        <v>1.46140409715132E-11</v>
      </c>
      <c r="D39" s="7">
        <v>0.480368732743581</v>
      </c>
      <c r="E39" s="8">
        <v>3.1578984723971497E-8</v>
      </c>
      <c r="F39" s="9">
        <f t="shared" si="0"/>
        <v>-0.63842217996396888</v>
      </c>
      <c r="G39" s="7">
        <v>0.74041006899999995</v>
      </c>
      <c r="H39" s="8">
        <v>5.8699999999999997E-5</v>
      </c>
      <c r="I39" s="7">
        <v>0.66378527799999998</v>
      </c>
      <c r="J39" s="8">
        <v>4.68937E-4</v>
      </c>
      <c r="K39" s="9">
        <f t="shared" si="1"/>
        <v>-7.662479099999997E-2</v>
      </c>
      <c r="L39" s="7">
        <v>0.82096117286521797</v>
      </c>
      <c r="M39" s="8">
        <v>1.0125302418368099E-3</v>
      </c>
      <c r="N39" s="7">
        <v>0.49725134552455302</v>
      </c>
      <c r="O39" s="8">
        <v>1.44313547647241E-3</v>
      </c>
      <c r="P39" s="20">
        <f t="shared" si="2"/>
        <v>-0.32370982734066495</v>
      </c>
    </row>
    <row r="40" spans="1:16" ht="20.25" customHeight="1" x14ac:dyDescent="0.3">
      <c r="A40" s="97" t="s">
        <v>164</v>
      </c>
      <c r="B40" s="7">
        <v>1.36740571746478</v>
      </c>
      <c r="C40" s="8">
        <v>1.46140409715132E-11</v>
      </c>
      <c r="D40" s="7">
        <v>1.0223257451163901</v>
      </c>
      <c r="E40" s="8">
        <v>9.5572467688793692E-12</v>
      </c>
      <c r="F40" s="9">
        <f t="shared" si="0"/>
        <v>-0.34507997234838994</v>
      </c>
      <c r="G40" s="7">
        <v>0.9751514</v>
      </c>
      <c r="H40" s="8">
        <v>1.43E-9</v>
      </c>
      <c r="I40" s="7">
        <v>1.250368822</v>
      </c>
      <c r="J40" s="8">
        <v>1.6300000000000001E-14</v>
      </c>
      <c r="K40" s="9">
        <f t="shared" si="1"/>
        <v>0.27521742199999999</v>
      </c>
      <c r="L40" s="7">
        <v>1.3688080619549099</v>
      </c>
      <c r="M40" s="8">
        <v>1.55212953600881E-10</v>
      </c>
      <c r="N40" s="7">
        <v>1.1579742912295901</v>
      </c>
      <c r="O40" s="8">
        <v>3.4123009973185997E-11</v>
      </c>
      <c r="P40" s="20">
        <f t="shared" si="2"/>
        <v>-0.21083377072531984</v>
      </c>
    </row>
    <row r="41" spans="1:16" ht="20.25" customHeight="1" x14ac:dyDescent="0.3">
      <c r="A41" s="97" t="s">
        <v>167</v>
      </c>
      <c r="B41" s="7">
        <v>1.0192395384358801</v>
      </c>
      <c r="C41" s="8">
        <v>2.09225494072842E-11</v>
      </c>
      <c r="D41" s="7">
        <v>0.491335467102954</v>
      </c>
      <c r="E41" s="8">
        <v>6.93889835713514E-9</v>
      </c>
      <c r="F41" s="9">
        <f t="shared" si="0"/>
        <v>-0.52790407133292616</v>
      </c>
      <c r="G41" s="7">
        <v>0.74949913499999998</v>
      </c>
      <c r="H41" s="8">
        <v>7.47E-5</v>
      </c>
      <c r="I41" s="7">
        <v>0.52734360300000005</v>
      </c>
      <c r="J41" s="8">
        <v>5.6046769999999997E-3</v>
      </c>
      <c r="K41" s="9">
        <f t="shared" si="1"/>
        <v>-0.22215553199999993</v>
      </c>
      <c r="L41" s="7">
        <v>0.72836567292964405</v>
      </c>
      <c r="M41" s="8">
        <v>3.9722476087193396E-3</v>
      </c>
      <c r="N41" s="7">
        <v>0.228536325608001</v>
      </c>
      <c r="O41" s="8">
        <v>0.34105824433016702</v>
      </c>
      <c r="P41" s="20">
        <f t="shared" si="2"/>
        <v>-0.49982934732164308</v>
      </c>
    </row>
    <row r="42" spans="1:16" ht="20.25" customHeight="1" x14ac:dyDescent="0.3">
      <c r="A42" s="97" t="s">
        <v>169</v>
      </c>
      <c r="B42" s="7">
        <v>0.40225621204509099</v>
      </c>
      <c r="C42" s="8">
        <v>2.4391733055916399E-2</v>
      </c>
      <c r="D42" s="7">
        <v>0.36997435690278302</v>
      </c>
      <c r="E42" s="8">
        <v>9.8897750369057497E-5</v>
      </c>
      <c r="F42" s="9">
        <f t="shared" si="0"/>
        <v>-3.2281855142307969E-2</v>
      </c>
      <c r="G42" s="7">
        <v>0.51047619300000002</v>
      </c>
      <c r="H42" s="8">
        <v>7.9734750000000007E-3</v>
      </c>
      <c r="I42" s="7">
        <v>0.46824448699999999</v>
      </c>
      <c r="J42" s="8">
        <v>2.1324078999999999E-2</v>
      </c>
      <c r="K42" s="9">
        <f t="shared" si="1"/>
        <v>-4.2231706000000035E-2</v>
      </c>
      <c r="L42" s="7" t="s">
        <v>42</v>
      </c>
      <c r="M42" s="8" t="s">
        <v>42</v>
      </c>
      <c r="N42" s="7" t="s">
        <v>42</v>
      </c>
      <c r="O42" s="8" t="s">
        <v>42</v>
      </c>
      <c r="P42" s="20" t="s">
        <v>285</v>
      </c>
    </row>
    <row r="43" spans="1:16" ht="20.25" customHeight="1" x14ac:dyDescent="0.3">
      <c r="A43" s="97" t="s">
        <v>172</v>
      </c>
      <c r="B43" s="7">
        <v>0.59680752302506102</v>
      </c>
      <c r="C43" s="8">
        <v>4.1390071521907302E-5</v>
      </c>
      <c r="D43" s="7">
        <v>0.71810409534757802</v>
      </c>
      <c r="E43" s="8">
        <v>9.5572467688793692E-12</v>
      </c>
      <c r="F43" s="9">
        <f t="shared" si="0"/>
        <v>0.121296572322517</v>
      </c>
      <c r="G43" s="7">
        <v>0.57003502399999995</v>
      </c>
      <c r="H43" s="8">
        <v>1.4118500000000001E-3</v>
      </c>
      <c r="I43" s="7">
        <v>0.81426648300000004</v>
      </c>
      <c r="J43" s="8">
        <v>1.4399999999999999E-5</v>
      </c>
      <c r="K43" s="9">
        <f t="shared" si="1"/>
        <v>0.2442314590000001</v>
      </c>
      <c r="L43" s="7" t="s">
        <v>42</v>
      </c>
      <c r="M43" s="8" t="s">
        <v>42</v>
      </c>
      <c r="N43" s="7" t="s">
        <v>42</v>
      </c>
      <c r="O43" s="8" t="s">
        <v>42</v>
      </c>
      <c r="P43" s="20" t="s">
        <v>285</v>
      </c>
    </row>
    <row r="44" spans="1:16" ht="20.25" customHeight="1" x14ac:dyDescent="0.3">
      <c r="A44" s="97" t="s">
        <v>175</v>
      </c>
      <c r="B44" s="7">
        <v>0.72666609504005197</v>
      </c>
      <c r="C44" s="8">
        <v>3.4463644568210701E-6</v>
      </c>
      <c r="D44" s="7">
        <v>0.684837174979261</v>
      </c>
      <c r="E44" s="8">
        <v>9.5572467688793692E-12</v>
      </c>
      <c r="F44" s="9">
        <f t="shared" si="0"/>
        <v>-4.1828920060790975E-2</v>
      </c>
      <c r="G44" s="7">
        <v>0.39494506299999999</v>
      </c>
      <c r="H44" s="8">
        <v>2.8736027000000001E-2</v>
      </c>
      <c r="I44" s="7">
        <v>0.66081962000000005</v>
      </c>
      <c r="J44" s="8">
        <v>6.8100099999999998E-4</v>
      </c>
      <c r="K44" s="9">
        <f t="shared" si="1"/>
        <v>0.26587455700000007</v>
      </c>
      <c r="L44" s="7">
        <v>0.82120571173204404</v>
      </c>
      <c r="M44" s="8">
        <v>7.7392841002532598E-4</v>
      </c>
      <c r="N44" s="7">
        <v>0.34790156399208499</v>
      </c>
      <c r="O44" s="8">
        <v>4.7536895699396599E-2</v>
      </c>
      <c r="P44" s="20">
        <f t="shared" si="2"/>
        <v>-0.47330414773995905</v>
      </c>
    </row>
    <row r="45" spans="1:16" ht="20.25" customHeight="1" x14ac:dyDescent="0.3">
      <c r="A45" s="97" t="s">
        <v>180</v>
      </c>
      <c r="B45" s="7">
        <v>0.67431882839766299</v>
      </c>
      <c r="C45" s="8">
        <v>4.41094392612759E-5</v>
      </c>
      <c r="D45" s="7">
        <v>0.43661220339261098</v>
      </c>
      <c r="E45" s="8">
        <v>3.6693091937230798E-6</v>
      </c>
      <c r="F45" s="9">
        <f t="shared" si="0"/>
        <v>-0.23770662500505202</v>
      </c>
      <c r="G45" s="7">
        <v>0.51064192799999997</v>
      </c>
      <c r="H45" s="8">
        <v>7.1851229999999999E-3</v>
      </c>
      <c r="I45" s="7">
        <v>0.47036585800000003</v>
      </c>
      <c r="J45" s="8">
        <v>1.8864315999999999E-2</v>
      </c>
      <c r="K45" s="9">
        <f t="shared" si="1"/>
        <v>-4.0276069999999942E-2</v>
      </c>
      <c r="L45" s="7">
        <v>0.183644844229469</v>
      </c>
      <c r="M45" s="8">
        <v>0.784660937121752</v>
      </c>
      <c r="N45" s="7">
        <v>3.0423423035507501E-2</v>
      </c>
      <c r="O45" s="8">
        <v>0.99948111959574704</v>
      </c>
      <c r="P45" s="20">
        <f t="shared" si="2"/>
        <v>-0.15322142119396151</v>
      </c>
    </row>
    <row r="46" spans="1:16" ht="20.25" customHeight="1" x14ac:dyDescent="0.3">
      <c r="A46" s="97" t="s">
        <v>185</v>
      </c>
      <c r="B46" s="7">
        <v>0.87035685225281501</v>
      </c>
      <c r="C46" s="8">
        <v>4.3297531970677703E-8</v>
      </c>
      <c r="D46" s="7">
        <v>0.42469198690798599</v>
      </c>
      <c r="E46" s="8">
        <v>3.5994030881814399E-6</v>
      </c>
      <c r="F46" s="9">
        <f t="shared" si="0"/>
        <v>-0.44566486534482902</v>
      </c>
      <c r="G46" s="7">
        <v>0.52220855799999999</v>
      </c>
      <c r="H46" s="8">
        <v>3.508775E-3</v>
      </c>
      <c r="I46" s="7">
        <v>0.40722038399999999</v>
      </c>
      <c r="J46" s="8">
        <v>2.3484193E-2</v>
      </c>
      <c r="K46" s="9">
        <f t="shared" si="1"/>
        <v>-0.114988174</v>
      </c>
      <c r="L46" s="7">
        <v>0.21602697994778799</v>
      </c>
      <c r="M46" s="8">
        <v>0.78533713560676399</v>
      </c>
      <c r="N46" s="7">
        <v>0.13141840787132</v>
      </c>
      <c r="O46" s="8">
        <v>0.80925667347283203</v>
      </c>
      <c r="P46" s="20">
        <f t="shared" si="2"/>
        <v>-8.4608572076467992E-2</v>
      </c>
    </row>
    <row r="47" spans="1:16" ht="20.25" customHeight="1" x14ac:dyDescent="0.3">
      <c r="A47" s="97" t="s">
        <v>190</v>
      </c>
      <c r="B47" s="7">
        <v>0.63444256760995699</v>
      </c>
      <c r="C47" s="8">
        <v>9.7365969595761197E-5</v>
      </c>
      <c r="D47" s="7">
        <v>0.41586985696818501</v>
      </c>
      <c r="E47" s="8">
        <v>7.4257499810222302E-6</v>
      </c>
      <c r="F47" s="9">
        <f t="shared" si="0"/>
        <v>-0.21857271064177197</v>
      </c>
      <c r="G47" s="7">
        <v>0.75594325900000003</v>
      </c>
      <c r="H47" s="8">
        <v>7.47E-5</v>
      </c>
      <c r="I47" s="7">
        <v>0.38698746699999997</v>
      </c>
      <c r="J47" s="8">
        <v>4.0996739999999997E-2</v>
      </c>
      <c r="K47" s="9">
        <f t="shared" si="1"/>
        <v>-0.36895579200000006</v>
      </c>
      <c r="L47" s="7">
        <v>0.68798031167704399</v>
      </c>
      <c r="M47" s="8">
        <v>3.7467469448996299E-3</v>
      </c>
      <c r="N47" s="7">
        <v>0.131297039889057</v>
      </c>
      <c r="O47" s="8">
        <v>0.72850387026558205</v>
      </c>
      <c r="P47" s="20">
        <f t="shared" si="2"/>
        <v>-0.55668327178798704</v>
      </c>
    </row>
    <row r="48" spans="1:16" ht="20.25" customHeight="1" x14ac:dyDescent="0.3">
      <c r="A48" s="97" t="s">
        <v>199</v>
      </c>
      <c r="B48" s="7">
        <v>0.60492709511231302</v>
      </c>
      <c r="C48" s="8">
        <v>1.44264688590074E-4</v>
      </c>
      <c r="D48" s="7">
        <v>0.51512935640820601</v>
      </c>
      <c r="E48" s="8">
        <v>9.6913414033498699E-9</v>
      </c>
      <c r="F48" s="9">
        <f t="shared" si="0"/>
        <v>-8.9797738704107011E-2</v>
      </c>
      <c r="G48" s="7">
        <v>0.73015048100000002</v>
      </c>
      <c r="H48" s="8">
        <v>1.00921E-4</v>
      </c>
      <c r="I48" s="7">
        <v>0.493563953</v>
      </c>
      <c r="J48" s="8">
        <v>1.0275584000000001E-2</v>
      </c>
      <c r="K48" s="9">
        <f t="shared" si="1"/>
        <v>-0.23658652800000002</v>
      </c>
      <c r="L48" s="7">
        <v>0.66938004303285703</v>
      </c>
      <c r="M48" s="8">
        <v>4.2811396135323202E-3</v>
      </c>
      <c r="N48" s="7">
        <v>0.12379304598688499</v>
      </c>
      <c r="O48" s="8">
        <v>0.72850387026558205</v>
      </c>
      <c r="P48" s="20">
        <f t="shared" si="2"/>
        <v>-0.54558699704597202</v>
      </c>
    </row>
    <row r="49" spans="1:16" ht="20.25" customHeight="1" x14ac:dyDescent="0.3">
      <c r="A49" s="97" t="s">
        <v>200</v>
      </c>
      <c r="B49" s="7">
        <v>0.67888763834684096</v>
      </c>
      <c r="C49" s="8">
        <v>1.14654513796053E-5</v>
      </c>
      <c r="D49" s="7">
        <v>0.69868795365755099</v>
      </c>
      <c r="E49" s="8">
        <v>9.5572467688793692E-12</v>
      </c>
      <c r="F49" s="9">
        <f t="shared" si="0"/>
        <v>1.9800315310710026E-2</v>
      </c>
      <c r="G49" s="7">
        <v>0.716265449</v>
      </c>
      <c r="H49" s="8">
        <v>1.6067100000000001E-4</v>
      </c>
      <c r="I49" s="7">
        <v>0.51367475200000001</v>
      </c>
      <c r="J49" s="8">
        <v>9.4288310000000004E-3</v>
      </c>
      <c r="K49" s="9">
        <f t="shared" si="1"/>
        <v>-0.20259069699999999</v>
      </c>
      <c r="L49" s="7">
        <v>0.89672174616673905</v>
      </c>
      <c r="M49" s="8">
        <v>2.1144347935225E-5</v>
      </c>
      <c r="N49" s="7">
        <v>0.15436115011707</v>
      </c>
      <c r="O49" s="8">
        <v>0.59189992159994798</v>
      </c>
      <c r="P49" s="20">
        <f t="shared" si="2"/>
        <v>-0.74236059604966909</v>
      </c>
    </row>
    <row r="50" spans="1:16" ht="20.25" customHeight="1" x14ac:dyDescent="0.3">
      <c r="A50" s="97" t="s">
        <v>201</v>
      </c>
      <c r="B50" s="7">
        <v>1.1748220951292201</v>
      </c>
      <c r="C50" s="8">
        <v>1.46140409715132E-11</v>
      </c>
      <c r="D50" s="7">
        <v>0.92883736655662896</v>
      </c>
      <c r="E50" s="8">
        <v>9.5572467688793692E-12</v>
      </c>
      <c r="F50" s="9">
        <f t="shared" si="0"/>
        <v>-0.24598472857259113</v>
      </c>
      <c r="G50" s="7">
        <v>0.78429790799999999</v>
      </c>
      <c r="H50" s="8">
        <v>3.0300000000000001E-5</v>
      </c>
      <c r="I50" s="7">
        <v>0.79283271799999999</v>
      </c>
      <c r="J50" s="8">
        <v>5.52E-5</v>
      </c>
      <c r="K50" s="9">
        <f t="shared" si="1"/>
        <v>8.5348100000000038E-3</v>
      </c>
      <c r="L50" s="7" t="s">
        <v>42</v>
      </c>
      <c r="M50" s="8" t="s">
        <v>42</v>
      </c>
      <c r="N50" s="7" t="s">
        <v>42</v>
      </c>
      <c r="O50" s="8" t="s">
        <v>42</v>
      </c>
      <c r="P50" s="20" t="s">
        <v>285</v>
      </c>
    </row>
    <row r="51" spans="1:16" ht="20.25" customHeight="1" x14ac:dyDescent="0.3">
      <c r="A51" s="97" t="s">
        <v>203</v>
      </c>
      <c r="B51" s="7">
        <v>0.65387241808555296</v>
      </c>
      <c r="C51" s="8">
        <v>2.07636277015061E-5</v>
      </c>
      <c r="D51" s="7">
        <v>0.66128024139896302</v>
      </c>
      <c r="E51" s="8">
        <v>9.5572467688793692E-12</v>
      </c>
      <c r="F51" s="9">
        <f t="shared" si="0"/>
        <v>7.4078233134100557E-3</v>
      </c>
      <c r="G51" s="7">
        <v>0.684025306</v>
      </c>
      <c r="H51" s="8">
        <v>1.6067100000000001E-4</v>
      </c>
      <c r="I51" s="7">
        <v>0.67501028200000002</v>
      </c>
      <c r="J51" s="8">
        <v>3.8828000000000002E-4</v>
      </c>
      <c r="K51" s="9">
        <f t="shared" si="1"/>
        <v>-9.0150239999999826E-3</v>
      </c>
      <c r="L51" s="7">
        <v>0.42317386444035598</v>
      </c>
      <c r="M51" s="8">
        <v>6.6191448058598903E-2</v>
      </c>
      <c r="N51" s="7">
        <v>0.27994757147247501</v>
      </c>
      <c r="O51" s="8">
        <v>6.02171686517015E-2</v>
      </c>
      <c r="P51" s="20">
        <f t="shared" si="2"/>
        <v>-0.14322629296788097</v>
      </c>
    </row>
    <row r="52" spans="1:16" ht="20.25" customHeight="1" x14ac:dyDescent="0.3">
      <c r="A52" s="97" t="s">
        <v>204</v>
      </c>
      <c r="B52" s="7">
        <v>0.95000171843291803</v>
      </c>
      <c r="C52" s="8">
        <v>2.0169019336863102E-9</v>
      </c>
      <c r="D52" s="7">
        <v>0.39105882887919302</v>
      </c>
      <c r="E52" s="8">
        <v>1.8969994649842301E-5</v>
      </c>
      <c r="F52" s="9">
        <f t="shared" si="0"/>
        <v>-0.55894288955372495</v>
      </c>
      <c r="G52" s="7">
        <v>0.63967946099999995</v>
      </c>
      <c r="H52" s="8">
        <v>2.43797E-4</v>
      </c>
      <c r="I52" s="7">
        <v>0.49827316799999999</v>
      </c>
      <c r="J52" s="8">
        <v>5.5222070000000003E-3</v>
      </c>
      <c r="K52" s="9">
        <f t="shared" si="1"/>
        <v>-0.14140629299999996</v>
      </c>
      <c r="L52" s="7">
        <v>0.41759704679606102</v>
      </c>
      <c r="M52" s="8">
        <v>0.14337803132919599</v>
      </c>
      <c r="N52" s="7">
        <v>0.31708858612938001</v>
      </c>
      <c r="O52" s="8">
        <v>6.5636225840574006E-2</v>
      </c>
      <c r="P52" s="20">
        <f t="shared" si="2"/>
        <v>-0.10050846066668101</v>
      </c>
    </row>
    <row r="53" spans="1:16" ht="20.25" customHeight="1" x14ac:dyDescent="0.3">
      <c r="A53" s="97" t="s">
        <v>206</v>
      </c>
      <c r="B53" s="7">
        <v>1.11715481239679</v>
      </c>
      <c r="C53" s="8">
        <v>1.46140409715132E-11</v>
      </c>
      <c r="D53" s="7">
        <v>0.45545422510015898</v>
      </c>
      <c r="E53" s="8">
        <v>4.4486161344074498E-8</v>
      </c>
      <c r="F53" s="9">
        <f t="shared" si="0"/>
        <v>-0.66170058729663106</v>
      </c>
      <c r="G53" s="7">
        <v>0.69917059599999998</v>
      </c>
      <c r="H53" s="8">
        <v>1.1364199999999999E-4</v>
      </c>
      <c r="I53" s="7">
        <v>0.610454889</v>
      </c>
      <c r="J53" s="8">
        <v>1.3734789999999999E-3</v>
      </c>
      <c r="K53" s="9">
        <f t="shared" si="1"/>
        <v>-8.8715706999999977E-2</v>
      </c>
      <c r="L53" s="7">
        <v>0.42291840025559002</v>
      </c>
      <c r="M53" s="8">
        <v>0.13154183956033599</v>
      </c>
      <c r="N53" s="7">
        <v>0.330971826501403</v>
      </c>
      <c r="O53" s="8">
        <v>4.6760351425418498E-2</v>
      </c>
      <c r="P53" s="20">
        <f t="shared" si="2"/>
        <v>-9.1946573754187022E-2</v>
      </c>
    </row>
    <row r="54" spans="1:16" ht="20.25" customHeight="1" x14ac:dyDescent="0.3">
      <c r="A54" s="97" t="s">
        <v>208</v>
      </c>
      <c r="B54" s="7">
        <v>0.82847908544465099</v>
      </c>
      <c r="C54" s="8">
        <v>3.1798058955720598E-8</v>
      </c>
      <c r="D54" s="7">
        <v>0.63814568459721399</v>
      </c>
      <c r="E54" s="8">
        <v>9.5572467688793692E-12</v>
      </c>
      <c r="F54" s="9">
        <f t="shared" si="0"/>
        <v>-0.190333400847437</v>
      </c>
      <c r="G54" s="7">
        <v>0.63113745200000004</v>
      </c>
      <c r="H54" s="8">
        <v>7.9624600000000002E-4</v>
      </c>
      <c r="I54" s="7">
        <v>0.56135151299999997</v>
      </c>
      <c r="J54" s="8">
        <v>4.7142679999999998E-3</v>
      </c>
      <c r="K54" s="9">
        <f t="shared" si="1"/>
        <v>-6.9785939000000075E-2</v>
      </c>
      <c r="L54" s="7" t="s">
        <v>42</v>
      </c>
      <c r="M54" s="8" t="s">
        <v>42</v>
      </c>
      <c r="N54" s="7" t="s">
        <v>42</v>
      </c>
      <c r="O54" s="8" t="s">
        <v>42</v>
      </c>
      <c r="P54" s="20" t="s">
        <v>285</v>
      </c>
    </row>
    <row r="55" spans="1:16" ht="20.25" customHeight="1" x14ac:dyDescent="0.3">
      <c r="A55" s="36" t="s">
        <v>210</v>
      </c>
      <c r="B55" s="7">
        <v>0.38517134198939301</v>
      </c>
      <c r="C55" s="8">
        <v>1.6261807926941201E-2</v>
      </c>
      <c r="D55" s="7">
        <v>0.66761424783477097</v>
      </c>
      <c r="E55" s="8">
        <v>9.5572467688793692E-12</v>
      </c>
      <c r="F55" s="9">
        <f t="shared" si="0"/>
        <v>0.28244290584537796</v>
      </c>
      <c r="G55" s="7">
        <v>0.80954857700000005</v>
      </c>
      <c r="H55" s="8">
        <v>1.8700000000000001E-5</v>
      </c>
      <c r="I55" s="7">
        <v>0.67615321900000003</v>
      </c>
      <c r="J55" s="8">
        <v>4.6013E-4</v>
      </c>
      <c r="K55" s="9">
        <f t="shared" si="1"/>
        <v>-0.13339535800000002</v>
      </c>
      <c r="L55" s="7" t="s">
        <v>42</v>
      </c>
      <c r="M55" s="8" t="s">
        <v>42</v>
      </c>
      <c r="N55" s="7" t="s">
        <v>42</v>
      </c>
      <c r="O55" s="8" t="s">
        <v>42</v>
      </c>
      <c r="P55" s="20" t="s">
        <v>285</v>
      </c>
    </row>
    <row r="56" spans="1:16" ht="20.25" customHeight="1" x14ac:dyDescent="0.3">
      <c r="A56" s="97" t="s">
        <v>211</v>
      </c>
      <c r="B56" s="7">
        <v>1.3299261532444</v>
      </c>
      <c r="C56" s="8">
        <v>1.46140409715132E-11</v>
      </c>
      <c r="D56" s="7">
        <v>0.60076680006558403</v>
      </c>
      <c r="E56" s="8">
        <v>1.04734364640895E-11</v>
      </c>
      <c r="F56" s="9">
        <f t="shared" si="0"/>
        <v>-0.72915935317881597</v>
      </c>
      <c r="G56" s="7">
        <v>0.80744269899999999</v>
      </c>
      <c r="H56" s="8">
        <v>1.33E-5</v>
      </c>
      <c r="I56" s="7">
        <v>0.69320155000000006</v>
      </c>
      <c r="J56" s="8">
        <v>2.31017E-4</v>
      </c>
      <c r="K56" s="9">
        <f t="shared" si="1"/>
        <v>-0.11424114899999993</v>
      </c>
      <c r="L56" s="7">
        <v>0.40483010168355898</v>
      </c>
      <c r="M56" s="8">
        <v>0.135180200603678</v>
      </c>
      <c r="N56" s="7">
        <v>0.25217660331700598</v>
      </c>
      <c r="O56" s="8">
        <v>0.183993450450775</v>
      </c>
      <c r="P56" s="20">
        <f t="shared" si="2"/>
        <v>-0.15265349836655301</v>
      </c>
    </row>
    <row r="57" spans="1:16" ht="20.25" customHeight="1" x14ac:dyDescent="0.3">
      <c r="A57" s="97" t="s">
        <v>220</v>
      </c>
      <c r="B57" s="7">
        <v>0.81419100112428899</v>
      </c>
      <c r="C57" s="8">
        <v>1.07316601556093E-6</v>
      </c>
      <c r="D57" s="7">
        <v>0.38866775095296302</v>
      </c>
      <c r="E57" s="8">
        <v>6.1814349056203797E-5</v>
      </c>
      <c r="F57" s="9">
        <f t="shared" si="0"/>
        <v>-0.42552325017132597</v>
      </c>
      <c r="G57" s="7">
        <v>0.67033122999999994</v>
      </c>
      <c r="H57" s="8">
        <v>5.6416099999999998E-4</v>
      </c>
      <c r="I57" s="7">
        <v>0.41001415400000002</v>
      </c>
      <c r="J57" s="8">
        <v>3.5944810000000001E-2</v>
      </c>
      <c r="K57" s="9">
        <f t="shared" si="1"/>
        <v>-0.26031707599999993</v>
      </c>
      <c r="L57" s="7">
        <v>0.71490442296520196</v>
      </c>
      <c r="M57" s="8">
        <v>1.0125302418368099E-3</v>
      </c>
      <c r="N57" s="7">
        <v>-0.12304775409891</v>
      </c>
      <c r="O57" s="8">
        <v>0.72850387026558205</v>
      </c>
      <c r="P57" s="20">
        <f t="shared" si="2"/>
        <v>-0.83795217706411196</v>
      </c>
    </row>
    <row r="58" spans="1:16" ht="20.25" customHeight="1" x14ac:dyDescent="0.3">
      <c r="A58" s="97" t="s">
        <v>223</v>
      </c>
      <c r="B58" s="7">
        <v>1.05387204282936</v>
      </c>
      <c r="C58" s="8">
        <v>1.9213850940388099E-11</v>
      </c>
      <c r="D58" s="7">
        <v>0.20204270180085401</v>
      </c>
      <c r="E58" s="8">
        <v>3.9247467694850199E-2</v>
      </c>
      <c r="F58" s="9">
        <f t="shared" si="0"/>
        <v>-0.85182934102850594</v>
      </c>
      <c r="G58" s="7">
        <v>0.58479992400000003</v>
      </c>
      <c r="H58" s="8">
        <v>2.049281E-3</v>
      </c>
      <c r="I58" s="7">
        <v>0.37881173499999998</v>
      </c>
      <c r="J58" s="8">
        <v>4.4730553999999999E-2</v>
      </c>
      <c r="K58" s="9">
        <f t="shared" si="1"/>
        <v>-0.20598818900000004</v>
      </c>
      <c r="L58" s="7">
        <v>0.47879879249335899</v>
      </c>
      <c r="M58" s="8">
        <v>3.6396313555702199E-2</v>
      </c>
      <c r="N58" s="7">
        <v>0.106776951313585</v>
      </c>
      <c r="O58" s="8">
        <v>0.76133751208217504</v>
      </c>
      <c r="P58" s="20">
        <f t="shared" si="2"/>
        <v>-0.37202184117977399</v>
      </c>
    </row>
    <row r="59" spans="1:16" ht="20.25" customHeight="1" x14ac:dyDescent="0.3">
      <c r="A59" s="97" t="s">
        <v>226</v>
      </c>
      <c r="B59" s="7">
        <v>0.51678980935923002</v>
      </c>
      <c r="C59" s="8">
        <v>1.5692204220454399E-3</v>
      </c>
      <c r="D59" s="7">
        <v>0.46527742831602198</v>
      </c>
      <c r="E59" s="8">
        <v>2.9783027908425698E-7</v>
      </c>
      <c r="F59" s="9">
        <f t="shared" si="0"/>
        <v>-5.1512381043208044E-2</v>
      </c>
      <c r="G59" s="7">
        <v>0.52413508799999997</v>
      </c>
      <c r="H59" s="8">
        <v>5.6493610000000003E-3</v>
      </c>
      <c r="I59" s="7">
        <v>0.46209063</v>
      </c>
      <c r="J59" s="8">
        <v>1.8864315999999999E-2</v>
      </c>
      <c r="K59" s="9">
        <f t="shared" si="1"/>
        <v>-6.2044457999999969E-2</v>
      </c>
      <c r="L59" s="7" t="s">
        <v>42</v>
      </c>
      <c r="M59" s="8" t="s">
        <v>42</v>
      </c>
      <c r="N59" s="7" t="s">
        <v>42</v>
      </c>
      <c r="O59" s="8" t="s">
        <v>42</v>
      </c>
      <c r="P59" s="20" t="s">
        <v>285</v>
      </c>
    </row>
    <row r="60" spans="1:16" ht="20.25" customHeight="1" x14ac:dyDescent="0.3">
      <c r="A60" s="97" t="s">
        <v>232</v>
      </c>
      <c r="B60" s="7">
        <v>0.46293515818334002</v>
      </c>
      <c r="C60" s="8">
        <v>2.4096012073800801E-3</v>
      </c>
      <c r="D60" s="7">
        <v>0.57188954790832802</v>
      </c>
      <c r="E60" s="8">
        <v>1.80892043768275E-11</v>
      </c>
      <c r="F60" s="9">
        <f t="shared" si="0"/>
        <v>0.108954389724988</v>
      </c>
      <c r="G60" s="7">
        <v>0.38607981899999999</v>
      </c>
      <c r="H60" s="8">
        <v>3.8969153999999999E-2</v>
      </c>
      <c r="I60" s="7">
        <v>0.49970583099999999</v>
      </c>
      <c r="J60" s="8">
        <v>1.0247322999999999E-2</v>
      </c>
      <c r="K60" s="9">
        <f t="shared" si="1"/>
        <v>0.113626012</v>
      </c>
      <c r="L60" s="7" t="s">
        <v>42</v>
      </c>
      <c r="M60" s="8" t="s">
        <v>42</v>
      </c>
      <c r="N60" s="7" t="s">
        <v>42</v>
      </c>
      <c r="O60" s="8" t="s">
        <v>42</v>
      </c>
      <c r="P60" s="20" t="s">
        <v>285</v>
      </c>
    </row>
    <row r="61" spans="1:16" ht="20.25" customHeight="1" x14ac:dyDescent="0.3">
      <c r="A61" s="97" t="s">
        <v>233</v>
      </c>
      <c r="B61" s="7">
        <v>0.66538343569124703</v>
      </c>
      <c r="C61" s="8">
        <v>1.0742196344851099E-4</v>
      </c>
      <c r="D61" s="7">
        <v>0.288725543064209</v>
      </c>
      <c r="E61" s="8">
        <v>4.93692697410266E-3</v>
      </c>
      <c r="F61" s="9">
        <f t="shared" si="0"/>
        <v>-0.37665789262703803</v>
      </c>
      <c r="G61" s="7">
        <v>0.56607036300000002</v>
      </c>
      <c r="H61" s="8">
        <v>2.664413E-3</v>
      </c>
      <c r="I61" s="7">
        <v>0.48833669499999999</v>
      </c>
      <c r="J61" s="8">
        <v>1.2334925E-2</v>
      </c>
      <c r="K61" s="9">
        <f t="shared" si="1"/>
        <v>-7.7733668000000034E-2</v>
      </c>
      <c r="L61" s="7" t="s">
        <v>42</v>
      </c>
      <c r="M61" s="8" t="s">
        <v>42</v>
      </c>
      <c r="N61" s="7" t="s">
        <v>42</v>
      </c>
      <c r="O61" s="8" t="s">
        <v>42</v>
      </c>
      <c r="P61" s="20" t="s">
        <v>285</v>
      </c>
    </row>
    <row r="62" spans="1:16" ht="20.25" customHeight="1" x14ac:dyDescent="0.3">
      <c r="A62" s="97" t="s">
        <v>235</v>
      </c>
      <c r="B62" s="7">
        <v>0.40232792998379002</v>
      </c>
      <c r="C62" s="8">
        <v>1.2056511619938801E-2</v>
      </c>
      <c r="D62" s="7">
        <v>0.63399787919008399</v>
      </c>
      <c r="E62" s="8">
        <v>9.5572467688793692E-12</v>
      </c>
      <c r="F62" s="9">
        <f t="shared" si="0"/>
        <v>0.23166994920629397</v>
      </c>
      <c r="G62" s="7">
        <v>0.45785679800000001</v>
      </c>
      <c r="H62" s="8">
        <v>1.3090974E-2</v>
      </c>
      <c r="I62" s="7">
        <v>0.56726884600000005</v>
      </c>
      <c r="J62" s="8">
        <v>4.5518349999999997E-3</v>
      </c>
      <c r="K62" s="9">
        <f t="shared" si="1"/>
        <v>0.10941204800000004</v>
      </c>
      <c r="L62" s="7" t="s">
        <v>42</v>
      </c>
      <c r="M62" s="8" t="s">
        <v>42</v>
      </c>
      <c r="N62" s="7" t="s">
        <v>42</v>
      </c>
      <c r="O62" s="8" t="s">
        <v>42</v>
      </c>
      <c r="P62" s="20" t="s">
        <v>285</v>
      </c>
    </row>
    <row r="63" spans="1:16" ht="20.25" customHeight="1" x14ac:dyDescent="0.3">
      <c r="A63" s="36" t="s">
        <v>236</v>
      </c>
      <c r="B63" s="7">
        <v>0.67517190652392201</v>
      </c>
      <c r="C63" s="8">
        <v>3.4932983158490298E-6</v>
      </c>
      <c r="D63" s="7">
        <v>0.71442350673797905</v>
      </c>
      <c r="E63" s="8">
        <v>9.5572467688793692E-12</v>
      </c>
      <c r="F63" s="9">
        <f t="shared" si="0"/>
        <v>3.9251600214057047E-2</v>
      </c>
      <c r="G63" s="7">
        <v>0.473503638</v>
      </c>
      <c r="H63" s="8">
        <v>6.668078E-3</v>
      </c>
      <c r="I63" s="7">
        <v>0.68181035800000001</v>
      </c>
      <c r="J63" s="8">
        <v>3.0589099999999998E-4</v>
      </c>
      <c r="K63" s="9">
        <f t="shared" si="1"/>
        <v>0.20830672</v>
      </c>
      <c r="L63" s="7">
        <v>0.57841141801098395</v>
      </c>
      <c r="M63" s="8">
        <v>6.4328052753652595E-2</v>
      </c>
      <c r="N63" s="7">
        <v>0.27385464991108099</v>
      </c>
      <c r="O63" s="8">
        <v>0.29602057205002702</v>
      </c>
      <c r="P63" s="20">
        <f t="shared" si="2"/>
        <v>-0.30455676809990295</v>
      </c>
    </row>
    <row r="64" spans="1:16" ht="20.25" customHeight="1" x14ac:dyDescent="0.3">
      <c r="A64" s="97" t="s">
        <v>239</v>
      </c>
      <c r="B64" s="7">
        <v>0.423293382186959</v>
      </c>
      <c r="C64" s="8">
        <v>4.1267310844784102E-3</v>
      </c>
      <c r="D64" s="7">
        <v>0.88143526773021696</v>
      </c>
      <c r="E64" s="8">
        <v>9.5572467688793692E-12</v>
      </c>
      <c r="F64" s="9">
        <f t="shared" si="0"/>
        <v>0.45814188554325797</v>
      </c>
      <c r="G64" s="7">
        <v>0.57623103899999994</v>
      </c>
      <c r="H64" s="8">
        <v>2.1944460000000001E-3</v>
      </c>
      <c r="I64" s="7">
        <v>0.51261316899999998</v>
      </c>
      <c r="J64" s="8">
        <v>9.2423479999999992E-3</v>
      </c>
      <c r="K64" s="9">
        <f t="shared" si="1"/>
        <v>-6.3617869999999965E-2</v>
      </c>
      <c r="L64" s="7" t="s">
        <v>42</v>
      </c>
      <c r="M64" s="8" t="s">
        <v>42</v>
      </c>
      <c r="N64" s="7" t="s">
        <v>42</v>
      </c>
      <c r="O64" s="8" t="s">
        <v>42</v>
      </c>
      <c r="P64" s="20" t="s">
        <v>285</v>
      </c>
    </row>
    <row r="65" spans="1:16" ht="20.25" customHeight="1" x14ac:dyDescent="0.3">
      <c r="A65" s="97" t="s">
        <v>241</v>
      </c>
      <c r="B65" s="7">
        <v>0.68860040248371501</v>
      </c>
      <c r="C65" s="8">
        <v>4.4787913178619098E-7</v>
      </c>
      <c r="D65" s="7">
        <v>0.971181151757321</v>
      </c>
      <c r="E65" s="8">
        <v>9.5572467688793692E-12</v>
      </c>
      <c r="F65" s="9">
        <f t="shared" si="0"/>
        <v>0.28258074927360599</v>
      </c>
      <c r="G65" s="7">
        <v>1.007241469</v>
      </c>
      <c r="H65" s="8">
        <v>3.2299999999999998E-8</v>
      </c>
      <c r="I65" s="7">
        <v>0.82219904300000002</v>
      </c>
      <c r="J65" s="8">
        <v>9.8800000000000003E-6</v>
      </c>
      <c r="K65" s="9">
        <f t="shared" si="1"/>
        <v>-0.18504242599999998</v>
      </c>
      <c r="L65" s="7">
        <v>1.1532921302571399</v>
      </c>
      <c r="M65" s="8">
        <v>5.7114607413903202E-8</v>
      </c>
      <c r="N65" s="7">
        <v>0.78230631808803497</v>
      </c>
      <c r="O65" s="8">
        <v>8.5796206647107196E-10</v>
      </c>
      <c r="P65" s="20">
        <f t="shared" si="2"/>
        <v>-0.37098581216910498</v>
      </c>
    </row>
    <row r="66" spans="1:16" ht="20.25" customHeight="1" x14ac:dyDescent="0.3">
      <c r="A66" s="97" t="s">
        <v>246</v>
      </c>
      <c r="B66" s="7">
        <v>1.19345666350816</v>
      </c>
      <c r="C66" s="8">
        <v>1.46140409715132E-11</v>
      </c>
      <c r="D66" s="7">
        <v>0.46977537116906798</v>
      </c>
      <c r="E66" s="8">
        <v>1.28073555760722E-7</v>
      </c>
      <c r="F66" s="9">
        <f t="shared" si="0"/>
        <v>-0.72368129233909206</v>
      </c>
      <c r="G66" s="7">
        <v>0.65271080299999995</v>
      </c>
      <c r="H66" s="8">
        <v>5.8506699999999999E-4</v>
      </c>
      <c r="I66" s="7">
        <v>0.69991943300000004</v>
      </c>
      <c r="J66" s="8">
        <v>4.6013E-4</v>
      </c>
      <c r="K66" s="9">
        <f t="shared" si="1"/>
        <v>4.7208630000000085E-2</v>
      </c>
      <c r="L66" s="7">
        <v>0.95898839129852098</v>
      </c>
      <c r="M66" s="8">
        <v>4.6148214490809899E-5</v>
      </c>
      <c r="N66" s="7">
        <v>1.08040335745344</v>
      </c>
      <c r="O66" s="8">
        <v>3.4123009973185997E-11</v>
      </c>
      <c r="P66" s="20">
        <f t="shared" si="2"/>
        <v>0.12141496615491898</v>
      </c>
    </row>
    <row r="67" spans="1:16" ht="20.25" customHeight="1" x14ac:dyDescent="0.3">
      <c r="A67" s="97" t="s">
        <v>250</v>
      </c>
      <c r="B67" s="7">
        <v>0.58248523495222304</v>
      </c>
      <c r="C67" s="8">
        <v>3.0474534910700701E-4</v>
      </c>
      <c r="D67" s="7">
        <v>0.218719961758851</v>
      </c>
      <c r="E67" s="8">
        <v>2.98008519961959E-2</v>
      </c>
      <c r="F67" s="9">
        <f t="shared" si="0"/>
        <v>-0.36376527319337204</v>
      </c>
      <c r="G67" s="7">
        <v>0.45889084200000002</v>
      </c>
      <c r="H67" s="8">
        <v>1.4220976999999999E-2</v>
      </c>
      <c r="I67" s="7">
        <v>0.439755167</v>
      </c>
      <c r="J67" s="8">
        <v>2.3806721999999999E-2</v>
      </c>
      <c r="K67" s="9">
        <f t="shared" si="1"/>
        <v>-1.9135675000000019E-2</v>
      </c>
      <c r="L67" s="7">
        <v>1.10246598943159E-3</v>
      </c>
      <c r="M67" s="8">
        <v>0.99998119598986601</v>
      </c>
      <c r="N67" s="7">
        <v>0.13072928961682601</v>
      </c>
      <c r="O67" s="8">
        <v>0.72850387026558205</v>
      </c>
      <c r="P67" s="20">
        <f t="shared" si="2"/>
        <v>0.12962682362739442</v>
      </c>
    </row>
    <row r="68" spans="1:16" ht="20.25" customHeight="1" x14ac:dyDescent="0.3">
      <c r="A68" s="107" t="s">
        <v>251</v>
      </c>
      <c r="B68" s="7">
        <v>1.21914175664226</v>
      </c>
      <c r="C68" s="8">
        <v>1.46140409715132E-11</v>
      </c>
      <c r="D68" s="7">
        <v>0.349862024128483</v>
      </c>
      <c r="E68" s="8">
        <v>2.3161654354485501E-4</v>
      </c>
      <c r="F68" s="9">
        <f t="shared" si="0"/>
        <v>-0.86927973251377699</v>
      </c>
      <c r="G68" s="7">
        <v>0.48428454399999998</v>
      </c>
      <c r="H68" s="8">
        <v>1.0903064000000001E-2</v>
      </c>
      <c r="I68" s="7">
        <v>0.46063494799999999</v>
      </c>
      <c r="J68" s="8">
        <v>2.1861207000000001E-2</v>
      </c>
      <c r="K68" s="9">
        <f t="shared" si="1"/>
        <v>-2.3649595999999995E-2</v>
      </c>
      <c r="L68" s="7">
        <v>-3.7675725600337301E-2</v>
      </c>
      <c r="M68" s="8">
        <v>0.99998119598986601</v>
      </c>
      <c r="N68" s="7">
        <v>0.151933427822221</v>
      </c>
      <c r="O68" s="8">
        <v>0.63345858588848603</v>
      </c>
      <c r="P68" s="20">
        <f t="shared" si="2"/>
        <v>0.1896091534225583</v>
      </c>
    </row>
    <row r="69" spans="1:16" ht="20.25" customHeight="1" x14ac:dyDescent="0.3">
      <c r="A69" s="97" t="s">
        <v>252</v>
      </c>
      <c r="B69" s="7">
        <v>0.83413043778699203</v>
      </c>
      <c r="C69" s="8">
        <v>1.0136735351107301E-7</v>
      </c>
      <c r="D69" s="7">
        <v>0.25123776226903199</v>
      </c>
      <c r="E69" s="8">
        <v>8.9848742499452801E-3</v>
      </c>
      <c r="F69" s="9">
        <f t="shared" si="0"/>
        <v>-0.58289267551795998</v>
      </c>
      <c r="G69" s="7">
        <v>0.44412116499999998</v>
      </c>
      <c r="H69" s="8">
        <v>1.3099608E-2</v>
      </c>
      <c r="I69" s="7">
        <v>0.58514263700000002</v>
      </c>
      <c r="J69" s="8">
        <v>2.6403529999999998E-3</v>
      </c>
      <c r="K69" s="9">
        <f t="shared" si="1"/>
        <v>0.14102147200000004</v>
      </c>
      <c r="L69" s="7">
        <v>-7.49323089740596E-2</v>
      </c>
      <c r="M69" s="8">
        <v>0.99998119598986601</v>
      </c>
      <c r="N69" s="7">
        <v>0.12846404045447299</v>
      </c>
      <c r="O69" s="8">
        <v>0.72850387026558205</v>
      </c>
      <c r="P69" s="20">
        <f t="shared" si="2"/>
        <v>0.20339634942853257</v>
      </c>
    </row>
    <row r="70" spans="1:16" ht="20.25" customHeight="1" x14ac:dyDescent="0.3">
      <c r="A70" s="97" t="s">
        <v>253</v>
      </c>
      <c r="B70" s="7">
        <v>0.69431180984269203</v>
      </c>
      <c r="C70" s="8">
        <v>7.3962593220879301E-7</v>
      </c>
      <c r="D70" s="7">
        <v>0.58241181772277995</v>
      </c>
      <c r="E70" s="8">
        <v>9.5572467688793692E-12</v>
      </c>
      <c r="F70" s="9">
        <f t="shared" si="0"/>
        <v>-0.11189999211991208</v>
      </c>
      <c r="G70" s="7">
        <v>0.59910139500000004</v>
      </c>
      <c r="H70" s="8">
        <v>5.8062399999999996E-4</v>
      </c>
      <c r="I70" s="7">
        <v>0.52063371300000005</v>
      </c>
      <c r="J70" s="8">
        <v>3.5246309999999999E-3</v>
      </c>
      <c r="K70" s="9">
        <f t="shared" si="1"/>
        <v>-7.8467681999999983E-2</v>
      </c>
      <c r="L70" s="7">
        <v>6.8556353753814303E-2</v>
      </c>
      <c r="M70" s="8">
        <v>0.99998119598986601</v>
      </c>
      <c r="N70" s="7">
        <v>0.24742674585867599</v>
      </c>
      <c r="O70" s="8">
        <v>0.40229293263646299</v>
      </c>
      <c r="P70" s="20">
        <f t="shared" si="2"/>
        <v>0.17887039210486169</v>
      </c>
    </row>
    <row r="71" spans="1:16" ht="20.25" customHeight="1" x14ac:dyDescent="0.3">
      <c r="A71" s="97" t="s">
        <v>256</v>
      </c>
      <c r="B71" s="7">
        <v>0.87059948678245902</v>
      </c>
      <c r="C71" s="8">
        <v>2.42170455186737E-9</v>
      </c>
      <c r="D71" s="7">
        <v>0.54636663907417105</v>
      </c>
      <c r="E71" s="8">
        <v>6.6433034512077704E-11</v>
      </c>
      <c r="F71" s="9">
        <f t="shared" si="0"/>
        <v>-0.32423284770828797</v>
      </c>
      <c r="G71" s="7">
        <v>0.48372347999999998</v>
      </c>
      <c r="H71" s="8">
        <v>7.9734750000000007E-3</v>
      </c>
      <c r="I71" s="7">
        <v>0.47806169399999998</v>
      </c>
      <c r="J71" s="8">
        <v>1.3326737999999999E-2</v>
      </c>
      <c r="K71" s="9">
        <f t="shared" si="1"/>
        <v>-5.661786000000002E-3</v>
      </c>
      <c r="L71" s="7" t="s">
        <v>42</v>
      </c>
      <c r="M71" s="8" t="s">
        <v>42</v>
      </c>
      <c r="N71" s="7" t="s">
        <v>42</v>
      </c>
      <c r="O71" s="8" t="s">
        <v>42</v>
      </c>
      <c r="P71" s="20" t="s">
        <v>285</v>
      </c>
    </row>
    <row r="72" spans="1:16" ht="20.25" customHeight="1" x14ac:dyDescent="0.3">
      <c r="A72" s="97" t="s">
        <v>257</v>
      </c>
      <c r="B72" s="7">
        <v>0.87644429825391801</v>
      </c>
      <c r="C72" s="8">
        <v>2.9730520691280101E-8</v>
      </c>
      <c r="D72" s="7">
        <v>0.53514915757621295</v>
      </c>
      <c r="E72" s="8">
        <v>3.32523063347977E-9</v>
      </c>
      <c r="F72" s="9">
        <f t="shared" ref="F72:F129" si="3">D72-B72</f>
        <v>-0.34129514067770506</v>
      </c>
      <c r="G72" s="7">
        <v>0.74178867199999998</v>
      </c>
      <c r="H72" s="8">
        <v>6.5199999999999999E-5</v>
      </c>
      <c r="I72" s="7">
        <v>0.43382673399999999</v>
      </c>
      <c r="J72" s="8">
        <v>2.0734020999999998E-2</v>
      </c>
      <c r="K72" s="9">
        <f t="shared" ref="K72:K100" si="4">I72-G72</f>
        <v>-0.30796193799999999</v>
      </c>
      <c r="L72" s="7" t="s">
        <v>42</v>
      </c>
      <c r="M72" s="8" t="s">
        <v>42</v>
      </c>
      <c r="N72" s="7" t="s">
        <v>42</v>
      </c>
      <c r="O72" s="8" t="s">
        <v>42</v>
      </c>
      <c r="P72" s="20" t="s">
        <v>285</v>
      </c>
    </row>
    <row r="73" spans="1:16" ht="20.25" customHeight="1" x14ac:dyDescent="0.3">
      <c r="A73" s="97" t="s">
        <v>259</v>
      </c>
      <c r="B73" s="7">
        <v>1.04626494309498</v>
      </c>
      <c r="C73" s="8">
        <v>1.46140409715132E-11</v>
      </c>
      <c r="D73" s="7">
        <v>0.67214738695735499</v>
      </c>
      <c r="E73" s="8">
        <v>9.5572467688793692E-12</v>
      </c>
      <c r="F73" s="9">
        <f t="shared" si="3"/>
        <v>-0.37411755613762498</v>
      </c>
      <c r="G73" s="7">
        <v>0.58496287800000002</v>
      </c>
      <c r="H73" s="8">
        <v>4.55544E-4</v>
      </c>
      <c r="I73" s="7">
        <v>0.59435327999999998</v>
      </c>
      <c r="J73" s="8">
        <v>6.8100099999999998E-4</v>
      </c>
      <c r="K73" s="9">
        <f t="shared" si="4"/>
        <v>9.3904019999999644E-3</v>
      </c>
      <c r="L73" s="7" t="s">
        <v>42</v>
      </c>
      <c r="M73" s="8" t="s">
        <v>42</v>
      </c>
      <c r="N73" s="7" t="s">
        <v>42</v>
      </c>
      <c r="O73" s="8" t="s">
        <v>42</v>
      </c>
      <c r="P73" s="20" t="s">
        <v>285</v>
      </c>
    </row>
    <row r="74" spans="1:16" ht="20.25" customHeight="1" x14ac:dyDescent="0.3">
      <c r="A74" s="97" t="s">
        <v>260</v>
      </c>
      <c r="B74" s="7">
        <v>0.74244078803267599</v>
      </c>
      <c r="C74" s="8">
        <v>3.1612592058283599E-7</v>
      </c>
      <c r="D74" s="7">
        <v>0.80761743610836301</v>
      </c>
      <c r="E74" s="8">
        <v>9.5572467688793692E-12</v>
      </c>
      <c r="F74" s="9">
        <f t="shared" si="3"/>
        <v>6.5176648075687016E-2</v>
      </c>
      <c r="G74" s="7">
        <v>0.68142776800000004</v>
      </c>
      <c r="H74" s="8">
        <v>1.15443E-4</v>
      </c>
      <c r="I74" s="7">
        <v>0.74627221799999999</v>
      </c>
      <c r="J74" s="8">
        <v>5.7000000000000003E-5</v>
      </c>
      <c r="K74" s="9">
        <f t="shared" si="4"/>
        <v>6.4844449999999942E-2</v>
      </c>
      <c r="L74" s="7" t="s">
        <v>42</v>
      </c>
      <c r="M74" s="8" t="s">
        <v>42</v>
      </c>
      <c r="N74" s="7" t="s">
        <v>42</v>
      </c>
      <c r="O74" s="8" t="s">
        <v>42</v>
      </c>
      <c r="P74" s="20" t="s">
        <v>285</v>
      </c>
    </row>
    <row r="75" spans="1:16" ht="20.25" customHeight="1" x14ac:dyDescent="0.3">
      <c r="A75" s="97" t="s">
        <v>262</v>
      </c>
      <c r="B75" s="7">
        <v>1.0042772859481199</v>
      </c>
      <c r="C75" s="8">
        <v>3.0438467062170198E-11</v>
      </c>
      <c r="D75" s="7">
        <v>0.71781717487138796</v>
      </c>
      <c r="E75" s="8">
        <v>9.5572467688793692E-12</v>
      </c>
      <c r="F75" s="9">
        <f t="shared" si="3"/>
        <v>-0.28646011107673197</v>
      </c>
      <c r="G75" s="7">
        <v>0.56383006099999999</v>
      </c>
      <c r="H75" s="8">
        <v>1.7069870000000001E-3</v>
      </c>
      <c r="I75" s="7">
        <v>0.60683614699999999</v>
      </c>
      <c r="J75" s="8">
        <v>1.319261E-3</v>
      </c>
      <c r="K75" s="9">
        <f t="shared" si="4"/>
        <v>4.3006085999999999E-2</v>
      </c>
      <c r="L75" s="7">
        <v>0.56150994397842802</v>
      </c>
      <c r="M75" s="8">
        <v>1.50723503490053E-2</v>
      </c>
      <c r="N75" s="7">
        <v>0.58725819652887201</v>
      </c>
      <c r="O75" s="8">
        <v>6.6800819053747203E-6</v>
      </c>
      <c r="P75" s="20">
        <f t="shared" ref="P75:P128" si="5">N75-L75</f>
        <v>2.5748252550443995E-2</v>
      </c>
    </row>
    <row r="76" spans="1:16" ht="20.25" customHeight="1" x14ac:dyDescent="0.3">
      <c r="A76" s="97" t="s">
        <v>264</v>
      </c>
      <c r="B76" s="7">
        <v>1.1115521723371</v>
      </c>
      <c r="C76" s="8">
        <v>1.46140409715132E-11</v>
      </c>
      <c r="D76" s="7">
        <v>0.37313308926421102</v>
      </c>
      <c r="E76" s="8">
        <v>2.10504609907627E-5</v>
      </c>
      <c r="F76" s="9">
        <f t="shared" si="3"/>
        <v>-0.73841908307288895</v>
      </c>
      <c r="G76" s="7">
        <v>0.732447187</v>
      </c>
      <c r="H76" s="8">
        <v>7.5500000000000006E-5</v>
      </c>
      <c r="I76" s="7">
        <v>0.46456395099999998</v>
      </c>
      <c r="J76" s="8">
        <v>1.2334925E-2</v>
      </c>
      <c r="K76" s="9">
        <f t="shared" si="4"/>
        <v>-0.26788323600000002</v>
      </c>
      <c r="L76" s="7">
        <v>0.242748727657668</v>
      </c>
      <c r="M76" s="8">
        <v>0.55639239879810998</v>
      </c>
      <c r="N76" s="7">
        <v>-0.107769508117925</v>
      </c>
      <c r="O76" s="8">
        <v>0.804566106567146</v>
      </c>
      <c r="P76" s="20">
        <f t="shared" si="5"/>
        <v>-0.35051823577559299</v>
      </c>
    </row>
    <row r="77" spans="1:16" ht="20.25" customHeight="1" x14ac:dyDescent="0.3">
      <c r="A77" s="97" t="s">
        <v>266</v>
      </c>
      <c r="B77" s="7">
        <v>1.22346581954371</v>
      </c>
      <c r="C77" s="8">
        <v>1.46140409715132E-11</v>
      </c>
      <c r="D77" s="7">
        <v>0.49402039513906998</v>
      </c>
      <c r="E77" s="8">
        <v>1.9485231878706199E-8</v>
      </c>
      <c r="F77" s="9">
        <f t="shared" si="3"/>
        <v>-0.72944542440464</v>
      </c>
      <c r="G77" s="7">
        <v>0.74615766400000005</v>
      </c>
      <c r="H77" s="8">
        <v>5.8699999999999997E-5</v>
      </c>
      <c r="I77" s="7">
        <v>0.58498061700000004</v>
      </c>
      <c r="J77" s="8">
        <v>2.271183E-3</v>
      </c>
      <c r="K77" s="9">
        <f t="shared" si="4"/>
        <v>-0.16117704700000002</v>
      </c>
      <c r="L77" s="7">
        <v>0.50740125518836399</v>
      </c>
      <c r="M77" s="8">
        <v>2.64209433110567E-2</v>
      </c>
      <c r="N77" s="7">
        <v>0.36648703035194802</v>
      </c>
      <c r="O77" s="8">
        <v>9.8508641561822607E-3</v>
      </c>
      <c r="P77" s="20">
        <f t="shared" si="5"/>
        <v>-0.14091422483641597</v>
      </c>
    </row>
    <row r="78" spans="1:16" ht="20.25" customHeight="1" x14ac:dyDescent="0.3">
      <c r="A78" s="97" t="s">
        <v>268</v>
      </c>
      <c r="B78" s="7">
        <v>1.21727762790578</v>
      </c>
      <c r="C78" s="8">
        <v>1.46140409715132E-11</v>
      </c>
      <c r="D78" s="7">
        <v>0.72155145854438996</v>
      </c>
      <c r="E78" s="8">
        <v>9.5572467688793692E-12</v>
      </c>
      <c r="F78" s="9">
        <f t="shared" si="3"/>
        <v>-0.49572616936139002</v>
      </c>
      <c r="G78" s="7">
        <v>0.76344153299999995</v>
      </c>
      <c r="H78" s="8">
        <v>1.33E-5</v>
      </c>
      <c r="I78" s="7">
        <v>0.85727024500000004</v>
      </c>
      <c r="J78" s="8">
        <v>7.8800000000000002E-7</v>
      </c>
      <c r="K78" s="9">
        <f t="shared" si="4"/>
        <v>9.3828712000000092E-2</v>
      </c>
      <c r="L78" s="7">
        <v>0.193059077569221</v>
      </c>
      <c r="M78" s="8">
        <v>0.78533713560676399</v>
      </c>
      <c r="N78" s="7">
        <v>0.38883299503152902</v>
      </c>
      <c r="O78" s="8">
        <v>5.6327447047029501E-2</v>
      </c>
      <c r="P78" s="20">
        <f t="shared" si="5"/>
        <v>0.19577391746230802</v>
      </c>
    </row>
    <row r="79" spans="1:16" ht="20.25" customHeight="1" x14ac:dyDescent="0.3">
      <c r="A79" s="97" t="s">
        <v>271</v>
      </c>
      <c r="B79" s="7">
        <v>0.53956149905731499</v>
      </c>
      <c r="C79" s="8">
        <v>4.2497175403414801E-4</v>
      </c>
      <c r="D79" s="7">
        <v>0.74149568467681604</v>
      </c>
      <c r="E79" s="8">
        <v>9.5572467688793692E-12</v>
      </c>
      <c r="F79" s="9">
        <f t="shared" si="3"/>
        <v>0.20193418561950105</v>
      </c>
      <c r="G79" s="7">
        <v>0.814206443</v>
      </c>
      <c r="H79" s="8">
        <v>2.3600000000000001E-5</v>
      </c>
      <c r="I79" s="7">
        <v>0.55210063099999995</v>
      </c>
      <c r="J79" s="8">
        <v>4.6102239999999996E-3</v>
      </c>
      <c r="K79" s="9">
        <f t="shared" si="4"/>
        <v>-0.26210581200000005</v>
      </c>
      <c r="L79" s="7">
        <v>0.36777697306638701</v>
      </c>
      <c r="M79" s="8">
        <v>0.33953700056227598</v>
      </c>
      <c r="N79" s="7">
        <v>-4.4414004977667799E-3</v>
      </c>
      <c r="O79" s="8">
        <v>0.99948111959574704</v>
      </c>
      <c r="P79" s="20">
        <f t="shared" si="5"/>
        <v>-0.37221837356415377</v>
      </c>
    </row>
    <row r="80" spans="1:16" ht="20.25" customHeight="1" x14ac:dyDescent="0.3">
      <c r="A80" s="36" t="s">
        <v>273</v>
      </c>
      <c r="B80" s="7">
        <v>1.1966473593165701</v>
      </c>
      <c r="C80" s="8">
        <v>1.46140409715132E-11</v>
      </c>
      <c r="D80" s="7">
        <v>0.42581731712613102</v>
      </c>
      <c r="E80" s="8">
        <v>1.3864077132996799E-6</v>
      </c>
      <c r="F80" s="9">
        <f t="shared" si="3"/>
        <v>-0.77083004219043905</v>
      </c>
      <c r="G80" s="7">
        <v>0.48593928800000002</v>
      </c>
      <c r="H80" s="8">
        <v>6.668078E-3</v>
      </c>
      <c r="I80" s="7">
        <v>0.46376689700000001</v>
      </c>
      <c r="J80" s="8">
        <v>1.3083892E-2</v>
      </c>
      <c r="K80" s="9">
        <f t="shared" si="4"/>
        <v>-2.2172391000000014E-2</v>
      </c>
      <c r="L80" s="7">
        <v>-0.100908441758194</v>
      </c>
      <c r="M80" s="8">
        <v>0.98681972363780801</v>
      </c>
      <c r="N80" s="7">
        <v>0.146440182666941</v>
      </c>
      <c r="O80" s="8">
        <v>0.765528911401684</v>
      </c>
      <c r="P80" s="20">
        <f t="shared" si="5"/>
        <v>0.247348624425135</v>
      </c>
    </row>
    <row r="81" spans="1:16" s="59" customFormat="1" ht="20.25" customHeight="1" x14ac:dyDescent="0.3">
      <c r="A81" s="108" t="s">
        <v>279</v>
      </c>
      <c r="B81" s="10">
        <v>0.959189788908129</v>
      </c>
      <c r="C81" s="11">
        <v>4.9632868096574101E-11</v>
      </c>
      <c r="D81" s="10">
        <v>0.71156403904781795</v>
      </c>
      <c r="E81" s="11">
        <v>9.5572467688793692E-12</v>
      </c>
      <c r="F81" s="21">
        <f t="shared" si="3"/>
        <v>-0.24762574986031105</v>
      </c>
      <c r="G81" s="10">
        <v>0.76002696700000005</v>
      </c>
      <c r="H81" s="11">
        <v>1.33E-5</v>
      </c>
      <c r="I81" s="10">
        <v>0.85813974999999998</v>
      </c>
      <c r="J81" s="11">
        <v>6.1699999999999998E-7</v>
      </c>
      <c r="K81" s="21">
        <f t="shared" si="4"/>
        <v>9.8112782999999926E-2</v>
      </c>
      <c r="L81" s="10">
        <v>0.80949928526537795</v>
      </c>
      <c r="M81" s="11">
        <v>1.7870281864381299E-4</v>
      </c>
      <c r="N81" s="10">
        <v>0.83609267661470699</v>
      </c>
      <c r="O81" s="11">
        <v>4.69075667197671E-11</v>
      </c>
      <c r="P81" s="22">
        <f t="shared" si="5"/>
        <v>2.6593391349329032E-2</v>
      </c>
    </row>
    <row r="82" spans="1:16" ht="20.25" customHeight="1" x14ac:dyDescent="0.3">
      <c r="A82" s="100" t="s">
        <v>66</v>
      </c>
      <c r="B82" s="7">
        <v>0.50941869510299198</v>
      </c>
      <c r="C82" s="8">
        <v>3.1664656022681499E-4</v>
      </c>
      <c r="D82" s="7">
        <v>0.97499362290136204</v>
      </c>
      <c r="E82" s="8">
        <v>9.5572467688793692E-12</v>
      </c>
      <c r="F82" s="9">
        <f t="shared" ref="F82:F99" si="6">D82-B82</f>
        <v>0.46557492779837006</v>
      </c>
      <c r="G82" s="7">
        <v>0.27084409700000001</v>
      </c>
      <c r="H82" s="8">
        <v>0.14451420800000001</v>
      </c>
      <c r="I82" s="7">
        <v>0.58556867499999998</v>
      </c>
      <c r="J82" s="8">
        <v>2.893264E-3</v>
      </c>
      <c r="K82" s="9">
        <f t="shared" ref="K82:K99" si="7">I82-G82</f>
        <v>0.31472457799999998</v>
      </c>
      <c r="L82" s="7" t="s">
        <v>42</v>
      </c>
      <c r="M82" s="8" t="s">
        <v>42</v>
      </c>
      <c r="N82" s="7" t="s">
        <v>42</v>
      </c>
      <c r="O82" s="8" t="s">
        <v>42</v>
      </c>
      <c r="P82" s="20" t="s">
        <v>285</v>
      </c>
    </row>
    <row r="83" spans="1:16" ht="20.25" customHeight="1" x14ac:dyDescent="0.3">
      <c r="A83" s="100" t="s">
        <v>88</v>
      </c>
      <c r="B83" s="7">
        <v>0.49359213005630598</v>
      </c>
      <c r="C83" s="8">
        <v>9.8678523671018792E-4</v>
      </c>
      <c r="D83" s="7">
        <v>0.636907296574584</v>
      </c>
      <c r="E83" s="8">
        <v>9.5572467688793692E-12</v>
      </c>
      <c r="F83" s="9">
        <f t="shared" si="6"/>
        <v>0.14331516651827803</v>
      </c>
      <c r="G83" s="7">
        <v>0.21983756500000001</v>
      </c>
      <c r="H83" s="8">
        <v>0.25290263299999999</v>
      </c>
      <c r="I83" s="7">
        <v>0.45192539199999998</v>
      </c>
      <c r="J83" s="8">
        <v>2.1409922000000001E-2</v>
      </c>
      <c r="K83" s="9">
        <f t="shared" si="7"/>
        <v>0.23208782699999997</v>
      </c>
      <c r="L83" s="7">
        <v>0.616161200261508</v>
      </c>
      <c r="M83" s="8">
        <v>4.3539712367845797E-3</v>
      </c>
      <c r="N83" s="7">
        <v>0.51851071349024602</v>
      </c>
      <c r="O83" s="8">
        <v>5.8108885124989599E-5</v>
      </c>
      <c r="P83" s="20">
        <f t="shared" ref="P83:P90" si="8">N83-L83</f>
        <v>-9.765048677126198E-2</v>
      </c>
    </row>
    <row r="84" spans="1:16" ht="20.25" customHeight="1" x14ac:dyDescent="0.3">
      <c r="A84" s="100" t="s">
        <v>101</v>
      </c>
      <c r="B84" s="7">
        <v>1.01491242410287</v>
      </c>
      <c r="C84" s="8">
        <v>6.4788156321308498E-11</v>
      </c>
      <c r="D84" s="7">
        <v>0.41936750637928</v>
      </c>
      <c r="E84" s="8">
        <v>2.2661026555237402E-6</v>
      </c>
      <c r="F84" s="9">
        <f t="shared" si="6"/>
        <v>-0.59554491772358997</v>
      </c>
      <c r="G84" s="7">
        <v>0.430696517</v>
      </c>
      <c r="H84" s="8">
        <v>2.6140037000000001E-2</v>
      </c>
      <c r="I84" s="7">
        <v>0.26532497999999999</v>
      </c>
      <c r="J84" s="8">
        <v>0.16497186</v>
      </c>
      <c r="K84" s="9">
        <f t="shared" si="7"/>
        <v>-0.16537153700000001</v>
      </c>
      <c r="L84" s="7">
        <v>0.62043899399119296</v>
      </c>
      <c r="M84" s="8">
        <v>9.6310610262494798E-3</v>
      </c>
      <c r="N84" s="7">
        <v>0.380886543649192</v>
      </c>
      <c r="O84" s="8">
        <v>1.39803786495545E-2</v>
      </c>
      <c r="P84" s="20">
        <f t="shared" si="8"/>
        <v>-0.23955245034200096</v>
      </c>
    </row>
    <row r="85" spans="1:16" ht="20.25" customHeight="1" x14ac:dyDescent="0.3">
      <c r="A85" s="100" t="s">
        <v>105</v>
      </c>
      <c r="B85" s="7">
        <v>0.46800845124130502</v>
      </c>
      <c r="C85" s="8">
        <v>5.6723405107712999E-3</v>
      </c>
      <c r="D85" s="7">
        <v>0.40397441830307301</v>
      </c>
      <c r="E85" s="8">
        <v>1.31433887247331E-5</v>
      </c>
      <c r="F85" s="9">
        <f t="shared" si="6"/>
        <v>-6.4034032938232011E-2</v>
      </c>
      <c r="G85" s="7">
        <v>0.47376160899999997</v>
      </c>
      <c r="H85" s="8">
        <v>1.2493855999999999E-2</v>
      </c>
      <c r="I85" s="7">
        <v>0.34090953299999999</v>
      </c>
      <c r="J85" s="8">
        <v>7.5060161E-2</v>
      </c>
      <c r="K85" s="9">
        <f t="shared" si="7"/>
        <v>-0.13285207599999999</v>
      </c>
      <c r="L85" s="7">
        <v>0.386384192254073</v>
      </c>
      <c r="M85" s="8">
        <v>0.12988746831829201</v>
      </c>
      <c r="N85" s="7">
        <v>0.147763979373572</v>
      </c>
      <c r="O85" s="8">
        <v>0.60098804007963202</v>
      </c>
      <c r="P85" s="20">
        <f t="shared" si="8"/>
        <v>-0.238620212880501</v>
      </c>
    </row>
    <row r="86" spans="1:16" ht="20.25" customHeight="1" x14ac:dyDescent="0.3">
      <c r="A86" s="100" t="s">
        <v>120</v>
      </c>
      <c r="B86" s="7">
        <v>0.753053833836686</v>
      </c>
      <c r="C86" s="8">
        <v>1.5785402833414699E-5</v>
      </c>
      <c r="D86" s="7">
        <v>0.36586671851354202</v>
      </c>
      <c r="E86" s="8">
        <v>3.2468592253292599E-4</v>
      </c>
      <c r="F86" s="9">
        <f t="shared" si="6"/>
        <v>-0.38718711532314398</v>
      </c>
      <c r="G86" s="7">
        <v>0.43602364100000002</v>
      </c>
      <c r="H86" s="8">
        <v>2.1617527000000001E-2</v>
      </c>
      <c r="I86" s="7">
        <v>0.235369782</v>
      </c>
      <c r="J86" s="8">
        <v>0.21867373600000001</v>
      </c>
      <c r="K86" s="9">
        <f t="shared" si="7"/>
        <v>-0.20065385900000002</v>
      </c>
      <c r="L86" s="7">
        <v>0.66632983237686805</v>
      </c>
      <c r="M86" s="8">
        <v>1.3886744291713901E-2</v>
      </c>
      <c r="N86" s="7">
        <v>0.12305749801428</v>
      </c>
      <c r="O86" s="8">
        <v>0.77420331419168298</v>
      </c>
      <c r="P86" s="20">
        <f t="shared" si="8"/>
        <v>-0.54327233436258804</v>
      </c>
    </row>
    <row r="87" spans="1:16" ht="20.25" customHeight="1" x14ac:dyDescent="0.3">
      <c r="A87" s="100" t="s">
        <v>129</v>
      </c>
      <c r="B87" s="7">
        <v>0.46015393629079598</v>
      </c>
      <c r="C87" s="8">
        <v>3.2040747516713999E-3</v>
      </c>
      <c r="D87" s="7">
        <v>0.42768134277499198</v>
      </c>
      <c r="E87" s="8">
        <v>6.5596915519004695E-7</v>
      </c>
      <c r="F87" s="9">
        <f t="shared" si="6"/>
        <v>-3.2472593515804005E-2</v>
      </c>
      <c r="G87" s="7">
        <v>0.439609213</v>
      </c>
      <c r="H87" s="8">
        <v>1.7539276999999999E-2</v>
      </c>
      <c r="I87" s="7">
        <v>0.34754105400000002</v>
      </c>
      <c r="J87" s="8">
        <v>6.0789742000000001E-2</v>
      </c>
      <c r="K87" s="9">
        <f t="shared" si="7"/>
        <v>-9.2068158999999983E-2</v>
      </c>
      <c r="L87" s="7">
        <v>0.26798956713635602</v>
      </c>
      <c r="M87" s="8">
        <v>0.47073939812682303</v>
      </c>
      <c r="N87" s="7">
        <v>-9.7469263385647192E-3</v>
      </c>
      <c r="O87" s="8">
        <v>0.99948111959574704</v>
      </c>
      <c r="P87" s="20">
        <f t="shared" si="8"/>
        <v>-0.27773649347492074</v>
      </c>
    </row>
    <row r="88" spans="1:16" ht="20.25" customHeight="1" x14ac:dyDescent="0.3">
      <c r="A88" s="100" t="s">
        <v>137</v>
      </c>
      <c r="B88" s="7">
        <v>0.98160742170207405</v>
      </c>
      <c r="C88" s="8">
        <v>4.7882767709687098E-11</v>
      </c>
      <c r="D88" s="7">
        <v>0.50580954258298005</v>
      </c>
      <c r="E88" s="8">
        <v>2.04727533245513E-9</v>
      </c>
      <c r="F88" s="9">
        <f t="shared" si="6"/>
        <v>-0.47579787911909399</v>
      </c>
      <c r="G88" s="7">
        <v>0.52364072500000003</v>
      </c>
      <c r="H88" s="8">
        <v>5.1440549999999998E-3</v>
      </c>
      <c r="I88" s="7">
        <v>0.33467418999999998</v>
      </c>
      <c r="J88" s="8">
        <v>7.4935340000000003E-2</v>
      </c>
      <c r="K88" s="9">
        <f t="shared" si="7"/>
        <v>-0.18896653500000005</v>
      </c>
      <c r="L88" s="7">
        <v>0.51058468702350301</v>
      </c>
      <c r="M88" s="8">
        <v>1.6389157263514299E-2</v>
      </c>
      <c r="N88" s="7">
        <v>0.53892823640410503</v>
      </c>
      <c r="O88" s="8">
        <v>6.6800819053747203E-6</v>
      </c>
      <c r="P88" s="20">
        <f t="shared" si="8"/>
        <v>2.8343549380602018E-2</v>
      </c>
    </row>
    <row r="89" spans="1:16" ht="20.25" customHeight="1" x14ac:dyDescent="0.3">
      <c r="A89" s="100" t="s">
        <v>145</v>
      </c>
      <c r="B89" s="7">
        <v>0.609627835141199</v>
      </c>
      <c r="C89" s="8">
        <v>2.8379765460039799E-5</v>
      </c>
      <c r="D89" s="7">
        <v>0.74438905900863395</v>
      </c>
      <c r="E89" s="8">
        <v>9.5572467688793692E-12</v>
      </c>
      <c r="F89" s="9">
        <f t="shared" si="6"/>
        <v>0.13476122386743494</v>
      </c>
      <c r="G89" s="7">
        <v>0.30228749799999999</v>
      </c>
      <c r="H89" s="8">
        <v>9.0138760999999998E-2</v>
      </c>
      <c r="I89" s="7">
        <v>0.44133197699999999</v>
      </c>
      <c r="J89" s="8">
        <v>1.8807664000000002E-2</v>
      </c>
      <c r="K89" s="9">
        <f t="shared" si="7"/>
        <v>0.139044479</v>
      </c>
      <c r="L89" s="7">
        <v>3.8214971325665902E-3</v>
      </c>
      <c r="M89" s="8">
        <v>0.99998119598986601</v>
      </c>
      <c r="N89" s="7">
        <v>0.222528018492376</v>
      </c>
      <c r="O89" s="8">
        <v>0.23250632759520901</v>
      </c>
      <c r="P89" s="20">
        <f t="shared" si="8"/>
        <v>0.21870652135980939</v>
      </c>
    </row>
    <row r="90" spans="1:16" ht="20.25" customHeight="1" x14ac:dyDescent="0.3">
      <c r="A90" s="100" t="s">
        <v>146</v>
      </c>
      <c r="B90" s="7">
        <v>0.57509418090151099</v>
      </c>
      <c r="C90" s="8">
        <v>1.05762798213077E-4</v>
      </c>
      <c r="D90" s="7">
        <v>0.599673483555066</v>
      </c>
      <c r="E90" s="8">
        <v>9.5572467688793692E-12</v>
      </c>
      <c r="F90" s="9">
        <f t="shared" si="6"/>
        <v>2.4579302653555013E-2</v>
      </c>
      <c r="G90" s="7">
        <v>0.35226261599999997</v>
      </c>
      <c r="H90" s="8">
        <v>5.1004978999999999E-2</v>
      </c>
      <c r="I90" s="7">
        <v>0.72333583999999995</v>
      </c>
      <c r="J90" s="8">
        <v>2.31017E-4</v>
      </c>
      <c r="K90" s="9">
        <f t="shared" si="7"/>
        <v>0.37107322399999998</v>
      </c>
      <c r="L90" s="7">
        <v>-0.14128066609249501</v>
      </c>
      <c r="M90" s="8">
        <v>0.84082438370472901</v>
      </c>
      <c r="N90" s="7">
        <v>0.37861163049327501</v>
      </c>
      <c r="O90" s="8">
        <v>1.04276283143093E-2</v>
      </c>
      <c r="P90" s="20">
        <f t="shared" si="8"/>
        <v>0.51989229658576996</v>
      </c>
    </row>
    <row r="91" spans="1:16" ht="20.25" customHeight="1" x14ac:dyDescent="0.3">
      <c r="A91" s="109" t="s">
        <v>154</v>
      </c>
      <c r="B91" s="7">
        <v>0.925397338848998</v>
      </c>
      <c r="C91" s="8">
        <v>1.7320484591150399E-8</v>
      </c>
      <c r="D91" s="7">
        <v>0.37384194141365101</v>
      </c>
      <c r="E91" s="8">
        <v>9.2991285273652497E-5</v>
      </c>
      <c r="F91" s="9">
        <f t="shared" si="6"/>
        <v>-0.55155539743534698</v>
      </c>
      <c r="G91" s="7">
        <v>0.51687909200000004</v>
      </c>
      <c r="H91" s="8">
        <v>6.0055459999999996E-3</v>
      </c>
      <c r="I91" s="7">
        <v>9.7319470000000005E-2</v>
      </c>
      <c r="J91" s="8">
        <v>0.59442675099999998</v>
      </c>
      <c r="K91" s="9">
        <f t="shared" si="7"/>
        <v>-0.41955962200000002</v>
      </c>
      <c r="L91" s="7" t="s">
        <v>42</v>
      </c>
      <c r="M91" s="8" t="s">
        <v>42</v>
      </c>
      <c r="N91" s="7" t="s">
        <v>42</v>
      </c>
      <c r="O91" s="8" t="s">
        <v>42</v>
      </c>
      <c r="P91" s="20" t="s">
        <v>285</v>
      </c>
    </row>
    <row r="92" spans="1:16" ht="20.25" customHeight="1" x14ac:dyDescent="0.3">
      <c r="A92" s="100" t="s">
        <v>176</v>
      </c>
      <c r="B92" s="7">
        <v>0.460046499286896</v>
      </c>
      <c r="C92" s="8">
        <v>2.8489720919384299E-3</v>
      </c>
      <c r="D92" s="7">
        <v>0.58459348799004296</v>
      </c>
      <c r="E92" s="8">
        <v>1.3258120091981801E-11</v>
      </c>
      <c r="F92" s="9">
        <f t="shared" si="6"/>
        <v>0.12454698870314695</v>
      </c>
      <c r="G92" s="7">
        <v>0.32712492799999998</v>
      </c>
      <c r="H92" s="8">
        <v>6.7560151999999998E-2</v>
      </c>
      <c r="I92" s="7">
        <v>0.74038116200000004</v>
      </c>
      <c r="J92" s="8">
        <v>1.6458400000000001E-4</v>
      </c>
      <c r="K92" s="9">
        <f t="shared" si="7"/>
        <v>0.41325623400000006</v>
      </c>
      <c r="L92" s="7" t="s">
        <v>42</v>
      </c>
      <c r="M92" s="8" t="s">
        <v>42</v>
      </c>
      <c r="N92" s="7" t="s">
        <v>42</v>
      </c>
      <c r="O92" s="8" t="s">
        <v>42</v>
      </c>
      <c r="P92" s="20" t="s">
        <v>285</v>
      </c>
    </row>
    <row r="93" spans="1:16" ht="20.25" customHeight="1" x14ac:dyDescent="0.3">
      <c r="A93" s="110" t="s">
        <v>184</v>
      </c>
      <c r="B93" s="7">
        <v>0.64084536265368697</v>
      </c>
      <c r="C93" s="8">
        <v>2.8890459969439801E-5</v>
      </c>
      <c r="D93" s="7">
        <v>0.35580799071480201</v>
      </c>
      <c r="E93" s="8">
        <v>5.8429224133472997E-5</v>
      </c>
      <c r="F93" s="9">
        <f t="shared" si="6"/>
        <v>-0.28503737193888495</v>
      </c>
      <c r="G93" s="7">
        <v>0.37916939399999999</v>
      </c>
      <c r="H93" s="8">
        <v>2.4779447999999999E-2</v>
      </c>
      <c r="I93" s="7">
        <v>0.326782513</v>
      </c>
      <c r="J93" s="8">
        <v>5.5708285000000003E-2</v>
      </c>
      <c r="K93" s="9">
        <f t="shared" si="7"/>
        <v>-5.2386880999999996E-2</v>
      </c>
      <c r="L93" s="7">
        <v>0.25523836793760002</v>
      </c>
      <c r="M93" s="8">
        <v>0.45289365908981599</v>
      </c>
      <c r="N93" s="7">
        <v>0.336120817063008</v>
      </c>
      <c r="O93" s="8">
        <v>2.2602431857083799E-2</v>
      </c>
      <c r="P93" s="20">
        <f>N93-L93</f>
        <v>8.0882449125407985E-2</v>
      </c>
    </row>
    <row r="94" spans="1:16" ht="20.25" customHeight="1" x14ac:dyDescent="0.3">
      <c r="A94" s="100" t="s">
        <v>187</v>
      </c>
      <c r="B94" s="7">
        <v>0.493701527106436</v>
      </c>
      <c r="C94" s="8">
        <v>3.02798361566825E-3</v>
      </c>
      <c r="D94" s="7">
        <v>0.38596841311521701</v>
      </c>
      <c r="E94" s="8">
        <v>3.0746842221691897E-5</v>
      </c>
      <c r="F94" s="9">
        <f t="shared" si="6"/>
        <v>-0.10773311399121899</v>
      </c>
      <c r="G94" s="7">
        <v>0.45128995</v>
      </c>
      <c r="H94" s="8">
        <v>9.3327150000000001E-3</v>
      </c>
      <c r="I94" s="7">
        <v>0.22917963699999999</v>
      </c>
      <c r="J94" s="8">
        <v>0.182183129</v>
      </c>
      <c r="K94" s="9">
        <f t="shared" si="7"/>
        <v>-0.222110313</v>
      </c>
      <c r="L94" s="7">
        <v>0.279521868875584</v>
      </c>
      <c r="M94" s="8">
        <v>0.43541988145344901</v>
      </c>
      <c r="N94" s="7">
        <v>-0.15304144875341599</v>
      </c>
      <c r="O94" s="8">
        <v>0.63345858588848603</v>
      </c>
      <c r="P94" s="20">
        <f>N94-L94</f>
        <v>-0.43256331762900002</v>
      </c>
    </row>
    <row r="95" spans="1:16" ht="20.25" customHeight="1" x14ac:dyDescent="0.3">
      <c r="A95" s="100" t="s">
        <v>197</v>
      </c>
      <c r="B95" s="7">
        <v>0.39668655901622102</v>
      </c>
      <c r="C95" s="8">
        <v>1.16793184269101E-2</v>
      </c>
      <c r="D95" s="7">
        <v>0.68457564817890704</v>
      </c>
      <c r="E95" s="8">
        <v>9.5572467688793692E-12</v>
      </c>
      <c r="F95" s="9">
        <f t="shared" si="6"/>
        <v>0.28788908916268602</v>
      </c>
      <c r="G95" s="7">
        <v>0.29851023300000001</v>
      </c>
      <c r="H95" s="8">
        <v>8.8878563999999993E-2</v>
      </c>
      <c r="I95" s="7">
        <v>0.61682261000000005</v>
      </c>
      <c r="J95" s="8">
        <v>8.8185300000000004E-4</v>
      </c>
      <c r="K95" s="9">
        <f t="shared" si="7"/>
        <v>0.31831237700000004</v>
      </c>
      <c r="L95" s="7" t="s">
        <v>42</v>
      </c>
      <c r="M95" s="8" t="s">
        <v>42</v>
      </c>
      <c r="N95" s="7" t="s">
        <v>42</v>
      </c>
      <c r="O95" s="8" t="s">
        <v>42</v>
      </c>
      <c r="P95" s="20" t="s">
        <v>285</v>
      </c>
    </row>
    <row r="96" spans="1:16" ht="20.25" customHeight="1" x14ac:dyDescent="0.3">
      <c r="A96" s="100" t="s">
        <v>217</v>
      </c>
      <c r="B96" s="7">
        <v>1.2960102696347899</v>
      </c>
      <c r="C96" s="8">
        <v>1.46140409715132E-11</v>
      </c>
      <c r="D96" s="7">
        <v>0.33225669555660198</v>
      </c>
      <c r="E96" s="8">
        <v>2.10395213018923E-4</v>
      </c>
      <c r="F96" s="9">
        <f t="shared" si="6"/>
        <v>-0.96375357407818796</v>
      </c>
      <c r="G96" s="7">
        <v>0.76984387499999996</v>
      </c>
      <c r="H96" s="8">
        <v>5.6799999999999998E-5</v>
      </c>
      <c r="I96" s="7">
        <v>0.35541651499999999</v>
      </c>
      <c r="J96" s="8">
        <v>5.2112012999999999E-2</v>
      </c>
      <c r="K96" s="9">
        <f t="shared" si="7"/>
        <v>-0.41442735999999997</v>
      </c>
      <c r="L96" s="7">
        <v>1.15325233134889</v>
      </c>
      <c r="M96" s="8">
        <v>1.7870281864381299E-4</v>
      </c>
      <c r="N96" s="7">
        <v>0.24206990426732999</v>
      </c>
      <c r="O96" s="8">
        <v>0.51121397817971903</v>
      </c>
      <c r="P96" s="20">
        <f>N96-L96</f>
        <v>-0.91118242708156005</v>
      </c>
    </row>
    <row r="97" spans="1:16" ht="20.25" customHeight="1" x14ac:dyDescent="0.3">
      <c r="A97" s="111" t="s">
        <v>249</v>
      </c>
      <c r="B97" s="10">
        <v>0.99698165637513403</v>
      </c>
      <c r="C97" s="11">
        <v>2.7739472893636198E-9</v>
      </c>
      <c r="D97" s="10">
        <v>0.35720782834755399</v>
      </c>
      <c r="E97" s="11">
        <v>2.3536935820380801E-4</v>
      </c>
      <c r="F97" s="21">
        <f t="shared" si="6"/>
        <v>-0.63977382802757998</v>
      </c>
      <c r="G97" s="10">
        <v>0.52884916599999998</v>
      </c>
      <c r="H97" s="11">
        <v>6.668078E-3</v>
      </c>
      <c r="I97" s="10">
        <v>0.116423182</v>
      </c>
      <c r="J97" s="11">
        <v>0.55397392400000001</v>
      </c>
      <c r="K97" s="21">
        <f t="shared" si="7"/>
        <v>-0.41242598399999997</v>
      </c>
      <c r="L97" s="10" t="s">
        <v>42</v>
      </c>
      <c r="M97" s="11" t="s">
        <v>42</v>
      </c>
      <c r="N97" s="10" t="s">
        <v>42</v>
      </c>
      <c r="O97" s="11" t="s">
        <v>42</v>
      </c>
      <c r="P97" s="22" t="s">
        <v>285</v>
      </c>
    </row>
    <row r="98" spans="1:16" ht="20.25" customHeight="1" x14ac:dyDescent="0.3">
      <c r="A98" s="100" t="s">
        <v>198</v>
      </c>
      <c r="B98" s="7">
        <v>-0.657550592508369</v>
      </c>
      <c r="C98" s="8">
        <v>5.6189294608629301E-5</v>
      </c>
      <c r="D98" s="7">
        <v>-0.41339537413418798</v>
      </c>
      <c r="E98" s="8">
        <v>9.4507298311713593E-6</v>
      </c>
      <c r="F98" s="9">
        <f t="shared" si="6"/>
        <v>0.24415521837418103</v>
      </c>
      <c r="G98" s="7">
        <v>-0.61768223300000002</v>
      </c>
      <c r="H98" s="8">
        <v>1.2960700000000001E-3</v>
      </c>
      <c r="I98" s="7">
        <v>-0.323727027</v>
      </c>
      <c r="J98" s="8">
        <v>7.9537878000000006E-2</v>
      </c>
      <c r="K98" s="9">
        <f t="shared" si="7"/>
        <v>0.29395520600000002</v>
      </c>
      <c r="L98" s="7">
        <v>0.73028661784246096</v>
      </c>
      <c r="M98" s="8">
        <v>2.1090640884859398E-3</v>
      </c>
      <c r="N98" s="7">
        <v>0.129717228308982</v>
      </c>
      <c r="O98" s="8">
        <v>0.72850387026558205</v>
      </c>
      <c r="P98" s="20">
        <f>N98-L98</f>
        <v>-0.60056938953347894</v>
      </c>
    </row>
    <row r="99" spans="1:16" ht="20.25" customHeight="1" x14ac:dyDescent="0.3">
      <c r="A99" s="101" t="s">
        <v>248</v>
      </c>
      <c r="B99" s="10">
        <v>-0.48415597756330198</v>
      </c>
      <c r="C99" s="11">
        <v>2.915954007737E-3</v>
      </c>
      <c r="D99" s="10">
        <v>-0.376357685665758</v>
      </c>
      <c r="E99" s="11">
        <v>3.1638652413845703E-5</v>
      </c>
      <c r="F99" s="21">
        <f t="shared" si="6"/>
        <v>0.10779829189754397</v>
      </c>
      <c r="G99" s="10">
        <v>-0.77919072700000003</v>
      </c>
      <c r="H99" s="11">
        <v>7.47E-5</v>
      </c>
      <c r="I99" s="10">
        <v>-0.165058026</v>
      </c>
      <c r="J99" s="11">
        <v>0.39388497099999997</v>
      </c>
      <c r="K99" s="21">
        <f t="shared" si="7"/>
        <v>0.61413270100000006</v>
      </c>
      <c r="L99" s="10">
        <v>1.3073839616563401</v>
      </c>
      <c r="M99" s="11">
        <v>2.05796753527387E-8</v>
      </c>
      <c r="N99" s="10">
        <v>0.91051337596288695</v>
      </c>
      <c r="O99" s="11">
        <v>7.7572189412696499E-11</v>
      </c>
      <c r="P99" s="22">
        <f>N99-L99</f>
        <v>-0.39687058569345313</v>
      </c>
    </row>
    <row r="100" spans="1:16" ht="20.25" customHeight="1" x14ac:dyDescent="0.3">
      <c r="A100" s="105" t="s">
        <v>49</v>
      </c>
      <c r="B100" s="7">
        <v>0.73660591012001198</v>
      </c>
      <c r="C100" s="8">
        <v>1.5032118986657E-6</v>
      </c>
      <c r="D100" s="7">
        <v>0.62286324315040098</v>
      </c>
      <c r="E100" s="8">
        <v>1.0287326546176701E-11</v>
      </c>
      <c r="F100" s="9">
        <f t="shared" si="3"/>
        <v>-0.11374266696961099</v>
      </c>
      <c r="G100" s="7">
        <v>0.29222754200000001</v>
      </c>
      <c r="H100" s="8">
        <v>0.104688463</v>
      </c>
      <c r="I100" s="7">
        <v>0.53458283600000001</v>
      </c>
      <c r="J100" s="8">
        <v>5.2678359999999997E-3</v>
      </c>
      <c r="K100" s="9">
        <f t="shared" si="4"/>
        <v>0.242355294</v>
      </c>
      <c r="L100" s="7">
        <v>0.41076020464444502</v>
      </c>
      <c r="M100" s="8">
        <v>0.135180200603678</v>
      </c>
      <c r="N100" s="7">
        <v>0.46609407907251699</v>
      </c>
      <c r="O100" s="8">
        <v>1.01379349987796E-3</v>
      </c>
      <c r="P100" s="20">
        <f t="shared" si="5"/>
        <v>5.5333874428071972E-2</v>
      </c>
    </row>
    <row r="101" spans="1:16" ht="20.25" customHeight="1" x14ac:dyDescent="0.3">
      <c r="A101" s="105" t="s">
        <v>74</v>
      </c>
      <c r="B101" s="7">
        <v>0.58956101720839005</v>
      </c>
      <c r="C101" s="8">
        <v>1.24325965742813E-4</v>
      </c>
      <c r="D101" s="7">
        <v>0.595259108965983</v>
      </c>
      <c r="E101" s="8">
        <v>1.54675109929472E-11</v>
      </c>
      <c r="F101" s="9">
        <f t="shared" ref="F101:F119" si="9">D101-B101</f>
        <v>5.6980917575929491E-3</v>
      </c>
      <c r="G101" s="7">
        <v>0.52846257900000004</v>
      </c>
      <c r="H101" s="8">
        <v>5.4592809999999999E-3</v>
      </c>
      <c r="I101" s="7">
        <v>0.35845085199999999</v>
      </c>
      <c r="J101" s="8">
        <v>6.1238172E-2</v>
      </c>
      <c r="K101" s="9">
        <f t="shared" ref="K101:K119" si="10">I101-G101</f>
        <v>-0.17001172700000006</v>
      </c>
      <c r="L101" s="7" t="s">
        <v>42</v>
      </c>
      <c r="M101" s="8" t="s">
        <v>42</v>
      </c>
      <c r="N101" s="7" t="s">
        <v>42</v>
      </c>
      <c r="O101" s="8" t="s">
        <v>42</v>
      </c>
      <c r="P101" s="20" t="s">
        <v>285</v>
      </c>
    </row>
    <row r="102" spans="1:16" ht="20.25" customHeight="1" x14ac:dyDescent="0.3">
      <c r="A102" s="105" t="s">
        <v>92</v>
      </c>
      <c r="B102" s="7">
        <v>0.65884873049876702</v>
      </c>
      <c r="C102" s="8">
        <v>4.1790574824070197E-5</v>
      </c>
      <c r="D102" s="7">
        <v>0.44772170348469298</v>
      </c>
      <c r="E102" s="8">
        <v>1.0407133537761201E-6</v>
      </c>
      <c r="F102" s="9">
        <f t="shared" si="9"/>
        <v>-0.21112702701407404</v>
      </c>
      <c r="G102" s="7">
        <v>0.32127794599999998</v>
      </c>
      <c r="H102" s="8">
        <v>9.2037276000000001E-2</v>
      </c>
      <c r="I102" s="7">
        <v>0.40547600099999997</v>
      </c>
      <c r="J102" s="8">
        <v>3.9903041E-2</v>
      </c>
      <c r="K102" s="9">
        <f t="shared" si="10"/>
        <v>8.4198054999999994E-2</v>
      </c>
      <c r="L102" s="7" t="s">
        <v>42</v>
      </c>
      <c r="M102" s="8" t="s">
        <v>42</v>
      </c>
      <c r="N102" s="7" t="s">
        <v>42</v>
      </c>
      <c r="O102" s="8" t="s">
        <v>42</v>
      </c>
      <c r="P102" s="20" t="s">
        <v>285</v>
      </c>
    </row>
    <row r="103" spans="1:16" ht="20.25" customHeight="1" x14ac:dyDescent="0.3">
      <c r="A103" s="105" t="s">
        <v>177</v>
      </c>
      <c r="B103" s="7">
        <v>1.08677993259147</v>
      </c>
      <c r="C103" s="8">
        <v>3.94893547686187E-11</v>
      </c>
      <c r="D103" s="7">
        <v>0.435370247806318</v>
      </c>
      <c r="E103" s="8">
        <v>2.47513508381593E-6</v>
      </c>
      <c r="F103" s="9">
        <f t="shared" si="9"/>
        <v>-0.65140968478515204</v>
      </c>
      <c r="G103" s="7">
        <v>0.31927462600000001</v>
      </c>
      <c r="H103" s="8">
        <v>0.10140526499999999</v>
      </c>
      <c r="I103" s="7">
        <v>0.43632697399999998</v>
      </c>
      <c r="J103" s="8">
        <v>2.9402704000000002E-2</v>
      </c>
      <c r="K103" s="9">
        <f t="shared" si="10"/>
        <v>0.11705234799999997</v>
      </c>
      <c r="L103" s="7">
        <v>0.17151036452073501</v>
      </c>
      <c r="M103" s="8">
        <v>0.64490346806264398</v>
      </c>
      <c r="N103" s="7">
        <v>0.10672798045307801</v>
      </c>
      <c r="O103" s="8">
        <v>0.72850387026558205</v>
      </c>
      <c r="P103" s="20">
        <f t="shared" ref="P103:P108" si="11">N103-L103</f>
        <v>-6.4782384067657003E-2</v>
      </c>
    </row>
    <row r="104" spans="1:16" ht="20.25" customHeight="1" x14ac:dyDescent="0.3">
      <c r="A104" s="105" t="s">
        <v>182</v>
      </c>
      <c r="B104" s="7">
        <v>0.93514250338193905</v>
      </c>
      <c r="C104" s="8">
        <v>3.70310612035629E-9</v>
      </c>
      <c r="D104" s="7">
        <v>0.25109533833298298</v>
      </c>
      <c r="E104" s="8">
        <v>9.7097058845764701E-3</v>
      </c>
      <c r="F104" s="9">
        <f t="shared" si="9"/>
        <v>-0.68404716504895613</v>
      </c>
      <c r="G104" s="7">
        <v>0.207589145</v>
      </c>
      <c r="H104" s="8">
        <v>0.28818107199999998</v>
      </c>
      <c r="I104" s="7">
        <v>0.38474840199999999</v>
      </c>
      <c r="J104" s="8">
        <v>4.9290898999999999E-2</v>
      </c>
      <c r="K104" s="9">
        <f t="shared" si="10"/>
        <v>0.17715925699999999</v>
      </c>
      <c r="L104" s="7">
        <v>0.27744599858880697</v>
      </c>
      <c r="M104" s="8">
        <v>0.49205676829207501</v>
      </c>
      <c r="N104" s="7">
        <v>0.139082653512797</v>
      </c>
      <c r="O104" s="8">
        <v>0.72850387026558205</v>
      </c>
      <c r="P104" s="20">
        <f t="shared" si="11"/>
        <v>-0.13836334507600997</v>
      </c>
    </row>
    <row r="105" spans="1:16" ht="20.25" customHeight="1" x14ac:dyDescent="0.3">
      <c r="A105" s="105" t="s">
        <v>193</v>
      </c>
      <c r="B105" s="7">
        <v>0.89038136678820001</v>
      </c>
      <c r="C105" s="8">
        <v>4.3016679857816498E-9</v>
      </c>
      <c r="D105" s="7">
        <v>0.59835747756532598</v>
      </c>
      <c r="E105" s="8">
        <v>1.20548952346471E-11</v>
      </c>
      <c r="F105" s="9">
        <f t="shared" si="9"/>
        <v>-0.29202388922287403</v>
      </c>
      <c r="G105" s="7">
        <v>0.36400302499999998</v>
      </c>
      <c r="H105" s="8">
        <v>5.1004978999999999E-2</v>
      </c>
      <c r="I105" s="7">
        <v>0.69034724000000003</v>
      </c>
      <c r="J105" s="8">
        <v>6.1908199999999997E-4</v>
      </c>
      <c r="K105" s="9">
        <f t="shared" si="10"/>
        <v>0.32634421500000005</v>
      </c>
      <c r="L105" s="7">
        <v>0.34736585631706202</v>
      </c>
      <c r="M105" s="8">
        <v>0.458227488825459</v>
      </c>
      <c r="N105" s="7">
        <v>0.25133581159541601</v>
      </c>
      <c r="O105" s="8">
        <v>0.45162546499093897</v>
      </c>
      <c r="P105" s="20">
        <f t="shared" si="11"/>
        <v>-9.6030044721646002E-2</v>
      </c>
    </row>
    <row r="106" spans="1:16" ht="20.25" customHeight="1" x14ac:dyDescent="0.3">
      <c r="A106" s="105" t="s">
        <v>224</v>
      </c>
      <c r="B106" s="7">
        <v>0.39658633754353001</v>
      </c>
      <c r="C106" s="8">
        <v>2.1055183584546298E-2</v>
      </c>
      <c r="D106" s="7">
        <v>0.25123249886350701</v>
      </c>
      <c r="E106" s="8">
        <v>9.3815709365509103E-3</v>
      </c>
      <c r="F106" s="9">
        <f t="shared" si="9"/>
        <v>-0.145353838680023</v>
      </c>
      <c r="G106" s="7">
        <v>0.182729473</v>
      </c>
      <c r="H106" s="8">
        <v>0.33728188599999998</v>
      </c>
      <c r="I106" s="7">
        <v>0.59077045500000003</v>
      </c>
      <c r="J106" s="8">
        <v>2.893264E-3</v>
      </c>
      <c r="K106" s="9">
        <f t="shared" si="10"/>
        <v>0.40804098200000005</v>
      </c>
      <c r="L106" s="7">
        <v>-0.384356859794799</v>
      </c>
      <c r="M106" s="8">
        <v>0.14746629600330599</v>
      </c>
      <c r="N106" s="7">
        <v>-0.118463162026165</v>
      </c>
      <c r="O106" s="8">
        <v>0.72850387026558205</v>
      </c>
      <c r="P106" s="20">
        <f t="shared" si="11"/>
        <v>0.26589369776863403</v>
      </c>
    </row>
    <row r="107" spans="1:16" ht="20.25" customHeight="1" x14ac:dyDescent="0.3">
      <c r="A107" s="105" t="s">
        <v>230</v>
      </c>
      <c r="B107" s="7">
        <v>0.82171374130237895</v>
      </c>
      <c r="C107" s="8">
        <v>6.0296485772013805E-8</v>
      </c>
      <c r="D107" s="7">
        <v>0.51369702000561301</v>
      </c>
      <c r="E107" s="8">
        <v>3.3722122530286E-9</v>
      </c>
      <c r="F107" s="9">
        <f t="shared" si="9"/>
        <v>-0.30801672129676594</v>
      </c>
      <c r="G107" s="7">
        <v>0.217623449</v>
      </c>
      <c r="H107" s="8">
        <v>0.20777369100000001</v>
      </c>
      <c r="I107" s="7">
        <v>0.46648313200000002</v>
      </c>
      <c r="J107" s="8">
        <v>1.0275584000000001E-2</v>
      </c>
      <c r="K107" s="9">
        <f t="shared" si="10"/>
        <v>0.24885968300000003</v>
      </c>
      <c r="L107" s="7">
        <v>0.25822136068506601</v>
      </c>
      <c r="M107" s="8">
        <v>0.49459723759021801</v>
      </c>
      <c r="N107" s="7">
        <v>0.247522031634274</v>
      </c>
      <c r="O107" s="8">
        <v>0.227462857477852</v>
      </c>
      <c r="P107" s="20">
        <f t="shared" si="11"/>
        <v>-1.0699329050792017E-2</v>
      </c>
    </row>
    <row r="108" spans="1:16" ht="20.25" customHeight="1" x14ac:dyDescent="0.3">
      <c r="A108" s="105" t="s">
        <v>242</v>
      </c>
      <c r="B108" s="7">
        <v>0.81363122184908099</v>
      </c>
      <c r="C108" s="8">
        <v>3.4284558838931102E-7</v>
      </c>
      <c r="D108" s="7">
        <v>0.45404693726445799</v>
      </c>
      <c r="E108" s="8">
        <v>7.6365162977728504E-7</v>
      </c>
      <c r="F108" s="9">
        <f t="shared" si="9"/>
        <v>-0.35958428458462299</v>
      </c>
      <c r="G108" s="7">
        <v>0.34777044800000001</v>
      </c>
      <c r="H108" s="8">
        <v>7.4126161999999995E-2</v>
      </c>
      <c r="I108" s="7">
        <v>0.43651499500000002</v>
      </c>
      <c r="J108" s="8">
        <v>2.9402704000000002E-2</v>
      </c>
      <c r="K108" s="9">
        <f t="shared" si="10"/>
        <v>8.8744547000000007E-2</v>
      </c>
      <c r="L108" s="7">
        <v>0.52408783029379602</v>
      </c>
      <c r="M108" s="8">
        <v>3.1132497469039198E-2</v>
      </c>
      <c r="N108" s="7">
        <v>0.19406712093645301</v>
      </c>
      <c r="O108" s="8">
        <v>0.419934959975439</v>
      </c>
      <c r="P108" s="20">
        <f t="shared" si="11"/>
        <v>-0.33002070935734301</v>
      </c>
    </row>
    <row r="109" spans="1:16" s="59" customFormat="1" ht="20.25" customHeight="1" x14ac:dyDescent="0.3">
      <c r="A109" s="112" t="s">
        <v>254</v>
      </c>
      <c r="B109" s="10">
        <v>0.76964503652697702</v>
      </c>
      <c r="C109" s="11">
        <v>3.48460656166314E-6</v>
      </c>
      <c r="D109" s="10">
        <v>0.35428083715566699</v>
      </c>
      <c r="E109" s="11">
        <v>2.5958501818416002E-4</v>
      </c>
      <c r="F109" s="21">
        <f t="shared" si="9"/>
        <v>-0.41536419937131003</v>
      </c>
      <c r="G109" s="10">
        <v>4.6198688000000002E-2</v>
      </c>
      <c r="H109" s="11">
        <v>0.80283170699999995</v>
      </c>
      <c r="I109" s="10">
        <v>0.49577765200000001</v>
      </c>
      <c r="J109" s="11">
        <v>1.3326737999999999E-2</v>
      </c>
      <c r="K109" s="21">
        <f t="shared" si="10"/>
        <v>0.44957896400000003</v>
      </c>
      <c r="L109" s="10" t="s">
        <v>42</v>
      </c>
      <c r="M109" s="11" t="s">
        <v>42</v>
      </c>
      <c r="N109" s="10" t="s">
        <v>42</v>
      </c>
      <c r="O109" s="11" t="s">
        <v>42</v>
      </c>
      <c r="P109" s="22" t="s">
        <v>285</v>
      </c>
    </row>
    <row r="110" spans="1:16" ht="20.25" customHeight="1" x14ac:dyDescent="0.3">
      <c r="A110" s="105" t="s">
        <v>107</v>
      </c>
      <c r="B110" s="7">
        <v>-0.56818684245887097</v>
      </c>
      <c r="C110" s="8">
        <v>4.6934082307461801E-4</v>
      </c>
      <c r="D110" s="7">
        <v>0.36583122836583598</v>
      </c>
      <c r="E110" s="8">
        <v>7.9623034956705397E-5</v>
      </c>
      <c r="F110" s="9">
        <f t="shared" si="9"/>
        <v>0.934018070824707</v>
      </c>
      <c r="G110" s="7">
        <v>-0.133182518</v>
      </c>
      <c r="H110" s="8">
        <v>0.49816930700000001</v>
      </c>
      <c r="I110" s="7">
        <v>0.31276299800000001</v>
      </c>
      <c r="J110" s="8">
        <v>0.107572375</v>
      </c>
      <c r="K110" s="9">
        <f t="shared" si="10"/>
        <v>0.44594551599999999</v>
      </c>
      <c r="L110" s="7">
        <v>-0.75511388881459895</v>
      </c>
      <c r="M110" s="8">
        <v>2.6510742951309499E-3</v>
      </c>
      <c r="N110" s="7">
        <v>-0.44026155666855699</v>
      </c>
      <c r="O110" s="8">
        <v>6.9467026404788097E-3</v>
      </c>
      <c r="P110" s="20">
        <f>N110-L110</f>
        <v>0.31485233214604197</v>
      </c>
    </row>
    <row r="111" spans="1:16" ht="20.25" customHeight="1" x14ac:dyDescent="0.3">
      <c r="A111" s="105" t="s">
        <v>113</v>
      </c>
      <c r="B111" s="7">
        <v>0.64629766725283599</v>
      </c>
      <c r="C111" s="8">
        <v>5.5675454434037097E-5</v>
      </c>
      <c r="D111" s="7">
        <v>0.25856667268201</v>
      </c>
      <c r="E111" s="8">
        <v>7.66219425103324E-3</v>
      </c>
      <c r="F111" s="9">
        <f t="shared" si="9"/>
        <v>-0.38773099457082599</v>
      </c>
      <c r="G111" s="7">
        <v>0.14410757699999999</v>
      </c>
      <c r="H111" s="8">
        <v>0.46199742500000002</v>
      </c>
      <c r="I111" s="7">
        <v>0.17821735499999999</v>
      </c>
      <c r="J111" s="8">
        <v>0.35906701899999999</v>
      </c>
      <c r="K111" s="9">
        <f t="shared" si="10"/>
        <v>3.4109778000000007E-2</v>
      </c>
      <c r="L111" s="7">
        <v>-0.14821476923046001</v>
      </c>
      <c r="M111" s="8">
        <v>0.88797944947899399</v>
      </c>
      <c r="N111" s="7">
        <v>-0.178004347456509</v>
      </c>
      <c r="O111" s="8">
        <v>0.63860067412643795</v>
      </c>
      <c r="P111" s="20">
        <f>N111-L111</f>
        <v>-2.9789578226048996E-2</v>
      </c>
    </row>
    <row r="112" spans="1:16" ht="20.25" customHeight="1" x14ac:dyDescent="0.3">
      <c r="A112" s="105" t="s">
        <v>131</v>
      </c>
      <c r="B112" s="7">
        <v>0.36800567363041298</v>
      </c>
      <c r="C112" s="8">
        <v>2.09047612921959E-2</v>
      </c>
      <c r="D112" s="7">
        <v>0.60204843025910804</v>
      </c>
      <c r="E112" s="8">
        <v>9.5572467688793692E-12</v>
      </c>
      <c r="F112" s="9">
        <f t="shared" si="9"/>
        <v>0.23404275662869506</v>
      </c>
      <c r="G112" s="7">
        <v>0.32816621499999998</v>
      </c>
      <c r="H112" s="8">
        <v>8.6314538999999996E-2</v>
      </c>
      <c r="I112" s="7">
        <v>0.321263087</v>
      </c>
      <c r="J112" s="8">
        <v>8.9795362000000004E-2</v>
      </c>
      <c r="K112" s="9">
        <f t="shared" si="10"/>
        <v>-6.9031279999999806E-3</v>
      </c>
      <c r="L112" s="7" t="s">
        <v>42</v>
      </c>
      <c r="M112" s="8" t="s">
        <v>42</v>
      </c>
      <c r="N112" s="7" t="s">
        <v>42</v>
      </c>
      <c r="O112" s="8" t="s">
        <v>42</v>
      </c>
      <c r="P112" s="20" t="s">
        <v>285</v>
      </c>
    </row>
    <row r="113" spans="1:16" ht="20.25" customHeight="1" x14ac:dyDescent="0.3">
      <c r="A113" s="105" t="s">
        <v>143</v>
      </c>
      <c r="B113" s="7">
        <v>0.575155190418558</v>
      </c>
      <c r="C113" s="8">
        <v>9.9416812891902208E-4</v>
      </c>
      <c r="D113" s="7">
        <v>0.46295148440759798</v>
      </c>
      <c r="E113" s="8">
        <v>2.1970360112808801E-6</v>
      </c>
      <c r="F113" s="9">
        <f t="shared" si="9"/>
        <v>-0.11220370601096002</v>
      </c>
      <c r="G113" s="7">
        <v>0.188761128</v>
      </c>
      <c r="H113" s="8">
        <v>0.339104556</v>
      </c>
      <c r="I113" s="7">
        <v>0.30652059399999998</v>
      </c>
      <c r="J113" s="8">
        <v>0.110306061</v>
      </c>
      <c r="K113" s="9">
        <f t="shared" si="10"/>
        <v>0.11775946599999998</v>
      </c>
      <c r="L113" s="7">
        <v>0.13241940662084001</v>
      </c>
      <c r="M113" s="8">
        <v>0.93291754390627002</v>
      </c>
      <c r="N113" s="7">
        <v>-0.33020548392753002</v>
      </c>
      <c r="O113" s="8">
        <v>9.7326375392269099E-2</v>
      </c>
      <c r="P113" s="20">
        <f>N113-L113</f>
        <v>-0.46262489054837003</v>
      </c>
    </row>
    <row r="114" spans="1:16" ht="20.25" customHeight="1" x14ac:dyDescent="0.3">
      <c r="A114" s="105" t="s">
        <v>144</v>
      </c>
      <c r="B114" s="7">
        <v>0.61799578686976098</v>
      </c>
      <c r="C114" s="8">
        <v>4.2543761967310898E-5</v>
      </c>
      <c r="D114" s="7">
        <v>0.429348084796425</v>
      </c>
      <c r="E114" s="8">
        <v>6.04073057564169E-7</v>
      </c>
      <c r="F114" s="9">
        <f t="shared" si="9"/>
        <v>-0.18864770207333598</v>
      </c>
      <c r="G114" s="7">
        <v>5.9086932000000002E-2</v>
      </c>
      <c r="H114" s="8">
        <v>0.76568603599999996</v>
      </c>
      <c r="I114" s="7">
        <v>0.26051675699999999</v>
      </c>
      <c r="J114" s="8">
        <v>0.182183129</v>
      </c>
      <c r="K114" s="9">
        <f t="shared" si="10"/>
        <v>0.20142982499999998</v>
      </c>
      <c r="L114" s="7" t="s">
        <v>42</v>
      </c>
      <c r="M114" s="8" t="s">
        <v>42</v>
      </c>
      <c r="N114" s="7" t="s">
        <v>42</v>
      </c>
      <c r="O114" s="8" t="s">
        <v>42</v>
      </c>
      <c r="P114" s="20" t="s">
        <v>285</v>
      </c>
    </row>
    <row r="115" spans="1:16" ht="20.25" customHeight="1" x14ac:dyDescent="0.3">
      <c r="A115" s="105" t="s">
        <v>171</v>
      </c>
      <c r="B115" s="7">
        <v>0.83132414579268299</v>
      </c>
      <c r="C115" s="8">
        <v>1.76548896540933E-7</v>
      </c>
      <c r="D115" s="7">
        <v>0.243677855511504</v>
      </c>
      <c r="E115" s="8">
        <v>1.3413532012166499E-2</v>
      </c>
      <c r="F115" s="9">
        <f t="shared" si="9"/>
        <v>-0.58764629028117898</v>
      </c>
      <c r="G115" s="7">
        <v>0.30246431800000001</v>
      </c>
      <c r="H115" s="8">
        <v>0.106255774</v>
      </c>
      <c r="I115" s="7">
        <v>0.30195295700000002</v>
      </c>
      <c r="J115" s="8">
        <v>0.10780297899999999</v>
      </c>
      <c r="K115" s="9">
        <f t="shared" si="10"/>
        <v>-5.1136099999998796E-4</v>
      </c>
      <c r="L115" s="7">
        <v>-8.7098529189189894E-2</v>
      </c>
      <c r="M115" s="8">
        <v>0.95776275662144705</v>
      </c>
      <c r="N115" s="7">
        <v>-0.130522097311187</v>
      </c>
      <c r="O115" s="8">
        <v>0.66939049258080896</v>
      </c>
      <c r="P115" s="20">
        <f>N115-L115</f>
        <v>-4.3423568121997103E-2</v>
      </c>
    </row>
    <row r="116" spans="1:16" ht="20.25" customHeight="1" x14ac:dyDescent="0.3">
      <c r="A116" s="105" t="s">
        <v>173</v>
      </c>
      <c r="B116" s="7">
        <v>0.85273007382717603</v>
      </c>
      <c r="C116" s="8">
        <v>2.0969910383827101E-7</v>
      </c>
      <c r="D116" s="7">
        <v>-0.41138677532312301</v>
      </c>
      <c r="E116" s="8">
        <v>1.5595771669557899E-5</v>
      </c>
      <c r="F116" s="9">
        <f t="shared" si="9"/>
        <v>-1.264116849150299</v>
      </c>
      <c r="G116" s="7">
        <v>-2.5614349999999999E-3</v>
      </c>
      <c r="H116" s="8">
        <v>0.98864152400000005</v>
      </c>
      <c r="I116" s="7">
        <v>0.113618816</v>
      </c>
      <c r="J116" s="8">
        <v>0.55397392400000001</v>
      </c>
      <c r="K116" s="9">
        <f t="shared" si="10"/>
        <v>0.116180251</v>
      </c>
      <c r="L116" s="7">
        <v>-0.57679868028357795</v>
      </c>
      <c r="M116" s="8">
        <v>7.5580937658845304E-3</v>
      </c>
      <c r="N116" s="7">
        <v>-0.43421482747241802</v>
      </c>
      <c r="O116" s="8">
        <v>8.9891552642169998E-4</v>
      </c>
      <c r="P116" s="20">
        <f>N116-L116</f>
        <v>0.14258385281115993</v>
      </c>
    </row>
    <row r="117" spans="1:16" ht="20.25" customHeight="1" x14ac:dyDescent="0.3">
      <c r="A117" s="105" t="s">
        <v>218</v>
      </c>
      <c r="B117" s="7">
        <v>0.58111918885882896</v>
      </c>
      <c r="C117" s="8">
        <v>2.58242443923872E-4</v>
      </c>
      <c r="D117" s="7">
        <v>0.601902579511299</v>
      </c>
      <c r="E117" s="8">
        <v>2.4746676339321299E-11</v>
      </c>
      <c r="F117" s="9">
        <f t="shared" si="9"/>
        <v>2.0783390652470035E-2</v>
      </c>
      <c r="G117" s="7">
        <v>0.166282599</v>
      </c>
      <c r="H117" s="8">
        <v>0.37697144500000002</v>
      </c>
      <c r="I117" s="7">
        <v>0.32895632699999999</v>
      </c>
      <c r="J117" s="8">
        <v>7.4935340000000003E-2</v>
      </c>
      <c r="K117" s="9">
        <f t="shared" si="10"/>
        <v>0.16267372799999999</v>
      </c>
      <c r="L117" s="7" t="s">
        <v>42</v>
      </c>
      <c r="M117" s="8" t="s">
        <v>42</v>
      </c>
      <c r="N117" s="7" t="s">
        <v>42</v>
      </c>
      <c r="O117" s="8" t="s">
        <v>42</v>
      </c>
      <c r="P117" s="20" t="s">
        <v>285</v>
      </c>
    </row>
    <row r="118" spans="1:16" ht="20.25" customHeight="1" x14ac:dyDescent="0.3">
      <c r="A118" s="105" t="s">
        <v>221</v>
      </c>
      <c r="B118" s="7">
        <v>0.73074359928676402</v>
      </c>
      <c r="C118" s="8">
        <v>4.1786533206100496E-6</v>
      </c>
      <c r="D118" s="7">
        <v>0.205193841414716</v>
      </c>
      <c r="E118" s="8">
        <v>4.4996696496607903E-2</v>
      </c>
      <c r="F118" s="9">
        <f t="shared" si="9"/>
        <v>-0.52554975787204805</v>
      </c>
      <c r="G118" s="7">
        <v>0.308677598</v>
      </c>
      <c r="H118" s="8">
        <v>0.10255385</v>
      </c>
      <c r="I118" s="7">
        <v>0.34187542599999998</v>
      </c>
      <c r="J118" s="8">
        <v>7.4935340000000003E-2</v>
      </c>
      <c r="K118" s="9">
        <f t="shared" si="10"/>
        <v>3.3197827999999985E-2</v>
      </c>
      <c r="L118" s="7">
        <v>-0.21270162234825599</v>
      </c>
      <c r="M118" s="8">
        <v>0.62954639813036395</v>
      </c>
      <c r="N118" s="7">
        <v>0.24010497324406899</v>
      </c>
      <c r="O118" s="8">
        <v>0.23250632759520901</v>
      </c>
      <c r="P118" s="20">
        <f>N118-L118</f>
        <v>0.45280659559232495</v>
      </c>
    </row>
    <row r="119" spans="1:16" ht="20.25" customHeight="1" x14ac:dyDescent="0.3">
      <c r="A119" s="112" t="s">
        <v>238</v>
      </c>
      <c r="B119" s="10">
        <v>1.03000970883947</v>
      </c>
      <c r="C119" s="11">
        <v>4.9316384309605597E-11</v>
      </c>
      <c r="D119" s="10">
        <v>0.332770067041328</v>
      </c>
      <c r="E119" s="11">
        <v>2.4296067114537101E-4</v>
      </c>
      <c r="F119" s="21">
        <f t="shared" si="9"/>
        <v>-0.69723964179814191</v>
      </c>
      <c r="G119" s="10">
        <v>0.28316246699999997</v>
      </c>
      <c r="H119" s="11">
        <v>0.151668105</v>
      </c>
      <c r="I119" s="10">
        <v>0.18481610400000001</v>
      </c>
      <c r="J119" s="11">
        <v>0.33948522399999997</v>
      </c>
      <c r="K119" s="21">
        <f t="shared" si="10"/>
        <v>-9.8346362999999964E-2</v>
      </c>
      <c r="L119" s="10">
        <v>0.25050189984738103</v>
      </c>
      <c r="M119" s="11">
        <v>0.60285581920364995</v>
      </c>
      <c r="N119" s="10">
        <v>0.26270819737308998</v>
      </c>
      <c r="O119" s="11">
        <v>0.28749162036562198</v>
      </c>
      <c r="P119" s="22">
        <f>N119-L119</f>
        <v>1.2206297525708953E-2</v>
      </c>
    </row>
    <row r="120" spans="1:16" ht="20.25" customHeight="1" x14ac:dyDescent="0.3">
      <c r="A120" s="105" t="s">
        <v>292</v>
      </c>
      <c r="B120" s="7">
        <v>0.92803016229448598</v>
      </c>
      <c r="C120" s="8">
        <v>5.62544528275772E-9</v>
      </c>
      <c r="D120" s="7">
        <v>0.41669342725200398</v>
      </c>
      <c r="E120" s="8">
        <v>5.71189256656209E-6</v>
      </c>
      <c r="F120" s="9">
        <f t="shared" si="3"/>
        <v>-0.511336735042482</v>
      </c>
      <c r="G120" s="7" t="s">
        <v>42</v>
      </c>
      <c r="H120" s="8" t="s">
        <v>42</v>
      </c>
      <c r="I120" s="7" t="s">
        <v>42</v>
      </c>
      <c r="J120" s="8" t="s">
        <v>42</v>
      </c>
      <c r="K120" s="9" t="s">
        <v>285</v>
      </c>
      <c r="L120" s="7" t="s">
        <v>42</v>
      </c>
      <c r="M120" s="8" t="s">
        <v>42</v>
      </c>
      <c r="N120" s="7" t="s">
        <v>42</v>
      </c>
      <c r="O120" s="8" t="s">
        <v>42</v>
      </c>
      <c r="P120" s="20" t="s">
        <v>285</v>
      </c>
    </row>
    <row r="121" spans="1:16" ht="20.25" customHeight="1" x14ac:dyDescent="0.3">
      <c r="A121" s="105" t="s">
        <v>293</v>
      </c>
      <c r="B121" s="7">
        <v>0.63712096494168202</v>
      </c>
      <c r="C121" s="8">
        <v>1.93833908169669E-4</v>
      </c>
      <c r="D121" s="7">
        <v>0.36401149520272302</v>
      </c>
      <c r="E121" s="8">
        <v>2.1584475534414601E-4</v>
      </c>
      <c r="F121" s="9">
        <f t="shared" si="3"/>
        <v>-0.273109469738959</v>
      </c>
      <c r="G121" s="7" t="s">
        <v>42</v>
      </c>
      <c r="H121" s="8" t="s">
        <v>42</v>
      </c>
      <c r="I121" s="7" t="s">
        <v>42</v>
      </c>
      <c r="J121" s="8" t="s">
        <v>42</v>
      </c>
      <c r="K121" s="9" t="s">
        <v>285</v>
      </c>
      <c r="L121" s="7" t="s">
        <v>42</v>
      </c>
      <c r="M121" s="8" t="s">
        <v>42</v>
      </c>
      <c r="N121" s="7" t="s">
        <v>42</v>
      </c>
      <c r="O121" s="8" t="s">
        <v>42</v>
      </c>
      <c r="P121" s="20" t="s">
        <v>285</v>
      </c>
    </row>
    <row r="122" spans="1:16" ht="20.25" customHeight="1" x14ac:dyDescent="0.3">
      <c r="A122" s="105" t="s">
        <v>294</v>
      </c>
      <c r="B122" s="7">
        <v>0.52184528912892703</v>
      </c>
      <c r="C122" s="8">
        <v>8.7075536282946295E-4</v>
      </c>
      <c r="D122" s="7">
        <v>0.19442927670245</v>
      </c>
      <c r="E122" s="8">
        <v>4.9660935062350101E-2</v>
      </c>
      <c r="F122" s="9">
        <f t="shared" si="3"/>
        <v>-0.327416012426477</v>
      </c>
      <c r="G122" s="7" t="s">
        <v>42</v>
      </c>
      <c r="H122" s="8" t="s">
        <v>42</v>
      </c>
      <c r="I122" s="7" t="s">
        <v>42</v>
      </c>
      <c r="J122" s="8" t="s">
        <v>42</v>
      </c>
      <c r="K122" s="9" t="s">
        <v>285</v>
      </c>
      <c r="L122" s="7" t="s">
        <v>42</v>
      </c>
      <c r="M122" s="8" t="s">
        <v>42</v>
      </c>
      <c r="N122" s="7" t="s">
        <v>42</v>
      </c>
      <c r="O122" s="8" t="s">
        <v>42</v>
      </c>
      <c r="P122" s="20" t="s">
        <v>285</v>
      </c>
    </row>
    <row r="123" spans="1:16" ht="20.25" customHeight="1" x14ac:dyDescent="0.3">
      <c r="A123" s="105" t="s">
        <v>295</v>
      </c>
      <c r="B123" s="7">
        <v>0.44557574142482098</v>
      </c>
      <c r="C123" s="8">
        <v>1.14471871096708E-2</v>
      </c>
      <c r="D123" s="7">
        <v>0.40006540046445299</v>
      </c>
      <c r="E123" s="8">
        <v>2.70871509955042E-5</v>
      </c>
      <c r="F123" s="9">
        <f t="shared" si="3"/>
        <v>-4.551034096036799E-2</v>
      </c>
      <c r="G123" s="7" t="s">
        <v>42</v>
      </c>
      <c r="H123" s="8" t="s">
        <v>42</v>
      </c>
      <c r="I123" s="7" t="s">
        <v>42</v>
      </c>
      <c r="J123" s="8" t="s">
        <v>42</v>
      </c>
      <c r="K123" s="9" t="s">
        <v>285</v>
      </c>
      <c r="L123" s="7" t="s">
        <v>42</v>
      </c>
      <c r="M123" s="8" t="s">
        <v>42</v>
      </c>
      <c r="N123" s="7" t="s">
        <v>42</v>
      </c>
      <c r="O123" s="8" t="s">
        <v>42</v>
      </c>
      <c r="P123" s="20" t="s">
        <v>285</v>
      </c>
    </row>
    <row r="124" spans="1:16" ht="20.25" customHeight="1" x14ac:dyDescent="0.3">
      <c r="A124" s="105" t="s">
        <v>296</v>
      </c>
      <c r="B124" s="7">
        <v>0.67700432448358605</v>
      </c>
      <c r="C124" s="8">
        <v>8.2102248919198206E-6</v>
      </c>
      <c r="D124" s="7">
        <v>0.41496736705332699</v>
      </c>
      <c r="E124" s="8">
        <v>1.86164546007695E-6</v>
      </c>
      <c r="F124" s="9">
        <f t="shared" si="3"/>
        <v>-0.26203695743025907</v>
      </c>
      <c r="G124" s="7" t="s">
        <v>42</v>
      </c>
      <c r="H124" s="8" t="s">
        <v>42</v>
      </c>
      <c r="I124" s="7" t="s">
        <v>42</v>
      </c>
      <c r="J124" s="8" t="s">
        <v>42</v>
      </c>
      <c r="K124" s="9" t="s">
        <v>285</v>
      </c>
      <c r="L124" s="7">
        <v>-0.38526171126547598</v>
      </c>
      <c r="M124" s="8">
        <v>0.45289365908981599</v>
      </c>
      <c r="N124" s="7">
        <v>4.7543627547432799E-3</v>
      </c>
      <c r="O124" s="8">
        <v>0.99948111959574704</v>
      </c>
      <c r="P124" s="20">
        <f t="shared" si="5"/>
        <v>0.39001607402021926</v>
      </c>
    </row>
    <row r="125" spans="1:16" ht="20.25" customHeight="1" x14ac:dyDescent="0.3">
      <c r="A125" s="105" t="s">
        <v>297</v>
      </c>
      <c r="B125" s="7">
        <v>0.71433656707763205</v>
      </c>
      <c r="C125" s="8">
        <v>1.00869359117715E-5</v>
      </c>
      <c r="D125" s="7">
        <v>0.31318149867504402</v>
      </c>
      <c r="E125" s="8">
        <v>1.05556562537478E-3</v>
      </c>
      <c r="F125" s="9">
        <f t="shared" si="3"/>
        <v>-0.40115506840258802</v>
      </c>
      <c r="G125" s="7" t="s">
        <v>42</v>
      </c>
      <c r="H125" s="8" t="s">
        <v>42</v>
      </c>
      <c r="I125" s="7" t="s">
        <v>42</v>
      </c>
      <c r="J125" s="8" t="s">
        <v>42</v>
      </c>
      <c r="K125" s="9" t="s">
        <v>285</v>
      </c>
      <c r="L125" s="7">
        <v>-0.14606445694033501</v>
      </c>
      <c r="M125" s="8">
        <v>0.84082438370472901</v>
      </c>
      <c r="N125" s="7">
        <v>1.6638762097119199E-2</v>
      </c>
      <c r="O125" s="8">
        <v>0.99948111959574704</v>
      </c>
      <c r="P125" s="20">
        <f t="shared" si="5"/>
        <v>0.16270321903745422</v>
      </c>
    </row>
    <row r="126" spans="1:16" ht="20.25" customHeight="1" x14ac:dyDescent="0.3">
      <c r="A126" s="105" t="s">
        <v>298</v>
      </c>
      <c r="B126" s="7">
        <v>0.86182324264374099</v>
      </c>
      <c r="C126" s="8">
        <v>3.5515341250653201E-9</v>
      </c>
      <c r="D126" s="7">
        <v>0.57076492804332801</v>
      </c>
      <c r="E126" s="8">
        <v>1.6371195586912299E-11</v>
      </c>
      <c r="F126" s="9">
        <f t="shared" si="3"/>
        <v>-0.29105831460041298</v>
      </c>
      <c r="G126" s="7" t="s">
        <v>42</v>
      </c>
      <c r="H126" s="8" t="s">
        <v>42</v>
      </c>
      <c r="I126" s="7" t="s">
        <v>42</v>
      </c>
      <c r="J126" s="8" t="s">
        <v>42</v>
      </c>
      <c r="K126" s="9" t="s">
        <v>285</v>
      </c>
      <c r="L126" s="7" t="s">
        <v>42</v>
      </c>
      <c r="M126" s="8" t="s">
        <v>42</v>
      </c>
      <c r="N126" s="7" t="s">
        <v>42</v>
      </c>
      <c r="O126" s="8" t="s">
        <v>42</v>
      </c>
      <c r="P126" s="20" t="s">
        <v>285</v>
      </c>
    </row>
    <row r="127" spans="1:16" ht="20.25" customHeight="1" x14ac:dyDescent="0.3">
      <c r="A127" s="113" t="s">
        <v>299</v>
      </c>
      <c r="B127" s="7">
        <v>0.58619996671713503</v>
      </c>
      <c r="C127" s="8">
        <v>3.2499059674351901E-4</v>
      </c>
      <c r="D127" s="7">
        <v>0.49295606550759802</v>
      </c>
      <c r="E127" s="8">
        <v>7.96841258377822E-8</v>
      </c>
      <c r="F127" s="9">
        <f t="shared" si="3"/>
        <v>-9.3243901209537017E-2</v>
      </c>
      <c r="G127" s="7" t="s">
        <v>42</v>
      </c>
      <c r="H127" s="8" t="s">
        <v>42</v>
      </c>
      <c r="I127" s="7" t="s">
        <v>42</v>
      </c>
      <c r="J127" s="8" t="s">
        <v>42</v>
      </c>
      <c r="K127" s="9" t="s">
        <v>285</v>
      </c>
      <c r="L127" s="7">
        <v>0.84162334135980499</v>
      </c>
      <c r="M127" s="8">
        <v>1.3910770600750801E-4</v>
      </c>
      <c r="N127" s="7">
        <v>0.17640085694697799</v>
      </c>
      <c r="O127" s="8">
        <v>0.48794115555230899</v>
      </c>
      <c r="P127" s="20">
        <f t="shared" si="5"/>
        <v>-0.66522248441282694</v>
      </c>
    </row>
    <row r="128" spans="1:16" ht="20.25" customHeight="1" x14ac:dyDescent="0.3">
      <c r="A128" s="105" t="s">
        <v>300</v>
      </c>
      <c r="B128" s="7">
        <v>0.39528394002036299</v>
      </c>
      <c r="C128" s="8">
        <v>2.6143229868843799E-2</v>
      </c>
      <c r="D128" s="7">
        <v>0.33130456725471402</v>
      </c>
      <c r="E128" s="8">
        <v>5.1246623300853895E-4</v>
      </c>
      <c r="F128" s="9">
        <f t="shared" si="3"/>
        <v>-6.3979372765648967E-2</v>
      </c>
      <c r="G128" s="7" t="s">
        <v>42</v>
      </c>
      <c r="H128" s="8" t="s">
        <v>42</v>
      </c>
      <c r="I128" s="7" t="s">
        <v>42</v>
      </c>
      <c r="J128" s="8" t="s">
        <v>42</v>
      </c>
      <c r="K128" s="9" t="s">
        <v>285</v>
      </c>
      <c r="L128" s="7">
        <v>0.105119406856198</v>
      </c>
      <c r="M128" s="8">
        <v>0.98212453409853795</v>
      </c>
      <c r="N128" s="7">
        <v>-0.36898855634760502</v>
      </c>
      <c r="O128" s="8">
        <v>6.8496419571971404E-2</v>
      </c>
      <c r="P128" s="20">
        <f t="shared" si="5"/>
        <v>-0.474107963203803</v>
      </c>
    </row>
    <row r="129" spans="1:16" ht="20.25" customHeight="1" x14ac:dyDescent="0.3">
      <c r="A129" s="112" t="s">
        <v>301</v>
      </c>
      <c r="B129" s="10">
        <v>0.87204240495232199</v>
      </c>
      <c r="C129" s="11">
        <v>4.4534647823806397E-9</v>
      </c>
      <c r="D129" s="10">
        <v>0.94398417373702104</v>
      </c>
      <c r="E129" s="11">
        <v>9.5572467688793692E-12</v>
      </c>
      <c r="F129" s="21">
        <f t="shared" si="3"/>
        <v>7.1941768784699045E-2</v>
      </c>
      <c r="G129" s="10" t="s">
        <v>42</v>
      </c>
      <c r="H129" s="11" t="s">
        <v>42</v>
      </c>
      <c r="I129" s="10" t="s">
        <v>42</v>
      </c>
      <c r="J129" s="11" t="s">
        <v>42</v>
      </c>
      <c r="K129" s="21" t="s">
        <v>285</v>
      </c>
      <c r="L129" s="10" t="s">
        <v>42</v>
      </c>
      <c r="M129" s="11" t="s">
        <v>42</v>
      </c>
      <c r="N129" s="10" t="s">
        <v>42</v>
      </c>
      <c r="O129" s="11" t="s">
        <v>42</v>
      </c>
      <c r="P129" s="22" t="s">
        <v>285</v>
      </c>
    </row>
    <row r="132" spans="1:16" ht="20.25" customHeight="1" thickBot="1" x14ac:dyDescent="0.35">
      <c r="A132" s="14" t="s">
        <v>661</v>
      </c>
      <c r="B132" s="14"/>
      <c r="C132" s="14"/>
      <c r="D132" s="14"/>
      <c r="E132" s="14"/>
    </row>
    <row r="133" spans="1:16" ht="20.25" customHeight="1" thickBot="1" x14ac:dyDescent="0.35">
      <c r="A133" s="215" t="s">
        <v>657</v>
      </c>
      <c r="B133" s="257" t="s">
        <v>662</v>
      </c>
      <c r="C133" s="258"/>
      <c r="D133" s="258"/>
      <c r="E133" s="259"/>
    </row>
    <row r="134" spans="1:16" ht="20.25" customHeight="1" x14ac:dyDescent="0.3">
      <c r="A134" s="216" t="s">
        <v>658</v>
      </c>
      <c r="B134" s="219" t="s">
        <v>663</v>
      </c>
      <c r="C134" s="220"/>
      <c r="D134" s="220"/>
      <c r="E134" s="221"/>
    </row>
    <row r="135" spans="1:16" ht="20.25" customHeight="1" x14ac:dyDescent="0.3">
      <c r="A135" s="217" t="s">
        <v>659</v>
      </c>
      <c r="B135" s="222" t="s">
        <v>664</v>
      </c>
      <c r="C135" s="223"/>
      <c r="D135" s="223"/>
      <c r="E135" s="224"/>
    </row>
    <row r="136" spans="1:16" ht="20.25" customHeight="1" thickBot="1" x14ac:dyDescent="0.35">
      <c r="A136" s="218" t="s">
        <v>660</v>
      </c>
      <c r="B136" s="225" t="s">
        <v>666</v>
      </c>
      <c r="C136" s="226"/>
      <c r="D136" s="226"/>
      <c r="E136" s="227"/>
    </row>
  </sheetData>
  <mergeCells count="15">
    <mergeCell ref="B133:E133"/>
    <mergeCell ref="A1:P3"/>
    <mergeCell ref="P4:P6"/>
    <mergeCell ref="B5:C5"/>
    <mergeCell ref="D5:E5"/>
    <mergeCell ref="G5:H5"/>
    <mergeCell ref="I5:J5"/>
    <mergeCell ref="L5:M5"/>
    <mergeCell ref="N5:O5"/>
    <mergeCell ref="L4:O4"/>
    <mergeCell ref="A4:A6"/>
    <mergeCell ref="B4:E4"/>
    <mergeCell ref="F4:F6"/>
    <mergeCell ref="G4:J4"/>
    <mergeCell ref="K4:K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CAEA8-77EE-45C2-94EF-3F0BE3FD2822}">
  <dimension ref="A1:N132"/>
  <sheetViews>
    <sheetView zoomScale="110" zoomScaleNormal="110" workbookViewId="0">
      <selection sqref="A1:G1"/>
    </sheetView>
  </sheetViews>
  <sheetFormatPr defaultRowHeight="15" x14ac:dyDescent="0.25"/>
  <cols>
    <col min="1" max="1" width="13.28515625" bestFit="1" customWidth="1"/>
    <col min="2" max="2" width="21" customWidth="1"/>
    <col min="3" max="3" width="25.85546875" customWidth="1"/>
    <col min="4" max="4" width="26.5703125" customWidth="1"/>
    <col min="5" max="5" width="19.7109375" style="79" customWidth="1"/>
    <col min="6" max="6" width="21.7109375" style="79" customWidth="1"/>
    <col min="7" max="7" width="147.5703125" style="70" bestFit="1" customWidth="1"/>
    <col min="8" max="14" width="9.140625" style="67"/>
  </cols>
  <sheetData>
    <row r="1" spans="1:14" s="67" customFormat="1" ht="30.75" customHeight="1" thickBot="1" x14ac:dyDescent="0.3">
      <c r="A1" s="281" t="s">
        <v>616</v>
      </c>
      <c r="B1" s="281"/>
      <c r="C1" s="281"/>
      <c r="D1" s="281"/>
      <c r="E1" s="281"/>
      <c r="F1" s="281"/>
      <c r="G1" s="281"/>
    </row>
    <row r="2" spans="1:14" s="67" customFormat="1" ht="15.75" thickBot="1" x14ac:dyDescent="0.3">
      <c r="A2" s="250" t="s">
        <v>281</v>
      </c>
      <c r="B2" s="272" t="s">
        <v>424</v>
      </c>
      <c r="C2" s="278"/>
      <c r="D2" s="273"/>
      <c r="E2" s="279" t="s">
        <v>426</v>
      </c>
      <c r="F2" s="280"/>
      <c r="G2" s="250" t="s">
        <v>427</v>
      </c>
    </row>
    <row r="3" spans="1:14" ht="15.75" thickBot="1" x14ac:dyDescent="0.3">
      <c r="A3" s="251"/>
      <c r="B3" s="68" t="s">
        <v>425</v>
      </c>
      <c r="C3" s="68" t="s">
        <v>309</v>
      </c>
      <c r="D3" s="76" t="s">
        <v>310</v>
      </c>
      <c r="E3" s="68" t="s">
        <v>587</v>
      </c>
      <c r="F3" s="127" t="s">
        <v>495</v>
      </c>
      <c r="G3" s="251"/>
      <c r="H3"/>
    </row>
    <row r="4" spans="1:14" x14ac:dyDescent="0.25">
      <c r="A4" s="147" t="s">
        <v>55</v>
      </c>
      <c r="B4" s="69" t="s">
        <v>311</v>
      </c>
      <c r="C4" s="71" t="s">
        <v>380</v>
      </c>
      <c r="D4" s="71" t="s">
        <v>315</v>
      </c>
      <c r="E4" s="72" t="s">
        <v>472</v>
      </c>
      <c r="F4" s="72">
        <v>27511018</v>
      </c>
      <c r="G4" s="83" t="s">
        <v>436</v>
      </c>
      <c r="I4"/>
      <c r="J4"/>
      <c r="K4"/>
      <c r="L4"/>
      <c r="M4"/>
      <c r="N4"/>
    </row>
    <row r="5" spans="1:14" x14ac:dyDescent="0.25">
      <c r="A5" s="147" t="s">
        <v>278</v>
      </c>
      <c r="B5" s="69" t="s">
        <v>312</v>
      </c>
      <c r="C5" s="71" t="s">
        <v>314</v>
      </c>
      <c r="D5" s="71" t="s">
        <v>313</v>
      </c>
      <c r="E5" s="69" t="s">
        <v>473</v>
      </c>
      <c r="F5" s="69">
        <v>19129379</v>
      </c>
      <c r="G5" s="84" t="s">
        <v>509</v>
      </c>
      <c r="I5"/>
      <c r="J5"/>
      <c r="K5"/>
      <c r="L5"/>
      <c r="M5"/>
      <c r="N5"/>
    </row>
    <row r="6" spans="1:14" x14ac:dyDescent="0.25">
      <c r="A6" s="148" t="s">
        <v>48</v>
      </c>
      <c r="B6" s="77" t="s">
        <v>314</v>
      </c>
      <c r="C6" s="78" t="s">
        <v>399</v>
      </c>
      <c r="D6" s="78" t="s">
        <v>423</v>
      </c>
      <c r="E6" s="77" t="s">
        <v>285</v>
      </c>
      <c r="F6" s="77" t="s">
        <v>285</v>
      </c>
      <c r="G6" s="85" t="s">
        <v>436</v>
      </c>
      <c r="I6"/>
      <c r="J6"/>
      <c r="K6"/>
      <c r="L6"/>
      <c r="M6"/>
      <c r="N6"/>
    </row>
    <row r="7" spans="1:14" x14ac:dyDescent="0.25">
      <c r="A7" s="147" t="s">
        <v>170</v>
      </c>
      <c r="B7" s="69" t="s">
        <v>317</v>
      </c>
      <c r="C7" s="71" t="s">
        <v>370</v>
      </c>
      <c r="D7" s="71" t="s">
        <v>316</v>
      </c>
      <c r="E7" s="69" t="s">
        <v>474</v>
      </c>
      <c r="F7" s="69" t="s">
        <v>496</v>
      </c>
      <c r="G7" s="84" t="s">
        <v>510</v>
      </c>
      <c r="I7"/>
      <c r="J7"/>
      <c r="K7"/>
      <c r="L7"/>
      <c r="M7"/>
      <c r="N7"/>
    </row>
    <row r="8" spans="1:14" x14ac:dyDescent="0.25">
      <c r="A8" s="147" t="s">
        <v>209</v>
      </c>
      <c r="B8" s="69" t="s">
        <v>317</v>
      </c>
      <c r="C8" s="71" t="s">
        <v>397</v>
      </c>
      <c r="D8" s="71" t="s">
        <v>313</v>
      </c>
      <c r="E8" s="69" t="s">
        <v>285</v>
      </c>
      <c r="F8" s="69" t="s">
        <v>285</v>
      </c>
      <c r="G8" s="84" t="s">
        <v>591</v>
      </c>
      <c r="I8"/>
      <c r="J8"/>
      <c r="K8"/>
      <c r="L8"/>
      <c r="M8"/>
      <c r="N8"/>
    </row>
    <row r="9" spans="1:14" x14ac:dyDescent="0.25">
      <c r="A9" s="147" t="s">
        <v>149</v>
      </c>
      <c r="B9" s="69" t="s">
        <v>314</v>
      </c>
      <c r="C9" s="71" t="s">
        <v>366</v>
      </c>
      <c r="D9" s="71" t="s">
        <v>318</v>
      </c>
      <c r="E9" s="69" t="s">
        <v>285</v>
      </c>
      <c r="F9" s="69" t="s">
        <v>285</v>
      </c>
      <c r="G9" s="84" t="s">
        <v>519</v>
      </c>
      <c r="I9"/>
      <c r="J9"/>
      <c r="K9"/>
      <c r="L9"/>
      <c r="M9"/>
      <c r="N9"/>
    </row>
    <row r="10" spans="1:14" ht="15.75" thickBot="1" x14ac:dyDescent="0.3">
      <c r="A10" s="149" t="s">
        <v>166</v>
      </c>
      <c r="B10" s="73" t="s">
        <v>314</v>
      </c>
      <c r="C10" s="74" t="s">
        <v>398</v>
      </c>
      <c r="D10" s="74" t="s">
        <v>319</v>
      </c>
      <c r="E10" s="73" t="s">
        <v>285</v>
      </c>
      <c r="F10" s="73" t="s">
        <v>285</v>
      </c>
      <c r="G10" s="86" t="s">
        <v>436</v>
      </c>
      <c r="I10"/>
      <c r="J10"/>
      <c r="K10"/>
      <c r="L10"/>
      <c r="M10"/>
      <c r="N10"/>
    </row>
    <row r="11" spans="1:14" x14ac:dyDescent="0.25">
      <c r="A11" s="150" t="s">
        <v>64</v>
      </c>
      <c r="B11" s="72" t="s">
        <v>314</v>
      </c>
      <c r="C11" s="72" t="s">
        <v>380</v>
      </c>
      <c r="D11" s="75" t="s">
        <v>313</v>
      </c>
      <c r="E11" s="72" t="s">
        <v>475</v>
      </c>
      <c r="F11" s="72">
        <v>40884715</v>
      </c>
      <c r="G11" s="83" t="s">
        <v>511</v>
      </c>
      <c r="I11"/>
      <c r="J11"/>
      <c r="K11"/>
      <c r="L11"/>
      <c r="M11"/>
      <c r="N11"/>
    </row>
    <row r="12" spans="1:14" x14ac:dyDescent="0.25">
      <c r="A12" s="151" t="s">
        <v>76</v>
      </c>
      <c r="B12" s="69" t="s">
        <v>314</v>
      </c>
      <c r="C12" s="69" t="s">
        <v>314</v>
      </c>
      <c r="D12" s="71" t="s">
        <v>318</v>
      </c>
      <c r="E12" s="69" t="s">
        <v>476</v>
      </c>
      <c r="F12" s="69">
        <v>38965803</v>
      </c>
      <c r="G12" s="84" t="s">
        <v>436</v>
      </c>
      <c r="I12"/>
      <c r="J12"/>
      <c r="K12"/>
      <c r="L12"/>
      <c r="M12"/>
      <c r="N12"/>
    </row>
    <row r="13" spans="1:14" x14ac:dyDescent="0.25">
      <c r="A13" s="151" t="s">
        <v>94</v>
      </c>
      <c r="B13" s="69" t="s">
        <v>321</v>
      </c>
      <c r="C13" s="69" t="s">
        <v>314</v>
      </c>
      <c r="D13" s="71" t="s">
        <v>320</v>
      </c>
      <c r="E13" s="69" t="s">
        <v>285</v>
      </c>
      <c r="F13" s="69" t="s">
        <v>285</v>
      </c>
      <c r="G13" s="84" t="s">
        <v>436</v>
      </c>
      <c r="I13"/>
      <c r="J13"/>
      <c r="K13"/>
      <c r="L13"/>
      <c r="M13"/>
      <c r="N13"/>
    </row>
    <row r="14" spans="1:14" x14ac:dyDescent="0.25">
      <c r="A14" s="151" t="s">
        <v>109</v>
      </c>
      <c r="B14" s="69" t="s">
        <v>321</v>
      </c>
      <c r="C14" s="69" t="s">
        <v>400</v>
      </c>
      <c r="D14" s="71" t="s">
        <v>322</v>
      </c>
      <c r="E14" s="69" t="s">
        <v>477</v>
      </c>
      <c r="F14" s="69">
        <v>36739351</v>
      </c>
      <c r="G14" s="84" t="s">
        <v>436</v>
      </c>
      <c r="I14"/>
      <c r="J14"/>
      <c r="K14"/>
      <c r="L14"/>
      <c r="M14"/>
      <c r="N14"/>
    </row>
    <row r="15" spans="1:14" x14ac:dyDescent="0.25">
      <c r="A15" s="152" t="s">
        <v>118</v>
      </c>
      <c r="B15" s="77" t="s">
        <v>314</v>
      </c>
      <c r="C15" s="77" t="s">
        <v>369</v>
      </c>
      <c r="D15" s="78" t="s">
        <v>313</v>
      </c>
      <c r="E15" s="77" t="s">
        <v>478</v>
      </c>
      <c r="F15" s="77" t="s">
        <v>497</v>
      </c>
      <c r="G15" s="85" t="s">
        <v>512</v>
      </c>
      <c r="I15"/>
      <c r="J15"/>
      <c r="K15"/>
      <c r="L15"/>
      <c r="M15"/>
      <c r="N15"/>
    </row>
    <row r="16" spans="1:14" x14ac:dyDescent="0.25">
      <c r="A16" s="151" t="s">
        <v>69</v>
      </c>
      <c r="B16" s="69" t="s">
        <v>314</v>
      </c>
      <c r="C16" s="69" t="s">
        <v>314</v>
      </c>
      <c r="D16" s="71" t="s">
        <v>323</v>
      </c>
      <c r="E16" s="69" t="s">
        <v>285</v>
      </c>
      <c r="F16" s="69" t="s">
        <v>285</v>
      </c>
      <c r="G16" s="84" t="s">
        <v>592</v>
      </c>
      <c r="I16"/>
      <c r="J16"/>
      <c r="K16"/>
      <c r="L16"/>
      <c r="M16"/>
      <c r="N16"/>
    </row>
    <row r="17" spans="1:14" x14ac:dyDescent="0.25">
      <c r="A17" s="151" t="s">
        <v>189</v>
      </c>
      <c r="B17" s="69" t="s">
        <v>324</v>
      </c>
      <c r="C17" s="69" t="s">
        <v>380</v>
      </c>
      <c r="D17" s="71" t="s">
        <v>325</v>
      </c>
      <c r="E17" s="69" t="s">
        <v>479</v>
      </c>
      <c r="F17" s="69">
        <v>34398403</v>
      </c>
      <c r="G17" s="84" t="s">
        <v>513</v>
      </c>
      <c r="I17"/>
      <c r="J17"/>
      <c r="K17"/>
      <c r="L17"/>
      <c r="M17"/>
      <c r="N17"/>
    </row>
    <row r="18" spans="1:14" x14ac:dyDescent="0.25">
      <c r="A18" s="151" t="s">
        <v>156</v>
      </c>
      <c r="B18" s="69" t="s">
        <v>314</v>
      </c>
      <c r="C18" s="69" t="s">
        <v>401</v>
      </c>
      <c r="D18" s="71" t="s">
        <v>326</v>
      </c>
      <c r="E18" s="69" t="s">
        <v>285</v>
      </c>
      <c r="F18" s="69" t="s">
        <v>285</v>
      </c>
      <c r="G18" s="84" t="s">
        <v>599</v>
      </c>
      <c r="I18"/>
      <c r="J18"/>
      <c r="K18"/>
      <c r="L18"/>
      <c r="M18"/>
      <c r="N18"/>
    </row>
    <row r="19" spans="1:14" ht="15.75" thickBot="1" x14ac:dyDescent="0.3">
      <c r="A19" s="153" t="s">
        <v>160</v>
      </c>
      <c r="B19" s="73" t="s">
        <v>314</v>
      </c>
      <c r="C19" s="73" t="s">
        <v>402</v>
      </c>
      <c r="D19" s="74" t="s">
        <v>327</v>
      </c>
      <c r="E19" s="73" t="s">
        <v>285</v>
      </c>
      <c r="F19" s="73" t="s">
        <v>285</v>
      </c>
      <c r="G19" s="86" t="s">
        <v>593</v>
      </c>
      <c r="I19"/>
      <c r="J19"/>
      <c r="K19"/>
      <c r="L19"/>
      <c r="M19"/>
      <c r="N19"/>
    </row>
    <row r="20" spans="1:14" x14ac:dyDescent="0.25">
      <c r="A20" s="154" t="s">
        <v>41</v>
      </c>
      <c r="B20" s="75" t="s">
        <v>329</v>
      </c>
      <c r="C20" s="75" t="s">
        <v>366</v>
      </c>
      <c r="D20" s="75" t="s">
        <v>322</v>
      </c>
      <c r="E20" s="72" t="s">
        <v>285</v>
      </c>
      <c r="F20" s="72" t="s">
        <v>285</v>
      </c>
      <c r="G20" s="83" t="s">
        <v>594</v>
      </c>
      <c r="I20"/>
      <c r="J20"/>
      <c r="K20"/>
      <c r="L20"/>
      <c r="M20"/>
      <c r="N20"/>
    </row>
    <row r="21" spans="1:14" x14ac:dyDescent="0.25">
      <c r="A21" s="147" t="s">
        <v>44</v>
      </c>
      <c r="B21" s="71" t="s">
        <v>329</v>
      </c>
      <c r="C21" s="71" t="s">
        <v>314</v>
      </c>
      <c r="D21" s="71" t="s">
        <v>318</v>
      </c>
      <c r="E21" s="69" t="s">
        <v>285</v>
      </c>
      <c r="F21" s="69" t="s">
        <v>285</v>
      </c>
      <c r="G21" s="84" t="s">
        <v>436</v>
      </c>
      <c r="I21"/>
      <c r="J21"/>
      <c r="K21"/>
      <c r="L21"/>
      <c r="M21"/>
      <c r="N21"/>
    </row>
    <row r="22" spans="1:14" x14ac:dyDescent="0.25">
      <c r="A22" s="147" t="s">
        <v>46</v>
      </c>
      <c r="B22" s="71" t="s">
        <v>329</v>
      </c>
      <c r="C22" s="71" t="s">
        <v>374</v>
      </c>
      <c r="D22" s="71" t="s">
        <v>423</v>
      </c>
      <c r="E22" s="69" t="s">
        <v>285</v>
      </c>
      <c r="F22" s="69" t="s">
        <v>285</v>
      </c>
      <c r="G22" s="84" t="s">
        <v>436</v>
      </c>
      <c r="I22"/>
      <c r="J22"/>
      <c r="K22"/>
      <c r="L22"/>
      <c r="M22"/>
      <c r="N22"/>
    </row>
    <row r="23" spans="1:14" x14ac:dyDescent="0.25">
      <c r="A23" s="147" t="s">
        <v>51</v>
      </c>
      <c r="B23" s="71" t="s">
        <v>314</v>
      </c>
      <c r="C23" s="71" t="s">
        <v>314</v>
      </c>
      <c r="D23" s="71" t="s">
        <v>313</v>
      </c>
      <c r="E23" s="69" t="s">
        <v>285</v>
      </c>
      <c r="F23" s="69" t="s">
        <v>285</v>
      </c>
      <c r="G23" s="84" t="s">
        <v>436</v>
      </c>
      <c r="I23"/>
      <c r="J23"/>
      <c r="K23"/>
      <c r="L23"/>
      <c r="M23"/>
      <c r="N23"/>
    </row>
    <row r="24" spans="1:14" x14ac:dyDescent="0.25">
      <c r="A24" s="147" t="s">
        <v>57</v>
      </c>
      <c r="B24" s="71" t="s">
        <v>330</v>
      </c>
      <c r="C24" s="71" t="s">
        <v>367</v>
      </c>
      <c r="D24" s="71" t="s">
        <v>318</v>
      </c>
      <c r="E24" s="69" t="s">
        <v>480</v>
      </c>
      <c r="F24" s="69" t="s">
        <v>498</v>
      </c>
      <c r="G24" s="84" t="s">
        <v>436</v>
      </c>
      <c r="I24"/>
      <c r="J24"/>
      <c r="K24"/>
      <c r="L24"/>
      <c r="M24"/>
      <c r="N24"/>
    </row>
    <row r="25" spans="1:14" x14ac:dyDescent="0.25">
      <c r="A25" s="147" t="s">
        <v>60</v>
      </c>
      <c r="B25" s="71" t="s">
        <v>330</v>
      </c>
      <c r="C25" s="71" t="s">
        <v>314</v>
      </c>
      <c r="D25" s="71" t="s">
        <v>318</v>
      </c>
      <c r="E25" s="69" t="s">
        <v>285</v>
      </c>
      <c r="F25" s="69" t="s">
        <v>285</v>
      </c>
      <c r="G25" s="84" t="s">
        <v>436</v>
      </c>
      <c r="I25"/>
      <c r="J25"/>
      <c r="K25"/>
      <c r="L25"/>
      <c r="M25"/>
      <c r="N25"/>
    </row>
    <row r="26" spans="1:14" x14ac:dyDescent="0.25">
      <c r="A26" s="147" t="s">
        <v>70</v>
      </c>
      <c r="B26" s="71" t="s">
        <v>332</v>
      </c>
      <c r="C26" s="71" t="s">
        <v>368</v>
      </c>
      <c r="D26" s="71" t="s">
        <v>331</v>
      </c>
      <c r="E26" s="69" t="s">
        <v>590</v>
      </c>
      <c r="F26" s="69">
        <v>41009633</v>
      </c>
      <c r="G26" s="84" t="s">
        <v>436</v>
      </c>
      <c r="I26"/>
      <c r="J26"/>
      <c r="K26"/>
      <c r="L26"/>
      <c r="M26"/>
      <c r="N26"/>
    </row>
    <row r="27" spans="1:14" x14ac:dyDescent="0.25">
      <c r="A27" s="147" t="s">
        <v>75</v>
      </c>
      <c r="B27" s="71" t="s">
        <v>329</v>
      </c>
      <c r="C27" s="71" t="s">
        <v>375</v>
      </c>
      <c r="D27" s="71" t="s">
        <v>318</v>
      </c>
      <c r="E27" s="69" t="s">
        <v>285</v>
      </c>
      <c r="F27" s="69" t="s">
        <v>285</v>
      </c>
      <c r="G27" s="84" t="s">
        <v>436</v>
      </c>
      <c r="I27"/>
      <c r="J27"/>
      <c r="K27"/>
      <c r="L27"/>
      <c r="M27"/>
      <c r="N27"/>
    </row>
    <row r="28" spans="1:14" x14ac:dyDescent="0.25">
      <c r="A28" s="147" t="s">
        <v>80</v>
      </c>
      <c r="B28" s="71" t="s">
        <v>333</v>
      </c>
      <c r="C28" s="71" t="s">
        <v>314</v>
      </c>
      <c r="D28" s="71" t="s">
        <v>318</v>
      </c>
      <c r="E28" s="69" t="s">
        <v>285</v>
      </c>
      <c r="F28" s="69" t="s">
        <v>285</v>
      </c>
      <c r="G28" s="84" t="s">
        <v>436</v>
      </c>
      <c r="I28"/>
      <c r="J28"/>
      <c r="K28"/>
      <c r="L28"/>
      <c r="M28"/>
      <c r="N28"/>
    </row>
    <row r="29" spans="1:14" x14ac:dyDescent="0.25">
      <c r="A29" s="147" t="s">
        <v>82</v>
      </c>
      <c r="B29" s="71" t="s">
        <v>330</v>
      </c>
      <c r="C29" s="71" t="s">
        <v>314</v>
      </c>
      <c r="D29" s="71" t="s">
        <v>325</v>
      </c>
      <c r="E29" s="69" t="s">
        <v>285</v>
      </c>
      <c r="F29" s="69" t="s">
        <v>285</v>
      </c>
      <c r="G29" s="84" t="s">
        <v>436</v>
      </c>
      <c r="I29"/>
      <c r="J29"/>
      <c r="K29"/>
      <c r="L29"/>
      <c r="M29"/>
      <c r="N29"/>
    </row>
    <row r="30" spans="1:14" x14ac:dyDescent="0.25">
      <c r="A30" s="147" t="s">
        <v>84</v>
      </c>
      <c r="B30" s="71" t="s">
        <v>334</v>
      </c>
      <c r="C30" s="71" t="s">
        <v>369</v>
      </c>
      <c r="D30" s="71" t="s">
        <v>335</v>
      </c>
      <c r="E30" s="69" t="s">
        <v>481</v>
      </c>
      <c r="F30" s="69" t="s">
        <v>499</v>
      </c>
      <c r="G30" s="84" t="s">
        <v>514</v>
      </c>
      <c r="I30"/>
      <c r="J30"/>
      <c r="K30"/>
      <c r="L30"/>
      <c r="M30"/>
      <c r="N30"/>
    </row>
    <row r="31" spans="1:14" x14ac:dyDescent="0.25">
      <c r="A31" s="147" t="s">
        <v>86</v>
      </c>
      <c r="B31" s="71" t="s">
        <v>330</v>
      </c>
      <c r="C31" s="71" t="s">
        <v>376</v>
      </c>
      <c r="D31" s="71" t="s">
        <v>318</v>
      </c>
      <c r="E31" s="69" t="s">
        <v>482</v>
      </c>
      <c r="F31" s="69">
        <v>37528070</v>
      </c>
      <c r="G31" s="84" t="s">
        <v>436</v>
      </c>
      <c r="I31"/>
      <c r="J31"/>
      <c r="K31"/>
      <c r="L31"/>
      <c r="M31"/>
      <c r="N31"/>
    </row>
    <row r="32" spans="1:14" x14ac:dyDescent="0.25">
      <c r="A32" s="147" t="s">
        <v>90</v>
      </c>
      <c r="B32" s="71" t="s">
        <v>336</v>
      </c>
      <c r="C32" s="71" t="s">
        <v>377</v>
      </c>
      <c r="D32" s="71" t="s">
        <v>318</v>
      </c>
      <c r="E32" s="69" t="s">
        <v>285</v>
      </c>
      <c r="F32" s="69" t="s">
        <v>285</v>
      </c>
      <c r="G32" s="84" t="s">
        <v>436</v>
      </c>
      <c r="I32"/>
      <c r="J32"/>
      <c r="K32"/>
      <c r="L32"/>
      <c r="M32"/>
      <c r="N32"/>
    </row>
    <row r="33" spans="1:14" x14ac:dyDescent="0.25">
      <c r="A33" s="147" t="s">
        <v>95</v>
      </c>
      <c r="B33" s="71" t="s">
        <v>337</v>
      </c>
      <c r="C33" s="71" t="s">
        <v>314</v>
      </c>
      <c r="D33" s="71" t="s">
        <v>338</v>
      </c>
      <c r="E33" s="69" t="s">
        <v>483</v>
      </c>
      <c r="F33" s="69">
        <v>39829408</v>
      </c>
      <c r="G33" s="84" t="s">
        <v>436</v>
      </c>
      <c r="I33"/>
      <c r="J33"/>
      <c r="K33"/>
      <c r="L33"/>
      <c r="M33"/>
      <c r="N33"/>
    </row>
    <row r="34" spans="1:14" x14ac:dyDescent="0.25">
      <c r="A34" s="147" t="s">
        <v>96</v>
      </c>
      <c r="B34" s="71" t="s">
        <v>329</v>
      </c>
      <c r="C34" s="71" t="s">
        <v>314</v>
      </c>
      <c r="D34" s="71" t="s">
        <v>339</v>
      </c>
      <c r="E34" s="69" t="s">
        <v>285</v>
      </c>
      <c r="F34" s="69" t="s">
        <v>285</v>
      </c>
      <c r="G34" s="84" t="s">
        <v>436</v>
      </c>
      <c r="I34"/>
      <c r="J34"/>
      <c r="K34"/>
      <c r="L34"/>
      <c r="M34"/>
      <c r="N34"/>
    </row>
    <row r="35" spans="1:14" x14ac:dyDescent="0.25">
      <c r="A35" s="147" t="s">
        <v>97</v>
      </c>
      <c r="B35" s="71" t="s">
        <v>340</v>
      </c>
      <c r="C35" s="71" t="s">
        <v>378</v>
      </c>
      <c r="D35" s="71" t="s">
        <v>325</v>
      </c>
      <c r="E35" s="69" t="s">
        <v>484</v>
      </c>
      <c r="F35" s="69">
        <v>39443966</v>
      </c>
      <c r="G35" s="84" t="s">
        <v>436</v>
      </c>
      <c r="I35"/>
      <c r="J35"/>
      <c r="K35"/>
      <c r="L35"/>
      <c r="M35"/>
      <c r="N35"/>
    </row>
    <row r="36" spans="1:14" x14ac:dyDescent="0.25">
      <c r="A36" s="147" t="s">
        <v>99</v>
      </c>
      <c r="B36" s="71" t="s">
        <v>330</v>
      </c>
      <c r="C36" s="71" t="s">
        <v>314</v>
      </c>
      <c r="D36" s="71" t="s">
        <v>325</v>
      </c>
      <c r="E36" s="69" t="s">
        <v>285</v>
      </c>
      <c r="F36" s="69" t="s">
        <v>285</v>
      </c>
      <c r="G36" s="155" t="s">
        <v>595</v>
      </c>
      <c r="I36"/>
      <c r="J36"/>
      <c r="K36"/>
      <c r="L36"/>
      <c r="M36"/>
      <c r="N36"/>
    </row>
    <row r="37" spans="1:14" x14ac:dyDescent="0.25">
      <c r="A37" s="147" t="s">
        <v>102</v>
      </c>
      <c r="B37" s="71" t="s">
        <v>341</v>
      </c>
      <c r="C37" s="71" t="s">
        <v>370</v>
      </c>
      <c r="D37" s="71" t="s">
        <v>342</v>
      </c>
      <c r="E37" s="69" t="s">
        <v>285</v>
      </c>
      <c r="F37" s="69" t="s">
        <v>285</v>
      </c>
      <c r="G37" s="84" t="s">
        <v>436</v>
      </c>
      <c r="I37"/>
      <c r="J37"/>
      <c r="K37"/>
      <c r="L37"/>
      <c r="M37"/>
      <c r="N37"/>
    </row>
    <row r="38" spans="1:14" x14ac:dyDescent="0.25">
      <c r="A38" s="147" t="s">
        <v>104</v>
      </c>
      <c r="B38" s="71" t="s">
        <v>329</v>
      </c>
      <c r="C38" s="71" t="s">
        <v>379</v>
      </c>
      <c r="D38" s="71" t="s">
        <v>343</v>
      </c>
      <c r="E38" s="69" t="s">
        <v>285</v>
      </c>
      <c r="F38" s="69" t="s">
        <v>285</v>
      </c>
      <c r="G38" s="84" t="s">
        <v>596</v>
      </c>
      <c r="I38"/>
      <c r="J38"/>
      <c r="K38"/>
      <c r="L38"/>
      <c r="M38"/>
      <c r="N38"/>
    </row>
    <row r="39" spans="1:14" x14ac:dyDescent="0.25">
      <c r="A39" s="147" t="s">
        <v>111</v>
      </c>
      <c r="B39" s="71" t="s">
        <v>314</v>
      </c>
      <c r="C39" s="71" t="s">
        <v>380</v>
      </c>
      <c r="D39" s="71" t="s">
        <v>344</v>
      </c>
      <c r="E39" s="98" t="s">
        <v>285</v>
      </c>
      <c r="F39" s="98" t="s">
        <v>285</v>
      </c>
      <c r="G39" s="84" t="s">
        <v>597</v>
      </c>
      <c r="I39"/>
      <c r="J39"/>
      <c r="K39"/>
      <c r="L39"/>
      <c r="M39"/>
      <c r="N39"/>
    </row>
    <row r="40" spans="1:14" x14ac:dyDescent="0.25">
      <c r="A40" s="147" t="s">
        <v>115</v>
      </c>
      <c r="B40" s="71" t="s">
        <v>329</v>
      </c>
      <c r="C40" s="71" t="s">
        <v>381</v>
      </c>
      <c r="D40" s="71" t="s">
        <v>345</v>
      </c>
      <c r="E40" s="69" t="s">
        <v>285</v>
      </c>
      <c r="F40" s="69" t="s">
        <v>285</v>
      </c>
      <c r="G40" s="84" t="s">
        <v>436</v>
      </c>
      <c r="I40"/>
      <c r="J40"/>
      <c r="K40"/>
      <c r="L40"/>
      <c r="M40"/>
      <c r="N40"/>
    </row>
    <row r="41" spans="1:14" x14ac:dyDescent="0.25">
      <c r="A41" s="147" t="s">
        <v>116</v>
      </c>
      <c r="B41" s="71" t="s">
        <v>329</v>
      </c>
      <c r="C41" s="71" t="s">
        <v>380</v>
      </c>
      <c r="D41" s="71" t="s">
        <v>331</v>
      </c>
      <c r="E41" s="69" t="s">
        <v>285</v>
      </c>
      <c r="F41" s="128" t="s">
        <v>285</v>
      </c>
      <c r="G41" s="84" t="s">
        <v>436</v>
      </c>
      <c r="I41"/>
      <c r="J41"/>
      <c r="K41"/>
      <c r="L41"/>
      <c r="M41"/>
      <c r="N41"/>
    </row>
    <row r="42" spans="1:14" x14ac:dyDescent="0.25">
      <c r="A42" s="147" t="s">
        <v>121</v>
      </c>
      <c r="B42" s="71" t="s">
        <v>329</v>
      </c>
      <c r="C42" s="71" t="s">
        <v>382</v>
      </c>
      <c r="D42" s="71" t="s">
        <v>346</v>
      </c>
      <c r="E42" s="69" t="s">
        <v>285</v>
      </c>
      <c r="F42" s="69" t="s">
        <v>285</v>
      </c>
      <c r="G42" s="84" t="s">
        <v>436</v>
      </c>
      <c r="I42"/>
      <c r="J42"/>
      <c r="K42"/>
      <c r="L42"/>
      <c r="M42"/>
      <c r="N42"/>
    </row>
    <row r="43" spans="1:14" x14ac:dyDescent="0.25">
      <c r="A43" s="147" t="s">
        <v>123</v>
      </c>
      <c r="B43" s="71" t="s">
        <v>329</v>
      </c>
      <c r="C43" s="71" t="s">
        <v>371</v>
      </c>
      <c r="D43" s="71" t="s">
        <v>347</v>
      </c>
      <c r="E43" s="69" t="s">
        <v>285</v>
      </c>
      <c r="F43" s="69" t="s">
        <v>285</v>
      </c>
      <c r="G43" s="84" t="s">
        <v>600</v>
      </c>
      <c r="I43"/>
      <c r="J43"/>
      <c r="K43"/>
      <c r="L43"/>
      <c r="M43"/>
      <c r="N43"/>
    </row>
    <row r="44" spans="1:14" x14ac:dyDescent="0.25">
      <c r="A44" s="147" t="s">
        <v>124</v>
      </c>
      <c r="B44" s="71" t="s">
        <v>328</v>
      </c>
      <c r="C44" s="71" t="s">
        <v>314</v>
      </c>
      <c r="D44" s="71" t="s">
        <v>348</v>
      </c>
      <c r="E44" s="69" t="s">
        <v>285</v>
      </c>
      <c r="F44" s="69" t="s">
        <v>285</v>
      </c>
      <c r="G44" s="84" t="s">
        <v>436</v>
      </c>
      <c r="I44"/>
      <c r="J44"/>
      <c r="K44"/>
      <c r="L44"/>
      <c r="M44"/>
      <c r="N44"/>
    </row>
    <row r="45" spans="1:14" x14ac:dyDescent="0.25">
      <c r="A45" s="147" t="s">
        <v>132</v>
      </c>
      <c r="B45" s="71" t="s">
        <v>314</v>
      </c>
      <c r="C45" s="71" t="s">
        <v>383</v>
      </c>
      <c r="D45" s="71" t="s">
        <v>349</v>
      </c>
      <c r="E45" s="69" t="s">
        <v>285</v>
      </c>
      <c r="F45" s="69" t="s">
        <v>285</v>
      </c>
      <c r="G45" s="84" t="s">
        <v>436</v>
      </c>
      <c r="I45"/>
      <c r="J45"/>
      <c r="K45"/>
      <c r="L45"/>
      <c r="M45"/>
      <c r="N45"/>
    </row>
    <row r="46" spans="1:14" x14ac:dyDescent="0.25">
      <c r="A46" s="147" t="s">
        <v>133</v>
      </c>
      <c r="B46" s="71" t="s">
        <v>350</v>
      </c>
      <c r="C46" s="71" t="s">
        <v>369</v>
      </c>
      <c r="D46" s="71" t="s">
        <v>403</v>
      </c>
      <c r="E46" s="69" t="s">
        <v>285</v>
      </c>
      <c r="F46" s="69" t="s">
        <v>285</v>
      </c>
      <c r="G46" s="84" t="s">
        <v>436</v>
      </c>
      <c r="I46"/>
      <c r="J46"/>
      <c r="K46"/>
      <c r="L46"/>
      <c r="M46"/>
      <c r="N46"/>
    </row>
    <row r="47" spans="1:14" x14ac:dyDescent="0.25">
      <c r="A47" s="147" t="s">
        <v>135</v>
      </c>
      <c r="B47" s="71" t="s">
        <v>314</v>
      </c>
      <c r="C47" s="71" t="s">
        <v>384</v>
      </c>
      <c r="D47" s="71" t="s">
        <v>314</v>
      </c>
      <c r="E47" s="69" t="s">
        <v>500</v>
      </c>
      <c r="F47" s="69">
        <v>40136646</v>
      </c>
      <c r="G47" s="84" t="s">
        <v>436</v>
      </c>
      <c r="I47"/>
      <c r="J47"/>
      <c r="K47"/>
      <c r="L47"/>
      <c r="M47"/>
      <c r="N47"/>
    </row>
    <row r="48" spans="1:14" x14ac:dyDescent="0.25">
      <c r="A48" s="147" t="s">
        <v>139</v>
      </c>
      <c r="B48" s="71" t="s">
        <v>351</v>
      </c>
      <c r="C48" s="71" t="s">
        <v>385</v>
      </c>
      <c r="D48" s="71" t="s">
        <v>338</v>
      </c>
      <c r="E48" s="69" t="s">
        <v>285</v>
      </c>
      <c r="F48" s="69" t="s">
        <v>285</v>
      </c>
      <c r="G48" s="84" t="s">
        <v>436</v>
      </c>
      <c r="I48"/>
      <c r="J48"/>
      <c r="K48"/>
      <c r="L48"/>
      <c r="M48"/>
      <c r="N48"/>
    </row>
    <row r="49" spans="1:14" x14ac:dyDescent="0.25">
      <c r="A49" s="147" t="s">
        <v>141</v>
      </c>
      <c r="B49" s="71" t="s">
        <v>330</v>
      </c>
      <c r="C49" s="71" t="s">
        <v>314</v>
      </c>
      <c r="D49" s="71" t="s">
        <v>318</v>
      </c>
      <c r="E49" s="69" t="s">
        <v>485</v>
      </c>
      <c r="F49" s="69">
        <v>40205047</v>
      </c>
      <c r="G49" s="84" t="s">
        <v>436</v>
      </c>
      <c r="I49"/>
      <c r="J49"/>
      <c r="K49"/>
      <c r="L49"/>
      <c r="M49"/>
      <c r="N49"/>
    </row>
    <row r="50" spans="1:14" x14ac:dyDescent="0.25">
      <c r="A50" s="147" t="s">
        <v>147</v>
      </c>
      <c r="B50" s="71" t="s">
        <v>329</v>
      </c>
      <c r="C50" s="71" t="s">
        <v>368</v>
      </c>
      <c r="D50" s="71" t="s">
        <v>318</v>
      </c>
      <c r="E50" s="69" t="s">
        <v>506</v>
      </c>
      <c r="F50" s="69" t="s">
        <v>507</v>
      </c>
      <c r="G50" s="84" t="s">
        <v>436</v>
      </c>
      <c r="I50"/>
      <c r="J50"/>
      <c r="K50"/>
      <c r="L50"/>
      <c r="M50"/>
      <c r="N50"/>
    </row>
    <row r="51" spans="1:14" x14ac:dyDescent="0.25">
      <c r="A51" s="147" t="s">
        <v>150</v>
      </c>
      <c r="B51" s="71" t="s">
        <v>352</v>
      </c>
      <c r="C51" s="71" t="s">
        <v>380</v>
      </c>
      <c r="D51" s="71" t="s">
        <v>404</v>
      </c>
      <c r="E51" s="98" t="s">
        <v>285</v>
      </c>
      <c r="F51" s="69" t="s">
        <v>285</v>
      </c>
      <c r="G51" s="84" t="s">
        <v>436</v>
      </c>
      <c r="I51"/>
      <c r="J51"/>
      <c r="K51"/>
      <c r="L51"/>
      <c r="M51"/>
      <c r="N51"/>
    </row>
    <row r="52" spans="1:14" x14ac:dyDescent="0.25">
      <c r="A52" s="147" t="s">
        <v>157</v>
      </c>
      <c r="B52" s="71" t="s">
        <v>314</v>
      </c>
      <c r="C52" s="71" t="s">
        <v>372</v>
      </c>
      <c r="D52" s="71" t="s">
        <v>313</v>
      </c>
      <c r="E52" s="69" t="s">
        <v>285</v>
      </c>
      <c r="F52" s="69" t="s">
        <v>285</v>
      </c>
      <c r="G52" s="84" t="s">
        <v>436</v>
      </c>
      <c r="I52"/>
      <c r="J52"/>
      <c r="K52"/>
      <c r="L52"/>
      <c r="M52"/>
      <c r="N52"/>
    </row>
    <row r="53" spans="1:14" x14ac:dyDescent="0.25">
      <c r="A53" s="147" t="s">
        <v>164</v>
      </c>
      <c r="B53" s="71" t="s">
        <v>353</v>
      </c>
      <c r="C53" s="71" t="s">
        <v>386</v>
      </c>
      <c r="D53" s="71" t="s">
        <v>318</v>
      </c>
      <c r="E53" s="69" t="s">
        <v>285</v>
      </c>
      <c r="F53" s="69" t="s">
        <v>285</v>
      </c>
      <c r="G53" s="84" t="s">
        <v>614</v>
      </c>
      <c r="I53"/>
      <c r="J53"/>
      <c r="K53"/>
      <c r="L53"/>
      <c r="M53"/>
      <c r="N53"/>
    </row>
    <row r="54" spans="1:14" x14ac:dyDescent="0.25">
      <c r="A54" s="147" t="s">
        <v>167</v>
      </c>
      <c r="B54" s="71" t="s">
        <v>354</v>
      </c>
      <c r="C54" s="71" t="s">
        <v>368</v>
      </c>
      <c r="D54" s="71" t="s">
        <v>318</v>
      </c>
      <c r="E54" s="69" t="s">
        <v>285</v>
      </c>
      <c r="F54" s="69" t="s">
        <v>285</v>
      </c>
      <c r="G54" s="84" t="s">
        <v>436</v>
      </c>
      <c r="I54"/>
      <c r="J54"/>
      <c r="K54"/>
      <c r="L54"/>
      <c r="M54"/>
      <c r="N54"/>
    </row>
    <row r="55" spans="1:14" x14ac:dyDescent="0.25">
      <c r="A55" s="147" t="s">
        <v>169</v>
      </c>
      <c r="B55" s="71" t="s">
        <v>314</v>
      </c>
      <c r="C55" s="71" t="s">
        <v>314</v>
      </c>
      <c r="D55" s="71" t="s">
        <v>313</v>
      </c>
      <c r="E55" s="69" t="s">
        <v>285</v>
      </c>
      <c r="F55" s="69" t="s">
        <v>285</v>
      </c>
      <c r="G55" s="84" t="s">
        <v>436</v>
      </c>
      <c r="I55"/>
      <c r="J55"/>
      <c r="K55"/>
      <c r="L55"/>
      <c r="M55"/>
      <c r="N55"/>
    </row>
    <row r="56" spans="1:14" x14ac:dyDescent="0.25">
      <c r="A56" s="147" t="s">
        <v>172</v>
      </c>
      <c r="B56" s="71" t="s">
        <v>314</v>
      </c>
      <c r="C56" s="71" t="s">
        <v>366</v>
      </c>
      <c r="D56" s="71" t="s">
        <v>405</v>
      </c>
      <c r="E56" s="69" t="s">
        <v>501</v>
      </c>
      <c r="F56" s="69">
        <v>39485716</v>
      </c>
      <c r="G56" s="84" t="s">
        <v>436</v>
      </c>
      <c r="I56"/>
      <c r="J56"/>
      <c r="K56"/>
      <c r="L56"/>
      <c r="M56"/>
      <c r="N56"/>
    </row>
    <row r="57" spans="1:14" x14ac:dyDescent="0.25">
      <c r="A57" s="147" t="s">
        <v>175</v>
      </c>
      <c r="B57" s="71" t="s">
        <v>330</v>
      </c>
      <c r="C57" s="71" t="s">
        <v>314</v>
      </c>
      <c r="D57" s="71" t="s">
        <v>318</v>
      </c>
      <c r="E57" s="69" t="s">
        <v>285</v>
      </c>
      <c r="F57" s="69" t="s">
        <v>285</v>
      </c>
      <c r="G57" s="84" t="s">
        <v>515</v>
      </c>
      <c r="I57"/>
      <c r="J57"/>
      <c r="K57"/>
      <c r="L57"/>
      <c r="M57"/>
      <c r="N57"/>
    </row>
    <row r="58" spans="1:14" x14ac:dyDescent="0.25">
      <c r="A58" s="147" t="s">
        <v>180</v>
      </c>
      <c r="B58" s="71" t="s">
        <v>355</v>
      </c>
      <c r="C58" s="71" t="s">
        <v>370</v>
      </c>
      <c r="D58" s="71" t="s">
        <v>406</v>
      </c>
      <c r="E58" s="69" t="s">
        <v>285</v>
      </c>
      <c r="F58" s="69" t="s">
        <v>285</v>
      </c>
      <c r="G58" s="84" t="s">
        <v>436</v>
      </c>
      <c r="I58"/>
      <c r="J58"/>
      <c r="K58"/>
      <c r="L58"/>
      <c r="M58"/>
      <c r="N58"/>
    </row>
    <row r="59" spans="1:14" x14ac:dyDescent="0.25">
      <c r="A59" s="147" t="s">
        <v>185</v>
      </c>
      <c r="B59" s="71" t="s">
        <v>329</v>
      </c>
      <c r="C59" s="71" t="s">
        <v>369</v>
      </c>
      <c r="D59" s="71" t="s">
        <v>318</v>
      </c>
      <c r="E59" s="69" t="s">
        <v>285</v>
      </c>
      <c r="F59" s="69" t="s">
        <v>285</v>
      </c>
      <c r="G59" s="84" t="s">
        <v>601</v>
      </c>
      <c r="I59"/>
      <c r="J59"/>
      <c r="K59"/>
      <c r="L59"/>
      <c r="M59"/>
      <c r="N59"/>
    </row>
    <row r="60" spans="1:14" x14ac:dyDescent="0.25">
      <c r="A60" s="147" t="s">
        <v>190</v>
      </c>
      <c r="B60" s="71" t="s">
        <v>329</v>
      </c>
      <c r="C60" s="71" t="s">
        <v>383</v>
      </c>
      <c r="D60" s="71" t="s">
        <v>318</v>
      </c>
      <c r="E60" s="69" t="s">
        <v>285</v>
      </c>
      <c r="F60" s="69" t="s">
        <v>285</v>
      </c>
      <c r="G60" s="84" t="s">
        <v>436</v>
      </c>
      <c r="I60"/>
      <c r="J60"/>
      <c r="K60"/>
      <c r="L60"/>
      <c r="M60"/>
      <c r="N60"/>
    </row>
    <row r="61" spans="1:14" x14ac:dyDescent="0.25">
      <c r="A61" s="147" t="s">
        <v>199</v>
      </c>
      <c r="B61" s="71" t="s">
        <v>329</v>
      </c>
      <c r="C61" s="71" t="s">
        <v>387</v>
      </c>
      <c r="D61" s="71" t="s">
        <v>331</v>
      </c>
      <c r="E61" s="69" t="s">
        <v>285</v>
      </c>
      <c r="F61" s="69" t="s">
        <v>285</v>
      </c>
      <c r="G61" s="84" t="s">
        <v>436</v>
      </c>
      <c r="I61"/>
      <c r="J61"/>
      <c r="K61"/>
      <c r="L61"/>
      <c r="M61"/>
      <c r="N61"/>
    </row>
    <row r="62" spans="1:14" x14ac:dyDescent="0.25">
      <c r="A62" s="147" t="s">
        <v>200</v>
      </c>
      <c r="B62" s="71" t="s">
        <v>356</v>
      </c>
      <c r="C62" s="71" t="s">
        <v>368</v>
      </c>
      <c r="D62" s="71" t="s">
        <v>407</v>
      </c>
      <c r="E62" s="69" t="s">
        <v>285</v>
      </c>
      <c r="F62" s="69" t="s">
        <v>285</v>
      </c>
      <c r="G62" s="84" t="s">
        <v>436</v>
      </c>
      <c r="I62"/>
      <c r="J62"/>
      <c r="K62"/>
      <c r="L62"/>
      <c r="M62"/>
      <c r="N62"/>
    </row>
    <row r="63" spans="1:14" x14ac:dyDescent="0.25">
      <c r="A63" s="147" t="s">
        <v>201</v>
      </c>
      <c r="B63" s="71" t="s">
        <v>354</v>
      </c>
      <c r="C63" s="71" t="s">
        <v>387</v>
      </c>
      <c r="D63" s="71" t="s">
        <v>408</v>
      </c>
      <c r="E63" s="69" t="s">
        <v>285</v>
      </c>
      <c r="F63" s="69" t="s">
        <v>285</v>
      </c>
      <c r="G63" s="84" t="s">
        <v>602</v>
      </c>
      <c r="I63"/>
      <c r="J63"/>
      <c r="K63"/>
      <c r="L63"/>
      <c r="M63"/>
      <c r="N63"/>
    </row>
    <row r="64" spans="1:14" x14ac:dyDescent="0.25">
      <c r="A64" s="147" t="s">
        <v>203</v>
      </c>
      <c r="B64" s="71" t="s">
        <v>357</v>
      </c>
      <c r="C64" s="71" t="s">
        <v>384</v>
      </c>
      <c r="D64" s="71" t="s">
        <v>409</v>
      </c>
      <c r="E64" s="69" t="s">
        <v>285</v>
      </c>
      <c r="F64" s="69" t="s">
        <v>285</v>
      </c>
      <c r="G64" s="84" t="s">
        <v>515</v>
      </c>
      <c r="I64"/>
      <c r="J64"/>
      <c r="K64"/>
      <c r="L64"/>
      <c r="M64"/>
      <c r="N64"/>
    </row>
    <row r="65" spans="1:14" x14ac:dyDescent="0.25">
      <c r="A65" s="147" t="s">
        <v>204</v>
      </c>
      <c r="B65" s="71" t="s">
        <v>358</v>
      </c>
      <c r="C65" s="71" t="s">
        <v>369</v>
      </c>
      <c r="D65" s="71" t="s">
        <v>313</v>
      </c>
      <c r="E65" s="69" t="s">
        <v>285</v>
      </c>
      <c r="F65" s="69" t="s">
        <v>285</v>
      </c>
      <c r="G65" s="84" t="s">
        <v>598</v>
      </c>
      <c r="I65"/>
      <c r="J65"/>
      <c r="K65"/>
      <c r="L65"/>
      <c r="M65"/>
      <c r="N65"/>
    </row>
    <row r="66" spans="1:14" x14ac:dyDescent="0.25">
      <c r="A66" s="147" t="s">
        <v>206</v>
      </c>
      <c r="B66" s="71" t="s">
        <v>329</v>
      </c>
      <c r="C66" s="71" t="s">
        <v>314</v>
      </c>
      <c r="D66" s="71" t="s">
        <v>331</v>
      </c>
      <c r="E66" s="69" t="s">
        <v>486</v>
      </c>
      <c r="F66" s="69" t="s">
        <v>502</v>
      </c>
      <c r="G66" s="84" t="s">
        <v>436</v>
      </c>
      <c r="I66"/>
      <c r="J66"/>
      <c r="K66"/>
      <c r="L66"/>
      <c r="M66"/>
      <c r="N66"/>
    </row>
    <row r="67" spans="1:14" x14ac:dyDescent="0.25">
      <c r="A67" s="147" t="s">
        <v>208</v>
      </c>
      <c r="B67" s="71" t="s">
        <v>329</v>
      </c>
      <c r="C67" s="71" t="s">
        <v>373</v>
      </c>
      <c r="D67" s="71" t="s">
        <v>318</v>
      </c>
      <c r="E67" s="69" t="s">
        <v>487</v>
      </c>
      <c r="F67" s="69">
        <v>26919393</v>
      </c>
      <c r="G67" s="84" t="s">
        <v>436</v>
      </c>
      <c r="I67"/>
      <c r="J67"/>
      <c r="K67"/>
      <c r="L67"/>
      <c r="M67"/>
      <c r="N67"/>
    </row>
    <row r="68" spans="1:14" x14ac:dyDescent="0.25">
      <c r="A68" s="147" t="s">
        <v>210</v>
      </c>
      <c r="B68" s="71" t="s">
        <v>359</v>
      </c>
      <c r="C68" s="71" t="s">
        <v>380</v>
      </c>
      <c r="D68" s="71" t="s">
        <v>313</v>
      </c>
      <c r="E68" s="69" t="s">
        <v>285</v>
      </c>
      <c r="F68" s="69" t="s">
        <v>285</v>
      </c>
      <c r="G68" s="84" t="s">
        <v>615</v>
      </c>
      <c r="I68"/>
      <c r="J68"/>
      <c r="K68"/>
      <c r="L68"/>
      <c r="M68"/>
      <c r="N68"/>
    </row>
    <row r="69" spans="1:14" x14ac:dyDescent="0.25">
      <c r="A69" s="147" t="s">
        <v>211</v>
      </c>
      <c r="B69" s="71" t="s">
        <v>360</v>
      </c>
      <c r="C69" s="71" t="s">
        <v>368</v>
      </c>
      <c r="D69" s="71" t="s">
        <v>410</v>
      </c>
      <c r="E69" s="69" t="s">
        <v>285</v>
      </c>
      <c r="F69" s="69" t="s">
        <v>285</v>
      </c>
      <c r="G69" s="84" t="s">
        <v>517</v>
      </c>
      <c r="I69"/>
      <c r="J69"/>
      <c r="K69"/>
      <c r="L69"/>
      <c r="M69"/>
      <c r="N69"/>
    </row>
    <row r="70" spans="1:14" x14ac:dyDescent="0.25">
      <c r="A70" s="147" t="s">
        <v>220</v>
      </c>
      <c r="B70" s="71" t="s">
        <v>330</v>
      </c>
      <c r="C70" s="71" t="s">
        <v>377</v>
      </c>
      <c r="D70" s="71" t="s">
        <v>318</v>
      </c>
      <c r="E70" s="69" t="s">
        <v>285</v>
      </c>
      <c r="F70" s="69" t="s">
        <v>285</v>
      </c>
      <c r="G70" s="84" t="s">
        <v>436</v>
      </c>
      <c r="I70"/>
      <c r="J70"/>
      <c r="K70"/>
      <c r="L70"/>
      <c r="M70"/>
      <c r="N70"/>
    </row>
    <row r="71" spans="1:14" x14ac:dyDescent="0.25">
      <c r="A71" s="147" t="s">
        <v>223</v>
      </c>
      <c r="B71" s="71" t="s">
        <v>356</v>
      </c>
      <c r="C71" s="71" t="s">
        <v>369</v>
      </c>
      <c r="D71" s="71" t="s">
        <v>318</v>
      </c>
      <c r="E71" s="69" t="s">
        <v>285</v>
      </c>
      <c r="F71" s="69" t="s">
        <v>285</v>
      </c>
      <c r="G71" s="84" t="s">
        <v>436</v>
      </c>
      <c r="I71"/>
      <c r="J71"/>
      <c r="K71"/>
      <c r="L71"/>
      <c r="M71"/>
      <c r="N71"/>
    </row>
    <row r="72" spans="1:14" x14ac:dyDescent="0.25">
      <c r="A72" s="147" t="s">
        <v>226</v>
      </c>
      <c r="B72" s="71" t="s">
        <v>329</v>
      </c>
      <c r="C72" s="71" t="s">
        <v>370</v>
      </c>
      <c r="D72" s="71" t="s">
        <v>318</v>
      </c>
      <c r="E72" s="69" t="s">
        <v>285</v>
      </c>
      <c r="F72" s="69" t="s">
        <v>285</v>
      </c>
      <c r="G72" s="84" t="s">
        <v>436</v>
      </c>
      <c r="I72"/>
      <c r="J72"/>
      <c r="K72"/>
      <c r="L72"/>
      <c r="M72"/>
      <c r="N72"/>
    </row>
    <row r="73" spans="1:14" x14ac:dyDescent="0.25">
      <c r="A73" s="147" t="s">
        <v>232</v>
      </c>
      <c r="B73" s="71" t="s">
        <v>329</v>
      </c>
      <c r="C73" s="71" t="s">
        <v>314</v>
      </c>
      <c r="D73" s="71" t="s">
        <v>331</v>
      </c>
      <c r="E73" s="69" t="s">
        <v>285</v>
      </c>
      <c r="F73" s="69" t="s">
        <v>285</v>
      </c>
      <c r="G73" s="84" t="s">
        <v>436</v>
      </c>
      <c r="I73"/>
      <c r="J73"/>
      <c r="K73"/>
      <c r="L73"/>
      <c r="M73"/>
      <c r="N73"/>
    </row>
    <row r="74" spans="1:14" x14ac:dyDescent="0.25">
      <c r="A74" s="147" t="s">
        <v>233</v>
      </c>
      <c r="B74" s="71" t="s">
        <v>329</v>
      </c>
      <c r="C74" s="71" t="s">
        <v>388</v>
      </c>
      <c r="D74" s="71" t="s">
        <v>318</v>
      </c>
      <c r="E74" s="69" t="s">
        <v>285</v>
      </c>
      <c r="F74" s="69" t="s">
        <v>285</v>
      </c>
      <c r="G74" s="84" t="s">
        <v>436</v>
      </c>
      <c r="I74"/>
      <c r="J74"/>
      <c r="K74"/>
      <c r="L74"/>
      <c r="M74"/>
      <c r="N74"/>
    </row>
    <row r="75" spans="1:14" x14ac:dyDescent="0.25">
      <c r="A75" s="147" t="s">
        <v>235</v>
      </c>
      <c r="B75" s="71" t="s">
        <v>329</v>
      </c>
      <c r="C75" s="71" t="s">
        <v>377</v>
      </c>
      <c r="D75" s="71" t="s">
        <v>318</v>
      </c>
      <c r="E75" s="69" t="s">
        <v>285</v>
      </c>
      <c r="F75" s="69" t="s">
        <v>285</v>
      </c>
      <c r="G75" s="84" t="s">
        <v>436</v>
      </c>
      <c r="I75"/>
      <c r="J75"/>
      <c r="K75"/>
      <c r="L75"/>
      <c r="M75"/>
      <c r="N75"/>
    </row>
    <row r="76" spans="1:14" x14ac:dyDescent="0.25">
      <c r="A76" s="147" t="s">
        <v>236</v>
      </c>
      <c r="B76" s="71" t="s">
        <v>361</v>
      </c>
      <c r="C76" s="71" t="s">
        <v>314</v>
      </c>
      <c r="D76" s="71" t="s">
        <v>318</v>
      </c>
      <c r="E76" s="69" t="s">
        <v>503</v>
      </c>
      <c r="F76" s="69">
        <v>37467314</v>
      </c>
      <c r="G76" s="84" t="s">
        <v>436</v>
      </c>
      <c r="I76"/>
      <c r="J76"/>
      <c r="K76"/>
      <c r="L76"/>
      <c r="M76"/>
      <c r="N76"/>
    </row>
    <row r="77" spans="1:14" x14ac:dyDescent="0.25">
      <c r="A77" s="147" t="s">
        <v>239</v>
      </c>
      <c r="B77" s="71" t="s">
        <v>314</v>
      </c>
      <c r="C77" s="71" t="s">
        <v>389</v>
      </c>
      <c r="D77" s="71" t="s">
        <v>411</v>
      </c>
      <c r="E77" s="69" t="s">
        <v>504</v>
      </c>
      <c r="F77" s="69">
        <v>40499846</v>
      </c>
      <c r="G77" s="84" t="s">
        <v>436</v>
      </c>
      <c r="I77"/>
      <c r="J77"/>
      <c r="K77"/>
      <c r="L77"/>
      <c r="M77"/>
      <c r="N77"/>
    </row>
    <row r="78" spans="1:14" x14ac:dyDescent="0.25">
      <c r="A78" s="147" t="s">
        <v>241</v>
      </c>
      <c r="B78" s="71" t="s">
        <v>314</v>
      </c>
      <c r="C78" s="71" t="s">
        <v>373</v>
      </c>
      <c r="D78" s="71" t="s">
        <v>412</v>
      </c>
      <c r="E78" s="69" t="s">
        <v>285</v>
      </c>
      <c r="F78" s="69" t="s">
        <v>285</v>
      </c>
      <c r="G78" s="84" t="s">
        <v>510</v>
      </c>
      <c r="I78"/>
      <c r="J78"/>
      <c r="K78"/>
      <c r="L78"/>
      <c r="M78"/>
      <c r="N78"/>
    </row>
    <row r="79" spans="1:14" x14ac:dyDescent="0.25">
      <c r="A79" s="147" t="s">
        <v>246</v>
      </c>
      <c r="B79" s="71" t="s">
        <v>314</v>
      </c>
      <c r="C79" s="71" t="s">
        <v>370</v>
      </c>
      <c r="D79" s="71" t="s">
        <v>413</v>
      </c>
      <c r="E79" s="69" t="s">
        <v>488</v>
      </c>
      <c r="F79" s="69">
        <v>40812715</v>
      </c>
      <c r="G79" s="84" t="s">
        <v>436</v>
      </c>
      <c r="I79"/>
      <c r="J79"/>
      <c r="K79"/>
      <c r="L79"/>
      <c r="M79"/>
      <c r="N79"/>
    </row>
    <row r="80" spans="1:14" x14ac:dyDescent="0.25">
      <c r="A80" s="147" t="s">
        <v>250</v>
      </c>
      <c r="B80" s="71" t="s">
        <v>350</v>
      </c>
      <c r="C80" s="71" t="s">
        <v>314</v>
      </c>
      <c r="D80" s="71" t="s">
        <v>403</v>
      </c>
      <c r="E80" s="69" t="s">
        <v>285</v>
      </c>
      <c r="F80" s="69" t="s">
        <v>285</v>
      </c>
      <c r="G80" s="84" t="s">
        <v>436</v>
      </c>
      <c r="I80"/>
      <c r="J80"/>
      <c r="K80"/>
      <c r="L80"/>
      <c r="M80"/>
      <c r="N80"/>
    </row>
    <row r="81" spans="1:14" x14ac:dyDescent="0.25">
      <c r="A81" s="147" t="s">
        <v>251</v>
      </c>
      <c r="B81" s="71" t="s">
        <v>341</v>
      </c>
      <c r="C81" s="71" t="s">
        <v>314</v>
      </c>
      <c r="D81" s="71" t="s">
        <v>414</v>
      </c>
      <c r="E81" s="69" t="s">
        <v>285</v>
      </c>
      <c r="F81" s="69" t="s">
        <v>285</v>
      </c>
      <c r="G81" s="84" t="s">
        <v>517</v>
      </c>
      <c r="I81"/>
      <c r="J81"/>
      <c r="K81"/>
      <c r="L81"/>
      <c r="M81"/>
      <c r="N81"/>
    </row>
    <row r="82" spans="1:14" x14ac:dyDescent="0.25">
      <c r="A82" s="147" t="s">
        <v>252</v>
      </c>
      <c r="B82" s="71" t="s">
        <v>362</v>
      </c>
      <c r="C82" s="71" t="s">
        <v>314</v>
      </c>
      <c r="D82" s="71" t="s">
        <v>413</v>
      </c>
      <c r="E82" s="69" t="s">
        <v>285</v>
      </c>
      <c r="F82" s="69" t="s">
        <v>285</v>
      </c>
      <c r="G82" s="84" t="s">
        <v>436</v>
      </c>
      <c r="I82"/>
      <c r="J82"/>
      <c r="K82"/>
      <c r="L82"/>
      <c r="M82"/>
      <c r="N82"/>
    </row>
    <row r="83" spans="1:14" x14ac:dyDescent="0.25">
      <c r="A83" s="147" t="s">
        <v>253</v>
      </c>
      <c r="B83" s="71" t="s">
        <v>330</v>
      </c>
      <c r="C83" s="71" t="s">
        <v>368</v>
      </c>
      <c r="D83" s="71" t="s">
        <v>331</v>
      </c>
      <c r="E83" s="69" t="s">
        <v>489</v>
      </c>
      <c r="F83" s="69">
        <v>40205047</v>
      </c>
      <c r="G83" s="84" t="s">
        <v>515</v>
      </c>
      <c r="I83"/>
      <c r="J83"/>
      <c r="K83"/>
      <c r="L83"/>
      <c r="M83"/>
      <c r="N83"/>
    </row>
    <row r="84" spans="1:14" x14ac:dyDescent="0.25">
      <c r="A84" s="147" t="s">
        <v>256</v>
      </c>
      <c r="B84" s="71" t="s">
        <v>330</v>
      </c>
      <c r="C84" s="71" t="s">
        <v>314</v>
      </c>
      <c r="D84" s="71" t="s">
        <v>415</v>
      </c>
      <c r="E84" s="69" t="s">
        <v>285</v>
      </c>
      <c r="F84" s="69" t="s">
        <v>285</v>
      </c>
      <c r="G84" s="84" t="s">
        <v>603</v>
      </c>
      <c r="I84"/>
      <c r="J84"/>
      <c r="K84"/>
      <c r="L84"/>
      <c r="M84"/>
      <c r="N84"/>
    </row>
    <row r="85" spans="1:14" x14ac:dyDescent="0.25">
      <c r="A85" s="147" t="s">
        <v>257</v>
      </c>
      <c r="B85" s="71" t="s">
        <v>330</v>
      </c>
      <c r="C85" s="71" t="s">
        <v>314</v>
      </c>
      <c r="D85" s="71" t="s">
        <v>318</v>
      </c>
      <c r="E85" s="69" t="s">
        <v>505</v>
      </c>
      <c r="F85" s="69">
        <v>36232931</v>
      </c>
      <c r="G85" s="84" t="s">
        <v>516</v>
      </c>
      <c r="I85"/>
      <c r="J85"/>
      <c r="K85"/>
      <c r="L85"/>
      <c r="M85"/>
      <c r="N85"/>
    </row>
    <row r="86" spans="1:14" x14ac:dyDescent="0.25">
      <c r="A86" s="147" t="s">
        <v>259</v>
      </c>
      <c r="B86" s="71" t="s">
        <v>341</v>
      </c>
      <c r="C86" s="71" t="s">
        <v>314</v>
      </c>
      <c r="D86" s="71" t="s">
        <v>416</v>
      </c>
      <c r="E86" s="69" t="s">
        <v>285</v>
      </c>
      <c r="F86" s="69" t="s">
        <v>285</v>
      </c>
      <c r="G86" s="84" t="s">
        <v>436</v>
      </c>
      <c r="I86"/>
      <c r="J86"/>
      <c r="K86"/>
      <c r="L86"/>
      <c r="M86"/>
      <c r="N86"/>
    </row>
    <row r="87" spans="1:14" x14ac:dyDescent="0.25">
      <c r="A87" s="147" t="s">
        <v>260</v>
      </c>
      <c r="B87" s="71" t="s">
        <v>330</v>
      </c>
      <c r="C87" s="71" t="s">
        <v>378</v>
      </c>
      <c r="D87" s="71" t="s">
        <v>318</v>
      </c>
      <c r="E87" s="69" t="s">
        <v>285</v>
      </c>
      <c r="F87" s="69" t="s">
        <v>285</v>
      </c>
      <c r="G87" s="84" t="s">
        <v>604</v>
      </c>
      <c r="I87"/>
      <c r="J87"/>
      <c r="K87"/>
      <c r="L87"/>
      <c r="M87"/>
      <c r="N87"/>
    </row>
    <row r="88" spans="1:14" x14ac:dyDescent="0.25">
      <c r="A88" s="147" t="s">
        <v>262</v>
      </c>
      <c r="B88" s="71" t="s">
        <v>329</v>
      </c>
      <c r="C88" s="71" t="s">
        <v>378</v>
      </c>
      <c r="D88" s="71" t="s">
        <v>318</v>
      </c>
      <c r="E88" s="69" t="s">
        <v>285</v>
      </c>
      <c r="F88" s="69" t="s">
        <v>285</v>
      </c>
      <c r="G88" s="84" t="s">
        <v>436</v>
      </c>
      <c r="I88"/>
      <c r="J88"/>
      <c r="K88"/>
      <c r="L88"/>
      <c r="M88"/>
      <c r="N88"/>
    </row>
    <row r="89" spans="1:14" x14ac:dyDescent="0.25">
      <c r="A89" s="147" t="s">
        <v>264</v>
      </c>
      <c r="B89" s="71" t="s">
        <v>330</v>
      </c>
      <c r="C89" s="71" t="s">
        <v>378</v>
      </c>
      <c r="D89" s="71" t="s">
        <v>318</v>
      </c>
      <c r="E89" s="69" t="s">
        <v>285</v>
      </c>
      <c r="F89" s="69" t="s">
        <v>285</v>
      </c>
      <c r="G89" s="84" t="s">
        <v>605</v>
      </c>
      <c r="I89"/>
      <c r="J89"/>
      <c r="K89"/>
      <c r="L89"/>
      <c r="M89"/>
      <c r="N89"/>
    </row>
    <row r="90" spans="1:14" x14ac:dyDescent="0.25">
      <c r="A90" s="147" t="s">
        <v>266</v>
      </c>
      <c r="B90" s="71" t="s">
        <v>435</v>
      </c>
      <c r="C90" s="71" t="s">
        <v>314</v>
      </c>
      <c r="D90" s="71" t="s">
        <v>417</v>
      </c>
      <c r="E90" s="69" t="s">
        <v>285</v>
      </c>
      <c r="F90" s="69" t="s">
        <v>285</v>
      </c>
      <c r="G90" s="84" t="s">
        <v>608</v>
      </c>
      <c r="I90"/>
      <c r="J90"/>
      <c r="K90"/>
      <c r="L90"/>
      <c r="M90"/>
      <c r="N90"/>
    </row>
    <row r="91" spans="1:14" x14ac:dyDescent="0.25">
      <c r="A91" s="147" t="s">
        <v>268</v>
      </c>
      <c r="B91" s="71" t="s">
        <v>363</v>
      </c>
      <c r="C91" s="71" t="s">
        <v>314</v>
      </c>
      <c r="D91" s="71" t="s">
        <v>331</v>
      </c>
      <c r="E91" s="69" t="s">
        <v>285</v>
      </c>
      <c r="F91" s="69" t="s">
        <v>285</v>
      </c>
      <c r="G91" s="84" t="s">
        <v>606</v>
      </c>
      <c r="I91"/>
      <c r="J91"/>
      <c r="K91"/>
      <c r="L91"/>
      <c r="M91"/>
      <c r="N91"/>
    </row>
    <row r="92" spans="1:14" x14ac:dyDescent="0.25">
      <c r="A92" s="147" t="s">
        <v>271</v>
      </c>
      <c r="B92" s="71" t="s">
        <v>329</v>
      </c>
      <c r="C92" s="71" t="s">
        <v>370</v>
      </c>
      <c r="D92" s="71" t="s">
        <v>418</v>
      </c>
      <c r="E92" s="69" t="s">
        <v>285</v>
      </c>
      <c r="F92" s="69" t="s">
        <v>285</v>
      </c>
      <c r="G92" s="84" t="s">
        <v>607</v>
      </c>
      <c r="I92"/>
      <c r="J92"/>
      <c r="K92"/>
      <c r="L92"/>
      <c r="M92"/>
      <c r="N92"/>
    </row>
    <row r="93" spans="1:14" x14ac:dyDescent="0.25">
      <c r="A93" s="147" t="s">
        <v>273</v>
      </c>
      <c r="B93" s="71" t="s">
        <v>329</v>
      </c>
      <c r="C93" s="71" t="s">
        <v>390</v>
      </c>
      <c r="D93" s="71" t="s">
        <v>418</v>
      </c>
      <c r="E93" s="69" t="s">
        <v>285</v>
      </c>
      <c r="F93" s="69" t="s">
        <v>285</v>
      </c>
      <c r="G93" s="84" t="s">
        <v>609</v>
      </c>
      <c r="I93"/>
      <c r="J93"/>
      <c r="K93"/>
      <c r="L93"/>
      <c r="M93"/>
      <c r="N93"/>
    </row>
    <row r="94" spans="1:14" x14ac:dyDescent="0.25">
      <c r="A94" s="148" t="s">
        <v>279</v>
      </c>
      <c r="B94" s="78" t="s">
        <v>329</v>
      </c>
      <c r="C94" s="78" t="s">
        <v>391</v>
      </c>
      <c r="D94" s="78" t="s">
        <v>318</v>
      </c>
      <c r="E94" s="77" t="s">
        <v>490</v>
      </c>
      <c r="F94" s="126">
        <v>31784084</v>
      </c>
      <c r="G94" s="85" t="s">
        <v>517</v>
      </c>
      <c r="I94"/>
      <c r="J94"/>
      <c r="K94"/>
      <c r="L94"/>
      <c r="M94"/>
      <c r="N94"/>
    </row>
    <row r="95" spans="1:14" x14ac:dyDescent="0.25">
      <c r="A95" s="147" t="s">
        <v>66</v>
      </c>
      <c r="B95" s="71" t="s">
        <v>314</v>
      </c>
      <c r="C95" s="71" t="s">
        <v>314</v>
      </c>
      <c r="D95" s="71" t="s">
        <v>313</v>
      </c>
      <c r="E95" s="69" t="s">
        <v>491</v>
      </c>
      <c r="F95" s="69">
        <v>40268067</v>
      </c>
      <c r="G95" s="84" t="s">
        <v>518</v>
      </c>
      <c r="I95"/>
      <c r="J95"/>
      <c r="K95"/>
      <c r="L95"/>
      <c r="M95"/>
      <c r="N95"/>
    </row>
    <row r="96" spans="1:14" x14ac:dyDescent="0.25">
      <c r="A96" s="147" t="s">
        <v>88</v>
      </c>
      <c r="B96" s="71" t="s">
        <v>330</v>
      </c>
      <c r="C96" s="71" t="s">
        <v>377</v>
      </c>
      <c r="D96" s="71" t="s">
        <v>318</v>
      </c>
      <c r="E96" s="69" t="s">
        <v>285</v>
      </c>
      <c r="F96" s="69" t="s">
        <v>285</v>
      </c>
      <c r="G96" s="84" t="s">
        <v>436</v>
      </c>
      <c r="I96"/>
      <c r="J96"/>
      <c r="K96"/>
      <c r="L96"/>
      <c r="M96"/>
      <c r="N96"/>
    </row>
    <row r="97" spans="1:14" x14ac:dyDescent="0.25">
      <c r="A97" s="147" t="s">
        <v>101</v>
      </c>
      <c r="B97" s="71" t="s">
        <v>314</v>
      </c>
      <c r="C97" s="71" t="s">
        <v>392</v>
      </c>
      <c r="D97" s="71" t="s">
        <v>325</v>
      </c>
      <c r="E97" s="69" t="s">
        <v>285</v>
      </c>
      <c r="F97" s="69" t="s">
        <v>285</v>
      </c>
      <c r="G97" s="84" t="s">
        <v>520</v>
      </c>
      <c r="I97"/>
      <c r="J97"/>
      <c r="K97"/>
      <c r="L97"/>
      <c r="M97"/>
      <c r="N97"/>
    </row>
    <row r="98" spans="1:14" x14ac:dyDescent="0.25">
      <c r="A98" s="147" t="s">
        <v>105</v>
      </c>
      <c r="B98" s="71" t="s">
        <v>314</v>
      </c>
      <c r="C98" s="71" t="s">
        <v>314</v>
      </c>
      <c r="D98" s="71" t="s">
        <v>331</v>
      </c>
      <c r="E98" s="69" t="s">
        <v>285</v>
      </c>
      <c r="F98" s="69" t="s">
        <v>285</v>
      </c>
      <c r="G98" s="84" t="s">
        <v>610</v>
      </c>
      <c r="I98"/>
      <c r="J98"/>
      <c r="K98"/>
      <c r="L98"/>
      <c r="M98"/>
      <c r="N98"/>
    </row>
    <row r="99" spans="1:14" x14ac:dyDescent="0.25">
      <c r="A99" s="147" t="s">
        <v>120</v>
      </c>
      <c r="B99" s="71" t="s">
        <v>314</v>
      </c>
      <c r="C99" s="71" t="s">
        <v>314</v>
      </c>
      <c r="D99" s="71" t="s">
        <v>313</v>
      </c>
      <c r="E99" s="69" t="s">
        <v>285</v>
      </c>
      <c r="F99" s="69" t="s">
        <v>285</v>
      </c>
      <c r="G99" s="84" t="s">
        <v>436</v>
      </c>
      <c r="I99"/>
      <c r="J99"/>
      <c r="K99"/>
      <c r="L99"/>
      <c r="M99"/>
      <c r="N99"/>
    </row>
    <row r="100" spans="1:14" x14ac:dyDescent="0.25">
      <c r="A100" s="147" t="s">
        <v>129</v>
      </c>
      <c r="B100" s="71" t="s">
        <v>314</v>
      </c>
      <c r="C100" s="71" t="s">
        <v>393</v>
      </c>
      <c r="D100" s="71" t="s">
        <v>318</v>
      </c>
      <c r="E100" s="69" t="s">
        <v>285</v>
      </c>
      <c r="F100" s="69" t="s">
        <v>285</v>
      </c>
      <c r="G100" s="84" t="s">
        <v>611</v>
      </c>
      <c r="I100"/>
      <c r="J100"/>
      <c r="K100"/>
      <c r="L100"/>
      <c r="M100"/>
      <c r="N100"/>
    </row>
    <row r="101" spans="1:14" x14ac:dyDescent="0.25">
      <c r="A101" s="147" t="s">
        <v>137</v>
      </c>
      <c r="B101" s="71" t="s">
        <v>314</v>
      </c>
      <c r="C101" s="71" t="s">
        <v>314</v>
      </c>
      <c r="D101" s="71" t="s">
        <v>419</v>
      </c>
      <c r="E101" s="69" t="s">
        <v>285</v>
      </c>
      <c r="F101" s="69" t="s">
        <v>285</v>
      </c>
      <c r="G101" s="84" t="s">
        <v>436</v>
      </c>
      <c r="I101"/>
      <c r="J101"/>
      <c r="K101"/>
      <c r="L101"/>
      <c r="M101"/>
      <c r="N101"/>
    </row>
    <row r="102" spans="1:14" x14ac:dyDescent="0.25">
      <c r="A102" s="147" t="s">
        <v>145</v>
      </c>
      <c r="B102" s="71" t="s">
        <v>314</v>
      </c>
      <c r="C102" s="71" t="s">
        <v>378</v>
      </c>
      <c r="D102" s="71" t="s">
        <v>420</v>
      </c>
      <c r="E102" s="69" t="s">
        <v>285</v>
      </c>
      <c r="F102" s="69" t="s">
        <v>285</v>
      </c>
      <c r="G102" s="84" t="s">
        <v>436</v>
      </c>
      <c r="I102"/>
      <c r="J102"/>
      <c r="K102"/>
      <c r="L102"/>
      <c r="M102"/>
      <c r="N102"/>
    </row>
    <row r="103" spans="1:14" x14ac:dyDescent="0.25">
      <c r="A103" s="147" t="s">
        <v>146</v>
      </c>
      <c r="B103" s="71" t="s">
        <v>330</v>
      </c>
      <c r="C103" s="71" t="s">
        <v>394</v>
      </c>
      <c r="D103" s="71" t="s">
        <v>318</v>
      </c>
      <c r="E103" s="69" t="s">
        <v>285</v>
      </c>
      <c r="F103" s="69" t="s">
        <v>285</v>
      </c>
      <c r="G103" s="84" t="s">
        <v>612</v>
      </c>
      <c r="I103"/>
      <c r="J103"/>
      <c r="K103"/>
      <c r="L103"/>
      <c r="M103"/>
      <c r="N103"/>
    </row>
    <row r="104" spans="1:14" x14ac:dyDescent="0.25">
      <c r="A104" s="147" t="s">
        <v>154</v>
      </c>
      <c r="B104" s="71" t="s">
        <v>314</v>
      </c>
      <c r="C104" s="71" t="s">
        <v>383</v>
      </c>
      <c r="D104" s="71" t="s">
        <v>331</v>
      </c>
      <c r="E104" s="69" t="s">
        <v>492</v>
      </c>
      <c r="F104" s="69">
        <v>36394561</v>
      </c>
      <c r="G104" s="84" t="s">
        <v>519</v>
      </c>
      <c r="I104"/>
      <c r="J104"/>
      <c r="K104"/>
      <c r="L104"/>
      <c r="M104"/>
      <c r="N104"/>
    </row>
    <row r="105" spans="1:14" x14ac:dyDescent="0.25">
      <c r="A105" s="147" t="s">
        <v>176</v>
      </c>
      <c r="B105" s="71" t="s">
        <v>364</v>
      </c>
      <c r="C105" s="71" t="s">
        <v>314</v>
      </c>
      <c r="D105" s="71" t="s">
        <v>318</v>
      </c>
      <c r="E105" s="69" t="s">
        <v>493</v>
      </c>
      <c r="F105" s="69">
        <v>35717259</v>
      </c>
      <c r="G105" s="84" t="s">
        <v>515</v>
      </c>
      <c r="I105"/>
      <c r="J105"/>
      <c r="K105"/>
      <c r="L105"/>
      <c r="M105"/>
      <c r="N105"/>
    </row>
    <row r="106" spans="1:14" x14ac:dyDescent="0.25">
      <c r="A106" s="147" t="s">
        <v>184</v>
      </c>
      <c r="B106" s="71" t="s">
        <v>314</v>
      </c>
      <c r="C106" s="71" t="s">
        <v>314</v>
      </c>
      <c r="D106" s="71" t="s">
        <v>413</v>
      </c>
      <c r="E106" s="69" t="s">
        <v>285</v>
      </c>
      <c r="F106" s="69" t="s">
        <v>285</v>
      </c>
      <c r="G106" s="84" t="s">
        <v>436</v>
      </c>
      <c r="I106"/>
      <c r="J106"/>
      <c r="K106"/>
      <c r="L106"/>
      <c r="M106"/>
      <c r="N106"/>
    </row>
    <row r="107" spans="1:14" x14ac:dyDescent="0.25">
      <c r="A107" s="147" t="s">
        <v>187</v>
      </c>
      <c r="B107" s="71" t="s">
        <v>314</v>
      </c>
      <c r="C107" s="71" t="s">
        <v>314</v>
      </c>
      <c r="D107" s="71" t="s">
        <v>318</v>
      </c>
      <c r="E107" s="69" t="s">
        <v>285</v>
      </c>
      <c r="F107" s="69" t="s">
        <v>285</v>
      </c>
      <c r="G107" s="84" t="s">
        <v>436</v>
      </c>
      <c r="I107"/>
      <c r="J107"/>
      <c r="K107"/>
      <c r="L107"/>
      <c r="M107"/>
      <c r="N107"/>
    </row>
    <row r="108" spans="1:14" x14ac:dyDescent="0.25">
      <c r="A108" s="147" t="s">
        <v>197</v>
      </c>
      <c r="B108" s="71" t="s">
        <v>365</v>
      </c>
      <c r="C108" s="71" t="s">
        <v>314</v>
      </c>
      <c r="D108" s="71" t="s">
        <v>325</v>
      </c>
      <c r="E108" s="69" t="s">
        <v>508</v>
      </c>
      <c r="F108" s="69">
        <v>39214333</v>
      </c>
      <c r="G108" s="84" t="s">
        <v>520</v>
      </c>
      <c r="I108"/>
      <c r="J108"/>
      <c r="K108"/>
      <c r="L108"/>
      <c r="M108"/>
      <c r="N108"/>
    </row>
    <row r="109" spans="1:14" x14ac:dyDescent="0.25">
      <c r="A109" s="147" t="s">
        <v>217</v>
      </c>
      <c r="B109" s="71" t="s">
        <v>314</v>
      </c>
      <c r="C109" s="71" t="s">
        <v>395</v>
      </c>
      <c r="D109" s="71" t="s">
        <v>421</v>
      </c>
      <c r="E109" s="69" t="s">
        <v>285</v>
      </c>
      <c r="F109" s="69" t="s">
        <v>285</v>
      </c>
      <c r="G109" s="84" t="s">
        <v>613</v>
      </c>
      <c r="I109"/>
      <c r="J109"/>
      <c r="K109"/>
      <c r="L109"/>
      <c r="M109"/>
      <c r="N109"/>
    </row>
    <row r="110" spans="1:14" x14ac:dyDescent="0.25">
      <c r="A110" s="148" t="s">
        <v>249</v>
      </c>
      <c r="B110" s="78" t="s">
        <v>314</v>
      </c>
      <c r="C110" s="78" t="s">
        <v>396</v>
      </c>
      <c r="D110" s="78" t="s">
        <v>422</v>
      </c>
      <c r="E110" s="77" t="s">
        <v>285</v>
      </c>
      <c r="F110" s="69" t="s">
        <v>285</v>
      </c>
      <c r="G110" s="85" t="s">
        <v>436</v>
      </c>
      <c r="I110"/>
      <c r="J110"/>
      <c r="K110"/>
      <c r="L110"/>
      <c r="M110"/>
      <c r="N110"/>
    </row>
    <row r="111" spans="1:14" x14ac:dyDescent="0.25">
      <c r="A111" s="147" t="s">
        <v>198</v>
      </c>
      <c r="B111" s="71" t="s">
        <v>314</v>
      </c>
      <c r="C111" s="71" t="s">
        <v>314</v>
      </c>
      <c r="D111" s="71" t="s">
        <v>313</v>
      </c>
      <c r="E111" s="69" t="s">
        <v>285</v>
      </c>
      <c r="F111" s="69" t="s">
        <v>285</v>
      </c>
      <c r="G111" s="84" t="s">
        <v>436</v>
      </c>
      <c r="I111"/>
      <c r="J111"/>
      <c r="K111"/>
      <c r="L111"/>
      <c r="M111"/>
      <c r="N111"/>
    </row>
    <row r="112" spans="1:14" ht="15.75" thickBot="1" x14ac:dyDescent="0.3">
      <c r="A112" s="149" t="s">
        <v>248</v>
      </c>
      <c r="B112" s="74" t="s">
        <v>314</v>
      </c>
      <c r="C112" s="74" t="s">
        <v>369</v>
      </c>
      <c r="D112" s="74" t="s">
        <v>313</v>
      </c>
      <c r="E112" s="73" t="s">
        <v>494</v>
      </c>
      <c r="F112" s="73">
        <v>36730200</v>
      </c>
      <c r="G112" s="86" t="s">
        <v>436</v>
      </c>
      <c r="I112"/>
      <c r="J112"/>
      <c r="K112"/>
      <c r="L112"/>
      <c r="M112"/>
      <c r="N112"/>
    </row>
    <row r="113" spans="3:3" x14ac:dyDescent="0.25">
      <c r="C113" s="67"/>
    </row>
    <row r="114" spans="3:3" x14ac:dyDescent="0.25">
      <c r="C114" s="67"/>
    </row>
    <row r="115" spans="3:3" x14ac:dyDescent="0.25">
      <c r="C115" s="67"/>
    </row>
    <row r="116" spans="3:3" x14ac:dyDescent="0.25">
      <c r="C116" s="67"/>
    </row>
    <row r="117" spans="3:3" x14ac:dyDescent="0.25">
      <c r="C117" s="67"/>
    </row>
    <row r="118" spans="3:3" x14ac:dyDescent="0.25">
      <c r="C118" s="67"/>
    </row>
    <row r="119" spans="3:3" x14ac:dyDescent="0.25">
      <c r="C119" s="67"/>
    </row>
    <row r="120" spans="3:3" x14ac:dyDescent="0.25">
      <c r="C120" s="67"/>
    </row>
    <row r="121" spans="3:3" x14ac:dyDescent="0.25">
      <c r="C121" s="67"/>
    </row>
    <row r="122" spans="3:3" x14ac:dyDescent="0.25">
      <c r="C122" s="67"/>
    </row>
    <row r="123" spans="3:3" x14ac:dyDescent="0.25">
      <c r="C123" s="67"/>
    </row>
    <row r="124" spans="3:3" x14ac:dyDescent="0.25">
      <c r="C124" s="67"/>
    </row>
    <row r="125" spans="3:3" x14ac:dyDescent="0.25">
      <c r="C125" s="67"/>
    </row>
    <row r="126" spans="3:3" x14ac:dyDescent="0.25">
      <c r="C126" s="67"/>
    </row>
    <row r="127" spans="3:3" x14ac:dyDescent="0.25">
      <c r="C127" s="67"/>
    </row>
    <row r="128" spans="3:3" x14ac:dyDescent="0.25">
      <c r="C128" s="67"/>
    </row>
    <row r="129" spans="3:3" x14ac:dyDescent="0.25">
      <c r="C129" s="67"/>
    </row>
    <row r="130" spans="3:3" x14ac:dyDescent="0.25">
      <c r="C130" s="67"/>
    </row>
    <row r="131" spans="3:3" x14ac:dyDescent="0.25">
      <c r="C131" s="67"/>
    </row>
    <row r="132" spans="3:3" x14ac:dyDescent="0.25">
      <c r="C132" s="67"/>
    </row>
  </sheetData>
  <autoFilter ref="A3:G112" xr:uid="{BC7CAEA8-77EE-45C2-94EF-3F0BE3FD2822}"/>
  <mergeCells count="5">
    <mergeCell ref="A2:A3"/>
    <mergeCell ref="B2:D2"/>
    <mergeCell ref="G2:G3"/>
    <mergeCell ref="E2:F2"/>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76346-F82E-4CF4-B2B0-3AF9F08FE80E}">
  <dimension ref="A1:J29"/>
  <sheetViews>
    <sheetView tabSelected="1" workbookViewId="0">
      <selection sqref="A1:J1"/>
    </sheetView>
  </sheetViews>
  <sheetFormatPr defaultRowHeight="15" x14ac:dyDescent="0.25"/>
  <cols>
    <col min="1" max="1" width="9.42578125" style="67" customWidth="1"/>
    <col min="2" max="2" width="14.5703125" bestFit="1" customWidth="1"/>
    <col min="3" max="3" width="18.85546875" customWidth="1"/>
    <col min="4" max="4" width="21.140625" style="67" customWidth="1"/>
    <col min="5" max="5" width="35" style="67" customWidth="1"/>
    <col min="6" max="6" width="25.42578125" customWidth="1"/>
    <col min="7" max="7" width="26" customWidth="1"/>
    <col min="8" max="8" width="15.7109375" customWidth="1"/>
    <col min="9" max="9" width="10.7109375" customWidth="1"/>
    <col min="10" max="10" width="10" customWidth="1"/>
  </cols>
  <sheetData>
    <row r="1" spans="1:10" s="67" customFormat="1" ht="81.75" customHeight="1" thickBot="1" x14ac:dyDescent="0.3">
      <c r="A1" s="286" t="s">
        <v>674</v>
      </c>
      <c r="B1" s="286"/>
      <c r="C1" s="286"/>
      <c r="D1" s="286"/>
      <c r="E1" s="286"/>
      <c r="F1" s="286"/>
      <c r="G1" s="286"/>
      <c r="H1" s="286"/>
      <c r="I1" s="286"/>
      <c r="J1" s="286"/>
    </row>
    <row r="2" spans="1:10" ht="45.75" thickBot="1" x14ac:dyDescent="0.3">
      <c r="B2" s="127" t="s">
        <v>546</v>
      </c>
      <c r="C2" s="165" t="s">
        <v>635</v>
      </c>
      <c r="D2" s="165" t="s">
        <v>636</v>
      </c>
      <c r="E2" s="165" t="s">
        <v>626</v>
      </c>
      <c r="F2" s="165" t="s">
        <v>652</v>
      </c>
      <c r="G2" s="165" t="s">
        <v>653</v>
      </c>
      <c r="H2" s="173" t="s">
        <v>426</v>
      </c>
      <c r="I2" s="127" t="s">
        <v>495</v>
      </c>
      <c r="J2" s="127" t="s">
        <v>547</v>
      </c>
    </row>
    <row r="3" spans="1:10" ht="15.75" thickBot="1" x14ac:dyDescent="0.3">
      <c r="A3" s="282" t="s">
        <v>633</v>
      </c>
      <c r="B3" s="157" t="s">
        <v>44</v>
      </c>
      <c r="C3" s="181" t="s">
        <v>550</v>
      </c>
      <c r="D3" s="181" t="s">
        <v>637</v>
      </c>
      <c r="E3" s="175"/>
      <c r="F3" s="181" t="s">
        <v>550</v>
      </c>
      <c r="G3" s="191" t="s">
        <v>551</v>
      </c>
      <c r="H3" s="168" t="s">
        <v>285</v>
      </c>
      <c r="I3" s="166" t="s">
        <v>285</v>
      </c>
      <c r="J3" s="166" t="s">
        <v>285</v>
      </c>
    </row>
    <row r="4" spans="1:10" ht="15.75" thickBot="1" x14ac:dyDescent="0.3">
      <c r="A4" s="283"/>
      <c r="B4" s="158" t="s">
        <v>48</v>
      </c>
      <c r="C4" s="182" t="s">
        <v>552</v>
      </c>
      <c r="D4" s="182" t="s">
        <v>638</v>
      </c>
      <c r="E4" s="176"/>
      <c r="F4" s="182" t="s">
        <v>552</v>
      </c>
      <c r="G4" s="192" t="s">
        <v>553</v>
      </c>
      <c r="H4" s="168" t="s">
        <v>285</v>
      </c>
      <c r="I4" s="166" t="s">
        <v>285</v>
      </c>
      <c r="J4" s="166" t="s">
        <v>285</v>
      </c>
    </row>
    <row r="5" spans="1:10" ht="15.75" thickBot="1" x14ac:dyDescent="0.3">
      <c r="A5" s="283"/>
      <c r="B5" s="146" t="s">
        <v>55</v>
      </c>
      <c r="C5" s="183" t="s">
        <v>554</v>
      </c>
      <c r="D5" s="183" t="s">
        <v>639</v>
      </c>
      <c r="E5" s="177" t="s">
        <v>627</v>
      </c>
      <c r="F5" s="183" t="s">
        <v>554</v>
      </c>
      <c r="G5" s="193" t="s">
        <v>555</v>
      </c>
      <c r="H5" s="168" t="s">
        <v>548</v>
      </c>
      <c r="I5" s="166">
        <v>27511018</v>
      </c>
      <c r="J5" s="166" t="s">
        <v>285</v>
      </c>
    </row>
    <row r="6" spans="1:10" ht="15.75" thickBot="1" x14ac:dyDescent="0.3">
      <c r="A6" s="283"/>
      <c r="B6" s="158" t="s">
        <v>57</v>
      </c>
      <c r="C6" s="182" t="s">
        <v>556</v>
      </c>
      <c r="D6" s="182" t="s">
        <v>640</v>
      </c>
      <c r="E6" s="177" t="s">
        <v>628</v>
      </c>
      <c r="F6" s="182" t="s">
        <v>556</v>
      </c>
      <c r="G6" s="192" t="s">
        <v>557</v>
      </c>
      <c r="H6" s="168" t="s">
        <v>480</v>
      </c>
      <c r="I6" s="166" t="s">
        <v>498</v>
      </c>
      <c r="J6" s="166" t="s">
        <v>285</v>
      </c>
    </row>
    <row r="7" spans="1:10" ht="15.75" thickBot="1" x14ac:dyDescent="0.3">
      <c r="A7" s="283"/>
      <c r="B7" s="146" t="s">
        <v>96</v>
      </c>
      <c r="C7" s="183" t="s">
        <v>556</v>
      </c>
      <c r="D7" s="183" t="s">
        <v>641</v>
      </c>
      <c r="E7" s="177"/>
      <c r="F7" s="183" t="s">
        <v>556</v>
      </c>
      <c r="G7" s="193" t="s">
        <v>557</v>
      </c>
      <c r="H7" s="167" t="s">
        <v>285</v>
      </c>
      <c r="I7" s="166" t="s">
        <v>285</v>
      </c>
      <c r="J7" s="166" t="s">
        <v>285</v>
      </c>
    </row>
    <row r="8" spans="1:10" ht="15.75" thickBot="1" x14ac:dyDescent="0.3">
      <c r="A8" s="283"/>
      <c r="B8" s="145" t="s">
        <v>115</v>
      </c>
      <c r="C8" s="184" t="s">
        <v>558</v>
      </c>
      <c r="D8" s="184" t="s">
        <v>642</v>
      </c>
      <c r="E8" s="177" t="s">
        <v>629</v>
      </c>
      <c r="F8" s="184" t="s">
        <v>559</v>
      </c>
      <c r="G8" s="194" t="s">
        <v>560</v>
      </c>
      <c r="H8" s="167" t="s">
        <v>285</v>
      </c>
      <c r="I8" s="166" t="s">
        <v>285</v>
      </c>
      <c r="J8" s="166" t="s">
        <v>285</v>
      </c>
    </row>
    <row r="9" spans="1:10" ht="15.75" thickBot="1" x14ac:dyDescent="0.3">
      <c r="A9" s="283"/>
      <c r="B9" s="159" t="s">
        <v>147</v>
      </c>
      <c r="C9" s="185" t="s">
        <v>561</v>
      </c>
      <c r="D9" s="185" t="s">
        <v>643</v>
      </c>
      <c r="E9" s="176" t="s">
        <v>148</v>
      </c>
      <c r="F9" s="185" t="s">
        <v>561</v>
      </c>
      <c r="G9" s="191" t="s">
        <v>562</v>
      </c>
      <c r="H9" s="168" t="s">
        <v>506</v>
      </c>
      <c r="I9" s="166" t="s">
        <v>507</v>
      </c>
      <c r="J9" s="166" t="s">
        <v>285</v>
      </c>
    </row>
    <row r="10" spans="1:10" ht="15.75" thickBot="1" x14ac:dyDescent="0.3">
      <c r="A10" s="283"/>
      <c r="B10" s="145" t="s">
        <v>154</v>
      </c>
      <c r="C10" s="184" t="s">
        <v>563</v>
      </c>
      <c r="D10" s="184" t="s">
        <v>644</v>
      </c>
      <c r="E10" s="177" t="s">
        <v>630</v>
      </c>
      <c r="F10" s="184" t="s">
        <v>564</v>
      </c>
      <c r="G10" s="194" t="s">
        <v>556</v>
      </c>
      <c r="H10" s="168" t="s">
        <v>492</v>
      </c>
      <c r="I10" s="166">
        <v>36394561</v>
      </c>
      <c r="J10" s="166" t="s">
        <v>519</v>
      </c>
    </row>
    <row r="11" spans="1:10" ht="15.75" thickBot="1" x14ac:dyDescent="0.3">
      <c r="A11" s="283"/>
      <c r="B11" s="159" t="s">
        <v>167</v>
      </c>
      <c r="C11" s="185" t="s">
        <v>565</v>
      </c>
      <c r="D11" s="185" t="s">
        <v>645</v>
      </c>
      <c r="E11" s="177" t="s">
        <v>631</v>
      </c>
      <c r="F11" s="185" t="s">
        <v>565</v>
      </c>
      <c r="G11" s="191" t="s">
        <v>566</v>
      </c>
      <c r="H11" s="167" t="s">
        <v>285</v>
      </c>
      <c r="I11" s="166" t="s">
        <v>285</v>
      </c>
      <c r="J11" s="166" t="s">
        <v>285</v>
      </c>
    </row>
    <row r="12" spans="1:10" ht="15.75" thickBot="1" x14ac:dyDescent="0.3">
      <c r="A12" s="283"/>
      <c r="B12" s="158" t="s">
        <v>217</v>
      </c>
      <c r="C12" s="182" t="s">
        <v>567</v>
      </c>
      <c r="D12" s="182" t="s">
        <v>640</v>
      </c>
      <c r="E12" s="177" t="s">
        <v>631</v>
      </c>
      <c r="F12" s="182" t="s">
        <v>567</v>
      </c>
      <c r="G12" s="192" t="s">
        <v>568</v>
      </c>
      <c r="H12" s="167" t="s">
        <v>285</v>
      </c>
      <c r="I12" s="166" t="s">
        <v>285</v>
      </c>
      <c r="J12" s="166" t="s">
        <v>519</v>
      </c>
    </row>
    <row r="13" spans="1:10" ht="15.75" thickBot="1" x14ac:dyDescent="0.3">
      <c r="A13" s="283"/>
      <c r="B13" s="159" t="s">
        <v>220</v>
      </c>
      <c r="C13" s="185" t="s">
        <v>569</v>
      </c>
      <c r="D13" s="185" t="s">
        <v>643</v>
      </c>
      <c r="E13" s="177"/>
      <c r="F13" s="185" t="s">
        <v>570</v>
      </c>
      <c r="G13" s="191" t="s">
        <v>564</v>
      </c>
      <c r="H13" s="167" t="s">
        <v>285</v>
      </c>
      <c r="I13" s="166" t="s">
        <v>285</v>
      </c>
      <c r="J13" s="166" t="s">
        <v>285</v>
      </c>
    </row>
    <row r="14" spans="1:10" ht="15.75" thickBot="1" x14ac:dyDescent="0.3">
      <c r="A14" s="283"/>
      <c r="B14" s="158" t="s">
        <v>223</v>
      </c>
      <c r="C14" s="182" t="s">
        <v>571</v>
      </c>
      <c r="D14" s="182" t="s">
        <v>646</v>
      </c>
      <c r="E14" s="177" t="s">
        <v>630</v>
      </c>
      <c r="F14" s="182" t="s">
        <v>572</v>
      </c>
      <c r="G14" s="192" t="s">
        <v>573</v>
      </c>
      <c r="H14" s="167" t="s">
        <v>285</v>
      </c>
      <c r="I14" s="166" t="s">
        <v>285</v>
      </c>
      <c r="J14" s="166" t="s">
        <v>285</v>
      </c>
    </row>
    <row r="15" spans="1:10" ht="15.75" thickBot="1" x14ac:dyDescent="0.3">
      <c r="A15" s="283"/>
      <c r="B15" s="160" t="s">
        <v>249</v>
      </c>
      <c r="C15" s="186" t="s">
        <v>574</v>
      </c>
      <c r="D15" s="186" t="s">
        <v>643</v>
      </c>
      <c r="E15" s="178" t="s">
        <v>67</v>
      </c>
      <c r="F15" s="186" t="s">
        <v>560</v>
      </c>
      <c r="G15" s="195" t="s">
        <v>575</v>
      </c>
      <c r="H15" s="167" t="s">
        <v>285</v>
      </c>
      <c r="I15" s="166" t="s">
        <v>285</v>
      </c>
      <c r="J15" s="166" t="s">
        <v>285</v>
      </c>
    </row>
    <row r="16" spans="1:10" ht="15.75" thickBot="1" x14ac:dyDescent="0.3">
      <c r="A16" s="283"/>
      <c r="B16" s="160" t="s">
        <v>264</v>
      </c>
      <c r="C16" s="186" t="s">
        <v>571</v>
      </c>
      <c r="D16" s="186" t="s">
        <v>647</v>
      </c>
      <c r="E16" s="179" t="s">
        <v>632</v>
      </c>
      <c r="F16" s="186" t="s">
        <v>571</v>
      </c>
      <c r="G16" s="195" t="s">
        <v>573</v>
      </c>
      <c r="H16" s="167" t="s">
        <v>285</v>
      </c>
      <c r="I16" s="166" t="s">
        <v>285</v>
      </c>
      <c r="J16" s="166" t="s">
        <v>549</v>
      </c>
    </row>
    <row r="17" spans="1:10" ht="15.75" thickBot="1" x14ac:dyDescent="0.3">
      <c r="A17" s="283"/>
      <c r="B17" s="161" t="s">
        <v>278</v>
      </c>
      <c r="C17" s="187" t="s">
        <v>576</v>
      </c>
      <c r="D17" s="187" t="s">
        <v>638</v>
      </c>
      <c r="E17" s="178" t="s">
        <v>212</v>
      </c>
      <c r="F17" s="187" t="s">
        <v>577</v>
      </c>
      <c r="G17" s="196" t="s">
        <v>573</v>
      </c>
      <c r="H17" s="167" t="s">
        <v>473</v>
      </c>
      <c r="I17" s="166">
        <v>19129379</v>
      </c>
      <c r="J17" s="166" t="s">
        <v>509</v>
      </c>
    </row>
    <row r="18" spans="1:10" ht="24.75" customHeight="1" thickBot="1" x14ac:dyDescent="0.3">
      <c r="A18" s="284" t="s">
        <v>634</v>
      </c>
      <c r="B18" s="162" t="s">
        <v>64</v>
      </c>
      <c r="C18" s="188" t="s">
        <v>578</v>
      </c>
      <c r="D18" s="188" t="s">
        <v>648</v>
      </c>
      <c r="E18" s="175" t="s">
        <v>65</v>
      </c>
      <c r="F18" s="188" t="s">
        <v>576</v>
      </c>
      <c r="G18" s="197" t="s">
        <v>579</v>
      </c>
      <c r="H18" s="174" t="s">
        <v>475</v>
      </c>
      <c r="I18" s="172">
        <v>40884715</v>
      </c>
      <c r="J18" s="172" t="s">
        <v>511</v>
      </c>
    </row>
    <row r="19" spans="1:10" ht="21.75" customHeight="1" thickBot="1" x14ac:dyDescent="0.3">
      <c r="A19" s="284"/>
      <c r="B19" s="163" t="s">
        <v>66</v>
      </c>
      <c r="C19" s="189" t="s">
        <v>580</v>
      </c>
      <c r="D19" s="189" t="s">
        <v>649</v>
      </c>
      <c r="E19" s="176" t="s">
        <v>67</v>
      </c>
      <c r="F19" s="189" t="s">
        <v>581</v>
      </c>
      <c r="G19" s="198" t="s">
        <v>582</v>
      </c>
      <c r="H19" s="168" t="s">
        <v>491</v>
      </c>
      <c r="I19" s="166">
        <v>40268067</v>
      </c>
      <c r="J19" s="166" t="s">
        <v>518</v>
      </c>
    </row>
    <row r="20" spans="1:10" ht="15.75" thickBot="1" x14ac:dyDescent="0.3">
      <c r="A20" s="285"/>
      <c r="B20" s="164" t="s">
        <v>107</v>
      </c>
      <c r="C20" s="190" t="s">
        <v>567</v>
      </c>
      <c r="D20" s="190" t="s">
        <v>650</v>
      </c>
      <c r="E20" s="180"/>
      <c r="F20" s="190" t="s">
        <v>583</v>
      </c>
      <c r="G20" s="199" t="s">
        <v>567</v>
      </c>
      <c r="H20" s="169" t="s">
        <v>285</v>
      </c>
      <c r="I20" s="170" t="s">
        <v>285</v>
      </c>
      <c r="J20" s="170" t="s">
        <v>285</v>
      </c>
    </row>
    <row r="21" spans="1:10" ht="15.75" thickBot="1" x14ac:dyDescent="0.3">
      <c r="B21" s="171" t="s">
        <v>584</v>
      </c>
      <c r="C21" s="156" t="s">
        <v>585</v>
      </c>
      <c r="D21" s="156" t="s">
        <v>651</v>
      </c>
      <c r="F21" s="156" t="s">
        <v>586</v>
      </c>
      <c r="G21" s="156" t="s">
        <v>586</v>
      </c>
    </row>
    <row r="24" spans="1:10" ht="15.75" thickBot="1" x14ac:dyDescent="0.3">
      <c r="A24" s="14" t="s">
        <v>661</v>
      </c>
      <c r="B24" s="14"/>
      <c r="C24" s="14"/>
      <c r="D24" s="14"/>
      <c r="E24" s="14"/>
    </row>
    <row r="25" spans="1:10" ht="15.75" thickBot="1" x14ac:dyDescent="0.3">
      <c r="A25" s="228" t="s">
        <v>657</v>
      </c>
      <c r="B25" s="287" t="s">
        <v>662</v>
      </c>
      <c r="C25" s="288"/>
      <c r="D25" s="288"/>
      <c r="E25" s="289"/>
    </row>
    <row r="26" spans="1:10" x14ac:dyDescent="0.25">
      <c r="A26" s="229" t="s">
        <v>658</v>
      </c>
      <c r="B26" s="230" t="s">
        <v>667</v>
      </c>
      <c r="C26" s="231"/>
      <c r="D26" s="231"/>
      <c r="E26" s="232"/>
    </row>
    <row r="27" spans="1:10" x14ac:dyDescent="0.25">
      <c r="A27" s="233" t="s">
        <v>659</v>
      </c>
      <c r="B27" s="230" t="s">
        <v>668</v>
      </c>
      <c r="C27" s="234"/>
      <c r="D27" s="234"/>
      <c r="E27" s="235"/>
    </row>
    <row r="28" spans="1:10" s="67" customFormat="1" x14ac:dyDescent="0.25">
      <c r="A28" s="236" t="s">
        <v>660</v>
      </c>
      <c r="B28" s="230" t="s">
        <v>670</v>
      </c>
      <c r="C28" s="231"/>
      <c r="D28" s="231"/>
      <c r="E28" s="232"/>
    </row>
    <row r="29" spans="1:10" s="67" customFormat="1" x14ac:dyDescent="0.25">
      <c r="A29" s="237" t="s">
        <v>669</v>
      </c>
      <c r="B29" s="230" t="s">
        <v>671</v>
      </c>
      <c r="C29" s="234"/>
      <c r="D29" s="234"/>
      <c r="E29" s="235"/>
    </row>
  </sheetData>
  <mergeCells count="4">
    <mergeCell ref="A3:A17"/>
    <mergeCell ref="A18:A20"/>
    <mergeCell ref="A1:J1"/>
    <mergeCell ref="B25:E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6D054-A988-4C05-84FE-7DA8AE32FD15}">
  <dimension ref="A1:L23"/>
  <sheetViews>
    <sheetView zoomScale="90" zoomScaleNormal="90" workbookViewId="0">
      <selection sqref="A1:F3"/>
    </sheetView>
  </sheetViews>
  <sheetFormatPr defaultRowHeight="15" x14ac:dyDescent="0.25"/>
  <cols>
    <col min="1" max="1" width="20.28515625" style="31" bestFit="1" customWidth="1"/>
    <col min="2" max="2" width="15.42578125" style="14" customWidth="1"/>
    <col min="3" max="3" width="18.28515625" style="14" customWidth="1"/>
    <col min="4" max="4" width="13.5703125" style="14" bestFit="1" customWidth="1"/>
    <col min="5" max="5" width="13.42578125" style="14" customWidth="1"/>
    <col min="6" max="6" width="13.7109375" style="14" customWidth="1"/>
    <col min="7" max="16384" width="9.140625" style="14"/>
  </cols>
  <sheetData>
    <row r="1" spans="1:12" ht="14.25" customHeight="1" x14ac:dyDescent="0.2">
      <c r="A1" s="252" t="s">
        <v>617</v>
      </c>
      <c r="B1" s="252"/>
      <c r="C1" s="252"/>
      <c r="D1" s="252"/>
      <c r="E1" s="252"/>
      <c r="F1" s="252"/>
    </row>
    <row r="2" spans="1:12" ht="15" customHeight="1" x14ac:dyDescent="0.2">
      <c r="A2" s="252"/>
      <c r="B2" s="252"/>
      <c r="C2" s="252"/>
      <c r="D2" s="252"/>
      <c r="E2" s="252"/>
      <c r="F2" s="252"/>
    </row>
    <row r="3" spans="1:12" ht="15.75" customHeight="1" thickBot="1" x14ac:dyDescent="0.25">
      <c r="A3" s="253"/>
      <c r="B3" s="253"/>
      <c r="C3" s="253"/>
      <c r="D3" s="253"/>
      <c r="E3" s="253"/>
      <c r="F3" s="253"/>
    </row>
    <row r="4" spans="1:12" s="30" customFormat="1" x14ac:dyDescent="0.25">
      <c r="A4" s="27"/>
      <c r="B4" s="27" t="s">
        <v>4</v>
      </c>
      <c r="C4" s="28" t="s">
        <v>5</v>
      </c>
      <c r="D4" s="29" t="s">
        <v>6</v>
      </c>
      <c r="E4" s="27" t="s">
        <v>302</v>
      </c>
      <c r="F4" s="29" t="s">
        <v>303</v>
      </c>
      <c r="G4" s="14"/>
      <c r="H4" s="14"/>
      <c r="I4" s="14"/>
      <c r="J4" s="14"/>
      <c r="K4" s="14"/>
      <c r="L4" s="14"/>
    </row>
    <row r="5" spans="1:12" x14ac:dyDescent="0.25">
      <c r="A5" s="31" t="s">
        <v>7</v>
      </c>
      <c r="B5" s="32">
        <v>271</v>
      </c>
      <c r="C5" s="33">
        <v>48</v>
      </c>
      <c r="D5" s="34">
        <v>234</v>
      </c>
      <c r="E5" s="32">
        <v>110</v>
      </c>
      <c r="F5" s="34">
        <v>143</v>
      </c>
    </row>
    <row r="6" spans="1:12" x14ac:dyDescent="0.25">
      <c r="A6" s="31" t="s">
        <v>8</v>
      </c>
      <c r="B6" s="32" t="s">
        <v>9</v>
      </c>
      <c r="C6" s="33" t="s">
        <v>10</v>
      </c>
      <c r="D6" s="34" t="s">
        <v>11</v>
      </c>
      <c r="E6" s="32" t="s">
        <v>655</v>
      </c>
      <c r="F6" s="34" t="s">
        <v>656</v>
      </c>
    </row>
    <row r="7" spans="1:12" x14ac:dyDescent="0.25">
      <c r="A7" s="31" t="s">
        <v>18</v>
      </c>
      <c r="B7" s="203">
        <v>0.36499999999999999</v>
      </c>
      <c r="C7" s="204">
        <v>0.58299999999999996</v>
      </c>
      <c r="D7" s="205">
        <v>0.40600000000000003</v>
      </c>
      <c r="E7" s="203">
        <v>0.16400000000000001</v>
      </c>
      <c r="F7" s="205">
        <v>0.46899999999999997</v>
      </c>
    </row>
    <row r="8" spans="1:12" x14ac:dyDescent="0.25">
      <c r="A8" s="31" t="s">
        <v>19</v>
      </c>
      <c r="B8" s="32" t="s">
        <v>20</v>
      </c>
      <c r="C8" s="33" t="s">
        <v>21</v>
      </c>
      <c r="D8" s="34" t="s">
        <v>22</v>
      </c>
      <c r="E8" s="32" t="s">
        <v>304</v>
      </c>
      <c r="F8" s="34" t="s">
        <v>305</v>
      </c>
    </row>
    <row r="9" spans="1:12" x14ac:dyDescent="0.25">
      <c r="A9" s="31" t="s">
        <v>29</v>
      </c>
      <c r="B9" s="200">
        <v>0.26900000000000002</v>
      </c>
      <c r="C9" s="201">
        <v>0.56299999999999994</v>
      </c>
      <c r="D9" s="202">
        <v>0.57299999999999995</v>
      </c>
      <c r="E9" s="200">
        <v>0.47299999999999998</v>
      </c>
      <c r="F9" s="202">
        <v>0.19600000000000001</v>
      </c>
    </row>
    <row r="11" spans="1:12" ht="14.25" customHeight="1" thickBot="1" x14ac:dyDescent="0.25">
      <c r="A11" s="129" t="s">
        <v>618</v>
      </c>
      <c r="B11" s="129"/>
      <c r="C11" s="129"/>
      <c r="D11" s="129"/>
      <c r="E11" s="129"/>
      <c r="F11" s="129"/>
    </row>
    <row r="12" spans="1:12" ht="15.75" thickBot="1" x14ac:dyDescent="0.25">
      <c r="A12" s="135"/>
      <c r="B12" s="136" t="s">
        <v>521</v>
      </c>
      <c r="C12" s="136" t="s">
        <v>522</v>
      </c>
      <c r="D12" s="136" t="s">
        <v>523</v>
      </c>
      <c r="E12" s="136" t="s">
        <v>524</v>
      </c>
      <c r="F12" s="129"/>
    </row>
    <row r="13" spans="1:12" ht="15.75" thickBot="1" x14ac:dyDescent="0.3">
      <c r="A13" s="31" t="s">
        <v>7</v>
      </c>
      <c r="B13" s="137">
        <v>243</v>
      </c>
      <c r="C13" s="138">
        <v>25</v>
      </c>
      <c r="D13" s="137">
        <v>272</v>
      </c>
      <c r="E13" s="139"/>
      <c r="F13" s="129"/>
    </row>
    <row r="14" spans="1:12" ht="15.75" thickBot="1" x14ac:dyDescent="0.3">
      <c r="A14" s="31" t="s">
        <v>8</v>
      </c>
      <c r="B14" s="137" t="s">
        <v>525</v>
      </c>
      <c r="C14" s="137" t="s">
        <v>526</v>
      </c>
      <c r="D14" s="137" t="s">
        <v>527</v>
      </c>
      <c r="E14" s="137" t="s">
        <v>528</v>
      </c>
      <c r="F14" s="129"/>
    </row>
    <row r="15" spans="1:12" ht="15.75" thickBot="1" x14ac:dyDescent="0.3">
      <c r="A15" s="31" t="s">
        <v>18</v>
      </c>
      <c r="B15" s="137" t="s">
        <v>529</v>
      </c>
      <c r="C15" s="137" t="s">
        <v>530</v>
      </c>
      <c r="D15" s="137" t="s">
        <v>531</v>
      </c>
      <c r="E15" s="137">
        <v>0.26600000000000001</v>
      </c>
      <c r="F15" s="129"/>
    </row>
    <row r="17" spans="1:5" ht="15.75" thickBot="1" x14ac:dyDescent="0.25">
      <c r="A17" s="129" t="s">
        <v>619</v>
      </c>
    </row>
    <row r="18" spans="1:5" ht="30.75" thickBot="1" x14ac:dyDescent="0.25">
      <c r="A18" s="130"/>
      <c r="B18" s="131" t="s">
        <v>4</v>
      </c>
      <c r="C18" s="131" t="s">
        <v>5</v>
      </c>
      <c r="D18" s="131" t="s">
        <v>6</v>
      </c>
      <c r="E18" s="131" t="s">
        <v>524</v>
      </c>
    </row>
    <row r="19" spans="1:5" ht="15.75" thickBot="1" x14ac:dyDescent="0.3">
      <c r="A19" s="31" t="s">
        <v>7</v>
      </c>
      <c r="B19" s="132">
        <v>271</v>
      </c>
      <c r="C19" s="132">
        <v>48</v>
      </c>
      <c r="D19" s="132">
        <v>234</v>
      </c>
      <c r="E19" s="134"/>
    </row>
    <row r="20" spans="1:5" ht="15.75" thickBot="1" x14ac:dyDescent="0.3">
      <c r="A20" s="31" t="s">
        <v>8</v>
      </c>
      <c r="B20" s="132" t="s">
        <v>532</v>
      </c>
      <c r="C20" s="132" t="s">
        <v>533</v>
      </c>
      <c r="D20" s="132" t="s">
        <v>534</v>
      </c>
      <c r="E20" s="132" t="s">
        <v>528</v>
      </c>
    </row>
    <row r="21" spans="1:5" ht="15.75" thickBot="1" x14ac:dyDescent="0.3">
      <c r="A21" s="31" t="s">
        <v>18</v>
      </c>
      <c r="B21" s="132" t="s">
        <v>535</v>
      </c>
      <c r="C21" s="132" t="s">
        <v>536</v>
      </c>
      <c r="D21" s="132" t="s">
        <v>537</v>
      </c>
      <c r="E21" s="132">
        <v>1.7000000000000001E-2</v>
      </c>
    </row>
    <row r="22" spans="1:5" ht="15.75" thickBot="1" x14ac:dyDescent="0.25">
      <c r="A22" s="144" t="s">
        <v>538</v>
      </c>
      <c r="B22" s="132" t="s">
        <v>539</v>
      </c>
      <c r="C22" s="133" t="s">
        <v>544</v>
      </c>
      <c r="D22" s="132" t="s">
        <v>540</v>
      </c>
      <c r="E22" s="290" t="s">
        <v>528</v>
      </c>
    </row>
    <row r="23" spans="1:5" ht="15.75" thickBot="1" x14ac:dyDescent="0.25">
      <c r="A23" s="144" t="s">
        <v>541</v>
      </c>
      <c r="B23" s="132" t="s">
        <v>542</v>
      </c>
      <c r="C23" s="133" t="s">
        <v>545</v>
      </c>
      <c r="D23" s="132" t="s">
        <v>543</v>
      </c>
      <c r="E23" s="291"/>
    </row>
  </sheetData>
  <mergeCells count="2">
    <mergeCell ref="A1:F3"/>
    <mergeCell ref="E22:E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2325-14B8-4747-84FF-9E1F31D5EE31}">
  <dimension ref="A1:I114"/>
  <sheetViews>
    <sheetView workbookViewId="0">
      <selection activeCell="M14" sqref="M14"/>
    </sheetView>
  </sheetViews>
  <sheetFormatPr defaultRowHeight="15" x14ac:dyDescent="0.25"/>
  <cols>
    <col min="1" max="1" width="13.28515625" bestFit="1" customWidth="1"/>
    <col min="2" max="2" width="12.42578125" bestFit="1" customWidth="1"/>
    <col min="3" max="3" width="8.85546875" bestFit="1" customWidth="1"/>
    <col min="4" max="4" width="12.42578125" bestFit="1" customWidth="1"/>
    <col min="5" max="5" width="8.85546875" bestFit="1" customWidth="1"/>
    <col min="6" max="6" width="19.7109375" bestFit="1" customWidth="1"/>
    <col min="7" max="7" width="25.140625" bestFit="1" customWidth="1"/>
    <col min="8" max="8" width="41.140625" bestFit="1" customWidth="1"/>
    <col min="9" max="9" width="23.140625" style="96" bestFit="1" customWidth="1"/>
  </cols>
  <sheetData>
    <row r="1" spans="1:9" s="67" customFormat="1" ht="15" customHeight="1" x14ac:dyDescent="0.25">
      <c r="A1" s="292" t="s">
        <v>672</v>
      </c>
      <c r="B1" s="292"/>
      <c r="C1" s="292"/>
      <c r="D1" s="292"/>
      <c r="E1" s="292"/>
      <c r="F1" s="292"/>
      <c r="G1" s="292"/>
      <c r="H1" s="292"/>
      <c r="I1" s="96"/>
    </row>
    <row r="2" spans="1:9" s="67" customFormat="1" ht="15.75" thickBot="1" x14ac:dyDescent="0.3">
      <c r="A2" s="292"/>
      <c r="B2" s="292"/>
      <c r="C2" s="292"/>
      <c r="D2" s="292"/>
      <c r="E2" s="292"/>
      <c r="F2" s="292"/>
      <c r="G2" s="292"/>
      <c r="H2" s="292"/>
      <c r="I2" s="96"/>
    </row>
    <row r="3" spans="1:9" ht="15.75" thickBot="1" x14ac:dyDescent="0.3">
      <c r="A3" s="250" t="s">
        <v>281</v>
      </c>
      <c r="B3" s="247" t="s">
        <v>1</v>
      </c>
      <c r="C3" s="248"/>
      <c r="D3" s="248"/>
      <c r="E3" s="248"/>
      <c r="F3" s="269" t="s">
        <v>282</v>
      </c>
      <c r="G3" s="269" t="s">
        <v>428</v>
      </c>
      <c r="H3" s="269" t="s">
        <v>429</v>
      </c>
    </row>
    <row r="4" spans="1:9" ht="15.75" thickBot="1" x14ac:dyDescent="0.3">
      <c r="A4" s="274"/>
      <c r="B4" s="272" t="s">
        <v>5</v>
      </c>
      <c r="C4" s="273"/>
      <c r="D4" s="272" t="s">
        <v>6</v>
      </c>
      <c r="E4" s="273"/>
      <c r="F4" s="276"/>
      <c r="G4" s="293"/>
      <c r="H4" s="270"/>
    </row>
    <row r="5" spans="1:9" ht="15.75" thickBot="1" x14ac:dyDescent="0.3">
      <c r="A5" s="275"/>
      <c r="B5" s="4" t="s">
        <v>283</v>
      </c>
      <c r="C5" s="5" t="s">
        <v>284</v>
      </c>
      <c r="D5" s="4" t="s">
        <v>283</v>
      </c>
      <c r="E5" s="5" t="s">
        <v>284</v>
      </c>
      <c r="F5" s="277"/>
      <c r="G5" s="294"/>
      <c r="H5" s="271"/>
    </row>
    <row r="6" spans="1:9" x14ac:dyDescent="0.25">
      <c r="A6" s="94" t="s">
        <v>55</v>
      </c>
      <c r="B6" s="7">
        <v>1.1003450569111599</v>
      </c>
      <c r="C6" s="8">
        <v>2.5727037322938898E-10</v>
      </c>
      <c r="D6" s="7">
        <v>0.15260305083331499</v>
      </c>
      <c r="E6" s="8">
        <v>0.244448299470195</v>
      </c>
      <c r="F6" s="9">
        <f>D6-B6</f>
        <v>-0.94774200607784498</v>
      </c>
      <c r="G6" s="15" t="s">
        <v>437</v>
      </c>
      <c r="H6" s="65" t="s">
        <v>431</v>
      </c>
    </row>
    <row r="7" spans="1:9" x14ac:dyDescent="0.25">
      <c r="A7" s="94" t="s">
        <v>278</v>
      </c>
      <c r="B7" s="7">
        <v>0.97933831407091898</v>
      </c>
      <c r="C7" s="8">
        <v>1.9990559712629798E-9</v>
      </c>
      <c r="D7" s="7">
        <v>0.12892519464799801</v>
      </c>
      <c r="E7" s="8">
        <v>0.32190526026751898</v>
      </c>
      <c r="F7" s="9">
        <f t="shared" ref="F7:F12" si="0">D7-B7</f>
        <v>-0.85041311942292097</v>
      </c>
      <c r="G7" s="6" t="s">
        <v>437</v>
      </c>
      <c r="H7" s="25" t="s">
        <v>431</v>
      </c>
    </row>
    <row r="8" spans="1:9" x14ac:dyDescent="0.25">
      <c r="A8" s="95" t="s">
        <v>48</v>
      </c>
      <c r="B8" s="10">
        <v>0.922337716354236</v>
      </c>
      <c r="C8" s="11">
        <v>7.5380646204877998E-9</v>
      </c>
      <c r="D8" s="10">
        <v>0.143209483851686</v>
      </c>
      <c r="E8" s="11">
        <v>0.23216300309608201</v>
      </c>
      <c r="F8" s="9">
        <f t="shared" si="0"/>
        <v>-0.77912823250255003</v>
      </c>
      <c r="G8" s="6" t="s">
        <v>437</v>
      </c>
      <c r="H8" s="25" t="s">
        <v>431</v>
      </c>
    </row>
    <row r="9" spans="1:9" x14ac:dyDescent="0.25">
      <c r="A9" s="94" t="s">
        <v>170</v>
      </c>
      <c r="B9" s="7">
        <v>0.78061859524181598</v>
      </c>
      <c r="C9" s="8">
        <v>2.16988663673043E-6</v>
      </c>
      <c r="D9" s="7">
        <v>0.16138038031280999</v>
      </c>
      <c r="E9" s="8">
        <v>0.17085349519915399</v>
      </c>
      <c r="F9" s="9">
        <f t="shared" si="0"/>
        <v>-0.61923821492900599</v>
      </c>
      <c r="G9" s="6" t="s">
        <v>437</v>
      </c>
      <c r="H9" s="25" t="s">
        <v>431</v>
      </c>
    </row>
    <row r="10" spans="1:9" x14ac:dyDescent="0.25">
      <c r="A10" s="94" t="s">
        <v>209</v>
      </c>
      <c r="B10" s="7">
        <v>1.0078050570999799</v>
      </c>
      <c r="C10" s="8">
        <v>7.4412784057869399E-10</v>
      </c>
      <c r="D10" s="7">
        <v>-4.3832657251054501E-2</v>
      </c>
      <c r="E10" s="8">
        <v>0.90537405269860805</v>
      </c>
      <c r="F10" s="9">
        <f t="shared" si="0"/>
        <v>-1.0516377143510345</v>
      </c>
      <c r="G10" s="26" t="s">
        <v>438</v>
      </c>
      <c r="H10" s="25" t="s">
        <v>431</v>
      </c>
    </row>
    <row r="11" spans="1:9" x14ac:dyDescent="0.25">
      <c r="A11" s="94" t="s">
        <v>149</v>
      </c>
      <c r="B11" s="7">
        <v>0.91218860471802699</v>
      </c>
      <c r="C11" s="8">
        <v>3.0988708387747503E-8</v>
      </c>
      <c r="D11" s="7">
        <v>1.6405691777914899E-2</v>
      </c>
      <c r="E11" s="8">
        <v>0.99551708765033797</v>
      </c>
      <c r="F11" s="9">
        <f t="shared" si="0"/>
        <v>-0.89578291294011203</v>
      </c>
      <c r="G11" s="26" t="s">
        <v>432</v>
      </c>
      <c r="H11" s="25" t="s">
        <v>431</v>
      </c>
    </row>
    <row r="12" spans="1:9" ht="15.75" thickBot="1" x14ac:dyDescent="0.3">
      <c r="A12" s="95" t="s">
        <v>166</v>
      </c>
      <c r="B12" s="10">
        <v>0.79183769279403005</v>
      </c>
      <c r="C12" s="11">
        <v>9.5185686634344398E-7</v>
      </c>
      <c r="D12" s="10">
        <v>0.16161564049066299</v>
      </c>
      <c r="E12" s="11">
        <v>0.15872310437453299</v>
      </c>
      <c r="F12" s="9">
        <f t="shared" si="0"/>
        <v>-0.63022205230336703</v>
      </c>
      <c r="G12" s="81" t="s">
        <v>437</v>
      </c>
      <c r="H12" s="63" t="s">
        <v>431</v>
      </c>
    </row>
    <row r="13" spans="1:9" x14ac:dyDescent="0.25">
      <c r="A13" s="91" t="s">
        <v>64</v>
      </c>
      <c r="B13" s="16">
        <v>-0.101822883148451</v>
      </c>
      <c r="C13" s="17">
        <v>0.82001664350874903</v>
      </c>
      <c r="D13" s="16">
        <v>0.588732241177638</v>
      </c>
      <c r="E13" s="17">
        <v>7.05220910907955E-10</v>
      </c>
      <c r="F13" s="18">
        <f>D13-B13</f>
        <v>0.69055512432608901</v>
      </c>
      <c r="G13" s="140" t="s">
        <v>439</v>
      </c>
      <c r="H13" s="65" t="s">
        <v>431</v>
      </c>
    </row>
    <row r="14" spans="1:9" x14ac:dyDescent="0.25">
      <c r="A14" s="92" t="s">
        <v>76</v>
      </c>
      <c r="B14" s="7">
        <v>0.31489294644629101</v>
      </c>
      <c r="C14" s="8">
        <v>9.0710115585872095E-2</v>
      </c>
      <c r="D14" s="7">
        <v>0.57780409348759798</v>
      </c>
      <c r="E14" s="8">
        <v>1.9732281168504601E-10</v>
      </c>
      <c r="F14" s="9">
        <f t="shared" ref="F14:F16" si="1">D14-B14</f>
        <v>0.26291114704130697</v>
      </c>
      <c r="G14" s="26" t="s">
        <v>439</v>
      </c>
      <c r="H14" s="25" t="s">
        <v>431</v>
      </c>
    </row>
    <row r="15" spans="1:9" x14ac:dyDescent="0.25">
      <c r="A15" s="92" t="s">
        <v>94</v>
      </c>
      <c r="B15" s="7">
        <v>-9.3530109476969905E-3</v>
      </c>
      <c r="C15" s="8">
        <v>0.99999769059246502</v>
      </c>
      <c r="D15" s="7">
        <v>0.29044709643809302</v>
      </c>
      <c r="E15" s="8">
        <v>2.2222459270184098E-3</v>
      </c>
      <c r="F15" s="9">
        <f t="shared" si="1"/>
        <v>0.29980010738578999</v>
      </c>
      <c r="G15" s="26" t="s">
        <v>437</v>
      </c>
      <c r="H15" s="25" t="s">
        <v>432</v>
      </c>
    </row>
    <row r="16" spans="1:9" x14ac:dyDescent="0.25">
      <c r="A16" s="92" t="s">
        <v>109</v>
      </c>
      <c r="B16" s="7">
        <v>-3.1251213726658199E-2</v>
      </c>
      <c r="C16" s="8">
        <v>0.99076243183218904</v>
      </c>
      <c r="D16" s="7">
        <v>0.27643976723837399</v>
      </c>
      <c r="E16" s="8">
        <v>9.3113864102056798E-3</v>
      </c>
      <c r="F16" s="9">
        <f t="shared" si="1"/>
        <v>0.30769098096503217</v>
      </c>
      <c r="G16" s="26" t="s">
        <v>440</v>
      </c>
      <c r="H16" s="25" t="s">
        <v>433</v>
      </c>
    </row>
    <row r="17" spans="1:9" s="67" customFormat="1" x14ac:dyDescent="0.25">
      <c r="A17" s="93" t="s">
        <v>118</v>
      </c>
      <c r="B17" s="10">
        <v>4.2723552535647601E-2</v>
      </c>
      <c r="C17" s="11">
        <v>0.97855473085524003</v>
      </c>
      <c r="D17" s="10">
        <v>0.43051704695981402</v>
      </c>
      <c r="E17" s="11">
        <v>6.67667056243406E-6</v>
      </c>
      <c r="F17" s="21">
        <f t="shared" ref="F17:F21" si="2">D17-B17</f>
        <v>0.38779349442416644</v>
      </c>
      <c r="G17" s="141" t="s">
        <v>437</v>
      </c>
      <c r="H17" s="60" t="s">
        <v>433</v>
      </c>
      <c r="I17" s="96"/>
    </row>
    <row r="18" spans="1:9" s="67" customFormat="1" x14ac:dyDescent="0.25">
      <c r="A18" s="92" t="s">
        <v>69</v>
      </c>
      <c r="B18" s="7">
        <v>-7.48285593951541E-3</v>
      </c>
      <c r="C18" s="8">
        <v>0.99999769059246502</v>
      </c>
      <c r="D18" s="7">
        <v>0.29556787202488299</v>
      </c>
      <c r="E18" s="8">
        <v>4.7225594245033304E-3</v>
      </c>
      <c r="F18" s="9">
        <f t="shared" si="2"/>
        <v>0.30305072796439841</v>
      </c>
      <c r="G18" s="26" t="s">
        <v>430</v>
      </c>
      <c r="H18" s="25" t="s">
        <v>433</v>
      </c>
      <c r="I18" s="96"/>
    </row>
    <row r="19" spans="1:9" s="67" customFormat="1" x14ac:dyDescent="0.25">
      <c r="A19" s="92" t="s">
        <v>189</v>
      </c>
      <c r="B19" s="7">
        <v>0.26897353222634002</v>
      </c>
      <c r="C19" s="8">
        <v>0.183200112610761</v>
      </c>
      <c r="D19" s="7">
        <v>0.36872069431090099</v>
      </c>
      <c r="E19" s="8">
        <v>7.9623034956705397E-5</v>
      </c>
      <c r="F19" s="9">
        <f t="shared" si="2"/>
        <v>9.974716208456097E-2</v>
      </c>
      <c r="G19" s="26" t="s">
        <v>437</v>
      </c>
      <c r="H19" s="25" t="s">
        <v>433</v>
      </c>
      <c r="I19" s="96"/>
    </row>
    <row r="20" spans="1:9" s="67" customFormat="1" x14ac:dyDescent="0.25">
      <c r="A20" s="92" t="s">
        <v>156</v>
      </c>
      <c r="B20" s="7">
        <v>0.107606977596334</v>
      </c>
      <c r="C20" s="8">
        <v>0.80372003457684205</v>
      </c>
      <c r="D20" s="7">
        <v>0.25301018582422502</v>
      </c>
      <c r="E20" s="8">
        <v>1.4835807213708399E-2</v>
      </c>
      <c r="F20" s="9">
        <f t="shared" si="2"/>
        <v>0.14540320822789102</v>
      </c>
      <c r="G20" s="26" t="s">
        <v>437</v>
      </c>
      <c r="H20" s="25" t="s">
        <v>433</v>
      </c>
      <c r="I20" s="96"/>
    </row>
    <row r="21" spans="1:9" ht="15.75" thickBot="1" x14ac:dyDescent="0.3">
      <c r="A21" s="93" t="s">
        <v>160</v>
      </c>
      <c r="B21" s="10">
        <v>7.6324130220035605E-2</v>
      </c>
      <c r="C21" s="11">
        <v>0.89111967816362503</v>
      </c>
      <c r="D21" s="10">
        <v>0.27462598908330499</v>
      </c>
      <c r="E21" s="11">
        <v>3.93989712635405E-3</v>
      </c>
      <c r="F21" s="21">
        <f t="shared" si="2"/>
        <v>0.1983018588632694</v>
      </c>
      <c r="G21" s="26" t="s">
        <v>437</v>
      </c>
      <c r="H21" s="25" t="s">
        <v>433</v>
      </c>
    </row>
    <row r="22" spans="1:9" x14ac:dyDescent="0.25">
      <c r="A22" s="15" t="s">
        <v>41</v>
      </c>
      <c r="B22" s="16">
        <v>1.19555946528904</v>
      </c>
      <c r="C22" s="17">
        <v>1.46140409715132E-11</v>
      </c>
      <c r="D22" s="16">
        <v>0.29879110525583902</v>
      </c>
      <c r="E22" s="17">
        <v>1.1373399413920401E-3</v>
      </c>
      <c r="F22" s="18">
        <f>D22-B22</f>
        <v>-0.89676836003320104</v>
      </c>
      <c r="G22" s="140" t="s">
        <v>437</v>
      </c>
      <c r="H22" s="15" t="s">
        <v>434</v>
      </c>
      <c r="I22" s="80" t="s">
        <v>442</v>
      </c>
    </row>
    <row r="23" spans="1:9" x14ac:dyDescent="0.25">
      <c r="A23" s="6" t="s">
        <v>44</v>
      </c>
      <c r="B23" s="7">
        <v>0.989232953272564</v>
      </c>
      <c r="C23" s="8">
        <v>8.9114307599835699E-10</v>
      </c>
      <c r="D23" s="7">
        <v>0.34005242486298098</v>
      </c>
      <c r="E23" s="8">
        <v>3.1240214215276898E-4</v>
      </c>
      <c r="F23" s="9">
        <f t="shared" ref="F23:F86" si="3">D23-B23</f>
        <v>-0.64918052840958307</v>
      </c>
      <c r="G23" s="26" t="s">
        <v>439</v>
      </c>
      <c r="H23" s="6" t="s">
        <v>434</v>
      </c>
      <c r="I23" s="80" t="s">
        <v>442</v>
      </c>
    </row>
    <row r="24" spans="1:9" x14ac:dyDescent="0.25">
      <c r="A24" s="6" t="s">
        <v>46</v>
      </c>
      <c r="B24" s="7">
        <v>0.57146483687962502</v>
      </c>
      <c r="C24" s="8">
        <v>2.38181689458389E-4</v>
      </c>
      <c r="D24" s="7">
        <v>0.47097087115248398</v>
      </c>
      <c r="E24" s="8">
        <v>7.6271266818229904E-8</v>
      </c>
      <c r="F24" s="9">
        <f t="shared" si="3"/>
        <v>-0.10049396572714103</v>
      </c>
      <c r="G24" s="26" t="s">
        <v>439</v>
      </c>
      <c r="H24" s="6" t="s">
        <v>431</v>
      </c>
      <c r="I24" s="80"/>
    </row>
    <row r="25" spans="1:9" x14ac:dyDescent="0.25">
      <c r="A25" s="6" t="s">
        <v>51</v>
      </c>
      <c r="B25" s="7">
        <v>0.84965906844269101</v>
      </c>
      <c r="C25" s="8">
        <v>4.3297531970677703E-8</v>
      </c>
      <c r="D25" s="7">
        <v>0.53050355316632802</v>
      </c>
      <c r="E25" s="8">
        <v>2.41585845414582E-9</v>
      </c>
      <c r="F25" s="9">
        <f t="shared" si="3"/>
        <v>-0.31915551527636299</v>
      </c>
      <c r="G25" s="26" t="s">
        <v>439</v>
      </c>
      <c r="H25" s="6" t="s">
        <v>431</v>
      </c>
      <c r="I25" s="80"/>
    </row>
    <row r="26" spans="1:9" x14ac:dyDescent="0.25">
      <c r="A26" s="6" t="s">
        <v>57</v>
      </c>
      <c r="B26" s="7">
        <v>0.95178706959187898</v>
      </c>
      <c r="C26" s="8">
        <v>8.5893681646409503E-9</v>
      </c>
      <c r="D26" s="7">
        <v>0.32986636859433199</v>
      </c>
      <c r="E26" s="8">
        <v>7.3903543638678096E-4</v>
      </c>
      <c r="F26" s="9">
        <f t="shared" si="3"/>
        <v>-0.62192070099754693</v>
      </c>
      <c r="G26" s="26" t="s">
        <v>437</v>
      </c>
      <c r="H26" s="6" t="s">
        <v>434</v>
      </c>
      <c r="I26" s="80" t="s">
        <v>442</v>
      </c>
    </row>
    <row r="27" spans="1:9" x14ac:dyDescent="0.25">
      <c r="A27" s="6" t="s">
        <v>60</v>
      </c>
      <c r="B27" s="7">
        <v>1.13189519369602</v>
      </c>
      <c r="C27" s="8">
        <v>1.46140409715132E-11</v>
      </c>
      <c r="D27" s="7">
        <v>0.48025126808600899</v>
      </c>
      <c r="E27" s="8">
        <v>3.6915129767318599E-8</v>
      </c>
      <c r="F27" s="9">
        <f t="shared" si="3"/>
        <v>-0.65164392561001105</v>
      </c>
      <c r="G27" s="26" t="s">
        <v>439</v>
      </c>
      <c r="H27" s="6" t="s">
        <v>431</v>
      </c>
      <c r="I27" s="80"/>
    </row>
    <row r="28" spans="1:9" x14ac:dyDescent="0.25">
      <c r="A28" s="6" t="s">
        <v>70</v>
      </c>
      <c r="B28" s="7">
        <v>0.862077984961099</v>
      </c>
      <c r="C28" s="8">
        <v>1.7320484591150399E-8</v>
      </c>
      <c r="D28" s="7">
        <v>0.48450497656071601</v>
      </c>
      <c r="E28" s="8">
        <v>3.2791323885253303E-8</v>
      </c>
      <c r="F28" s="9">
        <f t="shared" si="3"/>
        <v>-0.37757300840038299</v>
      </c>
      <c r="G28" s="26" t="s">
        <v>437</v>
      </c>
      <c r="H28" s="6" t="s">
        <v>431</v>
      </c>
      <c r="I28" s="80"/>
    </row>
    <row r="29" spans="1:9" x14ac:dyDescent="0.25">
      <c r="A29" s="6" t="s">
        <v>75</v>
      </c>
      <c r="B29" s="7">
        <v>0.57600858240050201</v>
      </c>
      <c r="C29" s="8">
        <v>1.4709180700697599E-4</v>
      </c>
      <c r="D29" s="7">
        <v>0.628547918567952</v>
      </c>
      <c r="E29" s="8">
        <v>9.5572467688793692E-12</v>
      </c>
      <c r="F29" s="9">
        <f t="shared" si="3"/>
        <v>5.253933616744999E-2</v>
      </c>
      <c r="G29" s="26" t="s">
        <v>439</v>
      </c>
      <c r="H29" s="6" t="s">
        <v>433</v>
      </c>
      <c r="I29" s="80" t="s">
        <v>447</v>
      </c>
    </row>
    <row r="30" spans="1:9" x14ac:dyDescent="0.25">
      <c r="A30" s="6" t="s">
        <v>80</v>
      </c>
      <c r="B30" s="7">
        <v>1.0066025002613599</v>
      </c>
      <c r="C30" s="8">
        <v>2.44685189983947E-11</v>
      </c>
      <c r="D30" s="7">
        <v>0.22637774547373801</v>
      </c>
      <c r="E30" s="8">
        <v>1.3123712360782599E-2</v>
      </c>
      <c r="F30" s="9">
        <f t="shared" si="3"/>
        <v>-0.78022475478762188</v>
      </c>
      <c r="G30" s="26" t="s">
        <v>437</v>
      </c>
      <c r="H30" s="6" t="s">
        <v>441</v>
      </c>
      <c r="I30" s="80"/>
    </row>
    <row r="31" spans="1:9" x14ac:dyDescent="0.25">
      <c r="A31" s="6" t="s">
        <v>82</v>
      </c>
      <c r="B31" s="7">
        <v>1.0161998883732499</v>
      </c>
      <c r="C31" s="8">
        <v>1.78117902940639E-11</v>
      </c>
      <c r="D31" s="7">
        <v>0.67520309223488595</v>
      </c>
      <c r="E31" s="8">
        <v>9.5572467688793692E-12</v>
      </c>
      <c r="F31" s="9">
        <f t="shared" si="3"/>
        <v>-0.34099679613836398</v>
      </c>
      <c r="G31" s="26" t="s">
        <v>439</v>
      </c>
      <c r="H31" s="6" t="s">
        <v>431</v>
      </c>
      <c r="I31" s="80"/>
    </row>
    <row r="32" spans="1:9" x14ac:dyDescent="0.25">
      <c r="A32" s="25" t="s">
        <v>84</v>
      </c>
      <c r="B32" s="7">
        <v>1.02337053379925</v>
      </c>
      <c r="C32" s="8">
        <v>3.9680574843253198E-11</v>
      </c>
      <c r="D32" s="7">
        <v>0.27707107444316897</v>
      </c>
      <c r="E32" s="8">
        <v>2.4609812066999298E-3</v>
      </c>
      <c r="F32" s="9">
        <f t="shared" si="3"/>
        <v>-0.746299459356081</v>
      </c>
      <c r="G32" s="26" t="s">
        <v>437</v>
      </c>
      <c r="H32" s="6" t="s">
        <v>441</v>
      </c>
      <c r="I32" s="80"/>
    </row>
    <row r="33" spans="1:9" x14ac:dyDescent="0.25">
      <c r="A33" s="6" t="s">
        <v>86</v>
      </c>
      <c r="B33" s="7">
        <v>0.96651183176140398</v>
      </c>
      <c r="C33" s="8">
        <v>5.06644138407436E-11</v>
      </c>
      <c r="D33" s="7">
        <v>0.713050172479193</v>
      </c>
      <c r="E33" s="8">
        <v>9.5572467688793692E-12</v>
      </c>
      <c r="F33" s="9">
        <f t="shared" si="3"/>
        <v>-0.25346165928221098</v>
      </c>
      <c r="G33" s="26" t="s">
        <v>439</v>
      </c>
      <c r="H33" s="6" t="s">
        <v>431</v>
      </c>
      <c r="I33" s="80"/>
    </row>
    <row r="34" spans="1:9" x14ac:dyDescent="0.25">
      <c r="A34" s="6" t="s">
        <v>90</v>
      </c>
      <c r="B34" s="7">
        <v>0.82821023901372304</v>
      </c>
      <c r="C34" s="8">
        <v>1.1923412344839501E-7</v>
      </c>
      <c r="D34" s="7">
        <v>0.29508253474294899</v>
      </c>
      <c r="E34" s="8">
        <v>1.57273403044462E-3</v>
      </c>
      <c r="F34" s="9">
        <f t="shared" si="3"/>
        <v>-0.53312770427077405</v>
      </c>
      <c r="G34" s="26" t="s">
        <v>437</v>
      </c>
      <c r="H34" s="6" t="s">
        <v>433</v>
      </c>
      <c r="I34" s="80" t="s">
        <v>446</v>
      </c>
    </row>
    <row r="35" spans="1:9" x14ac:dyDescent="0.25">
      <c r="A35" s="6" t="s">
        <v>95</v>
      </c>
      <c r="B35" s="7">
        <v>0.77417045434505305</v>
      </c>
      <c r="C35" s="8">
        <v>7.6887048336415898E-7</v>
      </c>
      <c r="D35" s="7">
        <v>0.55924972657264205</v>
      </c>
      <c r="E35" s="8">
        <v>4.5904649778353E-10</v>
      </c>
      <c r="F35" s="9">
        <f t="shared" si="3"/>
        <v>-0.214920727772411</v>
      </c>
      <c r="G35" s="26" t="s">
        <v>437</v>
      </c>
      <c r="H35" s="6" t="s">
        <v>431</v>
      </c>
      <c r="I35" s="80"/>
    </row>
    <row r="36" spans="1:9" x14ac:dyDescent="0.25">
      <c r="A36" s="6" t="s">
        <v>96</v>
      </c>
      <c r="B36" s="7">
        <v>1.0170596458093899</v>
      </c>
      <c r="C36" s="8">
        <v>4.07924482882992E-10</v>
      </c>
      <c r="D36" s="7">
        <v>0.28778987023408897</v>
      </c>
      <c r="E36" s="8">
        <v>3.1373373208262202E-3</v>
      </c>
      <c r="F36" s="9">
        <f t="shared" si="3"/>
        <v>-0.72926977557530093</v>
      </c>
      <c r="G36" s="26" t="s">
        <v>439</v>
      </c>
      <c r="H36" s="6" t="s">
        <v>441</v>
      </c>
      <c r="I36" s="80"/>
    </row>
    <row r="37" spans="1:9" x14ac:dyDescent="0.25">
      <c r="A37" s="6" t="s">
        <v>97</v>
      </c>
      <c r="B37" s="7">
        <v>0.91319857459642695</v>
      </c>
      <c r="C37" s="8">
        <v>2.4042260719594601E-11</v>
      </c>
      <c r="D37" s="7">
        <v>1.05786231220264</v>
      </c>
      <c r="E37" s="8">
        <v>9.5572467688793692E-12</v>
      </c>
      <c r="F37" s="9">
        <f t="shared" si="3"/>
        <v>0.14466373760621309</v>
      </c>
      <c r="G37" s="26" t="s">
        <v>439</v>
      </c>
      <c r="H37" s="6" t="s">
        <v>431</v>
      </c>
      <c r="I37" s="80"/>
    </row>
    <row r="38" spans="1:9" x14ac:dyDescent="0.25">
      <c r="A38" s="6" t="s">
        <v>99</v>
      </c>
      <c r="B38" s="7">
        <v>0.559695549825729</v>
      </c>
      <c r="C38" s="8">
        <v>1.22541832592951E-3</v>
      </c>
      <c r="D38" s="7">
        <v>0.34994839354086599</v>
      </c>
      <c r="E38" s="8">
        <v>3.4134413325256598E-4</v>
      </c>
      <c r="F38" s="9">
        <f t="shared" si="3"/>
        <v>-0.20974715628486301</v>
      </c>
      <c r="G38" s="26" t="s">
        <v>437</v>
      </c>
      <c r="H38" s="6" t="s">
        <v>434</v>
      </c>
      <c r="I38" s="80" t="s">
        <v>448</v>
      </c>
    </row>
    <row r="39" spans="1:9" x14ac:dyDescent="0.25">
      <c r="A39" s="6" t="s">
        <v>102</v>
      </c>
      <c r="B39" s="7">
        <v>0.38228092105308398</v>
      </c>
      <c r="C39" s="8">
        <v>3.7344554745415197E-2</v>
      </c>
      <c r="D39" s="7">
        <v>0.37689830199440399</v>
      </c>
      <c r="E39" s="8">
        <v>8.5318517570749197E-5</v>
      </c>
      <c r="F39" s="9">
        <f t="shared" si="3"/>
        <v>-5.3826190586799827E-3</v>
      </c>
      <c r="G39" s="26" t="s">
        <v>439</v>
      </c>
      <c r="H39" s="6" t="s">
        <v>443</v>
      </c>
      <c r="I39" s="80" t="s">
        <v>449</v>
      </c>
    </row>
    <row r="40" spans="1:9" x14ac:dyDescent="0.25">
      <c r="A40" s="6" t="s">
        <v>104</v>
      </c>
      <c r="B40" s="7">
        <v>0.405208651878323</v>
      </c>
      <c r="C40" s="8">
        <v>1.98750754655516E-2</v>
      </c>
      <c r="D40" s="7">
        <v>0.58008964673709695</v>
      </c>
      <c r="E40" s="8">
        <v>2.4800208361289799E-10</v>
      </c>
      <c r="F40" s="9">
        <f t="shared" si="3"/>
        <v>0.17488099485877395</v>
      </c>
      <c r="G40" s="26" t="s">
        <v>440</v>
      </c>
      <c r="H40" s="6" t="s">
        <v>444</v>
      </c>
      <c r="I40" s="80"/>
    </row>
    <row r="41" spans="1:9" x14ac:dyDescent="0.25">
      <c r="A41" s="25" t="s">
        <v>111</v>
      </c>
      <c r="B41" s="7">
        <v>0.43291955391827402</v>
      </c>
      <c r="C41" s="8">
        <v>1.56571612264697E-2</v>
      </c>
      <c r="D41" s="7">
        <v>0.29390428301954002</v>
      </c>
      <c r="E41" s="8">
        <v>3.19224086549882E-3</v>
      </c>
      <c r="F41" s="9">
        <f t="shared" si="3"/>
        <v>-0.139015270898734</v>
      </c>
      <c r="G41" s="26" t="s">
        <v>439</v>
      </c>
      <c r="H41" s="6" t="s">
        <v>445</v>
      </c>
      <c r="I41" s="80"/>
    </row>
    <row r="42" spans="1:9" x14ac:dyDescent="0.25">
      <c r="A42" s="6" t="s">
        <v>115</v>
      </c>
      <c r="B42" s="7">
        <v>1.0329341503893901</v>
      </c>
      <c r="C42" s="8">
        <v>1.3030850704032199E-10</v>
      </c>
      <c r="D42" s="7">
        <v>0.39118036839270998</v>
      </c>
      <c r="E42" s="8">
        <v>1.8969994649842301E-5</v>
      </c>
      <c r="F42" s="9">
        <f t="shared" si="3"/>
        <v>-0.64175378199668009</v>
      </c>
      <c r="G42" s="26" t="s">
        <v>439</v>
      </c>
      <c r="H42" s="6" t="s">
        <v>431</v>
      </c>
      <c r="I42" s="80"/>
    </row>
    <row r="43" spans="1:9" x14ac:dyDescent="0.25">
      <c r="A43" s="6" t="s">
        <v>116</v>
      </c>
      <c r="B43" s="7">
        <v>1.23382599378646</v>
      </c>
      <c r="C43" s="8">
        <v>1.46140409715132E-11</v>
      </c>
      <c r="D43" s="7">
        <v>0.42006782901830902</v>
      </c>
      <c r="E43" s="8">
        <v>1.19365810043907E-5</v>
      </c>
      <c r="F43" s="9">
        <f t="shared" si="3"/>
        <v>-0.81375816476815088</v>
      </c>
      <c r="G43" s="26" t="s">
        <v>437</v>
      </c>
      <c r="H43" s="6" t="s">
        <v>431</v>
      </c>
      <c r="I43" s="80"/>
    </row>
    <row r="44" spans="1:9" x14ac:dyDescent="0.25">
      <c r="A44" s="6" t="s">
        <v>121</v>
      </c>
      <c r="B44" s="7">
        <v>0.88214720178387396</v>
      </c>
      <c r="C44" s="8">
        <v>6.8601139549018799E-8</v>
      </c>
      <c r="D44" s="7">
        <v>0.38869005868130402</v>
      </c>
      <c r="E44" s="8">
        <v>4.41338008271697E-5</v>
      </c>
      <c r="F44" s="9">
        <f t="shared" si="3"/>
        <v>-0.49345714310256994</v>
      </c>
      <c r="G44" s="26" t="s">
        <v>437</v>
      </c>
      <c r="H44" s="6" t="s">
        <v>433</v>
      </c>
      <c r="I44" s="80" t="s">
        <v>446</v>
      </c>
    </row>
    <row r="45" spans="1:9" x14ac:dyDescent="0.25">
      <c r="A45" s="6" t="s">
        <v>123</v>
      </c>
      <c r="B45" s="7">
        <v>0.61351837965112099</v>
      </c>
      <c r="C45" s="8">
        <v>1.85040938019455E-4</v>
      </c>
      <c r="D45" s="7">
        <v>0.67685393256692294</v>
      </c>
      <c r="E45" s="8">
        <v>9.5572467688793692E-12</v>
      </c>
      <c r="F45" s="9">
        <f t="shared" si="3"/>
        <v>6.3335552915801951E-2</v>
      </c>
      <c r="G45" s="26" t="s">
        <v>439</v>
      </c>
      <c r="H45" s="6" t="s">
        <v>434</v>
      </c>
      <c r="I45" s="80" t="s">
        <v>448</v>
      </c>
    </row>
    <row r="46" spans="1:9" x14ac:dyDescent="0.25">
      <c r="A46" s="6" t="s">
        <v>124</v>
      </c>
      <c r="B46" s="7">
        <v>0.55541028913537105</v>
      </c>
      <c r="C46" s="8">
        <v>5.3540597627828703E-4</v>
      </c>
      <c r="D46" s="7">
        <v>0.41820703189280101</v>
      </c>
      <c r="E46" s="8">
        <v>3.7272362891896501E-6</v>
      </c>
      <c r="F46" s="9">
        <f t="shared" si="3"/>
        <v>-0.13720325724257004</v>
      </c>
      <c r="G46" s="26" t="s">
        <v>437</v>
      </c>
      <c r="H46" s="6" t="s">
        <v>433</v>
      </c>
      <c r="I46" s="80" t="s">
        <v>447</v>
      </c>
    </row>
    <row r="47" spans="1:9" x14ac:dyDescent="0.25">
      <c r="A47" s="6" t="s">
        <v>132</v>
      </c>
      <c r="B47" s="7">
        <v>0.84727089886530804</v>
      </c>
      <c r="C47" s="8">
        <v>1.04877236372009E-9</v>
      </c>
      <c r="D47" s="7">
        <v>0.896846375065671</v>
      </c>
      <c r="E47" s="8">
        <v>9.5572467688793692E-12</v>
      </c>
      <c r="F47" s="9">
        <f t="shared" si="3"/>
        <v>4.9575476200362956E-2</v>
      </c>
      <c r="G47" s="26" t="s">
        <v>439</v>
      </c>
      <c r="H47" s="6" t="s">
        <v>431</v>
      </c>
      <c r="I47" s="80"/>
    </row>
    <row r="48" spans="1:9" x14ac:dyDescent="0.25">
      <c r="A48" s="6" t="s">
        <v>133</v>
      </c>
      <c r="B48" s="7">
        <v>0.80735262060947699</v>
      </c>
      <c r="C48" s="8">
        <v>4.95655316201896E-7</v>
      </c>
      <c r="D48" s="7">
        <v>0.50680840398586002</v>
      </c>
      <c r="E48" s="8">
        <v>3.8098162513655602E-8</v>
      </c>
      <c r="F48" s="9">
        <f t="shared" si="3"/>
        <v>-0.30054421662361697</v>
      </c>
      <c r="G48" s="26" t="s">
        <v>439</v>
      </c>
      <c r="H48" s="6" t="s">
        <v>431</v>
      </c>
      <c r="I48" s="80"/>
    </row>
    <row r="49" spans="1:9" x14ac:dyDescent="0.25">
      <c r="A49" s="26" t="s">
        <v>135</v>
      </c>
      <c r="B49" s="7">
        <v>0.88049629336297097</v>
      </c>
      <c r="C49" s="8">
        <v>1.36628853733424E-9</v>
      </c>
      <c r="D49" s="7">
        <v>0.97742340867502198</v>
      </c>
      <c r="E49" s="8">
        <v>9.5572467688793692E-12</v>
      </c>
      <c r="F49" s="9">
        <f t="shared" si="3"/>
        <v>9.6927115312051004E-2</v>
      </c>
      <c r="G49" s="26" t="s">
        <v>439</v>
      </c>
      <c r="H49" s="6" t="s">
        <v>431</v>
      </c>
      <c r="I49" s="80"/>
    </row>
    <row r="50" spans="1:9" x14ac:dyDescent="0.25">
      <c r="A50" s="6" t="s">
        <v>139</v>
      </c>
      <c r="B50" s="7">
        <v>0.89276227584981904</v>
      </c>
      <c r="C50" s="8">
        <v>5.5249986520214599E-8</v>
      </c>
      <c r="D50" s="7">
        <v>0.27172365769729001</v>
      </c>
      <c r="E50" s="8">
        <v>6.6516978961611104E-3</v>
      </c>
      <c r="F50" s="9">
        <f t="shared" si="3"/>
        <v>-0.62103861815252903</v>
      </c>
      <c r="G50" s="26" t="s">
        <v>437</v>
      </c>
      <c r="H50" s="6" t="s">
        <v>441</v>
      </c>
      <c r="I50" s="80"/>
    </row>
    <row r="51" spans="1:9" x14ac:dyDescent="0.25">
      <c r="A51" s="6" t="s">
        <v>141</v>
      </c>
      <c r="B51" s="7">
        <v>1.13541186210999</v>
      </c>
      <c r="C51" s="8">
        <v>1.46140409715132E-11</v>
      </c>
      <c r="D51" s="7">
        <v>0.43554459402661</v>
      </c>
      <c r="E51" s="8">
        <v>1.0822693167131201E-6</v>
      </c>
      <c r="F51" s="9">
        <f t="shared" si="3"/>
        <v>-0.69986726808337996</v>
      </c>
      <c r="G51" s="26" t="s">
        <v>437</v>
      </c>
      <c r="H51" s="6" t="s">
        <v>431</v>
      </c>
      <c r="I51" s="80"/>
    </row>
    <row r="52" spans="1:9" x14ac:dyDescent="0.25">
      <c r="A52" s="6" t="s">
        <v>147</v>
      </c>
      <c r="B52" s="7">
        <v>0.90000174891237394</v>
      </c>
      <c r="C52" s="8">
        <v>2.42170455186737E-9</v>
      </c>
      <c r="D52" s="7">
        <v>0.51914104871376698</v>
      </c>
      <c r="E52" s="8">
        <v>1.76861949587084E-9</v>
      </c>
      <c r="F52" s="9">
        <f t="shared" si="3"/>
        <v>-0.38086070019860696</v>
      </c>
      <c r="G52" s="26" t="s">
        <v>439</v>
      </c>
      <c r="H52" s="6" t="s">
        <v>431</v>
      </c>
      <c r="I52" s="80"/>
    </row>
    <row r="53" spans="1:9" x14ac:dyDescent="0.25">
      <c r="A53" s="6" t="s">
        <v>150</v>
      </c>
      <c r="B53" s="7">
        <v>1.1064770625449101</v>
      </c>
      <c r="C53" s="8">
        <v>1.46140409715132E-11</v>
      </c>
      <c r="D53" s="7">
        <v>0.39980995703365801</v>
      </c>
      <c r="E53" s="8">
        <v>6.6284441675057699E-6</v>
      </c>
      <c r="F53" s="9">
        <f t="shared" si="3"/>
        <v>-0.70666710551125211</v>
      </c>
      <c r="G53" s="26" t="s">
        <v>437</v>
      </c>
      <c r="H53" s="6" t="s">
        <v>431</v>
      </c>
      <c r="I53" s="80"/>
    </row>
    <row r="54" spans="1:9" x14ac:dyDescent="0.25">
      <c r="A54" s="6" t="s">
        <v>157</v>
      </c>
      <c r="B54" s="7">
        <v>1.1187909127075499</v>
      </c>
      <c r="C54" s="8">
        <v>1.46140409715132E-11</v>
      </c>
      <c r="D54" s="7">
        <v>0.480368732743581</v>
      </c>
      <c r="E54" s="8">
        <v>3.1578984723971497E-8</v>
      </c>
      <c r="F54" s="9">
        <f t="shared" si="3"/>
        <v>-0.63842217996396888</v>
      </c>
      <c r="G54" s="26" t="s">
        <v>437</v>
      </c>
      <c r="H54" s="6" t="s">
        <v>431</v>
      </c>
      <c r="I54" s="80"/>
    </row>
    <row r="55" spans="1:9" x14ac:dyDescent="0.25">
      <c r="A55" s="6" t="s">
        <v>164</v>
      </c>
      <c r="B55" s="7">
        <v>1.36740571746478</v>
      </c>
      <c r="C55" s="8">
        <v>1.46140409715132E-11</v>
      </c>
      <c r="D55" s="7">
        <v>1.0223257451163901</v>
      </c>
      <c r="E55" s="8">
        <v>9.5572467688793692E-12</v>
      </c>
      <c r="F55" s="9">
        <f t="shared" si="3"/>
        <v>-0.34507997234838994</v>
      </c>
      <c r="G55" s="26" t="s">
        <v>440</v>
      </c>
      <c r="H55" s="6" t="s">
        <v>431</v>
      </c>
      <c r="I55" s="80"/>
    </row>
    <row r="56" spans="1:9" x14ac:dyDescent="0.25">
      <c r="A56" s="6" t="s">
        <v>167</v>
      </c>
      <c r="B56" s="7">
        <v>1.0192395384358801</v>
      </c>
      <c r="C56" s="8">
        <v>2.09225494072842E-11</v>
      </c>
      <c r="D56" s="7">
        <v>0.491335467102954</v>
      </c>
      <c r="E56" s="8">
        <v>6.93889835713514E-9</v>
      </c>
      <c r="F56" s="9">
        <f t="shared" si="3"/>
        <v>-0.52790407133292616</v>
      </c>
      <c r="G56" s="26" t="s">
        <v>437</v>
      </c>
      <c r="H56" s="6" t="s">
        <v>431</v>
      </c>
      <c r="I56" s="80"/>
    </row>
    <row r="57" spans="1:9" x14ac:dyDescent="0.25">
      <c r="A57" s="6" t="s">
        <v>169</v>
      </c>
      <c r="B57" s="7">
        <v>0.40225621204509099</v>
      </c>
      <c r="C57" s="8">
        <v>2.4391733055916399E-2</v>
      </c>
      <c r="D57" s="7">
        <v>0.36997435690278302</v>
      </c>
      <c r="E57" s="8">
        <v>9.8897750369057497E-5</v>
      </c>
      <c r="F57" s="9">
        <f t="shared" si="3"/>
        <v>-3.2281855142307969E-2</v>
      </c>
      <c r="G57" s="26" t="s">
        <v>439</v>
      </c>
      <c r="H57" s="6" t="s">
        <v>433</v>
      </c>
      <c r="I57" s="80" t="s">
        <v>447</v>
      </c>
    </row>
    <row r="58" spans="1:9" x14ac:dyDescent="0.25">
      <c r="A58" s="6" t="s">
        <v>172</v>
      </c>
      <c r="B58" s="7">
        <v>0.59680752302506102</v>
      </c>
      <c r="C58" s="8">
        <v>4.1390071521907302E-5</v>
      </c>
      <c r="D58" s="7">
        <v>0.71810409534757802</v>
      </c>
      <c r="E58" s="8">
        <v>9.5572467688793692E-12</v>
      </c>
      <c r="F58" s="9">
        <f t="shared" si="3"/>
        <v>0.121296572322517</v>
      </c>
      <c r="G58" s="26" t="s">
        <v>439</v>
      </c>
      <c r="H58" s="6" t="s">
        <v>431</v>
      </c>
      <c r="I58" s="80"/>
    </row>
    <row r="59" spans="1:9" x14ac:dyDescent="0.25">
      <c r="A59" s="6" t="s">
        <v>175</v>
      </c>
      <c r="B59" s="7">
        <v>0.72666609504005197</v>
      </c>
      <c r="C59" s="8">
        <v>3.4463644568210701E-6</v>
      </c>
      <c r="D59" s="7">
        <v>0.684837174979261</v>
      </c>
      <c r="E59" s="8">
        <v>9.5572467688793692E-12</v>
      </c>
      <c r="F59" s="9">
        <f t="shared" si="3"/>
        <v>-4.1828920060790975E-2</v>
      </c>
      <c r="G59" s="26" t="s">
        <v>439</v>
      </c>
      <c r="H59" s="6" t="s">
        <v>431</v>
      </c>
      <c r="I59" s="80"/>
    </row>
    <row r="60" spans="1:9" x14ac:dyDescent="0.25">
      <c r="A60" s="6" t="s">
        <v>180</v>
      </c>
      <c r="B60" s="7">
        <v>0.67431882839766299</v>
      </c>
      <c r="C60" s="8">
        <v>4.41094392612759E-5</v>
      </c>
      <c r="D60" s="7">
        <v>0.43661220339261098</v>
      </c>
      <c r="E60" s="8">
        <v>3.6693091937230798E-6</v>
      </c>
      <c r="F60" s="9">
        <f t="shared" si="3"/>
        <v>-0.23770662500505202</v>
      </c>
      <c r="G60" s="26" t="s">
        <v>439</v>
      </c>
      <c r="H60" s="6" t="s">
        <v>431</v>
      </c>
      <c r="I60" s="80"/>
    </row>
    <row r="61" spans="1:9" x14ac:dyDescent="0.25">
      <c r="A61" s="6" t="s">
        <v>185</v>
      </c>
      <c r="B61" s="7">
        <v>0.87035685225281501</v>
      </c>
      <c r="C61" s="8">
        <v>4.3297531970677703E-8</v>
      </c>
      <c r="D61" s="7">
        <v>0.42469198690798599</v>
      </c>
      <c r="E61" s="8">
        <v>3.5994030881814399E-6</v>
      </c>
      <c r="F61" s="9">
        <f t="shared" si="3"/>
        <v>-0.44566486534482902</v>
      </c>
      <c r="G61" s="26" t="s">
        <v>437</v>
      </c>
      <c r="H61" s="6" t="s">
        <v>431</v>
      </c>
      <c r="I61" s="80"/>
    </row>
    <row r="62" spans="1:9" x14ac:dyDescent="0.25">
      <c r="A62" s="6" t="s">
        <v>190</v>
      </c>
      <c r="B62" s="7">
        <v>0.63444256760995699</v>
      </c>
      <c r="C62" s="8">
        <v>9.7365969595761197E-5</v>
      </c>
      <c r="D62" s="7">
        <v>0.41586985696818501</v>
      </c>
      <c r="E62" s="8">
        <v>7.4257499810222302E-6</v>
      </c>
      <c r="F62" s="9">
        <f t="shared" si="3"/>
        <v>-0.21857271064177197</v>
      </c>
      <c r="G62" s="26" t="s">
        <v>440</v>
      </c>
      <c r="H62" s="6" t="s">
        <v>431</v>
      </c>
      <c r="I62" s="80"/>
    </row>
    <row r="63" spans="1:9" x14ac:dyDescent="0.25">
      <c r="A63" s="6" t="s">
        <v>199</v>
      </c>
      <c r="B63" s="7">
        <v>0.60492709511231302</v>
      </c>
      <c r="C63" s="8">
        <v>1.44264688590074E-4</v>
      </c>
      <c r="D63" s="7">
        <v>0.51512935640820601</v>
      </c>
      <c r="E63" s="8">
        <v>9.6913414033498699E-9</v>
      </c>
      <c r="F63" s="9">
        <f t="shared" si="3"/>
        <v>-8.9797738704107011E-2</v>
      </c>
      <c r="G63" s="26" t="s">
        <v>439</v>
      </c>
      <c r="H63" s="6" t="s">
        <v>433</v>
      </c>
      <c r="I63" s="80" t="s">
        <v>447</v>
      </c>
    </row>
    <row r="64" spans="1:9" x14ac:dyDescent="0.25">
      <c r="A64" s="6" t="s">
        <v>200</v>
      </c>
      <c r="B64" s="7">
        <v>0.67888763834684096</v>
      </c>
      <c r="C64" s="8">
        <v>1.14654513796053E-5</v>
      </c>
      <c r="D64" s="7">
        <v>0.69868795365755099</v>
      </c>
      <c r="E64" s="8">
        <v>9.5572467688793692E-12</v>
      </c>
      <c r="F64" s="9">
        <f t="shared" si="3"/>
        <v>1.9800315310710026E-2</v>
      </c>
      <c r="G64" s="26" t="s">
        <v>440</v>
      </c>
      <c r="H64" s="6" t="s">
        <v>431</v>
      </c>
      <c r="I64" s="80"/>
    </row>
    <row r="65" spans="1:9" x14ac:dyDescent="0.25">
      <c r="A65" s="6" t="s">
        <v>201</v>
      </c>
      <c r="B65" s="7">
        <v>1.1748220951292201</v>
      </c>
      <c r="C65" s="8">
        <v>1.46140409715132E-11</v>
      </c>
      <c r="D65" s="7">
        <v>0.92883736655662896</v>
      </c>
      <c r="E65" s="8">
        <v>9.5572467688793692E-12</v>
      </c>
      <c r="F65" s="9">
        <f t="shared" si="3"/>
        <v>-0.24598472857259113</v>
      </c>
      <c r="G65" s="26" t="s">
        <v>439</v>
      </c>
      <c r="H65" s="6" t="s">
        <v>431</v>
      </c>
      <c r="I65" s="80"/>
    </row>
    <row r="66" spans="1:9" x14ac:dyDescent="0.25">
      <c r="A66" s="6" t="s">
        <v>203</v>
      </c>
      <c r="B66" s="7">
        <v>0.65387241808555296</v>
      </c>
      <c r="C66" s="8">
        <v>2.07636277015061E-5</v>
      </c>
      <c r="D66" s="7">
        <v>0.66128024139896302</v>
      </c>
      <c r="E66" s="8">
        <v>9.5572467688793692E-12</v>
      </c>
      <c r="F66" s="9">
        <f t="shared" si="3"/>
        <v>7.4078233134100557E-3</v>
      </c>
      <c r="G66" s="26" t="s">
        <v>439</v>
      </c>
      <c r="H66" s="6" t="s">
        <v>431</v>
      </c>
      <c r="I66" s="80"/>
    </row>
    <row r="67" spans="1:9" x14ac:dyDescent="0.25">
      <c r="A67" s="6" t="s">
        <v>204</v>
      </c>
      <c r="B67" s="7">
        <v>0.95000171843291803</v>
      </c>
      <c r="C67" s="8">
        <v>2.0169019336863102E-9</v>
      </c>
      <c r="D67" s="7">
        <v>0.39105882887919302</v>
      </c>
      <c r="E67" s="8">
        <v>1.8969994649842301E-5</v>
      </c>
      <c r="F67" s="9">
        <f t="shared" si="3"/>
        <v>-0.55894288955372495</v>
      </c>
      <c r="G67" s="26" t="s">
        <v>437</v>
      </c>
      <c r="H67" s="6" t="s">
        <v>433</v>
      </c>
      <c r="I67" s="80" t="s">
        <v>446</v>
      </c>
    </row>
    <row r="68" spans="1:9" x14ac:dyDescent="0.25">
      <c r="A68" s="6" t="s">
        <v>206</v>
      </c>
      <c r="B68" s="7">
        <v>1.11715481239679</v>
      </c>
      <c r="C68" s="8">
        <v>1.46140409715132E-11</v>
      </c>
      <c r="D68" s="7">
        <v>0.45545422510015898</v>
      </c>
      <c r="E68" s="8">
        <v>4.4486161344074498E-8</v>
      </c>
      <c r="F68" s="9">
        <f t="shared" si="3"/>
        <v>-0.66170058729663106</v>
      </c>
      <c r="G68" s="26" t="s">
        <v>437</v>
      </c>
      <c r="H68" s="6" t="s">
        <v>431</v>
      </c>
      <c r="I68" s="80"/>
    </row>
    <row r="69" spans="1:9" x14ac:dyDescent="0.25">
      <c r="A69" s="6" t="s">
        <v>208</v>
      </c>
      <c r="B69" s="7">
        <v>0.82847908544465099</v>
      </c>
      <c r="C69" s="8">
        <v>3.1798058955720598E-8</v>
      </c>
      <c r="D69" s="7">
        <v>0.63814568459721399</v>
      </c>
      <c r="E69" s="8">
        <v>9.5572467688793692E-12</v>
      </c>
      <c r="F69" s="9">
        <f t="shared" si="3"/>
        <v>-0.190333400847437</v>
      </c>
      <c r="G69" s="26" t="s">
        <v>439</v>
      </c>
      <c r="H69" s="6" t="s">
        <v>431</v>
      </c>
      <c r="I69" s="80"/>
    </row>
    <row r="70" spans="1:9" x14ac:dyDescent="0.25">
      <c r="A70" s="25" t="s">
        <v>210</v>
      </c>
      <c r="B70" s="7">
        <v>0.38517134198939301</v>
      </c>
      <c r="C70" s="8">
        <v>1.6261807926941201E-2</v>
      </c>
      <c r="D70" s="7">
        <v>0.66761424783477097</v>
      </c>
      <c r="E70" s="8">
        <v>9.5572467688793692E-12</v>
      </c>
      <c r="F70" s="9">
        <f t="shared" si="3"/>
        <v>0.28244290584537796</v>
      </c>
      <c r="G70" s="26" t="s">
        <v>439</v>
      </c>
      <c r="H70" s="6" t="s">
        <v>444</v>
      </c>
      <c r="I70" s="80"/>
    </row>
    <row r="71" spans="1:9" x14ac:dyDescent="0.25">
      <c r="A71" s="6" t="s">
        <v>211</v>
      </c>
      <c r="B71" s="7">
        <v>1.3299261532444</v>
      </c>
      <c r="C71" s="8">
        <v>1.46140409715132E-11</v>
      </c>
      <c r="D71" s="7">
        <v>0.60076680006558403</v>
      </c>
      <c r="E71" s="8">
        <v>1.04734364640895E-11</v>
      </c>
      <c r="F71" s="9">
        <f t="shared" si="3"/>
        <v>-0.72915935317881597</v>
      </c>
      <c r="G71" s="26" t="s">
        <v>439</v>
      </c>
      <c r="H71" s="6" t="s">
        <v>431</v>
      </c>
      <c r="I71" s="80"/>
    </row>
    <row r="72" spans="1:9" x14ac:dyDescent="0.25">
      <c r="A72" s="6" t="s">
        <v>220</v>
      </c>
      <c r="B72" s="7">
        <v>0.81419100112428899</v>
      </c>
      <c r="C72" s="8">
        <v>1.07316601556093E-6</v>
      </c>
      <c r="D72" s="7">
        <v>0.38866775095296302</v>
      </c>
      <c r="E72" s="8">
        <v>6.1814349056203797E-5</v>
      </c>
      <c r="F72" s="9">
        <f t="shared" si="3"/>
        <v>-0.42552325017132597</v>
      </c>
      <c r="G72" s="26" t="s">
        <v>439</v>
      </c>
      <c r="H72" s="6" t="s">
        <v>434</v>
      </c>
      <c r="I72" s="80" t="s">
        <v>442</v>
      </c>
    </row>
    <row r="73" spans="1:9" x14ac:dyDescent="0.25">
      <c r="A73" s="6" t="s">
        <v>223</v>
      </c>
      <c r="B73" s="7">
        <v>1.05387204282936</v>
      </c>
      <c r="C73" s="8">
        <v>1.9213850940388099E-11</v>
      </c>
      <c r="D73" s="7">
        <v>0.20204270180085401</v>
      </c>
      <c r="E73" s="8">
        <v>3.9247467694850199E-2</v>
      </c>
      <c r="F73" s="9">
        <f t="shared" si="3"/>
        <v>-0.85182934102850594</v>
      </c>
      <c r="G73" s="26" t="s">
        <v>437</v>
      </c>
      <c r="H73" s="6" t="s">
        <v>441</v>
      </c>
      <c r="I73" s="80"/>
    </row>
    <row r="74" spans="1:9" x14ac:dyDescent="0.25">
      <c r="A74" s="6" t="s">
        <v>226</v>
      </c>
      <c r="B74" s="7">
        <v>0.51678980935923002</v>
      </c>
      <c r="C74" s="8">
        <v>1.5692204220454399E-3</v>
      </c>
      <c r="D74" s="7">
        <v>0.46527742831602198</v>
      </c>
      <c r="E74" s="8">
        <v>2.9783027908425698E-7</v>
      </c>
      <c r="F74" s="9">
        <f t="shared" si="3"/>
        <v>-5.1512381043208044E-2</v>
      </c>
      <c r="G74" s="26" t="s">
        <v>437</v>
      </c>
      <c r="H74" s="6" t="s">
        <v>434</v>
      </c>
      <c r="I74" s="80" t="s">
        <v>449</v>
      </c>
    </row>
    <row r="75" spans="1:9" x14ac:dyDescent="0.25">
      <c r="A75" s="6" t="s">
        <v>232</v>
      </c>
      <c r="B75" s="7">
        <v>0.46293515818334002</v>
      </c>
      <c r="C75" s="8">
        <v>2.4096012073800801E-3</v>
      </c>
      <c r="D75" s="7">
        <v>0.57188954790832802</v>
      </c>
      <c r="E75" s="8">
        <v>1.80892043768275E-11</v>
      </c>
      <c r="F75" s="9">
        <f t="shared" si="3"/>
        <v>0.108954389724988</v>
      </c>
      <c r="G75" s="26" t="s">
        <v>439</v>
      </c>
      <c r="H75" s="6" t="s">
        <v>444</v>
      </c>
      <c r="I75" s="80"/>
    </row>
    <row r="76" spans="1:9" x14ac:dyDescent="0.25">
      <c r="A76" s="6" t="s">
        <v>233</v>
      </c>
      <c r="B76" s="7">
        <v>0.66538343569124703</v>
      </c>
      <c r="C76" s="8">
        <v>1.0742196344851099E-4</v>
      </c>
      <c r="D76" s="7">
        <v>0.288725543064209</v>
      </c>
      <c r="E76" s="8">
        <v>4.93692697410266E-3</v>
      </c>
      <c r="F76" s="9">
        <f t="shared" si="3"/>
        <v>-0.37665789262703803</v>
      </c>
      <c r="G76" s="26" t="s">
        <v>437</v>
      </c>
      <c r="H76" s="6" t="s">
        <v>433</v>
      </c>
      <c r="I76" s="80" t="s">
        <v>449</v>
      </c>
    </row>
    <row r="77" spans="1:9" x14ac:dyDescent="0.25">
      <c r="A77" s="6" t="s">
        <v>235</v>
      </c>
      <c r="B77" s="7">
        <v>0.40232792998379002</v>
      </c>
      <c r="C77" s="8">
        <v>1.2056511619938801E-2</v>
      </c>
      <c r="D77" s="7">
        <v>0.63399787919008399</v>
      </c>
      <c r="E77" s="8">
        <v>9.5572467688793692E-12</v>
      </c>
      <c r="F77" s="9">
        <f t="shared" si="3"/>
        <v>0.23166994920629397</v>
      </c>
      <c r="G77" s="26" t="s">
        <v>439</v>
      </c>
      <c r="H77" s="6" t="s">
        <v>434</v>
      </c>
      <c r="I77" s="80" t="s">
        <v>448</v>
      </c>
    </row>
    <row r="78" spans="1:9" x14ac:dyDescent="0.25">
      <c r="A78" s="25" t="s">
        <v>236</v>
      </c>
      <c r="B78" s="7">
        <v>0.67517190652392201</v>
      </c>
      <c r="C78" s="8">
        <v>3.4932983158490298E-6</v>
      </c>
      <c r="D78" s="7">
        <v>0.71442350673797905</v>
      </c>
      <c r="E78" s="8">
        <v>9.5572467688793692E-12</v>
      </c>
      <c r="F78" s="9">
        <f t="shared" si="3"/>
        <v>3.9251600214057047E-2</v>
      </c>
      <c r="G78" s="26" t="s">
        <v>439</v>
      </c>
      <c r="H78" s="6" t="s">
        <v>431</v>
      </c>
      <c r="I78" s="80"/>
    </row>
    <row r="79" spans="1:9" x14ac:dyDescent="0.25">
      <c r="A79" s="6" t="s">
        <v>239</v>
      </c>
      <c r="B79" s="7">
        <v>0.423293382186959</v>
      </c>
      <c r="C79" s="8">
        <v>4.1267310844784102E-3</v>
      </c>
      <c r="D79" s="7">
        <v>0.88143526773021696</v>
      </c>
      <c r="E79" s="8">
        <v>9.5572467688793692E-12</v>
      </c>
      <c r="F79" s="9">
        <f t="shared" si="3"/>
        <v>0.45814188554325797</v>
      </c>
      <c r="G79" s="26" t="s">
        <v>440</v>
      </c>
      <c r="H79" s="6" t="s">
        <v>434</v>
      </c>
      <c r="I79" s="80" t="s">
        <v>448</v>
      </c>
    </row>
    <row r="80" spans="1:9" x14ac:dyDescent="0.25">
      <c r="A80" s="6" t="s">
        <v>241</v>
      </c>
      <c r="B80" s="7">
        <v>0.68860040248371501</v>
      </c>
      <c r="C80" s="8">
        <v>4.4787913178619098E-7</v>
      </c>
      <c r="D80" s="7">
        <v>0.971181151757321</v>
      </c>
      <c r="E80" s="8">
        <v>9.5572467688793692E-12</v>
      </c>
      <c r="F80" s="9">
        <f t="shared" si="3"/>
        <v>0.28258074927360599</v>
      </c>
      <c r="G80" s="26" t="s">
        <v>439</v>
      </c>
      <c r="H80" s="6" t="s">
        <v>431</v>
      </c>
      <c r="I80" s="80"/>
    </row>
    <row r="81" spans="1:9" x14ac:dyDescent="0.25">
      <c r="A81" s="6" t="s">
        <v>246</v>
      </c>
      <c r="B81" s="7">
        <v>1.19345666350816</v>
      </c>
      <c r="C81" s="8">
        <v>1.46140409715132E-11</v>
      </c>
      <c r="D81" s="7">
        <v>0.46977537116906798</v>
      </c>
      <c r="E81" s="8">
        <v>1.28073555760722E-7</v>
      </c>
      <c r="F81" s="9">
        <f t="shared" si="3"/>
        <v>-0.72368129233909206</v>
      </c>
      <c r="G81" s="26" t="s">
        <v>437</v>
      </c>
      <c r="H81" s="6" t="s">
        <v>431</v>
      </c>
      <c r="I81" s="80"/>
    </row>
    <row r="82" spans="1:9" x14ac:dyDescent="0.25">
      <c r="A82" s="6" t="s">
        <v>250</v>
      </c>
      <c r="B82" s="7">
        <v>0.58248523495222304</v>
      </c>
      <c r="C82" s="8">
        <v>3.0474534910700701E-4</v>
      </c>
      <c r="D82" s="7">
        <v>0.218719961758851</v>
      </c>
      <c r="E82" s="8">
        <v>2.98008519961959E-2</v>
      </c>
      <c r="F82" s="9">
        <f t="shared" si="3"/>
        <v>-0.36376527319337204</v>
      </c>
      <c r="G82" s="26" t="s">
        <v>437</v>
      </c>
      <c r="H82" s="6" t="s">
        <v>441</v>
      </c>
      <c r="I82" s="80"/>
    </row>
    <row r="83" spans="1:9" x14ac:dyDescent="0.25">
      <c r="A83" s="26" t="s">
        <v>251</v>
      </c>
      <c r="B83" s="7">
        <v>1.21914175664226</v>
      </c>
      <c r="C83" s="8">
        <v>1.46140409715132E-11</v>
      </c>
      <c r="D83" s="7">
        <v>0.349862024128483</v>
      </c>
      <c r="E83" s="8">
        <v>2.3161654354485501E-4</v>
      </c>
      <c r="F83" s="9">
        <f t="shared" si="3"/>
        <v>-0.86927973251377699</v>
      </c>
      <c r="G83" s="26" t="s">
        <v>437</v>
      </c>
      <c r="H83" s="6" t="s">
        <v>433</v>
      </c>
      <c r="I83" s="80" t="s">
        <v>446</v>
      </c>
    </row>
    <row r="84" spans="1:9" x14ac:dyDescent="0.25">
      <c r="A84" s="6" t="s">
        <v>252</v>
      </c>
      <c r="B84" s="7">
        <v>0.83413043778699203</v>
      </c>
      <c r="C84" s="8">
        <v>1.0136735351107301E-7</v>
      </c>
      <c r="D84" s="7">
        <v>0.25123776226903199</v>
      </c>
      <c r="E84" s="8">
        <v>8.9848742499452801E-3</v>
      </c>
      <c r="F84" s="9">
        <f t="shared" si="3"/>
        <v>-0.58289267551795998</v>
      </c>
      <c r="G84" s="26" t="s">
        <v>437</v>
      </c>
      <c r="H84" s="6" t="s">
        <v>441</v>
      </c>
      <c r="I84" s="80"/>
    </row>
    <row r="85" spans="1:9" x14ac:dyDescent="0.25">
      <c r="A85" s="6" t="s">
        <v>253</v>
      </c>
      <c r="B85" s="7">
        <v>0.69431180984269203</v>
      </c>
      <c r="C85" s="8">
        <v>7.3962593220879301E-7</v>
      </c>
      <c r="D85" s="7">
        <v>0.58241181772277995</v>
      </c>
      <c r="E85" s="8">
        <v>9.5572467688793692E-12</v>
      </c>
      <c r="F85" s="9">
        <f t="shared" si="3"/>
        <v>-0.11189999211991208</v>
      </c>
      <c r="G85" s="26" t="s">
        <v>439</v>
      </c>
      <c r="H85" s="6" t="s">
        <v>431</v>
      </c>
      <c r="I85" s="80"/>
    </row>
    <row r="86" spans="1:9" x14ac:dyDescent="0.25">
      <c r="A86" s="6" t="s">
        <v>256</v>
      </c>
      <c r="B86" s="7">
        <v>0.87059948678245902</v>
      </c>
      <c r="C86" s="8">
        <v>2.42170455186737E-9</v>
      </c>
      <c r="D86" s="7">
        <v>0.54636663907417105</v>
      </c>
      <c r="E86" s="8">
        <v>6.6433034512077704E-11</v>
      </c>
      <c r="F86" s="9">
        <f t="shared" si="3"/>
        <v>-0.32423284770828797</v>
      </c>
      <c r="G86" s="26" t="s">
        <v>439</v>
      </c>
      <c r="H86" s="6" t="s">
        <v>431</v>
      </c>
      <c r="I86" s="80"/>
    </row>
    <row r="87" spans="1:9" x14ac:dyDescent="0.25">
      <c r="A87" s="6" t="s">
        <v>257</v>
      </c>
      <c r="B87" s="7">
        <v>0.87644429825391801</v>
      </c>
      <c r="C87" s="8">
        <v>2.9730520691280101E-8</v>
      </c>
      <c r="D87" s="7">
        <v>0.53514915757621295</v>
      </c>
      <c r="E87" s="8">
        <v>3.32523063347977E-9</v>
      </c>
      <c r="F87" s="9">
        <f t="shared" ref="F87:F114" si="4">D87-B87</f>
        <v>-0.34129514067770506</v>
      </c>
      <c r="G87" s="26" t="s">
        <v>439</v>
      </c>
      <c r="H87" s="6" t="s">
        <v>431</v>
      </c>
      <c r="I87" s="80"/>
    </row>
    <row r="88" spans="1:9" x14ac:dyDescent="0.25">
      <c r="A88" s="6" t="s">
        <v>259</v>
      </c>
      <c r="B88" s="7">
        <v>1.04626494309498</v>
      </c>
      <c r="C88" s="8">
        <v>1.46140409715132E-11</v>
      </c>
      <c r="D88" s="7">
        <v>0.67214738695735499</v>
      </c>
      <c r="E88" s="8">
        <v>9.5572467688793692E-12</v>
      </c>
      <c r="F88" s="9">
        <f t="shared" si="4"/>
        <v>-0.37411755613762498</v>
      </c>
      <c r="G88" s="26" t="s">
        <v>439</v>
      </c>
      <c r="H88" s="6" t="s">
        <v>431</v>
      </c>
      <c r="I88" s="80"/>
    </row>
    <row r="89" spans="1:9" x14ac:dyDescent="0.25">
      <c r="A89" s="6" t="s">
        <v>260</v>
      </c>
      <c r="B89" s="7">
        <v>0.74244078803267599</v>
      </c>
      <c r="C89" s="8">
        <v>3.1612592058283599E-7</v>
      </c>
      <c r="D89" s="7">
        <v>0.80761743610836301</v>
      </c>
      <c r="E89" s="8">
        <v>9.5572467688793692E-12</v>
      </c>
      <c r="F89" s="9">
        <f t="shared" si="4"/>
        <v>6.5176648075687016E-2</v>
      </c>
      <c r="G89" s="26" t="s">
        <v>439</v>
      </c>
      <c r="H89" s="6" t="s">
        <v>431</v>
      </c>
      <c r="I89" s="80"/>
    </row>
    <row r="90" spans="1:9" x14ac:dyDescent="0.25">
      <c r="A90" s="6" t="s">
        <v>262</v>
      </c>
      <c r="B90" s="7">
        <v>1.0042772859481199</v>
      </c>
      <c r="C90" s="8">
        <v>3.0438467062170198E-11</v>
      </c>
      <c r="D90" s="7">
        <v>0.71781717487138796</v>
      </c>
      <c r="E90" s="8">
        <v>9.5572467688793692E-12</v>
      </c>
      <c r="F90" s="9">
        <f t="shared" si="4"/>
        <v>-0.28646011107673197</v>
      </c>
      <c r="G90" s="26" t="s">
        <v>439</v>
      </c>
      <c r="H90" s="6" t="s">
        <v>431</v>
      </c>
      <c r="I90" s="80"/>
    </row>
    <row r="91" spans="1:9" x14ac:dyDescent="0.25">
      <c r="A91" s="6" t="s">
        <v>264</v>
      </c>
      <c r="B91" s="7">
        <v>1.1115521723371</v>
      </c>
      <c r="C91" s="8">
        <v>1.46140409715132E-11</v>
      </c>
      <c r="D91" s="7">
        <v>0.37313308926421102</v>
      </c>
      <c r="E91" s="8">
        <v>2.10504609907627E-5</v>
      </c>
      <c r="F91" s="9">
        <f t="shared" si="4"/>
        <v>-0.73841908307288895</v>
      </c>
      <c r="G91" s="26" t="s">
        <v>437</v>
      </c>
      <c r="H91" s="6" t="s">
        <v>431</v>
      </c>
      <c r="I91" s="80"/>
    </row>
    <row r="92" spans="1:9" x14ac:dyDescent="0.25">
      <c r="A92" s="6" t="s">
        <v>266</v>
      </c>
      <c r="B92" s="7">
        <v>1.22346581954371</v>
      </c>
      <c r="C92" s="8">
        <v>1.46140409715132E-11</v>
      </c>
      <c r="D92" s="7">
        <v>0.49402039513906998</v>
      </c>
      <c r="E92" s="8">
        <v>1.9485231878706199E-8</v>
      </c>
      <c r="F92" s="9">
        <f t="shared" si="4"/>
        <v>-0.72944542440464</v>
      </c>
      <c r="G92" s="26" t="s">
        <v>437</v>
      </c>
      <c r="H92" s="6" t="s">
        <v>431</v>
      </c>
      <c r="I92" s="80"/>
    </row>
    <row r="93" spans="1:9" x14ac:dyDescent="0.25">
      <c r="A93" s="6" t="s">
        <v>268</v>
      </c>
      <c r="B93" s="7">
        <v>1.21727762790578</v>
      </c>
      <c r="C93" s="8">
        <v>1.46140409715132E-11</v>
      </c>
      <c r="D93" s="7">
        <v>0.72155145854438996</v>
      </c>
      <c r="E93" s="8">
        <v>9.5572467688793692E-12</v>
      </c>
      <c r="F93" s="9">
        <f t="shared" si="4"/>
        <v>-0.49572616936139002</v>
      </c>
      <c r="G93" s="26" t="s">
        <v>439</v>
      </c>
      <c r="H93" s="6" t="s">
        <v>431</v>
      </c>
      <c r="I93" s="80"/>
    </row>
    <row r="94" spans="1:9" x14ac:dyDescent="0.25">
      <c r="A94" s="6" t="s">
        <v>271</v>
      </c>
      <c r="B94" s="7">
        <v>0.53956149905731499</v>
      </c>
      <c r="C94" s="8">
        <v>4.2497175403414801E-4</v>
      </c>
      <c r="D94" s="7">
        <v>0.74149568467681604</v>
      </c>
      <c r="E94" s="8">
        <v>9.5572467688793692E-12</v>
      </c>
      <c r="F94" s="9">
        <f t="shared" si="4"/>
        <v>0.20193418561950105</v>
      </c>
      <c r="G94" s="26" t="s">
        <v>440</v>
      </c>
      <c r="H94" s="6" t="s">
        <v>431</v>
      </c>
      <c r="I94" s="80"/>
    </row>
    <row r="95" spans="1:9" x14ac:dyDescent="0.25">
      <c r="A95" s="25" t="s">
        <v>273</v>
      </c>
      <c r="B95" s="7">
        <v>1.1966473593165701</v>
      </c>
      <c r="C95" s="8">
        <v>1.46140409715132E-11</v>
      </c>
      <c r="D95" s="7">
        <v>0.42581731712613102</v>
      </c>
      <c r="E95" s="8">
        <v>1.3864077132996799E-6</v>
      </c>
      <c r="F95" s="9">
        <f t="shared" si="4"/>
        <v>-0.77083004219043905</v>
      </c>
      <c r="G95" s="26" t="s">
        <v>437</v>
      </c>
      <c r="H95" s="6" t="s">
        <v>431</v>
      </c>
      <c r="I95" s="80"/>
    </row>
    <row r="96" spans="1:9" ht="15.75" thickBot="1" x14ac:dyDescent="0.3">
      <c r="A96" s="81" t="s">
        <v>279</v>
      </c>
      <c r="B96" s="12">
        <v>0.959189788908129</v>
      </c>
      <c r="C96" s="13">
        <v>4.9632868096574101E-11</v>
      </c>
      <c r="D96" s="12">
        <v>0.71156403904781795</v>
      </c>
      <c r="E96" s="13">
        <v>9.5572467688793692E-12</v>
      </c>
      <c r="F96" s="82">
        <f t="shared" si="4"/>
        <v>-0.24762574986031105</v>
      </c>
      <c r="G96" s="26" t="s">
        <v>439</v>
      </c>
      <c r="H96" s="64" t="s">
        <v>431</v>
      </c>
      <c r="I96" s="80"/>
    </row>
    <row r="97" spans="1:9" x14ac:dyDescent="0.25">
      <c r="A97" s="15" t="s">
        <v>66</v>
      </c>
      <c r="B97" s="16">
        <v>0.50941869510299198</v>
      </c>
      <c r="C97" s="17">
        <v>3.1664656022681499E-4</v>
      </c>
      <c r="D97" s="16">
        <v>0.97499362290136204</v>
      </c>
      <c r="E97" s="17">
        <v>9.5572467688793692E-12</v>
      </c>
      <c r="F97" s="87">
        <f t="shared" si="4"/>
        <v>0.46557492779837006</v>
      </c>
      <c r="G97" s="142" t="s">
        <v>439</v>
      </c>
      <c r="H97" s="65" t="s">
        <v>434</v>
      </c>
      <c r="I97" s="80" t="s">
        <v>448</v>
      </c>
    </row>
    <row r="98" spans="1:9" x14ac:dyDescent="0.25">
      <c r="A98" s="6" t="s">
        <v>88</v>
      </c>
      <c r="B98" s="7">
        <v>0.49359213005630598</v>
      </c>
      <c r="C98" s="8">
        <v>9.8678523671018792E-4</v>
      </c>
      <c r="D98" s="7">
        <v>0.636907296574584</v>
      </c>
      <c r="E98" s="8">
        <v>9.5572467688793692E-12</v>
      </c>
      <c r="F98" s="88">
        <f t="shared" si="4"/>
        <v>0.14331516651827803</v>
      </c>
      <c r="G98" s="66" t="s">
        <v>439</v>
      </c>
      <c r="H98" s="25" t="s">
        <v>433</v>
      </c>
      <c r="I98" s="80" t="s">
        <v>447</v>
      </c>
    </row>
    <row r="99" spans="1:9" x14ac:dyDescent="0.25">
      <c r="A99" s="6" t="s">
        <v>101</v>
      </c>
      <c r="B99" s="7">
        <v>1.01491242410287</v>
      </c>
      <c r="C99" s="8">
        <v>6.4788156321308498E-11</v>
      </c>
      <c r="D99" s="7">
        <v>0.41936750637928</v>
      </c>
      <c r="E99" s="8">
        <v>2.2661026555237402E-6</v>
      </c>
      <c r="F99" s="88">
        <f t="shared" si="4"/>
        <v>-0.59554491772358997</v>
      </c>
      <c r="G99" s="66" t="s">
        <v>439</v>
      </c>
      <c r="H99" s="25" t="s">
        <v>431</v>
      </c>
      <c r="I99" s="80"/>
    </row>
    <row r="100" spans="1:9" x14ac:dyDescent="0.25">
      <c r="A100" s="6" t="s">
        <v>105</v>
      </c>
      <c r="B100" s="7">
        <v>0.46800845124130502</v>
      </c>
      <c r="C100" s="8">
        <v>5.6723405107712999E-3</v>
      </c>
      <c r="D100" s="7">
        <v>0.40397441830307301</v>
      </c>
      <c r="E100" s="8">
        <v>1.31433887247331E-5</v>
      </c>
      <c r="F100" s="88">
        <f t="shared" si="4"/>
        <v>-6.4034032938232011E-2</v>
      </c>
      <c r="G100" s="66" t="s">
        <v>439</v>
      </c>
      <c r="H100" s="25" t="s">
        <v>433</v>
      </c>
      <c r="I100" s="80" t="s">
        <v>447</v>
      </c>
    </row>
    <row r="101" spans="1:9" x14ac:dyDescent="0.25">
      <c r="A101" s="6" t="s">
        <v>120</v>
      </c>
      <c r="B101" s="7">
        <v>0.753053833836686</v>
      </c>
      <c r="C101" s="8">
        <v>1.5785402833414699E-5</v>
      </c>
      <c r="D101" s="7">
        <v>0.36586671851354202</v>
      </c>
      <c r="E101" s="8">
        <v>3.2468592253292599E-4</v>
      </c>
      <c r="F101" s="88">
        <f t="shared" si="4"/>
        <v>-0.38718711532314398</v>
      </c>
      <c r="G101" s="66" t="s">
        <v>439</v>
      </c>
      <c r="H101" s="25" t="s">
        <v>434</v>
      </c>
      <c r="I101" s="80" t="s">
        <v>442</v>
      </c>
    </row>
    <row r="102" spans="1:9" x14ac:dyDescent="0.25">
      <c r="A102" s="6" t="s">
        <v>129</v>
      </c>
      <c r="B102" s="7">
        <v>0.46015393629079598</v>
      </c>
      <c r="C102" s="8">
        <v>3.2040747516713999E-3</v>
      </c>
      <c r="D102" s="7">
        <v>0.42768134277499198</v>
      </c>
      <c r="E102" s="8">
        <v>6.5596915519004695E-7</v>
      </c>
      <c r="F102" s="88">
        <f t="shared" si="4"/>
        <v>-3.2472593515804005E-2</v>
      </c>
      <c r="G102" s="66" t="s">
        <v>439</v>
      </c>
      <c r="H102" s="25" t="s">
        <v>444</v>
      </c>
      <c r="I102" s="80"/>
    </row>
    <row r="103" spans="1:9" x14ac:dyDescent="0.25">
      <c r="A103" s="6" t="s">
        <v>137</v>
      </c>
      <c r="B103" s="7">
        <v>0.98160742170207405</v>
      </c>
      <c r="C103" s="8">
        <v>4.7882767709687098E-11</v>
      </c>
      <c r="D103" s="7">
        <v>0.50580954258298005</v>
      </c>
      <c r="E103" s="8">
        <v>2.04727533245513E-9</v>
      </c>
      <c r="F103" s="88">
        <f t="shared" si="4"/>
        <v>-0.47579787911909399</v>
      </c>
      <c r="G103" s="66" t="s">
        <v>437</v>
      </c>
      <c r="H103" s="25" t="s">
        <v>431</v>
      </c>
      <c r="I103" s="80"/>
    </row>
    <row r="104" spans="1:9" x14ac:dyDescent="0.25">
      <c r="A104" s="6" t="s">
        <v>145</v>
      </c>
      <c r="B104" s="7">
        <v>0.609627835141199</v>
      </c>
      <c r="C104" s="8">
        <v>2.8379765460039799E-5</v>
      </c>
      <c r="D104" s="7">
        <v>0.74438905900863395</v>
      </c>
      <c r="E104" s="8">
        <v>9.5572467688793692E-12</v>
      </c>
      <c r="F104" s="88">
        <f t="shared" si="4"/>
        <v>0.13476122386743494</v>
      </c>
      <c r="G104" s="66" t="s">
        <v>439</v>
      </c>
      <c r="H104" s="25" t="s">
        <v>433</v>
      </c>
      <c r="I104" s="80" t="s">
        <v>447</v>
      </c>
    </row>
    <row r="105" spans="1:9" x14ac:dyDescent="0.25">
      <c r="A105" s="6" t="s">
        <v>146</v>
      </c>
      <c r="B105" s="7">
        <v>0.57509418090151099</v>
      </c>
      <c r="C105" s="8">
        <v>1.05762798213077E-4</v>
      </c>
      <c r="D105" s="7">
        <v>0.599673483555066</v>
      </c>
      <c r="E105" s="8">
        <v>9.5572467688793692E-12</v>
      </c>
      <c r="F105" s="88">
        <f t="shared" si="4"/>
        <v>2.4579302653555013E-2</v>
      </c>
      <c r="G105" s="66" t="s">
        <v>439</v>
      </c>
      <c r="H105" s="25" t="s">
        <v>433</v>
      </c>
      <c r="I105" s="80" t="s">
        <v>447</v>
      </c>
    </row>
    <row r="106" spans="1:9" x14ac:dyDescent="0.25">
      <c r="A106" s="25" t="s">
        <v>154</v>
      </c>
      <c r="B106" s="7">
        <v>0.925397338848998</v>
      </c>
      <c r="C106" s="8">
        <v>1.7320484591150399E-8</v>
      </c>
      <c r="D106" s="7">
        <v>0.37384194141365101</v>
      </c>
      <c r="E106" s="8">
        <v>9.2991285273652497E-5</v>
      </c>
      <c r="F106" s="88">
        <f t="shared" si="4"/>
        <v>-0.55155539743534698</v>
      </c>
      <c r="G106" s="66" t="s">
        <v>437</v>
      </c>
      <c r="H106" s="25" t="s">
        <v>431</v>
      </c>
      <c r="I106" s="80"/>
    </row>
    <row r="107" spans="1:9" x14ac:dyDescent="0.25">
      <c r="A107" s="6" t="s">
        <v>176</v>
      </c>
      <c r="B107" s="7">
        <v>0.460046499286896</v>
      </c>
      <c r="C107" s="8">
        <v>2.8489720919384299E-3</v>
      </c>
      <c r="D107" s="7">
        <v>0.58459348799004296</v>
      </c>
      <c r="E107" s="8">
        <v>1.3258120091981801E-11</v>
      </c>
      <c r="F107" s="88">
        <f t="shared" si="4"/>
        <v>0.12454698870314695</v>
      </c>
      <c r="G107" s="66" t="s">
        <v>439</v>
      </c>
      <c r="H107" s="25" t="s">
        <v>433</v>
      </c>
      <c r="I107" s="80" t="s">
        <v>447</v>
      </c>
    </row>
    <row r="108" spans="1:9" x14ac:dyDescent="0.25">
      <c r="A108" s="26" t="s">
        <v>184</v>
      </c>
      <c r="B108" s="7">
        <v>0.64084536265368697</v>
      </c>
      <c r="C108" s="8">
        <v>2.8890459969439801E-5</v>
      </c>
      <c r="D108" s="7">
        <v>0.35580799071480201</v>
      </c>
      <c r="E108" s="8">
        <v>5.8429224133472997E-5</v>
      </c>
      <c r="F108" s="88">
        <f t="shared" si="4"/>
        <v>-0.28503737193888495</v>
      </c>
      <c r="G108" s="66" t="s">
        <v>437</v>
      </c>
      <c r="H108" s="25" t="s">
        <v>450</v>
      </c>
      <c r="I108" s="80"/>
    </row>
    <row r="109" spans="1:9" x14ac:dyDescent="0.25">
      <c r="A109" s="6" t="s">
        <v>187</v>
      </c>
      <c r="B109" s="7">
        <v>0.493701527106436</v>
      </c>
      <c r="C109" s="8">
        <v>3.02798361566825E-3</v>
      </c>
      <c r="D109" s="7">
        <v>0.38596841311521701</v>
      </c>
      <c r="E109" s="8">
        <v>3.0746842221691897E-5</v>
      </c>
      <c r="F109" s="88">
        <f t="shared" si="4"/>
        <v>-0.10773311399121899</v>
      </c>
      <c r="G109" s="66" t="s">
        <v>439</v>
      </c>
      <c r="H109" s="25" t="s">
        <v>450</v>
      </c>
      <c r="I109" s="80"/>
    </row>
    <row r="110" spans="1:9" x14ac:dyDescent="0.25">
      <c r="A110" s="6" t="s">
        <v>197</v>
      </c>
      <c r="B110" s="7">
        <v>0.39668655901622102</v>
      </c>
      <c r="C110" s="8">
        <v>1.16793184269101E-2</v>
      </c>
      <c r="D110" s="7">
        <v>0.68457564817890704</v>
      </c>
      <c r="E110" s="8">
        <v>9.5572467688793692E-12</v>
      </c>
      <c r="F110" s="88">
        <f t="shared" si="4"/>
        <v>0.28788908916268602</v>
      </c>
      <c r="G110" s="66" t="s">
        <v>439</v>
      </c>
      <c r="H110" s="25" t="s">
        <v>444</v>
      </c>
      <c r="I110" s="80"/>
    </row>
    <row r="111" spans="1:9" x14ac:dyDescent="0.25">
      <c r="A111" s="6" t="s">
        <v>217</v>
      </c>
      <c r="B111" s="7">
        <v>1.2960102696347899</v>
      </c>
      <c r="C111" s="8">
        <v>1.46140409715132E-11</v>
      </c>
      <c r="D111" s="7">
        <v>0.33225669555660198</v>
      </c>
      <c r="E111" s="8">
        <v>2.10395213018923E-4</v>
      </c>
      <c r="F111" s="88">
        <f t="shared" si="4"/>
        <v>-0.96375357407818796</v>
      </c>
      <c r="G111" s="66" t="s">
        <v>437</v>
      </c>
      <c r="H111" s="25" t="s">
        <v>434</v>
      </c>
      <c r="I111" s="80" t="s">
        <v>448</v>
      </c>
    </row>
    <row r="112" spans="1:9" x14ac:dyDescent="0.25">
      <c r="A112" s="60" t="s">
        <v>249</v>
      </c>
      <c r="B112" s="10">
        <v>0.99698165637513403</v>
      </c>
      <c r="C112" s="11">
        <v>2.7739472893636198E-9</v>
      </c>
      <c r="D112" s="10">
        <v>0.35720782834755399</v>
      </c>
      <c r="E112" s="11">
        <v>2.3536935820380801E-4</v>
      </c>
      <c r="F112" s="89">
        <f t="shared" si="4"/>
        <v>-0.63977382802757998</v>
      </c>
      <c r="G112" s="66" t="s">
        <v>439</v>
      </c>
      <c r="H112" s="25" t="s">
        <v>431</v>
      </c>
      <c r="I112" s="80"/>
    </row>
    <row r="113" spans="1:9" x14ac:dyDescent="0.25">
      <c r="A113" s="6" t="s">
        <v>198</v>
      </c>
      <c r="B113" s="7">
        <v>-0.657550592508369</v>
      </c>
      <c r="C113" s="8">
        <v>5.6189294608629301E-5</v>
      </c>
      <c r="D113" s="7">
        <v>-0.41339537413418798</v>
      </c>
      <c r="E113" s="8">
        <v>9.4507298311713593E-6</v>
      </c>
      <c r="F113" s="88">
        <f t="shared" si="4"/>
        <v>0.24415521837418103</v>
      </c>
      <c r="G113" s="66" t="s">
        <v>437</v>
      </c>
      <c r="H113" s="25" t="s">
        <v>433</v>
      </c>
      <c r="I113" s="80" t="s">
        <v>447</v>
      </c>
    </row>
    <row r="114" spans="1:9" ht="15.75" thickBot="1" x14ac:dyDescent="0.3">
      <c r="A114" s="64" t="s">
        <v>248</v>
      </c>
      <c r="B114" s="12">
        <v>-0.48415597756330198</v>
      </c>
      <c r="C114" s="13">
        <v>2.915954007737E-3</v>
      </c>
      <c r="D114" s="12">
        <v>-0.376357685665758</v>
      </c>
      <c r="E114" s="13">
        <v>3.1638652413845703E-5</v>
      </c>
      <c r="F114" s="90">
        <f t="shared" si="4"/>
        <v>0.10779829189754397</v>
      </c>
      <c r="G114" s="143" t="s">
        <v>439</v>
      </c>
      <c r="H114" s="63" t="s">
        <v>451</v>
      </c>
      <c r="I114" s="80" t="s">
        <v>449</v>
      </c>
    </row>
  </sheetData>
  <autoFilter ref="A3:I114" xr:uid="{C41A2325-14B8-4747-84FF-9E1F31D5EE31}">
    <filterColumn colId="1" showButton="0"/>
    <filterColumn colId="2" showButton="0"/>
    <filterColumn colId="3" showButton="0"/>
  </autoFilter>
  <mergeCells count="8">
    <mergeCell ref="A1:H2"/>
    <mergeCell ref="A3:A5"/>
    <mergeCell ref="B3:E3"/>
    <mergeCell ref="F3:F5"/>
    <mergeCell ref="G3:G5"/>
    <mergeCell ref="H3:H5"/>
    <mergeCell ref="B4:C4"/>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Suppl. table 1_Demographics</vt:lpstr>
      <vt:lpstr>Suppl. table 2_Transcriptomics</vt:lpstr>
      <vt:lpstr>Suppl. table 3_Early (z-scores)</vt:lpstr>
      <vt:lpstr>Suppl. table 4_Late (z-scores)</vt:lpstr>
      <vt:lpstr>Suppl. table 5_Sust (z-scores)</vt:lpstr>
      <vt:lpstr>Suppl. table 6_protein details</vt:lpstr>
      <vt:lpstr>Suppl. table 7_18 panel</vt:lpstr>
      <vt:lpstr>Suppl. table 8_full_demog</vt:lpstr>
      <vt:lpstr>Suppl. table 9_AT-APOE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Blujdea, E.R. (Raluca)</dc:creator>
  <cp:keywords/>
  <dc:description/>
  <cp:lastModifiedBy>Blujdea, E.R. (Raluca)</cp:lastModifiedBy>
  <cp:revision/>
  <dcterms:created xsi:type="dcterms:W3CDTF">2024-09-30T10:02:22Z</dcterms:created>
  <dcterms:modified xsi:type="dcterms:W3CDTF">2025-12-09T15:18:09Z</dcterms:modified>
  <cp:category/>
  <cp:contentStatus/>
</cp:coreProperties>
</file>