
<file path=[Content_Types].xml><?xml version="1.0" encoding="utf-8"?>
<Types xmlns="http://schemas.openxmlformats.org/package/2006/content-types"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aghank/Documents/my_DOCUMENTS/3_PAPERS/75_COL6-FN1_CVP_AD_short_report/9-FINAL-EDITS/"/>
    </mc:Choice>
  </mc:AlternateContent>
  <xr:revisionPtr revIDLastSave="0" documentId="13_ncr:1_{B7EACAFC-C010-8841-BD0F-E73CAE099B3C}" xr6:coauthVersionLast="47" xr6:coauthVersionMax="47" xr10:uidLastSave="{00000000-0000-0000-0000-000000000000}"/>
  <bookViews>
    <workbookView xWindow="0" yWindow="600" windowWidth="28800" windowHeight="16300" xr2:uid="{BC96407F-2D19-4578-A83F-84202C13AC18}"/>
  </bookViews>
  <sheets>
    <sheet name="Conditions" sheetId="5" r:id="rId1"/>
    <sheet name="05Nov2025 Layout" sheetId="3" r:id="rId2"/>
    <sheet name="27Oct2025 Layout" sheetId="4" r:id="rId3"/>
    <sheet name="Raw Data" sheetId="1" r:id="rId4"/>
    <sheet name="Images" sheetId="7" r:id="rId5"/>
  </sheets>
  <externalReferences>
    <externalReference r:id="rId6"/>
    <externalReference r:id="rId7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4" l="1"/>
  <c r="K34" i="4" s="1"/>
  <c r="I39" i="4"/>
  <c r="G39" i="4"/>
  <c r="K39" i="4" s="1"/>
  <c r="I38" i="4"/>
  <c r="G38" i="4"/>
  <c r="K38" i="4" s="1"/>
  <c r="I37" i="4"/>
  <c r="G37" i="4"/>
  <c r="K37" i="4" s="1"/>
  <c r="I36" i="4"/>
  <c r="G36" i="4"/>
  <c r="K36" i="4" s="1"/>
  <c r="I35" i="4"/>
  <c r="G35" i="4"/>
  <c r="K35" i="4" s="1"/>
  <c r="I34" i="4"/>
  <c r="L44" i="3"/>
  <c r="J44" i="3"/>
  <c r="N44" i="3" s="1"/>
  <c r="L43" i="3"/>
  <c r="J43" i="3"/>
  <c r="N43" i="3" s="1"/>
  <c r="L42" i="3"/>
  <c r="J42" i="3"/>
  <c r="N42" i="3" s="1"/>
  <c r="L41" i="3"/>
  <c r="J41" i="3"/>
  <c r="N41" i="3" s="1"/>
  <c r="L40" i="3"/>
  <c r="J40" i="3"/>
  <c r="N40" i="3" s="1"/>
  <c r="L39" i="3"/>
  <c r="J39" i="3"/>
  <c r="N39" i="3" s="1"/>
  <c r="L38" i="3"/>
  <c r="J38" i="3"/>
  <c r="N38" i="3" s="1"/>
  <c r="L37" i="3"/>
  <c r="J37" i="3"/>
  <c r="N37" i="3" s="1"/>
  <c r="L36" i="3"/>
  <c r="J36" i="3"/>
  <c r="N36" i="3" s="1"/>
  <c r="L35" i="3"/>
  <c r="J35" i="3"/>
  <c r="N35" i="3" s="1"/>
  <c r="L34" i="3"/>
  <c r="J34" i="3"/>
  <c r="N34" i="3" s="1"/>
  <c r="L33" i="3"/>
  <c r="J33" i="3"/>
  <c r="N33" i="3" s="1"/>
  <c r="AG14" i="3"/>
  <c r="AF14" i="3"/>
  <c r="AE14" i="3"/>
  <c r="AG13" i="3"/>
  <c r="AF13" i="3"/>
  <c r="AE13" i="3"/>
  <c r="AG12" i="3"/>
  <c r="AF12" i="3"/>
  <c r="AE12" i="3"/>
  <c r="AG11" i="3"/>
  <c r="AF11" i="3"/>
  <c r="AE11" i="3"/>
  <c r="AG10" i="3"/>
  <c r="AF10" i="3"/>
  <c r="AE10" i="3"/>
  <c r="AG9" i="3"/>
  <c r="AF9" i="3"/>
  <c r="AE9" i="3"/>
  <c r="AG8" i="3"/>
  <c r="AF8" i="3"/>
  <c r="AE8" i="3"/>
  <c r="AG7" i="3"/>
  <c r="AF7" i="3"/>
  <c r="AE7" i="3"/>
  <c r="AG6" i="3"/>
  <c r="AF6" i="3"/>
  <c r="AE6" i="3"/>
  <c r="AG5" i="3"/>
  <c r="AF5" i="3"/>
  <c r="AE5" i="3"/>
  <c r="AG4" i="3"/>
  <c r="AF4" i="3"/>
  <c r="AE4" i="3"/>
  <c r="AG3" i="3"/>
  <c r="AF3" i="3"/>
  <c r="AE3" i="3"/>
  <c r="H34" i="4" l="1"/>
  <c r="K42" i="3"/>
  <c r="O42" i="3" s="1"/>
  <c r="K34" i="3"/>
  <c r="O34" i="3" s="1"/>
  <c r="H35" i="4"/>
  <c r="L35" i="4" s="1"/>
  <c r="H38" i="4"/>
  <c r="L38" i="4" s="1"/>
  <c r="L34" i="4"/>
  <c r="K44" i="3"/>
  <c r="O44" i="3" s="1"/>
  <c r="K35" i="3"/>
  <c r="O35" i="3" s="1"/>
  <c r="K33" i="3"/>
  <c r="O33" i="3" s="1"/>
  <c r="K38" i="3"/>
  <c r="O38" i="3" s="1"/>
  <c r="K41" i="3"/>
  <c r="O41" i="3" s="1"/>
  <c r="K43" i="3"/>
  <c r="O43" i="3" s="1"/>
  <c r="H37" i="4"/>
  <c r="L37" i="4" s="1"/>
  <c r="H39" i="4"/>
  <c r="L39" i="4" s="1"/>
  <c r="H36" i="4"/>
  <c r="L36" i="4" s="1"/>
  <c r="K40" i="3"/>
  <c r="O40" i="3" s="1"/>
  <c r="K37" i="3"/>
  <c r="O37" i="3" s="1"/>
  <c r="K39" i="3"/>
  <c r="O39" i="3" s="1"/>
  <c r="K36" i="3"/>
  <c r="O36" i="3" s="1"/>
</calcChain>
</file>

<file path=xl/sharedStrings.xml><?xml version="1.0" encoding="utf-8"?>
<sst xmlns="http://schemas.openxmlformats.org/spreadsheetml/2006/main" count="557" uniqueCount="223">
  <si>
    <r>
      <rPr>
        <sz val="14"/>
        <rFont val="Calibri"/>
        <family val="2"/>
      </rPr>
      <t>Chemi Channel</t>
    </r>
  </si>
  <si>
    <r>
      <rPr>
        <sz val="14"/>
        <rFont val="Calibri"/>
        <family val="2"/>
      </rPr>
      <t>FN1</t>
    </r>
  </si>
  <si>
    <r>
      <rPr>
        <sz val="11"/>
        <rFont val="Calibri"/>
        <family val="2"/>
      </rPr>
      <t>Lane</t>
    </r>
  </si>
  <si>
    <r>
      <rPr>
        <sz val="11"/>
        <rFont val="Calibri"/>
        <family val="2"/>
      </rPr>
      <t>Name</t>
    </r>
  </si>
  <si>
    <r>
      <rPr>
        <sz val="11"/>
        <rFont val="Calibri"/>
        <family val="2"/>
      </rPr>
      <t>MW</t>
    </r>
  </si>
  <si>
    <r>
      <rPr>
        <sz val="11"/>
        <rFont val="Calibri"/>
        <family val="2"/>
      </rPr>
      <t>Signal</t>
    </r>
  </si>
  <si>
    <r>
      <rPr>
        <sz val="11"/>
        <rFont val="Calibri"/>
        <family val="2"/>
      </rPr>
      <t>Total</t>
    </r>
  </si>
  <si>
    <r>
      <rPr>
        <sz val="11"/>
        <rFont val="Calibri"/>
        <family val="2"/>
      </rPr>
      <t>Total Background</t>
    </r>
  </si>
  <si>
    <r>
      <rPr>
        <sz val="11"/>
        <rFont val="Calibri"/>
        <family val="2"/>
      </rPr>
      <t>Background</t>
    </r>
  </si>
  <si>
    <r>
      <rPr>
        <sz val="11"/>
        <rFont val="Calibri"/>
        <family val="2"/>
      </rPr>
      <t>Area</t>
    </r>
  </si>
  <si>
    <r>
      <rPr>
        <sz val="11"/>
        <rFont val="Calibri"/>
        <family val="2"/>
      </rPr>
      <t>Normalized Signal</t>
    </r>
  </si>
  <si>
    <r>
      <rPr>
        <sz val="11"/>
        <rFont val="Calibri"/>
        <family val="2"/>
      </rPr>
      <t>SNR</t>
    </r>
  </si>
  <si>
    <r>
      <rPr>
        <sz val="11"/>
        <rFont val="Calibri"/>
        <family val="2"/>
      </rPr>
      <t>Replicate</t>
    </r>
  </si>
  <si>
    <r>
      <rPr>
        <sz val="11"/>
        <rFont val="Calibri"/>
        <family val="2"/>
      </rPr>
      <t>Avg. Norm. Signal</t>
    </r>
  </si>
  <si>
    <r>
      <rPr>
        <sz val="11"/>
        <rFont val="Calibri"/>
        <family val="2"/>
      </rPr>
      <t>Avg. SNR</t>
    </r>
  </si>
  <si>
    <r>
      <rPr>
        <sz val="11"/>
        <rFont val="Calibri"/>
        <family val="2"/>
      </rPr>
      <t>Std. Dev.</t>
    </r>
  </si>
  <si>
    <r>
      <rPr>
        <sz val="11"/>
        <rFont val="Calibri"/>
        <family val="2"/>
      </rPr>
      <t>% CV</t>
    </r>
  </si>
  <si>
    <r>
      <rPr>
        <sz val="11"/>
        <rFont val="Calibri"/>
        <family val="2"/>
      </rPr>
      <t>Amount (µg)</t>
    </r>
  </si>
  <si>
    <r>
      <rPr>
        <sz val="11"/>
        <rFont val="Calibri"/>
        <family val="2"/>
      </rPr>
      <t>Type</t>
    </r>
  </si>
  <si>
    <t>02</t>
  </si>
  <si>
    <t>2E3</t>
  </si>
  <si>
    <t>Sample</t>
  </si>
  <si>
    <t>03</t>
  </si>
  <si>
    <t>04</t>
  </si>
  <si>
    <t>05</t>
  </si>
  <si>
    <t>4B4</t>
  </si>
  <si>
    <t>06</t>
  </si>
  <si>
    <t>07</t>
  </si>
  <si>
    <t>08</t>
  </si>
  <si>
    <t>MC2C</t>
  </si>
  <si>
    <t>09</t>
  </si>
  <si>
    <t>10</t>
  </si>
  <si>
    <t>11</t>
  </si>
  <si>
    <t>RC2C</t>
  </si>
  <si>
    <t>12</t>
  </si>
  <si>
    <t>13</t>
  </si>
  <si>
    <r>
      <rPr>
        <sz val="14"/>
        <rFont val="Calibri"/>
        <family val="2"/>
      </rPr>
      <t xml:space="preserve">MW Marker Set: </t>
    </r>
  </si>
  <si>
    <r>
      <rPr>
        <sz val="14"/>
        <rFont val="Calibri"/>
        <family val="2"/>
      </rPr>
      <t>520 Channel</t>
    </r>
  </si>
  <si>
    <r>
      <rPr>
        <sz val="14"/>
        <rFont val="Calibri"/>
        <family val="2"/>
      </rPr>
      <t>Total Protein</t>
    </r>
  </si>
  <si>
    <r>
      <rPr>
        <sz val="11"/>
        <rFont val="Calibri"/>
        <family val="2"/>
      </rPr>
      <t>Avg. Signal</t>
    </r>
  </si>
  <si>
    <t>Sample 1</t>
  </si>
  <si>
    <t>Sample 2</t>
  </si>
  <si>
    <t>Sample 3</t>
  </si>
  <si>
    <t>Sample 4</t>
  </si>
  <si>
    <t>14</t>
  </si>
  <si>
    <t>Sample 5</t>
  </si>
  <si>
    <t>15</t>
  </si>
  <si>
    <t>Sample 6</t>
  </si>
  <si>
    <r>
      <rPr>
        <sz val="14"/>
        <rFont val="Calibri"/>
        <family val="2"/>
      </rPr>
      <t>Image Name: 27Oct2025 Total Protein</t>
    </r>
  </si>
  <si>
    <t>Other reagents (Name, Cat #, Lot#)</t>
  </si>
  <si>
    <t>protein concentration (ug/ul)</t>
  </si>
  <si>
    <t>Total volume of protein (ul)</t>
  </si>
  <si>
    <t>10 ug protein volume (ul)</t>
  </si>
  <si>
    <t>20 ug protein volume</t>
  </si>
  <si>
    <t>30 ug protein volume</t>
  </si>
  <si>
    <t>Transfer method/Product Info</t>
  </si>
  <si>
    <t>Semi-Dry Transfer Pack (Name, Cat #, Lot#)</t>
  </si>
  <si>
    <t>Semi-dry - PVDF (BioRad Trans-Blot Turbo RTA Transfer Kit, Nitrocellulse, Midi: 1704273, lot# 64585187)</t>
  </si>
  <si>
    <t>Ethyl Alcohol, Pure: Sigma-Aldrich, Cat# E7023-500ML, lot# SHBF9791V</t>
  </si>
  <si>
    <t>Ladder Product (Name, Cat #, Lot#)</t>
  </si>
  <si>
    <t>Precision Plus Dual Color Protein Standards, BioRad, Cat# 1610374, Lot # 64604154, 500 ul</t>
  </si>
  <si>
    <t>Sample #</t>
  </si>
  <si>
    <t>Line</t>
  </si>
  <si>
    <t>Genotype</t>
  </si>
  <si>
    <t>Loading buffer (Name, Cat #, Lot#)</t>
  </si>
  <si>
    <t>Laemmli SDS-Sample Buffer 6X Reducing, Cat# BP-111R, lot# F28R113</t>
  </si>
  <si>
    <t>1</t>
  </si>
  <si>
    <t>APOE33</t>
  </si>
  <si>
    <t>Running Buffer - Tris-glycine SDS Running Buffer: Boston Bioproducts, cat# BP-150, lot# K16R113</t>
  </si>
  <si>
    <t>2</t>
  </si>
  <si>
    <t>0.45 um nitrocellulose</t>
  </si>
  <si>
    <t>3</t>
  </si>
  <si>
    <t>Laemmli Buffer 6X Reducing SDS Sample Buffer: Boston Bioproducts Cat# BP-111R, lot# F28R113</t>
  </si>
  <si>
    <t>4</t>
  </si>
  <si>
    <t>APOE44</t>
  </si>
  <si>
    <t>Wash info:</t>
  </si>
  <si>
    <t>5</t>
  </si>
  <si>
    <t>TBS - Tris Buffered Saline 20X: Boston Bioproducts, cat# BM-301X, lot# E24R108</t>
  </si>
  <si>
    <t>6</t>
  </si>
  <si>
    <t>Tween ®  - MP Biomedicals, Cat# TWEEN201, lot# U1123181415</t>
  </si>
  <si>
    <t>7</t>
  </si>
  <si>
    <t xml:space="preserve">Reagents for Gels: </t>
  </si>
  <si>
    <t>8</t>
  </si>
  <si>
    <t>30% Acrylamide/Bis Solution 37.5:1, 500 ml: Bio-Rad, cat# 1610158, lot# 64568113</t>
  </si>
  <si>
    <t>Resolving Buffer - Boston Bioproducts cat# BP-90, lot# F28R110</t>
  </si>
  <si>
    <t>Stacking Buffer: Boston Bioproducts, cat# BP-95, lot# I19R117</t>
  </si>
  <si>
    <t>APS: BIO-RAD, Cat# 1610700, lot# 64596454</t>
  </si>
  <si>
    <t>TEMED - N,N,N',N'-Tetramethylethylenediamine: BIO-RAD, cat# 161-0801, lot# 64574189</t>
  </si>
  <si>
    <t>Isopropyl Alcohol (IPA): Gotparts747, Lot# IMAX99220629</t>
  </si>
  <si>
    <t>Blocking Buffer: EveryBlot Blocking Buffer Bio-Rad 12010020, lot # 20250131A</t>
  </si>
  <si>
    <t>Secondary Antibodies: anti-rab HRP Cell signaling 7074S, lot# 33</t>
  </si>
  <si>
    <t>Clarity Western ECL Substrate 500 ml - BIO-RAD 170-5060, lot# 102032068</t>
  </si>
  <si>
    <t xml:space="preserve">Protein sample controls: </t>
  </si>
  <si>
    <t>cOmplete Mini Protease Inhibitors Cocktail Tablets: Roche, cat# 11836170001, lot# 71153700</t>
  </si>
  <si>
    <t>PhosSTOP EASY Pack Phosphatase Inhibitors: Roche cat# 04906837001, lot# 67538700</t>
  </si>
  <si>
    <t>Prep Date</t>
  </si>
  <si>
    <t>Model Date</t>
  </si>
  <si>
    <t>Harvest Date</t>
  </si>
  <si>
    <t>WT/MUT</t>
  </si>
  <si>
    <t>CONC (ug/ul)</t>
  </si>
  <si>
    <t>Final Protein Conc. (ug/µL)</t>
  </si>
  <si>
    <t>Lysate (µL)</t>
  </si>
  <si>
    <t>RIPA (uL)</t>
  </si>
  <si>
    <t>6X RLB (uL)</t>
  </si>
  <si>
    <t>FV (uL)</t>
  </si>
  <si>
    <t>Final []</t>
  </si>
  <si>
    <t>ug/ul</t>
  </si>
  <si>
    <t>check</t>
  </si>
  <si>
    <t>Same layout for all gels</t>
  </si>
  <si>
    <t>FN</t>
  </si>
  <si>
    <t>Chemi</t>
  </si>
  <si>
    <t>680 RD</t>
  </si>
  <si>
    <t>2.5 ul ladder</t>
  </si>
  <si>
    <t>LANES</t>
  </si>
  <si>
    <t>BLOT 1</t>
  </si>
  <si>
    <t>Ladder Precision Plus Dual Color Protein Standards</t>
  </si>
  <si>
    <t>Total volume added to well</t>
  </si>
  <si>
    <t>Blot #</t>
  </si>
  <si>
    <t>Purpose</t>
  </si>
  <si>
    <t>Antibody name</t>
  </si>
  <si>
    <t>FN1</t>
  </si>
  <si>
    <t>Species</t>
  </si>
  <si>
    <t>Rabbit</t>
  </si>
  <si>
    <t>Antibody Company</t>
  </si>
  <si>
    <t>Invitrogen</t>
  </si>
  <si>
    <t>Antibody Product #</t>
  </si>
  <si>
    <t>PA5-29578</t>
  </si>
  <si>
    <t>Antibody Lot #</t>
  </si>
  <si>
    <t>Expected Molecular Weight</t>
  </si>
  <si>
    <t>~ 260 kDa</t>
  </si>
  <si>
    <t>Amount of Protein to Load on WB</t>
  </si>
  <si>
    <t>30 ug</t>
  </si>
  <si>
    <t>WB Conditions</t>
  </si>
  <si>
    <t>Gel %</t>
  </si>
  <si>
    <t>Loading Buffer</t>
  </si>
  <si>
    <t>6X Laemmli SDS Loading Buffer</t>
  </si>
  <si>
    <t>Membrane Size (um)</t>
  </si>
  <si>
    <t>0.20 PVDF</t>
  </si>
  <si>
    <t>Transfer Time: Wet-Transfer</t>
  </si>
  <si>
    <t>~ 19 hours (Overnight)</t>
  </si>
  <si>
    <t>Transfer Ampage</t>
  </si>
  <si>
    <t>3 A</t>
  </si>
  <si>
    <t>Transfer Voltage</t>
  </si>
  <si>
    <t>20 V</t>
  </si>
  <si>
    <t>Dried at 37 C for 10 min on filter paper</t>
  </si>
  <si>
    <t>Yes</t>
  </si>
  <si>
    <t>Rehydrate TBS</t>
  </si>
  <si>
    <t>5 min, RT, gentle shaking (50 rpm)</t>
  </si>
  <si>
    <t>Blocking Conditions</t>
  </si>
  <si>
    <t xml:space="preserve">Blocking Buffer </t>
  </si>
  <si>
    <t>1:1 EveryBlot and TBS</t>
  </si>
  <si>
    <t>Blocking Buffer Time</t>
  </si>
  <si>
    <t xml:space="preserve">10 minutes, RT, gentle shaking </t>
  </si>
  <si>
    <t>Primary Antibody Conditions</t>
  </si>
  <si>
    <t>Primary Ab Concentration</t>
  </si>
  <si>
    <t>1:1,000</t>
  </si>
  <si>
    <t>Primary Ab Volume</t>
  </si>
  <si>
    <t>5 ml</t>
  </si>
  <si>
    <t>Primary Incubation Time</t>
  </si>
  <si>
    <t>O/N (about 16 h)</t>
  </si>
  <si>
    <t>Primary Incubation Conditions</t>
  </si>
  <si>
    <t>Wash Buffer (post-primary antibody)</t>
  </si>
  <si>
    <t>TBS-T (Tween 0.02%)</t>
  </si>
  <si>
    <t>Wash Conditions</t>
  </si>
  <si>
    <t>4x, 5 min each, vigorous (125 rpm)</t>
  </si>
  <si>
    <t>Secondary Antibody Conditions</t>
  </si>
  <si>
    <t>Type of Secondary</t>
  </si>
  <si>
    <t>gαr-HRP</t>
  </si>
  <si>
    <t>Color on LiCor Imager</t>
  </si>
  <si>
    <t>Grey</t>
  </si>
  <si>
    <t>Secondary Ab Concentration</t>
  </si>
  <si>
    <t>1:5,000</t>
  </si>
  <si>
    <t>Secondary Incubation Conditions</t>
  </si>
  <si>
    <t xml:space="preserve">1 h, RT, gentle shaking </t>
  </si>
  <si>
    <t>Wash Buffer (post-secondary antibody)</t>
  </si>
  <si>
    <t>4x, 5 min each, vigorous  (125 rpm)</t>
  </si>
  <si>
    <t>Final Wash - Buffer</t>
  </si>
  <si>
    <t>TBS</t>
  </si>
  <si>
    <t>Final Wash - Conditions</t>
  </si>
  <si>
    <t>1x, 5 min, vigorous (125 rpm)</t>
  </si>
  <si>
    <t>Chemiluminescence Kit</t>
  </si>
  <si>
    <t>1:1 Luminal &amp; Peroxide</t>
  </si>
  <si>
    <t>Volume</t>
  </si>
  <si>
    <t>500 ul luminal : 500 ul Peroxide</t>
  </si>
  <si>
    <t>Incubation Time</t>
  </si>
  <si>
    <t>3 min, room temp.</t>
  </si>
  <si>
    <t>Imaging Conditions</t>
  </si>
  <si>
    <t>LiCor Settings</t>
  </si>
  <si>
    <t>Comments</t>
  </si>
  <si>
    <t>800 CW</t>
  </si>
  <si>
    <t>Caghan Samples</t>
  </si>
  <si>
    <r>
      <rPr>
        <sz val="14"/>
        <rFont val="Calibri"/>
        <family val="2"/>
      </rPr>
      <t>FN1 260 kDa</t>
    </r>
  </si>
  <si>
    <r>
      <rPr>
        <sz val="14"/>
        <rFont val="Calibri"/>
        <family val="2"/>
      </rPr>
      <t>Total Protein Stain</t>
    </r>
  </si>
  <si>
    <t>Samples for blots FN1</t>
  </si>
  <si>
    <t>Laemmli Buffer Blank</t>
  </si>
  <si>
    <t>Isolation: 2X RIPA Buffer - Pierce ™ Cat. 89901, Lot# YJ380590</t>
  </si>
  <si>
    <t xml:space="preserve">Methanol 99.8%: Sigma, cat. 179337-1L, lot# SHBS3398 </t>
  </si>
  <si>
    <t>Transfer buffer is made with the semi-dry transfer buffer and methanol (1% ethanol and 9% methanol)</t>
  </si>
  <si>
    <t>1:2,000</t>
  </si>
  <si>
    <t>Chemeliminescence exposure: 30 seconds</t>
  </si>
  <si>
    <t>4 ℃, rocking speed 10, cold room, Incubation box</t>
  </si>
  <si>
    <t>Sample information and dilution table: Samples heat denatured at 95 4 ℃ for 10 minutes.</t>
  </si>
  <si>
    <t>Experimental samples not included in this paper</t>
  </si>
  <si>
    <t>Donor</t>
  </si>
  <si>
    <t>TCW2</t>
  </si>
  <si>
    <t>TCW4</t>
  </si>
  <si>
    <t xml:space="preserve"> </t>
  </si>
  <si>
    <t>TCW2E33-2E3</t>
  </si>
  <si>
    <t>TCW2E44-4B4</t>
  </si>
  <si>
    <t>TCW4E33-MC2C</t>
  </si>
  <si>
    <t>TCW4E44-RC2C</t>
  </si>
  <si>
    <t xml:space="preserve"> Caghan Kizil Lab Samples rec. July 17 2025</t>
  </si>
  <si>
    <t>APOE genotype</t>
  </si>
  <si>
    <t>Cell Type</t>
  </si>
  <si>
    <t>iPSC-astrocytes</t>
  </si>
  <si>
    <t>Experiment: 27Oct2025 FN1 on Astrocytes</t>
  </si>
  <si>
    <t>Experiment: 05Nov2025 FN1 on VAMPs</t>
  </si>
  <si>
    <t>Image Name: 05Nov2025 FN1 on VAMPs</t>
  </si>
  <si>
    <t xml:space="preserve">Image Name: 28Oct2025 FN1 on Astrocytes </t>
  </si>
  <si>
    <t>Project: 05Nov2025 FN1 on VAMPs</t>
  </si>
  <si>
    <t>Project: 27Oct2025 FN1 on Astrocytes</t>
  </si>
  <si>
    <t>Image Name: 05Nov2025 Total Protein</t>
  </si>
  <si>
    <t>** remove this sample due to technical issues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</si>
</sst>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4"/>
      <name val="Calibri"/>
      <family val="2"/>
    </font>
    <font>
      <b/>
      <sz val="18"/>
      <color theme="1"/>
      <name val="Aptos Narrow"/>
      <family val="2"/>
      <scheme val="minor"/>
    </font>
    <font>
      <sz val="11"/>
      <name val="Calibri"/>
      <family val="2"/>
    </font>
    <font>
      <b/>
      <sz val="11"/>
      <color rgb="FFC00000"/>
      <name val="Aptos Narrow"/>
      <family val="2"/>
      <scheme val="minor"/>
    </font>
    <font>
      <sz val="11"/>
      <color rgb="FFC00000"/>
      <name val="Aptos Narrow"/>
      <family val="2"/>
      <scheme val="minor"/>
    </font>
    <font>
      <sz val="11"/>
      <color theme="1"/>
      <name val="Arial"/>
      <family val="2"/>
    </font>
    <font>
      <sz val="11"/>
      <color rgb="FFC00000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1"/>
      <name val="Arial"/>
      <family val="2"/>
    </font>
    <font>
      <sz val="12"/>
      <color rgb="FF222222"/>
      <name val="Arial"/>
      <family val="2"/>
    </font>
    <font>
      <b/>
      <sz val="11"/>
      <color theme="0"/>
      <name val="Arial"/>
      <family val="2"/>
    </font>
    <font>
      <sz val="11"/>
      <color theme="1"/>
      <name val="Times New Roman"/>
      <family val="1"/>
    </font>
    <font>
      <sz val="11"/>
      <color rgb="FF00B050"/>
      <name val="Arial"/>
      <family val="2"/>
    </font>
    <font>
      <sz val="12"/>
      <color theme="1"/>
      <name val="Arial"/>
      <family val="2"/>
    </font>
    <font>
      <sz val="11"/>
      <color theme="5" tint="-0.249977111117893"/>
      <name val="Arial"/>
      <family val="2"/>
    </font>
    <font>
      <b/>
      <sz val="11"/>
      <color rgb="FF000000"/>
      <name val="Arial"/>
      <family val="2"/>
    </font>
    <font>
      <b/>
      <sz val="12"/>
      <color theme="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1"/>
      <color theme="0"/>
      <name val="Arial"/>
      <family val="2"/>
    </font>
    <font>
      <b/>
      <sz val="16"/>
      <color theme="1"/>
      <name val="Aptos Narrow"/>
      <family val="2"/>
      <scheme val="minor"/>
    </font>
    <font>
      <sz val="11"/>
      <color rgb="FF222222"/>
      <name val="Arial"/>
      <family val="2"/>
    </font>
    <font>
      <b/>
      <sz val="14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1"/>
        <bgColor indexed="64"/>
      </patternFill>
    </fill>
  </fills>
  <borders count="10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C00000"/>
      </left>
      <right/>
      <top style="medium">
        <color rgb="FFC00000"/>
      </top>
      <bottom/>
      <diagonal/>
    </border>
    <border>
      <left/>
      <right/>
      <top style="medium">
        <color rgb="FFC00000"/>
      </top>
      <bottom/>
      <diagonal/>
    </border>
    <border>
      <left/>
      <right style="medium">
        <color rgb="FFC00000"/>
      </right>
      <top style="medium">
        <color rgb="FFC00000"/>
      </top>
      <bottom/>
      <diagonal/>
    </border>
    <border>
      <left style="medium">
        <color rgb="FFC00000"/>
      </left>
      <right/>
      <top/>
      <bottom/>
      <diagonal/>
    </border>
    <border>
      <left/>
      <right style="medium">
        <color rgb="FFC00000"/>
      </right>
      <top/>
      <bottom/>
      <diagonal/>
    </border>
    <border>
      <left style="medium">
        <color rgb="FFC00000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medium">
        <color indexed="64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C00000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medium">
        <color indexed="64"/>
      </left>
      <right/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C00000"/>
      </left>
      <right/>
      <top/>
      <bottom style="medium">
        <color rgb="FFC00000"/>
      </bottom>
      <diagonal/>
    </border>
    <border>
      <left/>
      <right/>
      <top/>
      <bottom style="medium">
        <color rgb="FFC00000"/>
      </bottom>
      <diagonal/>
    </border>
    <border>
      <left/>
      <right style="medium">
        <color rgb="FFC00000"/>
      </right>
      <top/>
      <bottom style="medium">
        <color rgb="FFC00000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theme="1"/>
      </bottom>
      <diagonal/>
    </border>
    <border>
      <left/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indexed="64"/>
      </left>
      <right/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thin">
        <color theme="1"/>
      </top>
      <bottom style="medium">
        <color indexed="64"/>
      </bottom>
      <diagonal/>
    </border>
    <border>
      <left/>
      <right style="medium">
        <color indexed="64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 style="thin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/>
      <bottom style="thin">
        <color theme="1"/>
      </bottom>
      <diagonal/>
    </border>
    <border>
      <left style="medium">
        <color indexed="64"/>
      </left>
      <right style="medium">
        <color indexed="64"/>
      </right>
      <top/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/>
      <diagonal/>
    </border>
    <border>
      <left style="medium">
        <color theme="1"/>
      </left>
      <right/>
      <top style="thin">
        <color theme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 style="medium">
        <color theme="1"/>
      </bottom>
      <diagonal/>
    </border>
    <border>
      <left/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 style="medium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indexed="64"/>
      </left>
      <right style="medium">
        <color theme="1"/>
      </right>
      <top/>
      <bottom/>
      <diagonal/>
    </border>
    <border>
      <left style="medium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9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6" fillId="0" borderId="0" xfId="0" applyFont="1"/>
    <xf numFmtId="0" fontId="0" fillId="2" borderId="4" xfId="0" applyFill="1" applyBorder="1"/>
    <xf numFmtId="0" fontId="0" fillId="2" borderId="0" xfId="0" applyFill="1"/>
    <xf numFmtId="0" fontId="0" fillId="2" borderId="5" xfId="0" applyFill="1" applyBorder="1"/>
    <xf numFmtId="0" fontId="8" fillId="0" borderId="0" xfId="0" applyFont="1"/>
    <xf numFmtId="0" fontId="9" fillId="0" borderId="0" xfId="0" applyFont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0" fillId="0" borderId="0" xfId="1" applyFont="1"/>
    <xf numFmtId="0" fontId="11" fillId="0" borderId="0" xfId="1" applyFont="1"/>
    <xf numFmtId="0" fontId="12" fillId="0" borderId="0" xfId="2" applyFont="1" applyAlignment="1">
      <alignment wrapText="1"/>
    </xf>
    <xf numFmtId="0" fontId="12" fillId="0" borderId="2" xfId="1" applyFont="1" applyBorder="1" applyAlignment="1">
      <alignment wrapText="1"/>
    </xf>
    <xf numFmtId="0" fontId="12" fillId="0" borderId="0" xfId="1" applyFont="1" applyAlignment="1">
      <alignment wrapText="1"/>
    </xf>
    <xf numFmtId="0" fontId="10" fillId="0" borderId="0" xfId="0" applyFont="1"/>
    <xf numFmtId="164" fontId="12" fillId="0" borderId="0" xfId="1" applyNumberFormat="1" applyFont="1"/>
    <xf numFmtId="0" fontId="12" fillId="0" borderId="0" xfId="1" applyFont="1"/>
    <xf numFmtId="2" fontId="12" fillId="0" borderId="0" xfId="1" applyNumberFormat="1" applyFont="1"/>
    <xf numFmtId="0" fontId="12" fillId="0" borderId="0" xfId="2" applyFont="1"/>
    <xf numFmtId="2" fontId="10" fillId="0" borderId="0" xfId="1" applyNumberFormat="1" applyFont="1"/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10" fillId="0" borderId="0" xfId="0" applyNumberFormat="1" applyFont="1"/>
    <xf numFmtId="49" fontId="12" fillId="0" borderId="9" xfId="0" applyNumberFormat="1" applyFont="1" applyBorder="1" applyAlignment="1">
      <alignment horizontal="right"/>
    </xf>
    <xf numFmtId="49" fontId="13" fillId="4" borderId="10" xfId="0" applyNumberFormat="1" applyFont="1" applyFill="1" applyBorder="1"/>
    <xf numFmtId="49" fontId="10" fillId="5" borderId="10" xfId="0" applyNumberFormat="1" applyFont="1" applyFill="1" applyBorder="1" applyAlignment="1">
      <alignment horizontal="center" vertical="center"/>
    </xf>
    <xf numFmtId="0" fontId="0" fillId="0" borderId="10" xfId="0" applyBorder="1"/>
    <xf numFmtId="164" fontId="14" fillId="0" borderId="10" xfId="0" applyNumberFormat="1" applyFont="1" applyBorder="1"/>
    <xf numFmtId="2" fontId="12" fillId="0" borderId="10" xfId="1" applyNumberFormat="1" applyFont="1" applyBorder="1"/>
    <xf numFmtId="164" fontId="14" fillId="0" borderId="10" xfId="1" applyNumberFormat="1" applyFont="1" applyBorder="1"/>
    <xf numFmtId="2" fontId="14" fillId="0" borderId="11" xfId="1" applyNumberFormat="1" applyFont="1" applyBorder="1"/>
    <xf numFmtId="49" fontId="12" fillId="0" borderId="12" xfId="0" applyNumberFormat="1" applyFont="1" applyBorder="1" applyAlignment="1">
      <alignment horizontal="right"/>
    </xf>
    <xf numFmtId="49" fontId="13" fillId="4" borderId="13" xfId="0" applyNumberFormat="1" applyFont="1" applyFill="1" applyBorder="1"/>
    <xf numFmtId="49" fontId="10" fillId="5" borderId="13" xfId="0" applyNumberFormat="1" applyFont="1" applyFill="1" applyBorder="1" applyAlignment="1">
      <alignment horizontal="center" vertical="center"/>
    </xf>
    <xf numFmtId="0" fontId="0" fillId="0" borderId="13" xfId="0" applyBorder="1"/>
    <xf numFmtId="0" fontId="8" fillId="0" borderId="13" xfId="0" applyFont="1" applyBorder="1"/>
    <xf numFmtId="164" fontId="14" fillId="0" borderId="13" xfId="0" applyNumberFormat="1" applyFont="1" applyBorder="1"/>
    <xf numFmtId="0" fontId="15" fillId="0" borderId="13" xfId="0" applyFont="1" applyBorder="1"/>
    <xf numFmtId="164" fontId="14" fillId="0" borderId="13" xfId="1" applyNumberFormat="1" applyFont="1" applyBorder="1"/>
    <xf numFmtId="2" fontId="14" fillId="0" borderId="14" xfId="1" applyNumberFormat="1" applyFont="1" applyBorder="1"/>
    <xf numFmtId="2" fontId="12" fillId="0" borderId="13" xfId="1" applyNumberFormat="1" applyFont="1" applyBorder="1"/>
    <xf numFmtId="49" fontId="13" fillId="6" borderId="13" xfId="0" applyNumberFormat="1" applyFont="1" applyFill="1" applyBorder="1"/>
    <xf numFmtId="2" fontId="10" fillId="0" borderId="13" xfId="0" applyNumberFormat="1" applyFont="1" applyBorder="1"/>
    <xf numFmtId="0" fontId="10" fillId="0" borderId="13" xfId="0" applyFont="1" applyBorder="1"/>
    <xf numFmtId="0" fontId="9" fillId="0" borderId="13" xfId="0" applyFont="1" applyBorder="1"/>
    <xf numFmtId="2" fontId="15" fillId="0" borderId="13" xfId="1" applyNumberFormat="1" applyFont="1" applyBorder="1"/>
    <xf numFmtId="0" fontId="12" fillId="0" borderId="13" xfId="0" applyFont="1" applyBorder="1"/>
    <xf numFmtId="0" fontId="13" fillId="7" borderId="13" xfId="0" applyFont="1" applyFill="1" applyBorder="1"/>
    <xf numFmtId="164" fontId="16" fillId="0" borderId="13" xfId="0" applyNumberFormat="1" applyFont="1" applyBorder="1"/>
    <xf numFmtId="164" fontId="3" fillId="0" borderId="13" xfId="0" applyNumberFormat="1" applyFont="1" applyBorder="1"/>
    <xf numFmtId="164" fontId="12" fillId="0" borderId="13" xfId="0" applyNumberFormat="1" applyFont="1" applyBorder="1"/>
    <xf numFmtId="0" fontId="10" fillId="8" borderId="13" xfId="0" applyFont="1" applyFill="1" applyBorder="1"/>
    <xf numFmtId="0" fontId="10" fillId="8" borderId="15" xfId="0" applyFont="1" applyFill="1" applyBorder="1"/>
    <xf numFmtId="49" fontId="10" fillId="5" borderId="15" xfId="0" applyNumberFormat="1" applyFont="1" applyFill="1" applyBorder="1" applyAlignment="1">
      <alignment horizontal="center" vertical="center"/>
    </xf>
    <xf numFmtId="0" fontId="13" fillId="0" borderId="13" xfId="0" applyFont="1" applyBorder="1"/>
    <xf numFmtId="49" fontId="10" fillId="0" borderId="13" xfId="0" applyNumberFormat="1" applyFont="1" applyBorder="1" applyAlignment="1">
      <alignment horizontal="center" vertical="center"/>
    </xf>
    <xf numFmtId="2" fontId="12" fillId="0" borderId="13" xfId="0" applyNumberFormat="1" applyFont="1" applyBorder="1"/>
    <xf numFmtId="49" fontId="12" fillId="0" borderId="16" xfId="0" applyNumberFormat="1" applyFont="1" applyBorder="1" applyAlignment="1">
      <alignment horizontal="right"/>
    </xf>
    <xf numFmtId="0" fontId="13" fillId="0" borderId="15" xfId="0" applyFont="1" applyBorder="1"/>
    <xf numFmtId="49" fontId="10" fillId="0" borderId="15" xfId="0" applyNumberFormat="1" applyFont="1" applyBorder="1" applyAlignment="1">
      <alignment horizontal="center" vertical="center"/>
    </xf>
    <xf numFmtId="0" fontId="0" fillId="0" borderId="15" xfId="0" applyBorder="1"/>
    <xf numFmtId="2" fontId="3" fillId="0" borderId="15" xfId="0" applyNumberFormat="1" applyFont="1" applyBorder="1"/>
    <xf numFmtId="0" fontId="14" fillId="0" borderId="15" xfId="0" applyFont="1" applyBorder="1"/>
    <xf numFmtId="164" fontId="14" fillId="0" borderId="15" xfId="1" applyNumberFormat="1" applyFont="1" applyBorder="1"/>
    <xf numFmtId="2" fontId="14" fillId="0" borderId="17" xfId="1" applyNumberFormat="1" applyFont="1" applyBorder="1"/>
    <xf numFmtId="49" fontId="12" fillId="0" borderId="0" xfId="0" applyNumberFormat="1" applyFont="1" applyAlignment="1">
      <alignment horizontal="right"/>
    </xf>
    <xf numFmtId="0" fontId="16" fillId="0" borderId="0" xfId="0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164" fontId="16" fillId="0" borderId="0" xfId="0" applyNumberFormat="1" applyFont="1"/>
    <xf numFmtId="2" fontId="14" fillId="0" borderId="0" xfId="1" applyNumberFormat="1" applyFont="1"/>
    <xf numFmtId="164" fontId="14" fillId="0" borderId="0" xfId="1" applyNumberFormat="1" applyFont="1"/>
    <xf numFmtId="0" fontId="2" fillId="0" borderId="0" xfId="0" applyFont="1" applyAlignment="1">
      <alignment horizontal="center" vertical="center"/>
    </xf>
    <xf numFmtId="0" fontId="13" fillId="0" borderId="0" xfId="0" applyFont="1" applyAlignment="1">
      <alignment horizontal="left" readingOrder="1"/>
    </xf>
    <xf numFmtId="0" fontId="14" fillId="0" borderId="0" xfId="0" applyFont="1"/>
    <xf numFmtId="49" fontId="3" fillId="0" borderId="0" xfId="0" applyNumberFormat="1" applyFont="1" applyAlignment="1">
      <alignment horizontal="right"/>
    </xf>
    <xf numFmtId="0" fontId="17" fillId="0" borderId="0" xfId="0" applyFont="1"/>
    <xf numFmtId="0" fontId="13" fillId="0" borderId="0" xfId="0" applyFont="1"/>
    <xf numFmtId="49" fontId="13" fillId="0" borderId="0" xfId="0" applyNumberFormat="1" applyFont="1"/>
    <xf numFmtId="0" fontId="18" fillId="0" borderId="0" xfId="0" applyFont="1"/>
    <xf numFmtId="15" fontId="13" fillId="0" borderId="0" xfId="0" applyNumberFormat="1" applyFont="1"/>
    <xf numFmtId="49" fontId="10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164" fontId="3" fillId="0" borderId="0" xfId="0" applyNumberFormat="1" applyFont="1"/>
    <xf numFmtId="15" fontId="10" fillId="0" borderId="0" xfId="0" applyNumberFormat="1" applyFont="1"/>
    <xf numFmtId="164" fontId="10" fillId="0" borderId="0" xfId="0" applyNumberFormat="1" applyFont="1"/>
    <xf numFmtId="0" fontId="19" fillId="0" borderId="0" xfId="0" applyFont="1"/>
    <xf numFmtId="164" fontId="12" fillId="0" borderId="0" xfId="0" applyNumberFormat="1" applyFont="1"/>
    <xf numFmtId="164" fontId="8" fillId="0" borderId="0" xfId="0" applyNumberFormat="1" applyFont="1"/>
    <xf numFmtId="164" fontId="15" fillId="0" borderId="0" xfId="0" applyNumberFormat="1" applyFont="1"/>
    <xf numFmtId="0" fontId="20" fillId="0" borderId="0" xfId="0" applyFont="1" applyAlignment="1">
      <alignment horizontal="center" wrapText="1"/>
    </xf>
    <xf numFmtId="0" fontId="20" fillId="0" borderId="0" xfId="3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horizontal="center" wrapText="1"/>
    </xf>
    <xf numFmtId="164" fontId="15" fillId="0" borderId="0" xfId="0" applyNumberFormat="1" applyFont="1" applyAlignment="1">
      <alignment horizontal="right" vertical="center"/>
    </xf>
    <xf numFmtId="164" fontId="15" fillId="0" borderId="0" xfId="1" applyNumberFormat="1" applyFont="1"/>
    <xf numFmtId="2" fontId="15" fillId="0" borderId="0" xfId="1" applyNumberFormat="1" applyFont="1"/>
    <xf numFmtId="0" fontId="10" fillId="0" borderId="0" xfId="0" applyFont="1" applyAlignment="1">
      <alignment horizontal="center" vertical="center" wrapText="1"/>
    </xf>
    <xf numFmtId="164" fontId="14" fillId="0" borderId="0" xfId="0" applyNumberFormat="1" applyFont="1" applyAlignment="1">
      <alignment horizontal="right" vertical="center"/>
    </xf>
    <xf numFmtId="0" fontId="20" fillId="9" borderId="18" xfId="0" applyFont="1" applyFill="1" applyBorder="1" applyAlignment="1">
      <alignment horizontal="center" wrapText="1"/>
    </xf>
    <xf numFmtId="0" fontId="20" fillId="9" borderId="19" xfId="3" applyFont="1" applyFill="1" applyBorder="1" applyAlignment="1">
      <alignment horizontal="center" vertical="center" wrapText="1"/>
    </xf>
    <xf numFmtId="0" fontId="20" fillId="9" borderId="20" xfId="3" applyFont="1" applyFill="1" applyBorder="1" applyAlignment="1">
      <alignment horizontal="center" vertical="center" wrapText="1"/>
    </xf>
    <xf numFmtId="0" fontId="20" fillId="9" borderId="21" xfId="0" applyFont="1" applyFill="1" applyBorder="1" applyAlignment="1">
      <alignment horizontal="center" vertical="center" wrapText="1"/>
    </xf>
    <xf numFmtId="49" fontId="16" fillId="0" borderId="0" xfId="0" applyNumberFormat="1" applyFont="1" applyAlignment="1">
      <alignment horizontal="right" vertical="center"/>
    </xf>
    <xf numFmtId="0" fontId="20" fillId="9" borderId="22" xfId="0" applyFont="1" applyFill="1" applyBorder="1" applyAlignment="1">
      <alignment horizontal="center" wrapText="1"/>
    </xf>
    <xf numFmtId="0" fontId="20" fillId="9" borderId="23" xfId="3" applyFont="1" applyFill="1" applyBorder="1" applyAlignment="1">
      <alignment horizontal="center" wrapText="1"/>
    </xf>
    <xf numFmtId="0" fontId="20" fillId="9" borderId="24" xfId="3" applyFont="1" applyFill="1" applyBorder="1" applyAlignment="1">
      <alignment horizontal="center" wrapText="1"/>
    </xf>
    <xf numFmtId="0" fontId="20" fillId="9" borderId="24" xfId="3" applyFont="1" applyFill="1" applyBorder="1" applyAlignment="1">
      <alignment horizontal="center"/>
    </xf>
    <xf numFmtId="0" fontId="20" fillId="9" borderId="25" xfId="0" applyFont="1" applyFill="1" applyBorder="1" applyAlignment="1">
      <alignment horizontal="center"/>
    </xf>
    <xf numFmtId="15" fontId="10" fillId="5" borderId="9" xfId="0" applyNumberFormat="1" applyFont="1" applyFill="1" applyBorder="1"/>
    <xf numFmtId="15" fontId="10" fillId="5" borderId="10" xfId="0" applyNumberFormat="1" applyFont="1" applyFill="1" applyBorder="1"/>
    <xf numFmtId="0" fontId="10" fillId="5" borderId="10" xfId="0" applyFont="1" applyFill="1" applyBorder="1" applyAlignment="1">
      <alignment horizontal="center" vertical="center"/>
    </xf>
    <xf numFmtId="164" fontId="18" fillId="10" borderId="10" xfId="0" applyNumberFormat="1" applyFont="1" applyFill="1" applyBorder="1" applyAlignment="1">
      <alignment horizontal="center" vertical="center"/>
    </xf>
    <xf numFmtId="164" fontId="14" fillId="4" borderId="10" xfId="3" applyNumberFormat="1" applyFont="1" applyFill="1" applyBorder="1" applyAlignment="1">
      <alignment horizontal="center" vertical="center"/>
    </xf>
    <xf numFmtId="2" fontId="14" fillId="11" borderId="10" xfId="3" applyNumberFormat="1" applyFont="1" applyFill="1" applyBorder="1" applyAlignment="1">
      <alignment horizontal="center" vertical="center"/>
    </xf>
    <xf numFmtId="164" fontId="20" fillId="9" borderId="10" xfId="3" applyNumberFormat="1" applyFont="1" applyFill="1" applyBorder="1" applyAlignment="1">
      <alignment horizontal="center" vertical="center"/>
    </xf>
    <xf numFmtId="0" fontId="10" fillId="10" borderId="10" xfId="3" applyFont="1" applyFill="1" applyBorder="1" applyAlignment="1">
      <alignment horizontal="center" vertical="center"/>
    </xf>
    <xf numFmtId="2" fontId="12" fillId="12" borderId="10" xfId="0" applyNumberFormat="1" applyFont="1" applyFill="1" applyBorder="1" applyAlignment="1">
      <alignment horizontal="center" vertical="center"/>
    </xf>
    <xf numFmtId="0" fontId="10" fillId="0" borderId="11" xfId="0" applyFont="1" applyBorder="1"/>
    <xf numFmtId="15" fontId="10" fillId="5" borderId="12" xfId="0" applyNumberFormat="1" applyFont="1" applyFill="1" applyBorder="1"/>
    <xf numFmtId="15" fontId="10" fillId="5" borderId="13" xfId="0" applyNumberFormat="1" applyFont="1" applyFill="1" applyBorder="1"/>
    <xf numFmtId="0" fontId="10" fillId="5" borderId="13" xfId="0" applyFont="1" applyFill="1" applyBorder="1" applyAlignment="1">
      <alignment horizontal="center" vertical="center"/>
    </xf>
    <xf numFmtId="164" fontId="18" fillId="0" borderId="13" xfId="0" applyNumberFormat="1" applyFont="1" applyBorder="1" applyAlignment="1">
      <alignment horizontal="center" vertical="center"/>
    </xf>
    <xf numFmtId="164" fontId="14" fillId="4" borderId="13" xfId="3" applyNumberFormat="1" applyFont="1" applyFill="1" applyBorder="1" applyAlignment="1">
      <alignment horizontal="center" vertical="center"/>
    </xf>
    <xf numFmtId="2" fontId="14" fillId="11" borderId="13" xfId="3" applyNumberFormat="1" applyFont="1" applyFill="1" applyBorder="1" applyAlignment="1">
      <alignment horizontal="center" vertical="center"/>
    </xf>
    <xf numFmtId="164" fontId="20" fillId="9" borderId="13" xfId="3" applyNumberFormat="1" applyFont="1" applyFill="1" applyBorder="1" applyAlignment="1">
      <alignment horizontal="center" vertical="center"/>
    </xf>
    <xf numFmtId="0" fontId="10" fillId="10" borderId="13" xfId="3" applyFont="1" applyFill="1" applyBorder="1" applyAlignment="1">
      <alignment horizontal="center" vertical="center"/>
    </xf>
    <xf numFmtId="2" fontId="12" fillId="12" borderId="13" xfId="0" applyNumberFormat="1" applyFont="1" applyFill="1" applyBorder="1" applyAlignment="1">
      <alignment horizontal="center" vertical="center"/>
    </xf>
    <xf numFmtId="0" fontId="10" fillId="0" borderId="14" xfId="0" applyFont="1" applyBorder="1"/>
    <xf numFmtId="164" fontId="10" fillId="0" borderId="13" xfId="0" applyNumberFormat="1" applyFont="1" applyBorder="1" applyAlignment="1">
      <alignment horizontal="center"/>
    </xf>
    <xf numFmtId="15" fontId="10" fillId="5" borderId="16" xfId="0" applyNumberFormat="1" applyFont="1" applyFill="1" applyBorder="1"/>
    <xf numFmtId="15" fontId="10" fillId="5" borderId="15" xfId="0" applyNumberFormat="1" applyFont="1" applyFill="1" applyBorder="1"/>
    <xf numFmtId="0" fontId="10" fillId="5" borderId="15" xfId="0" applyFont="1" applyFill="1" applyBorder="1" applyAlignment="1">
      <alignment horizontal="center" vertical="center"/>
    </xf>
    <xf numFmtId="164" fontId="12" fillId="0" borderId="15" xfId="0" applyNumberFormat="1" applyFont="1" applyBorder="1"/>
    <xf numFmtId="164" fontId="10" fillId="0" borderId="15" xfId="0" applyNumberFormat="1" applyFont="1" applyBorder="1" applyAlignment="1">
      <alignment horizontal="center"/>
    </xf>
    <xf numFmtId="164" fontId="14" fillId="4" borderId="15" xfId="3" applyNumberFormat="1" applyFont="1" applyFill="1" applyBorder="1" applyAlignment="1">
      <alignment horizontal="center" vertical="center"/>
    </xf>
    <xf numFmtId="2" fontId="14" fillId="11" borderId="15" xfId="3" applyNumberFormat="1" applyFont="1" applyFill="1" applyBorder="1" applyAlignment="1">
      <alignment horizontal="center" vertical="center"/>
    </xf>
    <xf numFmtId="164" fontId="20" fillId="9" borderId="15" xfId="3" applyNumberFormat="1" applyFont="1" applyFill="1" applyBorder="1" applyAlignment="1">
      <alignment horizontal="center" vertical="center"/>
    </xf>
    <xf numFmtId="0" fontId="10" fillId="10" borderId="15" xfId="3" applyFont="1" applyFill="1" applyBorder="1" applyAlignment="1">
      <alignment horizontal="center" vertical="center"/>
    </xf>
    <xf numFmtId="2" fontId="12" fillId="12" borderId="15" xfId="0" applyNumberFormat="1" applyFont="1" applyFill="1" applyBorder="1" applyAlignment="1">
      <alignment horizontal="center" vertical="center"/>
    </xf>
    <xf numFmtId="0" fontId="10" fillId="0" borderId="17" xfId="0" applyFont="1" applyBorder="1"/>
    <xf numFmtId="15" fontId="0" fillId="0" borderId="0" xfId="0" applyNumberFormat="1"/>
    <xf numFmtId="0" fontId="11" fillId="0" borderId="0" xfId="0" applyFont="1"/>
    <xf numFmtId="2" fontId="14" fillId="0" borderId="0" xfId="0" applyNumberFormat="1" applyFont="1"/>
    <xf numFmtId="164" fontId="18" fillId="0" borderId="0" xfId="0" applyNumberFormat="1" applyFont="1" applyAlignment="1">
      <alignment horizontal="center" vertical="center"/>
    </xf>
    <xf numFmtId="164" fontId="14" fillId="0" borderId="0" xfId="3" applyNumberFormat="1" applyFont="1" applyAlignment="1">
      <alignment horizontal="center" vertical="center"/>
    </xf>
    <xf numFmtId="2" fontId="14" fillId="0" borderId="0" xfId="3" applyNumberFormat="1" applyFont="1" applyAlignment="1">
      <alignment horizontal="center" vertical="center"/>
    </xf>
    <xf numFmtId="164" fontId="20" fillId="0" borderId="0" xfId="3" applyNumberFormat="1" applyFont="1" applyAlignment="1">
      <alignment horizontal="center" vertical="center"/>
    </xf>
    <xf numFmtId="0" fontId="10" fillId="0" borderId="0" xfId="3" applyFont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2" fontId="22" fillId="0" borderId="0" xfId="1" applyNumberFormat="1" applyFont="1"/>
    <xf numFmtId="164" fontId="10" fillId="0" borderId="0" xfId="1" applyNumberFormat="1" applyFont="1"/>
    <xf numFmtId="49" fontId="23" fillId="0" borderId="0" xfId="0" applyNumberFormat="1" applyFont="1"/>
    <xf numFmtId="2" fontId="12" fillId="0" borderId="26" xfId="1" applyNumberFormat="1" applyFont="1" applyBorder="1"/>
    <xf numFmtId="2" fontId="10" fillId="0" borderId="27" xfId="1" applyNumberFormat="1" applyFont="1" applyBorder="1"/>
    <xf numFmtId="0" fontId="10" fillId="0" borderId="27" xfId="1" applyFont="1" applyBorder="1"/>
    <xf numFmtId="0" fontId="10" fillId="0" borderId="27" xfId="2" applyFont="1" applyBorder="1"/>
    <xf numFmtId="164" fontId="10" fillId="0" borderId="27" xfId="1" applyNumberFormat="1" applyFont="1" applyBorder="1"/>
    <xf numFmtId="0" fontId="0" fillId="0" borderId="27" xfId="0" applyBorder="1"/>
    <xf numFmtId="0" fontId="10" fillId="0" borderId="28" xfId="1" applyFont="1" applyBorder="1"/>
    <xf numFmtId="2" fontId="12" fillId="0" borderId="29" xfId="1" applyNumberFormat="1" applyFont="1" applyBorder="1"/>
    <xf numFmtId="0" fontId="10" fillId="0" borderId="0" xfId="2" applyFont="1"/>
    <xf numFmtId="0" fontId="3" fillId="0" borderId="9" xfId="0" applyFont="1" applyBorder="1" applyAlignment="1">
      <alignment wrapText="1"/>
    </xf>
    <xf numFmtId="0" fontId="3" fillId="3" borderId="11" xfId="0" applyFont="1" applyFill="1" applyBorder="1"/>
    <xf numFmtId="0" fontId="10" fillId="0" borderId="30" xfId="1" applyFont="1" applyBorder="1"/>
    <xf numFmtId="0" fontId="3" fillId="0" borderId="16" xfId="0" applyFont="1" applyBorder="1" applyAlignment="1">
      <alignment wrapText="1"/>
    </xf>
    <xf numFmtId="0" fontId="3" fillId="13" borderId="17" xfId="0" applyFont="1" applyFill="1" applyBorder="1" applyAlignment="1">
      <alignment horizontal="left" vertical="center"/>
    </xf>
    <xf numFmtId="0" fontId="24" fillId="0" borderId="29" xfId="1" applyFont="1" applyBorder="1"/>
    <xf numFmtId="0" fontId="0" fillId="0" borderId="0" xfId="0" applyAlignment="1">
      <alignment wrapText="1"/>
    </xf>
    <xf numFmtId="0" fontId="12" fillId="0" borderId="0" xfId="0" applyFont="1" applyAlignment="1">
      <alignment vertical="center"/>
    </xf>
    <xf numFmtId="0" fontId="0" fillId="0" borderId="30" xfId="0" applyBorder="1"/>
    <xf numFmtId="2" fontId="18" fillId="0" borderId="31" xfId="1" applyNumberFormat="1" applyFont="1" applyBorder="1"/>
    <xf numFmtId="2" fontId="10" fillId="0" borderId="32" xfId="1" applyNumberFormat="1" applyFont="1" applyBorder="1"/>
    <xf numFmtId="0" fontId="12" fillId="0" borderId="33" xfId="1" applyFont="1" applyBorder="1"/>
    <xf numFmtId="0" fontId="10" fillId="0" borderId="34" xfId="1" applyFont="1" applyBorder="1"/>
    <xf numFmtId="1" fontId="14" fillId="0" borderId="35" xfId="1" applyNumberFormat="1" applyFont="1" applyBorder="1" applyAlignment="1">
      <alignment horizontal="center" vertical="center"/>
    </xf>
    <xf numFmtId="1" fontId="14" fillId="0" borderId="36" xfId="1" applyNumberFormat="1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2" fontId="14" fillId="0" borderId="40" xfId="1" applyNumberFormat="1" applyFont="1" applyBorder="1"/>
    <xf numFmtId="2" fontId="12" fillId="0" borderId="41" xfId="1" applyNumberFormat="1" applyFont="1" applyBorder="1"/>
    <xf numFmtId="0" fontId="12" fillId="0" borderId="42" xfId="1" applyFont="1" applyBorder="1"/>
    <xf numFmtId="0" fontId="14" fillId="0" borderId="0" xfId="1" applyFont="1" applyAlignment="1">
      <alignment wrapText="1"/>
    </xf>
    <xf numFmtId="0" fontId="12" fillId="14" borderId="4" xfId="1" applyFont="1" applyFill="1" applyBorder="1" applyAlignment="1">
      <alignment wrapText="1"/>
    </xf>
    <xf numFmtId="49" fontId="25" fillId="4" borderId="37" xfId="0" applyNumberFormat="1" applyFont="1" applyFill="1" applyBorder="1" applyAlignment="1">
      <alignment horizontal="center" vertical="center"/>
    </xf>
    <xf numFmtId="49" fontId="25" fillId="6" borderId="37" xfId="0" applyNumberFormat="1" applyFont="1" applyFill="1" applyBorder="1" applyAlignment="1">
      <alignment horizontal="center" vertical="center"/>
    </xf>
    <xf numFmtId="0" fontId="25" fillId="7" borderId="37" xfId="0" applyFont="1" applyFill="1" applyBorder="1" applyAlignment="1">
      <alignment horizontal="center" vertical="center"/>
    </xf>
    <xf numFmtId="0" fontId="12" fillId="8" borderId="37" xfId="0" applyFont="1" applyFill="1" applyBorder="1" applyAlignment="1">
      <alignment horizontal="center" vertical="center"/>
    </xf>
    <xf numFmtId="0" fontId="12" fillId="8" borderId="38" xfId="0" applyFont="1" applyFill="1" applyBorder="1" applyAlignment="1">
      <alignment horizontal="center" vertical="center"/>
    </xf>
    <xf numFmtId="0" fontId="3" fillId="5" borderId="37" xfId="0" applyFont="1" applyFill="1" applyBorder="1" applyAlignment="1">
      <alignment horizontal="center" vertical="center" wrapText="1"/>
    </xf>
    <xf numFmtId="0" fontId="12" fillId="0" borderId="43" xfId="1" applyFont="1" applyBorder="1"/>
    <xf numFmtId="0" fontId="10" fillId="0" borderId="44" xfId="1" applyFont="1" applyBorder="1"/>
    <xf numFmtId="164" fontId="12" fillId="0" borderId="45" xfId="1" applyNumberFormat="1" applyFont="1" applyBorder="1"/>
    <xf numFmtId="164" fontId="12" fillId="0" borderId="46" xfId="1" applyNumberFormat="1" applyFont="1" applyBorder="1"/>
    <xf numFmtId="2" fontId="22" fillId="0" borderId="29" xfId="1" applyNumberFormat="1" applyFont="1" applyBorder="1"/>
    <xf numFmtId="0" fontId="0" fillId="0" borderId="29" xfId="0" applyBorder="1"/>
    <xf numFmtId="0" fontId="0" fillId="0" borderId="47" xfId="0" applyBorder="1"/>
    <xf numFmtId="0" fontId="0" fillId="0" borderId="48" xfId="0" applyBorder="1"/>
    <xf numFmtId="0" fontId="0" fillId="0" borderId="49" xfId="0" applyBorder="1"/>
    <xf numFmtId="0" fontId="26" fillId="0" borderId="50" xfId="0" applyFont="1" applyBorder="1" applyAlignment="1">
      <alignment wrapText="1"/>
    </xf>
    <xf numFmtId="0" fontId="26" fillId="0" borderId="52" xfId="0" applyFont="1" applyBorder="1" applyAlignment="1">
      <alignment horizontal="left" vertical="center" wrapText="1"/>
    </xf>
    <xf numFmtId="0" fontId="26" fillId="0" borderId="54" xfId="0" applyFont="1" applyBorder="1" applyAlignment="1">
      <alignment horizontal="left" wrapText="1"/>
    </xf>
    <xf numFmtId="0" fontId="26" fillId="0" borderId="54" xfId="0" applyFont="1" applyBorder="1" applyAlignment="1">
      <alignment horizontal="center" vertical="center" wrapText="1"/>
    </xf>
    <xf numFmtId="0" fontId="29" fillId="0" borderId="54" xfId="0" applyFont="1" applyBorder="1" applyAlignment="1">
      <alignment horizontal="center" vertical="center" wrapText="1"/>
    </xf>
    <xf numFmtId="0" fontId="29" fillId="0" borderId="54" xfId="0" applyFont="1" applyBorder="1" applyAlignment="1">
      <alignment horizontal="left" vertical="center" wrapText="1"/>
    </xf>
    <xf numFmtId="0" fontId="29" fillId="0" borderId="56" xfId="0" applyFont="1" applyBorder="1" applyAlignment="1">
      <alignment horizontal="center" vertical="center" wrapText="1"/>
    </xf>
    <xf numFmtId="0" fontId="29" fillId="0" borderId="58" xfId="0" applyFont="1" applyBorder="1" applyAlignment="1">
      <alignment horizontal="center" vertical="center" wrapText="1"/>
    </xf>
    <xf numFmtId="0" fontId="26" fillId="0" borderId="60" xfId="0" applyFont="1" applyBorder="1" applyAlignment="1">
      <alignment horizontal="center" vertical="center" wrapText="1"/>
    </xf>
    <xf numFmtId="0" fontId="29" fillId="0" borderId="58" xfId="0" applyFont="1" applyBorder="1" applyAlignment="1">
      <alignment wrapText="1"/>
    </xf>
    <xf numFmtId="0" fontId="26" fillId="0" borderId="60" xfId="0" applyFont="1" applyBorder="1" applyAlignment="1">
      <alignment wrapText="1"/>
    </xf>
    <xf numFmtId="0" fontId="26" fillId="0" borderId="62" xfId="0" applyFont="1" applyBorder="1" applyAlignment="1">
      <alignment wrapText="1"/>
    </xf>
    <xf numFmtId="0" fontId="29" fillId="0" borderId="64" xfId="0" applyFont="1" applyBorder="1" applyAlignment="1">
      <alignment wrapText="1"/>
    </xf>
    <xf numFmtId="0" fontId="26" fillId="0" borderId="64" xfId="0" applyFont="1" applyBorder="1" applyAlignment="1">
      <alignment wrapText="1"/>
    </xf>
    <xf numFmtId="0" fontId="26" fillId="0" borderId="66" xfId="0" applyFont="1" applyBorder="1" applyAlignment="1">
      <alignment wrapText="1"/>
    </xf>
    <xf numFmtId="0" fontId="29" fillId="0" borderId="68" xfId="0" applyFont="1" applyBorder="1" applyAlignment="1">
      <alignment wrapText="1"/>
    </xf>
    <xf numFmtId="0" fontId="29" fillId="0" borderId="62" xfId="0" applyFont="1" applyBorder="1" applyAlignment="1">
      <alignment wrapText="1"/>
    </xf>
    <xf numFmtId="0" fontId="29" fillId="0" borderId="72" xfId="0" applyFont="1" applyBorder="1" applyAlignment="1">
      <alignment wrapText="1"/>
    </xf>
    <xf numFmtId="0" fontId="29" fillId="0" borderId="74" xfId="0" applyFont="1" applyBorder="1" applyAlignment="1">
      <alignment wrapText="1"/>
    </xf>
    <xf numFmtId="0" fontId="26" fillId="0" borderId="60" xfId="0" applyFont="1" applyBorder="1" applyAlignment="1">
      <alignment vertical="center" wrapText="1"/>
    </xf>
    <xf numFmtId="49" fontId="26" fillId="0" borderId="68" xfId="0" applyNumberFormat="1" applyFont="1" applyBorder="1" applyAlignment="1">
      <alignment wrapText="1"/>
    </xf>
    <xf numFmtId="49" fontId="26" fillId="0" borderId="62" xfId="0" applyNumberFormat="1" applyFont="1" applyBorder="1" applyAlignment="1">
      <alignment wrapText="1"/>
    </xf>
    <xf numFmtId="0" fontId="26" fillId="0" borderId="50" xfId="0" applyFont="1" applyBorder="1" applyAlignment="1">
      <alignment vertical="center" wrapText="1"/>
    </xf>
    <xf numFmtId="0" fontId="26" fillId="0" borderId="68" xfId="0" applyFont="1" applyBorder="1" applyAlignment="1">
      <alignment wrapText="1"/>
    </xf>
    <xf numFmtId="0" fontId="29" fillId="0" borderId="66" xfId="0" applyFont="1" applyBorder="1" applyAlignment="1">
      <alignment wrapText="1"/>
    </xf>
    <xf numFmtId="0" fontId="29" fillId="0" borderId="60" xfId="0" applyFont="1" applyBorder="1" applyAlignment="1">
      <alignment wrapText="1"/>
    </xf>
    <xf numFmtId="0" fontId="8" fillId="0" borderId="0" xfId="0" applyFont="1" applyAlignment="1">
      <alignment horizontal="center" vertical="center"/>
    </xf>
    <xf numFmtId="49" fontId="15" fillId="0" borderId="0" xfId="0" applyNumberFormat="1" applyFont="1" applyAlignment="1">
      <alignment horizontal="center" vertical="center"/>
    </xf>
    <xf numFmtId="0" fontId="15" fillId="0" borderId="0" xfId="0" applyFont="1"/>
    <xf numFmtId="0" fontId="12" fillId="0" borderId="0" xfId="1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164" fontId="20" fillId="9" borderId="82" xfId="3" applyNumberFormat="1" applyFont="1" applyFill="1" applyBorder="1" applyAlignment="1">
      <alignment horizontal="center" vertical="center"/>
    </xf>
    <xf numFmtId="164" fontId="12" fillId="12" borderId="82" xfId="0" applyNumberFormat="1" applyFont="1" applyFill="1" applyBorder="1" applyAlignment="1">
      <alignment horizontal="center" vertical="center"/>
    </xf>
    <xf numFmtId="164" fontId="20" fillId="9" borderId="85" xfId="3" applyNumberFormat="1" applyFont="1" applyFill="1" applyBorder="1" applyAlignment="1">
      <alignment horizontal="center" vertical="center"/>
    </xf>
    <xf numFmtId="164" fontId="12" fillId="12" borderId="85" xfId="0" applyNumberFormat="1" applyFont="1" applyFill="1" applyBorder="1" applyAlignment="1">
      <alignment horizontal="center" vertical="center"/>
    </xf>
    <xf numFmtId="15" fontId="33" fillId="0" borderId="0" xfId="0" applyNumberFormat="1" applyFont="1"/>
    <xf numFmtId="0" fontId="24" fillId="0" borderId="0" xfId="1" applyFont="1"/>
    <xf numFmtId="0" fontId="10" fillId="0" borderId="0" xfId="1" applyFont="1" applyAlignment="1">
      <alignment wrapText="1"/>
    </xf>
    <xf numFmtId="2" fontId="18" fillId="0" borderId="0" xfId="1" applyNumberFormat="1" applyFont="1"/>
    <xf numFmtId="1" fontId="10" fillId="0" borderId="0" xfId="1" applyNumberFormat="1" applyFont="1"/>
    <xf numFmtId="0" fontId="2" fillId="0" borderId="0" xfId="0" applyFont="1" applyAlignment="1">
      <alignment horizontal="center" vertical="top" wrapText="1"/>
    </xf>
    <xf numFmtId="0" fontId="3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15" borderId="11" xfId="0" applyFont="1" applyFill="1" applyBorder="1"/>
    <xf numFmtId="0" fontId="2" fillId="16" borderId="87" xfId="0" applyFont="1" applyFill="1" applyBorder="1" applyAlignment="1">
      <alignment horizontal="center" vertical="center"/>
    </xf>
    <xf numFmtId="0" fontId="2" fillId="16" borderId="37" xfId="0" applyFont="1" applyFill="1" applyBorder="1" applyAlignment="1">
      <alignment horizontal="center" vertical="center"/>
    </xf>
    <xf numFmtId="164" fontId="12" fillId="0" borderId="37" xfId="1" applyNumberFormat="1" applyFont="1" applyBorder="1"/>
    <xf numFmtId="0" fontId="0" fillId="0" borderId="88" xfId="0" applyBorder="1"/>
    <xf numFmtId="0" fontId="0" fillId="0" borderId="51" xfId="0" applyBorder="1"/>
    <xf numFmtId="0" fontId="0" fillId="0" borderId="74" xfId="0" applyBorder="1"/>
    <xf numFmtId="0" fontId="0" fillId="0" borderId="89" xfId="0" applyBorder="1"/>
    <xf numFmtId="0" fontId="0" fillId="2" borderId="74" xfId="0" applyFill="1" applyBorder="1"/>
    <xf numFmtId="0" fontId="0" fillId="0" borderId="58" xfId="0" applyBorder="1"/>
    <xf numFmtId="0" fontId="0" fillId="0" borderId="90" xfId="0" applyBorder="1"/>
    <xf numFmtId="0" fontId="0" fillId="0" borderId="91" xfId="0" applyBorder="1"/>
    <xf numFmtId="0" fontId="4" fillId="9" borderId="82" xfId="0" applyFont="1" applyFill="1" applyBorder="1" applyAlignment="1">
      <alignment horizontal="center" vertical="center"/>
    </xf>
    <xf numFmtId="2" fontId="0" fillId="0" borderId="82" xfId="0" applyNumberFormat="1" applyBorder="1"/>
    <xf numFmtId="2" fontId="10" fillId="10" borderId="82" xfId="0" applyNumberFormat="1" applyFont="1" applyFill="1" applyBorder="1" applyAlignment="1">
      <alignment horizontal="center" vertical="center"/>
    </xf>
    <xf numFmtId="164" fontId="12" fillId="4" borderId="82" xfId="3" applyNumberFormat="1" applyFont="1" applyFill="1" applyBorder="1" applyAlignment="1">
      <alignment horizontal="center" vertical="center"/>
    </xf>
    <xf numFmtId="164" fontId="12" fillId="11" borderId="82" xfId="3" applyNumberFormat="1" applyFont="1" applyFill="1" applyBorder="1" applyAlignment="1">
      <alignment horizontal="center" vertical="center"/>
    </xf>
    <xf numFmtId="0" fontId="13" fillId="10" borderId="82" xfId="3" applyFont="1" applyFill="1" applyBorder="1" applyAlignment="1">
      <alignment horizontal="center" vertical="center"/>
    </xf>
    <xf numFmtId="164" fontId="10" fillId="10" borderId="80" xfId="0" applyNumberFormat="1" applyFont="1" applyFill="1" applyBorder="1"/>
    <xf numFmtId="164" fontId="10" fillId="10" borderId="83" xfId="0" applyNumberFormat="1" applyFont="1" applyFill="1" applyBorder="1"/>
    <xf numFmtId="0" fontId="4" fillId="9" borderId="85" xfId="0" applyFont="1" applyFill="1" applyBorder="1" applyAlignment="1">
      <alignment horizontal="center" vertical="center"/>
    </xf>
    <xf numFmtId="2" fontId="0" fillId="0" borderId="85" xfId="0" applyNumberFormat="1" applyBorder="1"/>
    <xf numFmtId="2" fontId="10" fillId="10" borderId="85" xfId="0" applyNumberFormat="1" applyFont="1" applyFill="1" applyBorder="1" applyAlignment="1">
      <alignment horizontal="center" vertical="center"/>
    </xf>
    <xf numFmtId="164" fontId="12" fillId="4" borderId="85" xfId="3" applyNumberFormat="1" applyFont="1" applyFill="1" applyBorder="1" applyAlignment="1">
      <alignment horizontal="center" vertical="center"/>
    </xf>
    <xf numFmtId="164" fontId="12" fillId="11" borderId="85" xfId="3" applyNumberFormat="1" applyFont="1" applyFill="1" applyBorder="1" applyAlignment="1">
      <alignment horizontal="center" vertical="center"/>
    </xf>
    <xf numFmtId="0" fontId="13" fillId="10" borderId="85" xfId="3" applyFont="1" applyFill="1" applyBorder="1" applyAlignment="1">
      <alignment horizontal="center" vertical="center"/>
    </xf>
    <xf numFmtId="164" fontId="10" fillId="10" borderId="86" xfId="0" applyNumberFormat="1" applyFont="1" applyFill="1" applyBorder="1"/>
    <xf numFmtId="164" fontId="20" fillId="9" borderId="93" xfId="3" applyNumberFormat="1" applyFont="1" applyFill="1" applyBorder="1" applyAlignment="1">
      <alignment horizontal="center" vertical="center"/>
    </xf>
    <xf numFmtId="164" fontId="12" fillId="12" borderId="93" xfId="0" applyNumberFormat="1" applyFont="1" applyFill="1" applyBorder="1" applyAlignment="1">
      <alignment horizontal="center" vertical="center"/>
    </xf>
    <xf numFmtId="0" fontId="4" fillId="9" borderId="93" xfId="0" applyFont="1" applyFill="1" applyBorder="1" applyAlignment="1">
      <alignment horizontal="center" vertical="center"/>
    </xf>
    <xf numFmtId="2" fontId="0" fillId="0" borderId="93" xfId="0" applyNumberFormat="1" applyBorder="1"/>
    <xf numFmtId="2" fontId="10" fillId="10" borderId="93" xfId="0" applyNumberFormat="1" applyFont="1" applyFill="1" applyBorder="1" applyAlignment="1">
      <alignment horizontal="center" vertical="center"/>
    </xf>
    <xf numFmtId="164" fontId="12" fillId="4" borderId="93" xfId="3" applyNumberFormat="1" applyFont="1" applyFill="1" applyBorder="1" applyAlignment="1">
      <alignment horizontal="center" vertical="center"/>
    </xf>
    <xf numFmtId="164" fontId="12" fillId="11" borderId="93" xfId="3" applyNumberFormat="1" applyFont="1" applyFill="1" applyBorder="1" applyAlignment="1">
      <alignment horizontal="center" vertical="center"/>
    </xf>
    <xf numFmtId="0" fontId="13" fillId="10" borderId="93" xfId="3" applyFont="1" applyFill="1" applyBorder="1" applyAlignment="1">
      <alignment horizontal="center" vertical="center"/>
    </xf>
    <xf numFmtId="0" fontId="20" fillId="9" borderId="79" xfId="3" applyFont="1" applyFill="1" applyBorder="1" applyAlignment="1">
      <alignment horizontal="center" vertical="center" wrapText="1"/>
    </xf>
    <xf numFmtId="0" fontId="20" fillId="9" borderId="80" xfId="0" applyFont="1" applyFill="1" applyBorder="1" applyAlignment="1">
      <alignment horizontal="center" vertical="center" wrapText="1"/>
    </xf>
    <xf numFmtId="0" fontId="20" fillId="9" borderId="85" xfId="3" applyFont="1" applyFill="1" applyBorder="1" applyAlignment="1">
      <alignment horizontal="center" wrapText="1"/>
    </xf>
    <xf numFmtId="0" fontId="20" fillId="9" borderId="85" xfId="3" applyFont="1" applyFill="1" applyBorder="1" applyAlignment="1">
      <alignment horizontal="center"/>
    </xf>
    <xf numFmtId="0" fontId="20" fillId="9" borderId="86" xfId="0" applyFont="1" applyFill="1" applyBorder="1" applyAlignment="1">
      <alignment horizontal="center"/>
    </xf>
    <xf numFmtId="0" fontId="32" fillId="9" borderId="78" xfId="0" applyFont="1" applyFill="1" applyBorder="1" applyAlignment="1">
      <alignment horizontal="center" wrapText="1"/>
    </xf>
    <xf numFmtId="0" fontId="32" fillId="9" borderId="79" xfId="0" applyFont="1" applyFill="1" applyBorder="1" applyAlignment="1">
      <alignment horizontal="center" wrapText="1"/>
    </xf>
    <xf numFmtId="0" fontId="32" fillId="9" borderId="84" xfId="0" applyFont="1" applyFill="1" applyBorder="1" applyAlignment="1">
      <alignment horizontal="center" wrapText="1"/>
    </xf>
    <xf numFmtId="0" fontId="32" fillId="9" borderId="85" xfId="0" applyFont="1" applyFill="1" applyBorder="1" applyAlignment="1">
      <alignment horizontal="center" wrapText="1"/>
    </xf>
    <xf numFmtId="15" fontId="27" fillId="3" borderId="51" xfId="0" applyNumberFormat="1" applyFont="1" applyFill="1" applyBorder="1" applyAlignment="1">
      <alignment horizontal="center" vertical="center" wrapText="1"/>
    </xf>
    <xf numFmtId="0" fontId="28" fillId="3" borderId="53" xfId="0" applyFont="1" applyFill="1" applyBorder="1" applyAlignment="1">
      <alignment horizontal="center" vertical="center" wrapText="1"/>
    </xf>
    <xf numFmtId="0" fontId="28" fillId="3" borderId="55" xfId="0" applyFont="1" applyFill="1" applyBorder="1" applyAlignment="1">
      <alignment horizontal="center" vertical="center" wrapText="1"/>
    </xf>
    <xf numFmtId="49" fontId="28" fillId="3" borderId="57" xfId="0" applyNumberFormat="1" applyFont="1" applyFill="1" applyBorder="1" applyAlignment="1">
      <alignment horizontal="center" vertical="center" wrapText="1"/>
    </xf>
    <xf numFmtId="49" fontId="28" fillId="3" borderId="59" xfId="0" applyNumberFormat="1" applyFont="1" applyFill="1" applyBorder="1" applyAlignment="1">
      <alignment horizontal="center" vertical="center" wrapText="1"/>
    </xf>
    <xf numFmtId="0" fontId="28" fillId="3" borderId="61" xfId="0" applyFont="1" applyFill="1" applyBorder="1" applyAlignment="1">
      <alignment horizontal="center" vertical="center" wrapText="1"/>
    </xf>
    <xf numFmtId="0" fontId="30" fillId="3" borderId="59" xfId="0" applyFont="1" applyFill="1" applyBorder="1" applyAlignment="1">
      <alignment horizontal="center" vertical="center" wrapText="1"/>
    </xf>
    <xf numFmtId="9" fontId="30" fillId="3" borderId="63" xfId="0" applyNumberFormat="1" applyFont="1" applyFill="1" applyBorder="1" applyAlignment="1">
      <alignment horizontal="center" vertical="center" wrapText="1"/>
    </xf>
    <xf numFmtId="0" fontId="30" fillId="3" borderId="65" xfId="0" applyFont="1" applyFill="1" applyBorder="1" applyAlignment="1">
      <alignment horizontal="center" vertical="center" wrapText="1"/>
    </xf>
    <xf numFmtId="0" fontId="31" fillId="3" borderId="37" xfId="0" applyFont="1" applyFill="1" applyBorder="1" applyAlignment="1">
      <alignment horizontal="center" vertical="center" wrapText="1"/>
    </xf>
    <xf numFmtId="0" fontId="30" fillId="3" borderId="63" xfId="0" applyFont="1" applyFill="1" applyBorder="1" applyAlignment="1">
      <alignment horizontal="center" vertical="center" wrapText="1"/>
    </xf>
    <xf numFmtId="0" fontId="30" fillId="3" borderId="55" xfId="0" applyFont="1" applyFill="1" applyBorder="1" applyAlignment="1">
      <alignment horizontal="center" vertical="center" wrapText="1"/>
    </xf>
    <xf numFmtId="49" fontId="30" fillId="3" borderId="65" xfId="0" applyNumberFormat="1" applyFont="1" applyFill="1" applyBorder="1" applyAlignment="1">
      <alignment horizontal="center" vertical="center" wrapText="1"/>
    </xf>
    <xf numFmtId="0" fontId="30" fillId="3" borderId="67" xfId="0" applyFont="1" applyFill="1" applyBorder="1" applyAlignment="1">
      <alignment horizontal="center" vertical="center" wrapText="1"/>
    </xf>
    <xf numFmtId="0" fontId="30" fillId="3" borderId="69" xfId="0" applyFont="1" applyFill="1" applyBorder="1" applyAlignment="1">
      <alignment horizontal="center" vertical="center" wrapText="1"/>
    </xf>
    <xf numFmtId="0" fontId="30" fillId="3" borderId="70" xfId="0" applyFont="1" applyFill="1" applyBorder="1" applyAlignment="1">
      <alignment horizontal="center" vertical="center" wrapText="1"/>
    </xf>
    <xf numFmtId="0" fontId="30" fillId="3" borderId="71" xfId="0" applyFont="1" applyFill="1" applyBorder="1" applyAlignment="1">
      <alignment horizontal="center" vertical="center" wrapText="1"/>
    </xf>
    <xf numFmtId="0" fontId="30" fillId="3" borderId="73" xfId="0" applyFont="1" applyFill="1" applyBorder="1" applyAlignment="1">
      <alignment horizontal="center" vertical="center" wrapText="1"/>
    </xf>
    <xf numFmtId="49" fontId="28" fillId="3" borderId="69" xfId="0" applyNumberFormat="1" applyFont="1" applyFill="1" applyBorder="1" applyAlignment="1">
      <alignment horizontal="center" vertical="center" wrapText="1"/>
    </xf>
    <xf numFmtId="49" fontId="28" fillId="3" borderId="70" xfId="0" applyNumberFormat="1" applyFont="1" applyFill="1" applyBorder="1" applyAlignment="1">
      <alignment horizontal="center" vertical="center" wrapText="1"/>
    </xf>
    <xf numFmtId="0" fontId="30" fillId="3" borderId="75" xfId="0" applyFont="1" applyFill="1" applyBorder="1" applyAlignment="1">
      <alignment horizontal="center" vertical="center" wrapText="1"/>
    </xf>
    <xf numFmtId="0" fontId="30" fillId="3" borderId="76" xfId="0" applyFont="1" applyFill="1" applyBorder="1" applyAlignment="1">
      <alignment horizontal="center" vertical="center" wrapText="1"/>
    </xf>
    <xf numFmtId="0" fontId="27" fillId="3" borderId="53" xfId="0" applyFont="1" applyFill="1" applyBorder="1" applyAlignment="1">
      <alignment horizontal="center" vertical="center" wrapText="1"/>
    </xf>
    <xf numFmtId="0" fontId="27" fillId="3" borderId="55" xfId="0" applyFont="1" applyFill="1" applyBorder="1" applyAlignment="1">
      <alignment horizontal="center" vertical="center" wrapText="1"/>
    </xf>
    <xf numFmtId="0" fontId="30" fillId="3" borderId="77" xfId="0" applyFont="1" applyFill="1" applyBorder="1" applyAlignment="1">
      <alignment horizontal="center" vertical="center" wrapText="1"/>
    </xf>
    <xf numFmtId="15" fontId="27" fillId="4" borderId="51" xfId="0" applyNumberFormat="1" applyFont="1" applyFill="1" applyBorder="1" applyAlignment="1">
      <alignment horizontal="center" vertical="center" wrapText="1"/>
    </xf>
    <xf numFmtId="0" fontId="28" fillId="4" borderId="53" xfId="0" applyFont="1" applyFill="1" applyBorder="1" applyAlignment="1">
      <alignment horizontal="center" vertical="center" wrapText="1"/>
    </xf>
    <xf numFmtId="0" fontId="28" fillId="4" borderId="55" xfId="0" applyFont="1" applyFill="1" applyBorder="1" applyAlignment="1">
      <alignment horizontal="center" vertical="center" wrapText="1"/>
    </xf>
    <xf numFmtId="49" fontId="28" fillId="4" borderId="57" xfId="0" applyNumberFormat="1" applyFont="1" applyFill="1" applyBorder="1" applyAlignment="1">
      <alignment horizontal="center" vertical="center" wrapText="1"/>
    </xf>
    <xf numFmtId="49" fontId="28" fillId="4" borderId="59" xfId="0" applyNumberFormat="1" applyFont="1" applyFill="1" applyBorder="1" applyAlignment="1">
      <alignment horizontal="center" vertical="center" wrapText="1"/>
    </xf>
    <xf numFmtId="0" fontId="28" fillId="4" borderId="61" xfId="0" applyFont="1" applyFill="1" applyBorder="1" applyAlignment="1">
      <alignment horizontal="center" vertical="center" wrapText="1"/>
    </xf>
    <xf numFmtId="0" fontId="30" fillId="4" borderId="59" xfId="0" applyFont="1" applyFill="1" applyBorder="1" applyAlignment="1">
      <alignment horizontal="center" vertical="center" wrapText="1"/>
    </xf>
    <xf numFmtId="9" fontId="30" fillId="4" borderId="63" xfId="0" applyNumberFormat="1" applyFont="1" applyFill="1" applyBorder="1" applyAlignment="1">
      <alignment horizontal="center" vertical="center" wrapText="1"/>
    </xf>
    <xf numFmtId="0" fontId="30" fillId="4" borderId="65" xfId="0" applyFont="1" applyFill="1" applyBorder="1" applyAlignment="1">
      <alignment horizontal="center" vertical="center" wrapText="1"/>
    </xf>
    <xf numFmtId="0" fontId="31" fillId="4" borderId="37" xfId="0" applyFont="1" applyFill="1" applyBorder="1" applyAlignment="1">
      <alignment horizontal="center" vertical="center" wrapText="1"/>
    </xf>
    <xf numFmtId="0" fontId="30" fillId="4" borderId="63" xfId="0" applyFont="1" applyFill="1" applyBorder="1" applyAlignment="1">
      <alignment horizontal="center" vertical="center" wrapText="1"/>
    </xf>
    <xf numFmtId="0" fontId="30" fillId="4" borderId="55" xfId="0" applyFont="1" applyFill="1" applyBorder="1" applyAlignment="1">
      <alignment horizontal="center" vertical="center" wrapText="1"/>
    </xf>
    <xf numFmtId="49" fontId="30" fillId="4" borderId="65" xfId="0" applyNumberFormat="1" applyFont="1" applyFill="1" applyBorder="1" applyAlignment="1">
      <alignment horizontal="center" vertical="center" wrapText="1"/>
    </xf>
    <xf numFmtId="0" fontId="30" fillId="4" borderId="67" xfId="0" applyFont="1" applyFill="1" applyBorder="1" applyAlignment="1">
      <alignment horizontal="center" vertical="center" wrapText="1"/>
    </xf>
    <xf numFmtId="0" fontId="30" fillId="4" borderId="69" xfId="0" applyFont="1" applyFill="1" applyBorder="1" applyAlignment="1">
      <alignment horizontal="center" vertical="center" wrapText="1"/>
    </xf>
    <xf numFmtId="0" fontId="30" fillId="4" borderId="70" xfId="0" applyFont="1" applyFill="1" applyBorder="1" applyAlignment="1">
      <alignment horizontal="center" vertical="center" wrapText="1"/>
    </xf>
    <xf numFmtId="0" fontId="30" fillId="4" borderId="71" xfId="0" applyFont="1" applyFill="1" applyBorder="1" applyAlignment="1">
      <alignment horizontal="center" vertical="center" wrapText="1"/>
    </xf>
    <xf numFmtId="0" fontId="30" fillId="4" borderId="73" xfId="0" applyFont="1" applyFill="1" applyBorder="1" applyAlignment="1">
      <alignment horizontal="center" vertical="center" wrapText="1"/>
    </xf>
    <xf numFmtId="49" fontId="28" fillId="4" borderId="69" xfId="0" applyNumberFormat="1" applyFont="1" applyFill="1" applyBorder="1" applyAlignment="1">
      <alignment horizontal="center" vertical="center" wrapText="1"/>
    </xf>
    <xf numFmtId="49" fontId="28" fillId="4" borderId="70" xfId="0" applyNumberFormat="1" applyFont="1" applyFill="1" applyBorder="1" applyAlignment="1">
      <alignment horizontal="center" vertical="center" wrapText="1"/>
    </xf>
    <xf numFmtId="0" fontId="30" fillId="4" borderId="75" xfId="0" applyFont="1" applyFill="1" applyBorder="1" applyAlignment="1">
      <alignment horizontal="center" vertical="center" wrapText="1"/>
    </xf>
    <xf numFmtId="0" fontId="30" fillId="4" borderId="76" xfId="0" applyFont="1" applyFill="1" applyBorder="1" applyAlignment="1">
      <alignment horizontal="center" vertical="center" wrapText="1"/>
    </xf>
    <xf numFmtId="0" fontId="27" fillId="4" borderId="53" xfId="0" applyFont="1" applyFill="1" applyBorder="1" applyAlignment="1">
      <alignment horizontal="center" vertical="center" wrapText="1"/>
    </xf>
    <xf numFmtId="0" fontId="27" fillId="4" borderId="55" xfId="0" applyFont="1" applyFill="1" applyBorder="1" applyAlignment="1">
      <alignment horizontal="center" vertical="center" wrapText="1"/>
    </xf>
    <xf numFmtId="0" fontId="30" fillId="4" borderId="77" xfId="0" applyFont="1" applyFill="1" applyBorder="1" applyAlignment="1">
      <alignment horizontal="center" vertical="center" wrapText="1"/>
    </xf>
    <xf numFmtId="0" fontId="12" fillId="0" borderId="0" xfId="0" applyFont="1"/>
    <xf numFmtId="0" fontId="14" fillId="0" borderId="0" xfId="0" applyFont="1" applyAlignment="1">
      <alignment horizontal="left"/>
    </xf>
    <xf numFmtId="0" fontId="0" fillId="11" borderId="0" xfId="0" applyFill="1"/>
    <xf numFmtId="1" fontId="14" fillId="0" borderId="74" xfId="1" applyNumberFormat="1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" fontId="14" fillId="0" borderId="38" xfId="1" applyNumberFormat="1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1" fontId="14" fillId="0" borderId="94" xfId="1" applyNumberFormat="1" applyFont="1" applyBorder="1" applyAlignment="1">
      <alignment horizontal="center" vertical="center"/>
    </xf>
    <xf numFmtId="1" fontId="14" fillId="17" borderId="60" xfId="1" applyNumberFormat="1" applyFont="1" applyFill="1" applyBorder="1" applyAlignment="1">
      <alignment horizontal="center" vertical="center"/>
    </xf>
    <xf numFmtId="0" fontId="16" fillId="17" borderId="59" xfId="0" applyFont="1" applyFill="1" applyBorder="1" applyAlignment="1">
      <alignment horizontal="center" vertical="center" wrapText="1"/>
    </xf>
    <xf numFmtId="0" fontId="16" fillId="17" borderId="45" xfId="0" applyFont="1" applyFill="1" applyBorder="1" applyAlignment="1">
      <alignment horizontal="center" vertical="center" wrapText="1"/>
    </xf>
    <xf numFmtId="0" fontId="16" fillId="17" borderId="95" xfId="0" applyFont="1" applyFill="1" applyBorder="1" applyAlignment="1">
      <alignment horizontal="center" vertical="center" wrapText="1"/>
    </xf>
    <xf numFmtId="0" fontId="3" fillId="17" borderId="46" xfId="0" applyFont="1" applyFill="1" applyBorder="1" applyAlignment="1">
      <alignment horizontal="center" vertical="center" wrapText="1"/>
    </xf>
    <xf numFmtId="164" fontId="12" fillId="17" borderId="37" xfId="1" applyNumberFormat="1" applyFont="1" applyFill="1" applyBorder="1"/>
    <xf numFmtId="0" fontId="0" fillId="0" borderId="0" xfId="0" applyAlignment="1">
      <alignment horizontal="left" vertical="center"/>
    </xf>
    <xf numFmtId="164" fontId="14" fillId="0" borderId="0" xfId="0" applyNumberFormat="1" applyFont="1"/>
    <xf numFmtId="49" fontId="13" fillId="5" borderId="10" xfId="0" applyNumberFormat="1" applyFont="1" applyFill="1" applyBorder="1"/>
    <xf numFmtId="0" fontId="13" fillId="5" borderId="13" xfId="0" applyFont="1" applyFill="1" applyBorder="1"/>
    <xf numFmtId="0" fontId="32" fillId="9" borderId="97" xfId="0" applyFont="1" applyFill="1" applyBorder="1" applyAlignment="1">
      <alignment horizontal="center" wrapText="1"/>
    </xf>
    <xf numFmtId="0" fontId="32" fillId="9" borderId="98" xfId="0" applyFont="1" applyFill="1" applyBorder="1" applyAlignment="1">
      <alignment horizontal="center" wrapText="1"/>
    </xf>
    <xf numFmtId="0" fontId="0" fillId="5" borderId="99" xfId="0" applyFill="1" applyBorder="1" applyAlignment="1">
      <alignment horizontal="center" vertical="center" wrapText="1"/>
    </xf>
    <xf numFmtId="0" fontId="0" fillId="5" borderId="100" xfId="0" applyFill="1" applyBorder="1" applyAlignment="1">
      <alignment horizontal="center" vertical="center" wrapText="1"/>
    </xf>
    <xf numFmtId="0" fontId="35" fillId="0" borderId="74" xfId="0" applyFont="1" applyBorder="1"/>
    <xf numFmtId="0" fontId="5" fillId="0" borderId="74" xfId="0" applyFont="1" applyBorder="1"/>
    <xf numFmtId="0" fontId="5" fillId="0" borderId="50" xfId="0" applyFont="1" applyBorder="1"/>
    <xf numFmtId="0" fontId="16" fillId="0" borderId="4" xfId="0" applyFont="1" applyBorder="1"/>
    <xf numFmtId="0" fontId="16" fillId="0" borderId="0" xfId="0" applyFont="1"/>
    <xf numFmtId="0" fontId="17" fillId="0" borderId="5" xfId="0" applyFont="1" applyBorder="1"/>
    <xf numFmtId="49" fontId="0" fillId="0" borderId="0" xfId="0" applyNumberFormat="1"/>
    <xf numFmtId="0" fontId="17" fillId="0" borderId="0" xfId="0" applyFont="1" applyAlignment="1">
      <alignment horizontal="center"/>
    </xf>
    <xf numFmtId="0" fontId="5" fillId="0" borderId="4" xfId="0" applyFont="1" applyBorder="1"/>
    <xf numFmtId="0" fontId="0" fillId="0" borderId="0" xfId="0"/>
    <xf numFmtId="0" fontId="0" fillId="0" borderId="4" xfId="0" applyBorder="1"/>
    <xf numFmtId="0" fontId="5" fillId="0" borderId="74" xfId="0" applyFont="1" applyBorder="1"/>
    <xf numFmtId="0" fontId="5" fillId="0" borderId="0" xfId="0" applyFont="1"/>
    <xf numFmtId="0" fontId="5" fillId="0" borderId="1" xfId="0" applyFont="1" applyBorder="1"/>
    <xf numFmtId="0" fontId="0" fillId="0" borderId="2" xfId="0" applyBorder="1"/>
    <xf numFmtId="0" fontId="35" fillId="0" borderId="4" xfId="0" applyFont="1" applyBorder="1"/>
    <xf numFmtId="0" fontId="3" fillId="0" borderId="0" xfId="0" applyFont="1"/>
    <xf numFmtId="0" fontId="0" fillId="0" borderId="74" xfId="0" applyBorder="1"/>
    <xf numFmtId="0" fontId="0" fillId="5" borderId="92" xfId="0" applyFill="1" applyBorder="1" applyAlignment="1">
      <alignment horizontal="center" vertical="center" wrapText="1"/>
    </xf>
    <xf numFmtId="0" fontId="0" fillId="5" borderId="81" xfId="0" applyFill="1" applyBorder="1" applyAlignment="1">
      <alignment horizontal="center" vertical="center" wrapText="1"/>
    </xf>
    <xf numFmtId="0" fontId="0" fillId="5" borderId="84" xfId="0" applyFill="1" applyBorder="1" applyAlignment="1">
      <alignment horizontal="center" vertical="center" wrapText="1"/>
    </xf>
    <xf numFmtId="0" fontId="12" fillId="0" borderId="60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96" xfId="0" applyFont="1" applyBorder="1" applyAlignment="1">
      <alignment horizontal="center" vertical="center"/>
    </xf>
  </cellXfs>
  <cellStyles count="4">
    <cellStyle name="Normal" xfId="0" builtinId="0"/>
    <cellStyle name="Normal 2" xfId="1" xr:uid="{39645AA9-4A1A-4000-BF82-86AAB1FA5FBE}"/>
    <cellStyle name="Normal 2 2" xfId="2" xr:uid="{6C76C984-4E60-4145-B068-330813A8E37E}"/>
    <cellStyle name="Normal 4" xfId="3" xr:uid="{B1223914-3812-44BB-947A-1914D473804D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iff"/><Relationship Id="rId2" Type="http://schemas.openxmlformats.org/officeDocument/2006/relationships/image" Target="../media/image2.tiff"/><Relationship Id="rId1" Type="http://schemas.openxmlformats.org/officeDocument/2006/relationships/image" Target="../media/image1.tiff"/><Relationship Id="rId4" Type="http://schemas.openxmlformats.org/officeDocument/2006/relationships/image" Target="../media/image4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296492</xdr:colOff>
      <xdr:row>0</xdr:row>
      <xdr:rowOff>0</xdr:rowOff>
    </xdr:from>
    <xdr:to>
      <xdr:col>19</xdr:col>
      <xdr:colOff>609598</xdr:colOff>
      <xdr:row>24</xdr:row>
      <xdr:rowOff>128016</xdr:rowOff>
    </xdr:to>
    <xdr:pic>
      <xdr:nvPicPr>
        <xdr:cNvPr id="2" name="Picture 1" descr="A close-up of a white sheet&#10;&#10;AI-generated content may be incorrect.">
          <a:extLst>
            <a:ext uri="{FF2B5EF4-FFF2-40B4-BE49-F238E27FC236}">
              <a16:creationId xmlns:a16="http://schemas.microsoft.com/office/drawing/2014/main" id="{F001433A-F5ED-45F8-AACA-D05BAE3153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2492" y="0"/>
          <a:ext cx="5799506" cy="4700016"/>
        </a:xfrm>
        <a:prstGeom prst="rect">
          <a:avLst/>
        </a:prstGeom>
      </xdr:spPr>
    </xdr:pic>
    <xdr:clientData/>
  </xdr:twoCellAnchor>
  <xdr:twoCellAnchor editAs="oneCell">
    <xdr:from>
      <xdr:col>0</xdr:col>
      <xdr:colOff>287273</xdr:colOff>
      <xdr:row>0</xdr:row>
      <xdr:rowOff>0</xdr:rowOff>
    </xdr:from>
    <xdr:to>
      <xdr:col>10</xdr:col>
      <xdr:colOff>22727</xdr:colOff>
      <xdr:row>24</xdr:row>
      <xdr:rowOff>135636</xdr:rowOff>
    </xdr:to>
    <xdr:pic>
      <xdr:nvPicPr>
        <xdr:cNvPr id="3" name="Picture 2" descr="A close-up of a dna test&#10;&#10;AI-generated content may be incorrect.">
          <a:extLst>
            <a:ext uri="{FF2B5EF4-FFF2-40B4-BE49-F238E27FC236}">
              <a16:creationId xmlns:a16="http://schemas.microsoft.com/office/drawing/2014/main" id="{BFF51396-F5A1-4137-9BD6-7284FED674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44"/>
        <a:stretch>
          <a:fillRect/>
        </a:stretch>
      </xdr:blipFill>
      <xdr:spPr>
        <a:xfrm>
          <a:off x="287273" y="0"/>
          <a:ext cx="5730601" cy="4438695"/>
        </a:xfrm>
        <a:prstGeom prst="rect">
          <a:avLst/>
        </a:prstGeom>
      </xdr:spPr>
    </xdr:pic>
    <xdr:clientData/>
  </xdr:twoCellAnchor>
  <xdr:twoCellAnchor>
    <xdr:from>
      <xdr:col>5</xdr:col>
      <xdr:colOff>86970</xdr:colOff>
      <xdr:row>5</xdr:row>
      <xdr:rowOff>130584</xdr:rowOff>
    </xdr:from>
    <xdr:to>
      <xdr:col>5</xdr:col>
      <xdr:colOff>326138</xdr:colOff>
      <xdr:row>6</xdr:row>
      <xdr:rowOff>155528</xdr:rowOff>
    </xdr:to>
    <xdr:sp macro="" textlink="">
      <xdr:nvSpPr>
        <xdr:cNvPr id="4" name="TextBox 23">
          <a:extLst>
            <a:ext uri="{FF2B5EF4-FFF2-40B4-BE49-F238E27FC236}">
              <a16:creationId xmlns:a16="http://schemas.microsoft.com/office/drawing/2014/main" id="{C5737F47-D092-49B1-A718-8999B95105DF}"/>
            </a:ext>
          </a:extLst>
        </xdr:cNvPr>
        <xdr:cNvSpPr txBox="1"/>
      </xdr:nvSpPr>
      <xdr:spPr>
        <a:xfrm>
          <a:off x="3134970" y="1083084"/>
          <a:ext cx="239168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/>
            <a:t>1</a:t>
          </a:r>
        </a:p>
      </xdr:txBody>
    </xdr:sp>
    <xdr:clientData/>
  </xdr:twoCellAnchor>
  <xdr:twoCellAnchor>
    <xdr:from>
      <xdr:col>6</xdr:col>
      <xdr:colOff>116484</xdr:colOff>
      <xdr:row>5</xdr:row>
      <xdr:rowOff>130584</xdr:rowOff>
    </xdr:from>
    <xdr:to>
      <xdr:col>6</xdr:col>
      <xdr:colOff>355652</xdr:colOff>
      <xdr:row>6</xdr:row>
      <xdr:rowOff>155528</xdr:rowOff>
    </xdr:to>
    <xdr:sp macro="" textlink="">
      <xdr:nvSpPr>
        <xdr:cNvPr id="5" name="TextBox 24">
          <a:extLst>
            <a:ext uri="{FF2B5EF4-FFF2-40B4-BE49-F238E27FC236}">
              <a16:creationId xmlns:a16="http://schemas.microsoft.com/office/drawing/2014/main" id="{64755FD0-683B-48BF-ADA2-69AF29EB965C}"/>
            </a:ext>
          </a:extLst>
        </xdr:cNvPr>
        <xdr:cNvSpPr txBox="1"/>
      </xdr:nvSpPr>
      <xdr:spPr>
        <a:xfrm>
          <a:off x="3774084" y="1083084"/>
          <a:ext cx="239168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/>
            <a:t>3</a:t>
          </a:r>
        </a:p>
      </xdr:txBody>
    </xdr:sp>
    <xdr:clientData/>
  </xdr:twoCellAnchor>
  <xdr:twoCellAnchor>
    <xdr:from>
      <xdr:col>5</xdr:col>
      <xdr:colOff>401228</xdr:colOff>
      <xdr:row>5</xdr:row>
      <xdr:rowOff>130584</xdr:rowOff>
    </xdr:from>
    <xdr:to>
      <xdr:col>6</xdr:col>
      <xdr:colOff>30796</xdr:colOff>
      <xdr:row>6</xdr:row>
      <xdr:rowOff>155528</xdr:rowOff>
    </xdr:to>
    <xdr:sp macro="" textlink="">
      <xdr:nvSpPr>
        <xdr:cNvPr id="6" name="TextBox 25">
          <a:extLst>
            <a:ext uri="{FF2B5EF4-FFF2-40B4-BE49-F238E27FC236}">
              <a16:creationId xmlns:a16="http://schemas.microsoft.com/office/drawing/2014/main" id="{A1F28C00-D329-4584-9863-A75F604BD5E6}"/>
            </a:ext>
          </a:extLst>
        </xdr:cNvPr>
        <xdr:cNvSpPr txBox="1"/>
      </xdr:nvSpPr>
      <xdr:spPr>
        <a:xfrm>
          <a:off x="3449228" y="1083084"/>
          <a:ext cx="239168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/>
            <a:t>2</a:t>
          </a:r>
        </a:p>
      </xdr:txBody>
    </xdr:sp>
    <xdr:clientData/>
  </xdr:twoCellAnchor>
  <xdr:twoCellAnchor>
    <xdr:from>
      <xdr:col>6</xdr:col>
      <xdr:colOff>396670</xdr:colOff>
      <xdr:row>5</xdr:row>
      <xdr:rowOff>130584</xdr:rowOff>
    </xdr:from>
    <xdr:to>
      <xdr:col>7</xdr:col>
      <xdr:colOff>26238</xdr:colOff>
      <xdr:row>6</xdr:row>
      <xdr:rowOff>155528</xdr:rowOff>
    </xdr:to>
    <xdr:sp macro="" textlink="">
      <xdr:nvSpPr>
        <xdr:cNvPr id="7" name="TextBox 26">
          <a:extLst>
            <a:ext uri="{FF2B5EF4-FFF2-40B4-BE49-F238E27FC236}">
              <a16:creationId xmlns:a16="http://schemas.microsoft.com/office/drawing/2014/main" id="{CBBF1AA6-6AD2-4B4A-A169-3ABDB0F2A682}"/>
            </a:ext>
          </a:extLst>
        </xdr:cNvPr>
        <xdr:cNvSpPr txBox="1"/>
      </xdr:nvSpPr>
      <xdr:spPr>
        <a:xfrm>
          <a:off x="4054270" y="1083084"/>
          <a:ext cx="239168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/>
            <a:t>4</a:t>
          </a:r>
        </a:p>
      </xdr:txBody>
    </xdr:sp>
    <xdr:clientData/>
  </xdr:twoCellAnchor>
  <xdr:twoCellAnchor>
    <xdr:from>
      <xdr:col>7</xdr:col>
      <xdr:colOff>111778</xdr:colOff>
      <xdr:row>5</xdr:row>
      <xdr:rowOff>130584</xdr:rowOff>
    </xdr:from>
    <xdr:to>
      <xdr:col>7</xdr:col>
      <xdr:colOff>350946</xdr:colOff>
      <xdr:row>6</xdr:row>
      <xdr:rowOff>155528</xdr:rowOff>
    </xdr:to>
    <xdr:sp macro="" textlink="">
      <xdr:nvSpPr>
        <xdr:cNvPr id="8" name="TextBox 27">
          <a:extLst>
            <a:ext uri="{FF2B5EF4-FFF2-40B4-BE49-F238E27FC236}">
              <a16:creationId xmlns:a16="http://schemas.microsoft.com/office/drawing/2014/main" id="{5CB27E3C-EFC3-46D9-ABE3-2869914F7A63}"/>
            </a:ext>
          </a:extLst>
        </xdr:cNvPr>
        <xdr:cNvSpPr txBox="1"/>
      </xdr:nvSpPr>
      <xdr:spPr>
        <a:xfrm>
          <a:off x="4378978" y="1083084"/>
          <a:ext cx="239168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/>
            <a:t>5</a:t>
          </a:r>
        </a:p>
      </xdr:txBody>
    </xdr:sp>
    <xdr:clientData/>
  </xdr:twoCellAnchor>
  <xdr:twoCellAnchor>
    <xdr:from>
      <xdr:col>7</xdr:col>
      <xdr:colOff>411555</xdr:colOff>
      <xdr:row>5</xdr:row>
      <xdr:rowOff>130584</xdr:rowOff>
    </xdr:from>
    <xdr:to>
      <xdr:col>8</xdr:col>
      <xdr:colOff>41123</xdr:colOff>
      <xdr:row>6</xdr:row>
      <xdr:rowOff>155528</xdr:rowOff>
    </xdr:to>
    <xdr:sp macro="" textlink="">
      <xdr:nvSpPr>
        <xdr:cNvPr id="9" name="TextBox 28">
          <a:extLst>
            <a:ext uri="{FF2B5EF4-FFF2-40B4-BE49-F238E27FC236}">
              <a16:creationId xmlns:a16="http://schemas.microsoft.com/office/drawing/2014/main" id="{91878E69-D6F5-41A7-881F-13BBE636D471}"/>
            </a:ext>
          </a:extLst>
        </xdr:cNvPr>
        <xdr:cNvSpPr txBox="1"/>
      </xdr:nvSpPr>
      <xdr:spPr>
        <a:xfrm>
          <a:off x="4678755" y="1083084"/>
          <a:ext cx="239168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/>
            <a:t>6</a:t>
          </a:r>
        </a:p>
      </xdr:txBody>
    </xdr:sp>
    <xdr:clientData/>
  </xdr:twoCellAnchor>
  <xdr:twoCellAnchor>
    <xdr:from>
      <xdr:col>5</xdr:col>
      <xdr:colOff>202291</xdr:colOff>
      <xdr:row>4</xdr:row>
      <xdr:rowOff>53506</xdr:rowOff>
    </xdr:from>
    <xdr:to>
      <xdr:col>6</xdr:col>
      <xdr:colOff>377590</xdr:colOff>
      <xdr:row>4</xdr:row>
      <xdr:rowOff>64840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9A46CD09-FF14-44AA-8A70-27FFE2DF59E1}"/>
            </a:ext>
          </a:extLst>
        </xdr:cNvPr>
        <xdr:cNvCxnSpPr/>
      </xdr:nvCxnSpPr>
      <xdr:spPr>
        <a:xfrm flipV="1">
          <a:off x="3199865" y="770682"/>
          <a:ext cx="774813" cy="11334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491763</xdr:colOff>
      <xdr:row>4</xdr:row>
      <xdr:rowOff>59771</xdr:rowOff>
    </xdr:from>
    <xdr:to>
      <xdr:col>8</xdr:col>
      <xdr:colOff>87786</xdr:colOff>
      <xdr:row>4</xdr:row>
      <xdr:rowOff>70398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C6DC3B4C-22EA-4B7D-AC8E-42564A1F0478}"/>
            </a:ext>
          </a:extLst>
        </xdr:cNvPr>
        <xdr:cNvCxnSpPr/>
      </xdr:nvCxnSpPr>
      <xdr:spPr>
        <a:xfrm flipV="1">
          <a:off x="4088851" y="776947"/>
          <a:ext cx="795053" cy="10627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270636</xdr:colOff>
      <xdr:row>3</xdr:row>
      <xdr:rowOff>40697</xdr:rowOff>
    </xdr:from>
    <xdr:to>
      <xdr:col>6</xdr:col>
      <xdr:colOff>207981</xdr:colOff>
      <xdr:row>4</xdr:row>
      <xdr:rowOff>65641</xdr:rowOff>
    </xdr:to>
    <xdr:sp macro="" textlink="">
      <xdr:nvSpPr>
        <xdr:cNvPr id="12" name="TextBox 32">
          <a:extLst>
            <a:ext uri="{FF2B5EF4-FFF2-40B4-BE49-F238E27FC236}">
              <a16:creationId xmlns:a16="http://schemas.microsoft.com/office/drawing/2014/main" id="{79D50650-32E3-4376-9B65-52CDAF58FC7C}"/>
            </a:ext>
          </a:extLst>
        </xdr:cNvPr>
        <xdr:cNvSpPr txBox="1"/>
      </xdr:nvSpPr>
      <xdr:spPr>
        <a:xfrm>
          <a:off x="3318636" y="612197"/>
          <a:ext cx="546945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/>
            <a:t>APOE33</a:t>
          </a:r>
        </a:p>
      </xdr:txBody>
    </xdr:sp>
    <xdr:clientData/>
  </xdr:twoCellAnchor>
  <xdr:twoCellAnchor>
    <xdr:from>
      <xdr:col>6</xdr:col>
      <xdr:colOff>593561</xdr:colOff>
      <xdr:row>3</xdr:row>
      <xdr:rowOff>5709</xdr:rowOff>
    </xdr:from>
    <xdr:to>
      <xdr:col>7</xdr:col>
      <xdr:colOff>525191</xdr:colOff>
      <xdr:row>4</xdr:row>
      <xdr:rowOff>28959</xdr:rowOff>
    </xdr:to>
    <xdr:sp macro="" textlink="">
      <xdr:nvSpPr>
        <xdr:cNvPr id="13" name="TextBox 33">
          <a:extLst>
            <a:ext uri="{FF2B5EF4-FFF2-40B4-BE49-F238E27FC236}">
              <a16:creationId xmlns:a16="http://schemas.microsoft.com/office/drawing/2014/main" id="{708A9B14-5A7C-47D2-94C8-DDE0A7D8100A}"/>
            </a:ext>
          </a:extLst>
        </xdr:cNvPr>
        <xdr:cNvSpPr txBox="1"/>
      </xdr:nvSpPr>
      <xdr:spPr>
        <a:xfrm>
          <a:off x="4185847" y="536388"/>
          <a:ext cx="530344" cy="20014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/>
            <a:t>APOE44</a:t>
          </a:r>
        </a:p>
      </xdr:txBody>
    </xdr:sp>
    <xdr:clientData/>
  </xdr:twoCellAnchor>
  <xdr:twoCellAnchor>
    <xdr:from>
      <xdr:col>15</xdr:col>
      <xdr:colOff>317781</xdr:colOff>
      <xdr:row>5</xdr:row>
      <xdr:rowOff>1603</xdr:rowOff>
    </xdr:from>
    <xdr:to>
      <xdr:col>15</xdr:col>
      <xdr:colOff>556949</xdr:colOff>
      <xdr:row>6</xdr:row>
      <xdr:rowOff>26547</xdr:rowOff>
    </xdr:to>
    <xdr:sp macro="" textlink="">
      <xdr:nvSpPr>
        <xdr:cNvPr id="14" name="TextBox 42">
          <a:extLst>
            <a:ext uri="{FF2B5EF4-FFF2-40B4-BE49-F238E27FC236}">
              <a16:creationId xmlns:a16="http://schemas.microsoft.com/office/drawing/2014/main" id="{C07C3F0D-7D2B-4631-BF8C-B0F63777DAB6}"/>
            </a:ext>
          </a:extLst>
        </xdr:cNvPr>
        <xdr:cNvSpPr txBox="1"/>
      </xdr:nvSpPr>
      <xdr:spPr>
        <a:xfrm>
          <a:off x="9461781" y="954103"/>
          <a:ext cx="239168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/>
            <a:t>1</a:t>
          </a:r>
        </a:p>
      </xdr:txBody>
    </xdr:sp>
    <xdr:clientData/>
  </xdr:twoCellAnchor>
  <xdr:twoCellAnchor>
    <xdr:from>
      <xdr:col>16</xdr:col>
      <xdr:colOff>347295</xdr:colOff>
      <xdr:row>5</xdr:row>
      <xdr:rowOff>1603</xdr:rowOff>
    </xdr:from>
    <xdr:to>
      <xdr:col>16</xdr:col>
      <xdr:colOff>586463</xdr:colOff>
      <xdr:row>6</xdr:row>
      <xdr:rowOff>26547</xdr:rowOff>
    </xdr:to>
    <xdr:sp macro="" textlink="">
      <xdr:nvSpPr>
        <xdr:cNvPr id="15" name="TextBox 43">
          <a:extLst>
            <a:ext uri="{FF2B5EF4-FFF2-40B4-BE49-F238E27FC236}">
              <a16:creationId xmlns:a16="http://schemas.microsoft.com/office/drawing/2014/main" id="{3D3B0838-4B3D-44AC-9A72-BA6E520AE742}"/>
            </a:ext>
          </a:extLst>
        </xdr:cNvPr>
        <xdr:cNvSpPr txBox="1"/>
      </xdr:nvSpPr>
      <xdr:spPr>
        <a:xfrm>
          <a:off x="10100895" y="954103"/>
          <a:ext cx="239168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/>
            <a:t>3</a:t>
          </a:r>
        </a:p>
      </xdr:txBody>
    </xdr:sp>
    <xdr:clientData/>
  </xdr:twoCellAnchor>
  <xdr:twoCellAnchor>
    <xdr:from>
      <xdr:col>16</xdr:col>
      <xdr:colOff>22439</xdr:colOff>
      <xdr:row>5</xdr:row>
      <xdr:rowOff>1603</xdr:rowOff>
    </xdr:from>
    <xdr:to>
      <xdr:col>16</xdr:col>
      <xdr:colOff>261607</xdr:colOff>
      <xdr:row>6</xdr:row>
      <xdr:rowOff>26547</xdr:rowOff>
    </xdr:to>
    <xdr:sp macro="" textlink="">
      <xdr:nvSpPr>
        <xdr:cNvPr id="16" name="TextBox 44">
          <a:extLst>
            <a:ext uri="{FF2B5EF4-FFF2-40B4-BE49-F238E27FC236}">
              <a16:creationId xmlns:a16="http://schemas.microsoft.com/office/drawing/2014/main" id="{83618ECB-4AB8-4844-8696-B11E059ACCDA}"/>
            </a:ext>
          </a:extLst>
        </xdr:cNvPr>
        <xdr:cNvSpPr txBox="1"/>
      </xdr:nvSpPr>
      <xdr:spPr>
        <a:xfrm>
          <a:off x="9776039" y="954103"/>
          <a:ext cx="239168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/>
            <a:t>2</a:t>
          </a:r>
        </a:p>
      </xdr:txBody>
    </xdr:sp>
    <xdr:clientData/>
  </xdr:twoCellAnchor>
  <xdr:twoCellAnchor>
    <xdr:from>
      <xdr:col>17</xdr:col>
      <xdr:colOff>17881</xdr:colOff>
      <xdr:row>5</xdr:row>
      <xdr:rowOff>1603</xdr:rowOff>
    </xdr:from>
    <xdr:to>
      <xdr:col>17</xdr:col>
      <xdr:colOff>257049</xdr:colOff>
      <xdr:row>6</xdr:row>
      <xdr:rowOff>26547</xdr:rowOff>
    </xdr:to>
    <xdr:sp macro="" textlink="">
      <xdr:nvSpPr>
        <xdr:cNvPr id="17" name="TextBox 45">
          <a:extLst>
            <a:ext uri="{FF2B5EF4-FFF2-40B4-BE49-F238E27FC236}">
              <a16:creationId xmlns:a16="http://schemas.microsoft.com/office/drawing/2014/main" id="{867587CA-23E1-41BF-9DE6-AEA9110E109B}"/>
            </a:ext>
          </a:extLst>
        </xdr:cNvPr>
        <xdr:cNvSpPr txBox="1"/>
      </xdr:nvSpPr>
      <xdr:spPr>
        <a:xfrm>
          <a:off x="10381081" y="954103"/>
          <a:ext cx="239168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/>
            <a:t>4</a:t>
          </a:r>
        </a:p>
      </xdr:txBody>
    </xdr:sp>
    <xdr:clientData/>
  </xdr:twoCellAnchor>
  <xdr:twoCellAnchor>
    <xdr:from>
      <xdr:col>17</xdr:col>
      <xdr:colOff>342589</xdr:colOff>
      <xdr:row>5</xdr:row>
      <xdr:rowOff>1603</xdr:rowOff>
    </xdr:from>
    <xdr:to>
      <xdr:col>17</xdr:col>
      <xdr:colOff>581757</xdr:colOff>
      <xdr:row>6</xdr:row>
      <xdr:rowOff>26547</xdr:rowOff>
    </xdr:to>
    <xdr:sp macro="" textlink="">
      <xdr:nvSpPr>
        <xdr:cNvPr id="18" name="TextBox 46">
          <a:extLst>
            <a:ext uri="{FF2B5EF4-FFF2-40B4-BE49-F238E27FC236}">
              <a16:creationId xmlns:a16="http://schemas.microsoft.com/office/drawing/2014/main" id="{B36A5E20-542A-4E6F-A0B4-DE230E1C6306}"/>
            </a:ext>
          </a:extLst>
        </xdr:cNvPr>
        <xdr:cNvSpPr txBox="1"/>
      </xdr:nvSpPr>
      <xdr:spPr>
        <a:xfrm>
          <a:off x="10705789" y="954103"/>
          <a:ext cx="239168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/>
            <a:t>5</a:t>
          </a:r>
        </a:p>
      </xdr:txBody>
    </xdr:sp>
    <xdr:clientData/>
  </xdr:twoCellAnchor>
  <xdr:twoCellAnchor>
    <xdr:from>
      <xdr:col>18</xdr:col>
      <xdr:colOff>32766</xdr:colOff>
      <xdr:row>5</xdr:row>
      <xdr:rowOff>1603</xdr:rowOff>
    </xdr:from>
    <xdr:to>
      <xdr:col>18</xdr:col>
      <xdr:colOff>271934</xdr:colOff>
      <xdr:row>6</xdr:row>
      <xdr:rowOff>26547</xdr:rowOff>
    </xdr:to>
    <xdr:sp macro="" textlink="">
      <xdr:nvSpPr>
        <xdr:cNvPr id="19" name="TextBox 47">
          <a:extLst>
            <a:ext uri="{FF2B5EF4-FFF2-40B4-BE49-F238E27FC236}">
              <a16:creationId xmlns:a16="http://schemas.microsoft.com/office/drawing/2014/main" id="{5D3C27E7-CF27-40C8-B5F5-462EF6971900}"/>
            </a:ext>
          </a:extLst>
        </xdr:cNvPr>
        <xdr:cNvSpPr txBox="1"/>
      </xdr:nvSpPr>
      <xdr:spPr>
        <a:xfrm>
          <a:off x="11005566" y="954103"/>
          <a:ext cx="239168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/>
            <a:t>6</a:t>
          </a:r>
        </a:p>
      </xdr:txBody>
    </xdr:sp>
    <xdr:clientData/>
  </xdr:twoCellAnchor>
  <xdr:twoCellAnchor>
    <xdr:from>
      <xdr:col>15</xdr:col>
      <xdr:colOff>312965</xdr:colOff>
      <xdr:row>4</xdr:row>
      <xdr:rowOff>132737</xdr:rowOff>
    </xdr:from>
    <xdr:to>
      <xdr:col>16</xdr:col>
      <xdr:colOff>571360</xdr:colOff>
      <xdr:row>4</xdr:row>
      <xdr:rowOff>136072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4DDDB718-F0C9-447C-861A-A34CDB68DA51}"/>
            </a:ext>
          </a:extLst>
        </xdr:cNvPr>
        <xdr:cNvCxnSpPr/>
      </xdr:nvCxnSpPr>
      <xdr:spPr>
        <a:xfrm flipV="1">
          <a:off x="9293679" y="840308"/>
          <a:ext cx="857110" cy="3335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26348</xdr:colOff>
      <xdr:row>4</xdr:row>
      <xdr:rowOff>136502</xdr:rowOff>
    </xdr:from>
    <xdr:to>
      <xdr:col>18</xdr:col>
      <xdr:colOff>430712</xdr:colOff>
      <xdr:row>4</xdr:row>
      <xdr:rowOff>136502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65F38721-9BC8-43B9-9CA3-7B7E8F98C70D}"/>
            </a:ext>
          </a:extLst>
        </xdr:cNvPr>
        <xdr:cNvCxnSpPr/>
      </xdr:nvCxnSpPr>
      <xdr:spPr>
        <a:xfrm>
          <a:off x="10389548" y="898502"/>
          <a:ext cx="1013964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377207</xdr:colOff>
      <xdr:row>3</xdr:row>
      <xdr:rowOff>110499</xdr:rowOff>
    </xdr:from>
    <xdr:to>
      <xdr:col>16</xdr:col>
      <xdr:colOff>314553</xdr:colOff>
      <xdr:row>4</xdr:row>
      <xdr:rowOff>135443</xdr:rowOff>
    </xdr:to>
    <xdr:sp macro="" textlink="">
      <xdr:nvSpPr>
        <xdr:cNvPr id="22" name="TextBox 50">
          <a:extLst>
            <a:ext uri="{FF2B5EF4-FFF2-40B4-BE49-F238E27FC236}">
              <a16:creationId xmlns:a16="http://schemas.microsoft.com/office/drawing/2014/main" id="{3575A679-81D7-4D55-8541-667FFA79C1AC}"/>
            </a:ext>
          </a:extLst>
        </xdr:cNvPr>
        <xdr:cNvSpPr txBox="1"/>
      </xdr:nvSpPr>
      <xdr:spPr>
        <a:xfrm>
          <a:off x="9521207" y="681999"/>
          <a:ext cx="54694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/>
            <a:t>APOE33</a:t>
          </a:r>
        </a:p>
      </xdr:txBody>
    </xdr:sp>
    <xdr:clientData/>
  </xdr:twoCellAnchor>
  <xdr:twoCellAnchor>
    <xdr:from>
      <xdr:col>17</xdr:col>
      <xdr:colOff>319228</xdr:colOff>
      <xdr:row>3</xdr:row>
      <xdr:rowOff>118699</xdr:rowOff>
    </xdr:from>
    <xdr:to>
      <xdr:col>18</xdr:col>
      <xdr:colOff>256573</xdr:colOff>
      <xdr:row>4</xdr:row>
      <xdr:rowOff>143643</xdr:rowOff>
    </xdr:to>
    <xdr:sp macro="" textlink="">
      <xdr:nvSpPr>
        <xdr:cNvPr id="23" name="TextBox 51">
          <a:extLst>
            <a:ext uri="{FF2B5EF4-FFF2-40B4-BE49-F238E27FC236}">
              <a16:creationId xmlns:a16="http://schemas.microsoft.com/office/drawing/2014/main" id="{352970FF-5EAD-4605-A670-B61F5A339EF1}"/>
            </a:ext>
          </a:extLst>
        </xdr:cNvPr>
        <xdr:cNvSpPr txBox="1"/>
      </xdr:nvSpPr>
      <xdr:spPr>
        <a:xfrm>
          <a:off x="10682428" y="690199"/>
          <a:ext cx="546945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/>
            <a:t>APOE44</a:t>
          </a:r>
        </a:p>
      </xdr:txBody>
    </xdr:sp>
    <xdr:clientData/>
  </xdr:twoCellAnchor>
  <xdr:twoCellAnchor>
    <xdr:from>
      <xdr:col>8</xdr:col>
      <xdr:colOff>263404</xdr:colOff>
      <xdr:row>9</xdr:row>
      <xdr:rowOff>75883</xdr:rowOff>
    </xdr:from>
    <xdr:to>
      <xdr:col>10</xdr:col>
      <xdr:colOff>13606</xdr:colOff>
      <xdr:row>11</xdr:row>
      <xdr:rowOff>31689</xdr:rowOff>
    </xdr:to>
    <xdr:sp macro="" textlink="">
      <xdr:nvSpPr>
        <xdr:cNvPr id="24" name="TextBox 52">
          <a:extLst>
            <a:ext uri="{FF2B5EF4-FFF2-40B4-BE49-F238E27FC236}">
              <a16:creationId xmlns:a16="http://schemas.microsoft.com/office/drawing/2014/main" id="{C9533C6C-22B7-472A-AEBE-6FAAEBC4ED20}"/>
            </a:ext>
          </a:extLst>
        </xdr:cNvPr>
        <xdr:cNvSpPr txBox="1"/>
      </xdr:nvSpPr>
      <xdr:spPr>
        <a:xfrm>
          <a:off x="5053118" y="1667919"/>
          <a:ext cx="947631" cy="30959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~260kDa</a:t>
          </a:r>
        </a:p>
      </xdr:txBody>
    </xdr:sp>
    <xdr:clientData/>
  </xdr:twoCellAnchor>
  <xdr:twoCellAnchor>
    <xdr:from>
      <xdr:col>10</xdr:col>
      <xdr:colOff>180345</xdr:colOff>
      <xdr:row>8</xdr:row>
      <xdr:rowOff>57468</xdr:rowOff>
    </xdr:from>
    <xdr:to>
      <xdr:col>11</xdr:col>
      <xdr:colOff>52563</xdr:colOff>
      <xdr:row>9</xdr:row>
      <xdr:rowOff>151935</xdr:rowOff>
    </xdr:to>
    <xdr:sp macro="" textlink="">
      <xdr:nvSpPr>
        <xdr:cNvPr id="25" name="TextBox 71">
          <a:extLst>
            <a:ext uri="{FF2B5EF4-FFF2-40B4-BE49-F238E27FC236}">
              <a16:creationId xmlns:a16="http://schemas.microsoft.com/office/drawing/2014/main" id="{26C35E3B-AFDF-43A4-A181-7F6CEC5310EE}"/>
            </a:ext>
          </a:extLst>
        </xdr:cNvPr>
        <xdr:cNvSpPr txBox="1"/>
      </xdr:nvSpPr>
      <xdr:spPr>
        <a:xfrm>
          <a:off x="6212845" y="1517968"/>
          <a:ext cx="475468" cy="277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250</a:t>
          </a:r>
        </a:p>
      </xdr:txBody>
    </xdr:sp>
    <xdr:clientData/>
  </xdr:twoCellAnchor>
  <xdr:twoCellAnchor>
    <xdr:from>
      <xdr:col>2</xdr:col>
      <xdr:colOff>142875</xdr:colOff>
      <xdr:row>22</xdr:row>
      <xdr:rowOff>9525</xdr:rowOff>
    </xdr:from>
    <xdr:to>
      <xdr:col>17</xdr:col>
      <xdr:colOff>142875</xdr:colOff>
      <xdr:row>34</xdr:row>
      <xdr:rowOff>111125</xdr:rowOff>
    </xdr:to>
    <xdr:sp macro="" textlink="">
      <xdr:nvSpPr>
        <xdr:cNvPr id="26" name="Title 1">
          <a:extLst>
            <a:ext uri="{FF2B5EF4-FFF2-40B4-BE49-F238E27FC236}">
              <a16:creationId xmlns:a16="http://schemas.microsoft.com/office/drawing/2014/main" id="{CECA82E8-88FD-4103-AB75-C0FDAF6BC4E3}"/>
            </a:ext>
          </a:extLst>
        </xdr:cNvPr>
        <xdr:cNvSpPr>
          <a:spLocks noGrp="1"/>
        </xdr:cNvSpPr>
      </xdr:nvSpPr>
      <xdr:spPr>
        <a:xfrm>
          <a:off x="1362075" y="4200525"/>
          <a:ext cx="9144000" cy="2387600"/>
        </a:xfrm>
        <a:prstGeom prst="rect">
          <a:avLst/>
        </a:prstGeom>
      </xdr:spPr>
      <xdr:txBody>
        <a:bodyPr vert="horz" wrap="square" lIns="91440" tIns="45720" rIns="91440" bIns="45720" rtlCol="0" anchor="b">
          <a:normAutofit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en-US"/>
            <a:t>27102025 FN1 on Astrocytes</a:t>
          </a:r>
        </a:p>
      </xdr:txBody>
    </xdr:sp>
    <xdr:clientData/>
  </xdr:twoCellAnchor>
  <xdr:twoCellAnchor>
    <xdr:from>
      <xdr:col>2</xdr:col>
      <xdr:colOff>142875</xdr:colOff>
      <xdr:row>35</xdr:row>
      <xdr:rowOff>12700</xdr:rowOff>
    </xdr:from>
    <xdr:to>
      <xdr:col>17</xdr:col>
      <xdr:colOff>142875</xdr:colOff>
      <xdr:row>43</xdr:row>
      <xdr:rowOff>144462</xdr:rowOff>
    </xdr:to>
    <xdr:sp macro="" textlink="">
      <xdr:nvSpPr>
        <xdr:cNvPr id="27" name="Subtitle 2">
          <a:extLst>
            <a:ext uri="{FF2B5EF4-FFF2-40B4-BE49-F238E27FC236}">
              <a16:creationId xmlns:a16="http://schemas.microsoft.com/office/drawing/2014/main" id="{E02FA81D-13FE-432B-B147-0FF0398421E2}"/>
            </a:ext>
          </a:extLst>
        </xdr:cNvPr>
        <xdr:cNvSpPr>
          <a:spLocks noGrp="1"/>
        </xdr:cNvSpPr>
      </xdr:nvSpPr>
      <xdr:spPr>
        <a:xfrm>
          <a:off x="1362075" y="6680200"/>
          <a:ext cx="9144000" cy="1655762"/>
        </a:xfrm>
        <a:prstGeom prst="rect">
          <a:avLst/>
        </a:prstGeom>
      </xdr:spPr>
      <xdr:txBody>
        <a:bodyPr vert="horz" wrap="square" lIns="91440" tIns="45720" rIns="91440" bIns="45720" rtlCol="0">
          <a:normAutofit lnSpcReduction="10000"/>
        </a:bodyPr>
        <a:lstStyle>
          <a:lvl1pPr marL="0" indent="0" algn="ctr" defTabSz="914400" rtl="0" eaLnBrk="1" latinLnBrk="0" hangingPunct="1">
            <a:lnSpc>
              <a:spcPct val="90000"/>
            </a:lnSpc>
            <a:spcBef>
              <a:spcPts val="1000"/>
            </a:spcBef>
            <a:buFont typeface="Arial" panose="020B0604020202020204" pitchFamily="34" charset="0"/>
            <a:buNone/>
            <a:defRPr sz="2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sz="1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sz="1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sz="1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sz="1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sz="1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sz="1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30 ug</a:t>
          </a:r>
        </a:p>
        <a:p>
          <a:r>
            <a:rPr lang="en-US"/>
            <a:t>Wet-transfer overnight</a:t>
          </a:r>
        </a:p>
        <a:p>
          <a:r>
            <a:rPr lang="en-US"/>
            <a:t>FN1 1:1,000</a:t>
          </a:r>
        </a:p>
        <a:p>
          <a:r>
            <a:rPr lang="en-US"/>
            <a:t>Chemiluminescence HRP 1:2,000</a:t>
          </a:r>
        </a:p>
      </xdr:txBody>
    </xdr:sp>
    <xdr:clientData/>
  </xdr:twoCellAnchor>
  <xdr:twoCellAnchor>
    <xdr:from>
      <xdr:col>1</xdr:col>
      <xdr:colOff>136994</xdr:colOff>
      <xdr:row>4</xdr:row>
      <xdr:rowOff>3957</xdr:rowOff>
    </xdr:from>
    <xdr:to>
      <xdr:col>4</xdr:col>
      <xdr:colOff>592957</xdr:colOff>
      <xdr:row>5</xdr:row>
      <xdr:rowOff>48162</xdr:rowOff>
    </xdr:to>
    <xdr:sp macro="" textlink="">
      <xdr:nvSpPr>
        <xdr:cNvPr id="28" name="TextBox 32">
          <a:extLst>
            <a:ext uri="{FF2B5EF4-FFF2-40B4-BE49-F238E27FC236}">
              <a16:creationId xmlns:a16="http://schemas.microsoft.com/office/drawing/2014/main" id="{A343BECD-8018-48EE-8CC4-032209798F72}"/>
            </a:ext>
          </a:extLst>
        </xdr:cNvPr>
        <xdr:cNvSpPr txBox="1"/>
      </xdr:nvSpPr>
      <xdr:spPr>
        <a:xfrm>
          <a:off x="740244" y="734207"/>
          <a:ext cx="2265713" cy="226768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i="1"/>
            <a:t>Experimental</a:t>
          </a:r>
          <a:r>
            <a:rPr lang="en-US" sz="800" i="1" baseline="0"/>
            <a:t> samples not included in this paper</a:t>
          </a:r>
          <a:endParaRPr lang="en-US" sz="800" i="1"/>
        </a:p>
      </xdr:txBody>
    </xdr:sp>
    <xdr:clientData/>
  </xdr:twoCellAnchor>
  <xdr:twoCellAnchor>
    <xdr:from>
      <xdr:col>11</xdr:col>
      <xdr:colOff>260074</xdr:colOff>
      <xdr:row>5</xdr:row>
      <xdr:rowOff>14194</xdr:rowOff>
    </xdr:from>
    <xdr:to>
      <xdr:col>15</xdr:col>
      <xdr:colOff>106933</xdr:colOff>
      <xdr:row>6</xdr:row>
      <xdr:rowOff>41254</xdr:rowOff>
    </xdr:to>
    <xdr:sp macro="" textlink="">
      <xdr:nvSpPr>
        <xdr:cNvPr id="29" name="TextBox 32">
          <a:extLst>
            <a:ext uri="{FF2B5EF4-FFF2-40B4-BE49-F238E27FC236}">
              <a16:creationId xmlns:a16="http://schemas.microsoft.com/office/drawing/2014/main" id="{14695036-E08D-4A1E-A758-1B956262CFC4}"/>
            </a:ext>
          </a:extLst>
        </xdr:cNvPr>
        <xdr:cNvSpPr txBox="1"/>
      </xdr:nvSpPr>
      <xdr:spPr>
        <a:xfrm>
          <a:off x="6965674" y="966694"/>
          <a:ext cx="2285259" cy="21756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i="1"/>
            <a:t>Experimental</a:t>
          </a:r>
          <a:r>
            <a:rPr lang="en-US" sz="800" i="1" baseline="0"/>
            <a:t> samples not included in this paper</a:t>
          </a:r>
          <a:endParaRPr lang="en-US" sz="800" i="1"/>
        </a:p>
      </xdr:txBody>
    </xdr:sp>
    <xdr:clientData/>
  </xdr:twoCellAnchor>
  <xdr:twoCellAnchor editAs="oneCell">
    <xdr:from>
      <xdr:col>21</xdr:col>
      <xdr:colOff>32627</xdr:colOff>
      <xdr:row>0</xdr:row>
      <xdr:rowOff>0</xdr:rowOff>
    </xdr:from>
    <xdr:to>
      <xdr:col>30</xdr:col>
      <xdr:colOff>127006</xdr:colOff>
      <xdr:row>23</xdr:row>
      <xdr:rowOff>15296</xdr:rowOff>
    </xdr:to>
    <xdr:pic>
      <xdr:nvPicPr>
        <xdr:cNvPr id="30" name="Picture 29" descr="A blurry image of a bar&#10;&#10;AI-generated content may be incorrect.">
          <a:extLst>
            <a:ext uri="{FF2B5EF4-FFF2-40B4-BE49-F238E27FC236}">
              <a16:creationId xmlns:a16="http://schemas.microsoft.com/office/drawing/2014/main" id="{A8006082-17DC-41BA-B4FF-71FD8F2E2A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50" t="12739" r="14500" b="7562"/>
        <a:stretch>
          <a:fillRect/>
        </a:stretch>
      </xdr:blipFill>
      <xdr:spPr>
        <a:xfrm>
          <a:off x="32627" y="0"/>
          <a:ext cx="5580779" cy="4396796"/>
        </a:xfrm>
        <a:prstGeom prst="rect">
          <a:avLst/>
        </a:prstGeom>
      </xdr:spPr>
    </xdr:pic>
    <xdr:clientData/>
  </xdr:twoCellAnchor>
  <xdr:twoCellAnchor editAs="oneCell">
    <xdr:from>
      <xdr:col>30</xdr:col>
      <xdr:colOff>270666</xdr:colOff>
      <xdr:row>0</xdr:row>
      <xdr:rowOff>0</xdr:rowOff>
    </xdr:from>
    <xdr:to>
      <xdr:col>41</xdr:col>
      <xdr:colOff>112364</xdr:colOff>
      <xdr:row>23</xdr:row>
      <xdr:rowOff>19106</xdr:rowOff>
    </xdr:to>
    <xdr:pic>
      <xdr:nvPicPr>
        <xdr:cNvPr id="31" name="Picture 30" descr="A white rectangular object with black dots&#10;&#10;AI-generated content may be incorrect.">
          <a:extLst>
            <a:ext uri="{FF2B5EF4-FFF2-40B4-BE49-F238E27FC236}">
              <a16:creationId xmlns:a16="http://schemas.microsoft.com/office/drawing/2014/main" id="{91F3D020-415E-43C8-A683-8A59E8A76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917" t="17479" r="11333" b="10588"/>
        <a:stretch>
          <a:fillRect/>
        </a:stretch>
      </xdr:blipFill>
      <xdr:spPr>
        <a:xfrm>
          <a:off x="18232095" y="0"/>
          <a:ext cx="6427555" cy="4087642"/>
        </a:xfrm>
        <a:prstGeom prst="rect">
          <a:avLst/>
        </a:prstGeom>
      </xdr:spPr>
    </xdr:pic>
    <xdr:clientData/>
  </xdr:twoCellAnchor>
  <xdr:twoCellAnchor>
    <xdr:from>
      <xdr:col>22</xdr:col>
      <xdr:colOff>96962</xdr:colOff>
      <xdr:row>3</xdr:row>
      <xdr:rowOff>97480</xdr:rowOff>
    </xdr:from>
    <xdr:to>
      <xdr:col>23</xdr:col>
      <xdr:colOff>335032</xdr:colOff>
      <xdr:row>3</xdr:row>
      <xdr:rowOff>97480</xdr:rowOff>
    </xdr:to>
    <xdr:cxnSp macro="">
      <xdr:nvCxnSpPr>
        <xdr:cNvPr id="32" name="Straight Connector 31">
          <a:extLst>
            <a:ext uri="{FF2B5EF4-FFF2-40B4-BE49-F238E27FC236}">
              <a16:creationId xmlns:a16="http://schemas.microsoft.com/office/drawing/2014/main" id="{7D6F032D-FF7D-434A-9E4D-77F1F18D0533}"/>
            </a:ext>
          </a:extLst>
        </xdr:cNvPr>
        <xdr:cNvCxnSpPr/>
      </xdr:nvCxnSpPr>
      <xdr:spPr>
        <a:xfrm>
          <a:off x="706562" y="668980"/>
          <a:ext cx="847670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478288</xdr:colOff>
      <xdr:row>3</xdr:row>
      <xdr:rowOff>97480</xdr:rowOff>
    </xdr:from>
    <xdr:to>
      <xdr:col>25</xdr:col>
      <xdr:colOff>104037</xdr:colOff>
      <xdr:row>3</xdr:row>
      <xdr:rowOff>97480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BCF927C8-06C9-43DE-BC68-E610BD9433DE}"/>
            </a:ext>
          </a:extLst>
        </xdr:cNvPr>
        <xdr:cNvCxnSpPr/>
      </xdr:nvCxnSpPr>
      <xdr:spPr>
        <a:xfrm>
          <a:off x="1697488" y="668980"/>
          <a:ext cx="844949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241197</xdr:colOff>
      <xdr:row>3</xdr:row>
      <xdr:rowOff>97480</xdr:rowOff>
    </xdr:from>
    <xdr:to>
      <xdr:col>26</xdr:col>
      <xdr:colOff>479268</xdr:colOff>
      <xdr:row>3</xdr:row>
      <xdr:rowOff>97480</xdr:rowOff>
    </xdr:to>
    <xdr:cxnSp macro="">
      <xdr:nvCxnSpPr>
        <xdr:cNvPr id="34" name="Straight Connector 33">
          <a:extLst>
            <a:ext uri="{FF2B5EF4-FFF2-40B4-BE49-F238E27FC236}">
              <a16:creationId xmlns:a16="http://schemas.microsoft.com/office/drawing/2014/main" id="{DE3F238F-92F9-4786-8732-01BE51D27B98}"/>
            </a:ext>
          </a:extLst>
        </xdr:cNvPr>
        <xdr:cNvCxnSpPr/>
      </xdr:nvCxnSpPr>
      <xdr:spPr>
        <a:xfrm>
          <a:off x="2679597" y="668980"/>
          <a:ext cx="847671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10202</xdr:colOff>
      <xdr:row>3</xdr:row>
      <xdr:rowOff>97480</xdr:rowOff>
    </xdr:from>
    <xdr:to>
      <xdr:col>28</xdr:col>
      <xdr:colOff>248273</xdr:colOff>
      <xdr:row>3</xdr:row>
      <xdr:rowOff>97480</xdr:rowOff>
    </xdr:to>
    <xdr:cxnSp macro="">
      <xdr:nvCxnSpPr>
        <xdr:cNvPr id="35" name="Straight Connector 34">
          <a:extLst>
            <a:ext uri="{FF2B5EF4-FFF2-40B4-BE49-F238E27FC236}">
              <a16:creationId xmlns:a16="http://schemas.microsoft.com/office/drawing/2014/main" id="{64B364A8-CBD2-4523-8F99-44A7A7B24A1C}"/>
            </a:ext>
          </a:extLst>
        </xdr:cNvPr>
        <xdr:cNvCxnSpPr/>
      </xdr:nvCxnSpPr>
      <xdr:spPr>
        <a:xfrm>
          <a:off x="3667802" y="668980"/>
          <a:ext cx="847671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130085</xdr:colOff>
      <xdr:row>0</xdr:row>
      <xdr:rowOff>95270</xdr:rowOff>
    </xdr:from>
    <xdr:to>
      <xdr:col>23</xdr:col>
      <xdr:colOff>340178</xdr:colOff>
      <xdr:row>2</xdr:row>
      <xdr:rowOff>52980</xdr:rowOff>
    </xdr:to>
    <xdr:sp macro="" textlink="">
      <xdr:nvSpPr>
        <xdr:cNvPr id="36" name="TextBox 13">
          <a:extLst>
            <a:ext uri="{FF2B5EF4-FFF2-40B4-BE49-F238E27FC236}">
              <a16:creationId xmlns:a16="http://schemas.microsoft.com/office/drawing/2014/main" id="{DB397736-A4AF-40CC-AD59-81D448301E75}"/>
            </a:ext>
          </a:extLst>
        </xdr:cNvPr>
        <xdr:cNvSpPr txBox="1"/>
      </xdr:nvSpPr>
      <xdr:spPr>
        <a:xfrm>
          <a:off x="13301799" y="95270"/>
          <a:ext cx="808808" cy="31149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2E3</a:t>
          </a:r>
        </a:p>
      </xdr:txBody>
    </xdr:sp>
    <xdr:clientData/>
  </xdr:twoCellAnchor>
  <xdr:twoCellAnchor>
    <xdr:from>
      <xdr:col>23</xdr:col>
      <xdr:colOff>464547</xdr:colOff>
      <xdr:row>0</xdr:row>
      <xdr:rowOff>93132</xdr:rowOff>
    </xdr:from>
    <xdr:to>
      <xdr:col>24</xdr:col>
      <xdr:colOff>554227</xdr:colOff>
      <xdr:row>2</xdr:row>
      <xdr:rowOff>50842</xdr:rowOff>
    </xdr:to>
    <xdr:sp macro="" textlink="">
      <xdr:nvSpPr>
        <xdr:cNvPr id="37" name="TextBox 14">
          <a:extLst>
            <a:ext uri="{FF2B5EF4-FFF2-40B4-BE49-F238E27FC236}">
              <a16:creationId xmlns:a16="http://schemas.microsoft.com/office/drawing/2014/main" id="{7BD02492-481A-4093-B3F5-3D7B7290FBBF}"/>
            </a:ext>
          </a:extLst>
        </xdr:cNvPr>
        <xdr:cNvSpPr txBox="1"/>
      </xdr:nvSpPr>
      <xdr:spPr>
        <a:xfrm>
          <a:off x="14234976" y="93132"/>
          <a:ext cx="688394" cy="31149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4B4</a:t>
          </a:r>
        </a:p>
      </xdr:txBody>
    </xdr:sp>
    <xdr:clientData/>
  </xdr:twoCellAnchor>
  <xdr:twoCellAnchor>
    <xdr:from>
      <xdr:col>25</xdr:col>
      <xdr:colOff>248739</xdr:colOff>
      <xdr:row>0</xdr:row>
      <xdr:rowOff>95271</xdr:rowOff>
    </xdr:from>
    <xdr:to>
      <xdr:col>26</xdr:col>
      <xdr:colOff>464548</xdr:colOff>
      <xdr:row>2</xdr:row>
      <xdr:rowOff>52981</xdr:rowOff>
    </xdr:to>
    <xdr:sp macro="" textlink="">
      <xdr:nvSpPr>
        <xdr:cNvPr id="38" name="TextBox 15">
          <a:extLst>
            <a:ext uri="{FF2B5EF4-FFF2-40B4-BE49-F238E27FC236}">
              <a16:creationId xmlns:a16="http://schemas.microsoft.com/office/drawing/2014/main" id="{FDF040FF-7AFA-4785-936C-0828D024AC65}"/>
            </a:ext>
          </a:extLst>
        </xdr:cNvPr>
        <xdr:cNvSpPr txBox="1"/>
      </xdr:nvSpPr>
      <xdr:spPr>
        <a:xfrm>
          <a:off x="15216596" y="95271"/>
          <a:ext cx="814523" cy="31149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MC2C</a:t>
          </a:r>
        </a:p>
      </xdr:txBody>
    </xdr:sp>
    <xdr:clientData/>
  </xdr:twoCellAnchor>
  <xdr:twoCellAnchor>
    <xdr:from>
      <xdr:col>27</xdr:col>
      <xdr:colOff>91788</xdr:colOff>
      <xdr:row>0</xdr:row>
      <xdr:rowOff>87650</xdr:rowOff>
    </xdr:from>
    <xdr:to>
      <xdr:col>28</xdr:col>
      <xdr:colOff>130541</xdr:colOff>
      <xdr:row>2</xdr:row>
      <xdr:rowOff>6807</xdr:rowOff>
    </xdr:to>
    <xdr:sp macro="" textlink="">
      <xdr:nvSpPr>
        <xdr:cNvPr id="39" name="TextBox 16">
          <a:extLst>
            <a:ext uri="{FF2B5EF4-FFF2-40B4-BE49-F238E27FC236}">
              <a16:creationId xmlns:a16="http://schemas.microsoft.com/office/drawing/2014/main" id="{71D339D9-931A-4E5F-9670-014902CFA559}"/>
            </a:ext>
          </a:extLst>
        </xdr:cNvPr>
        <xdr:cNvSpPr txBox="1"/>
      </xdr:nvSpPr>
      <xdr:spPr>
        <a:xfrm>
          <a:off x="16257074" y="87650"/>
          <a:ext cx="637467" cy="27294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RC2C</a:t>
          </a:r>
        </a:p>
      </xdr:txBody>
    </xdr:sp>
    <xdr:clientData/>
  </xdr:twoCellAnchor>
  <xdr:twoCellAnchor>
    <xdr:from>
      <xdr:col>31</xdr:col>
      <xdr:colOff>288877</xdr:colOff>
      <xdr:row>6</xdr:row>
      <xdr:rowOff>3810</xdr:rowOff>
    </xdr:from>
    <xdr:to>
      <xdr:col>33</xdr:col>
      <xdr:colOff>322762</xdr:colOff>
      <xdr:row>6</xdr:row>
      <xdr:rowOff>3810</xdr:rowOff>
    </xdr:to>
    <xdr:cxnSp macro="">
      <xdr:nvCxnSpPr>
        <xdr:cNvPr id="40" name="Straight Connector 39">
          <a:extLst>
            <a:ext uri="{FF2B5EF4-FFF2-40B4-BE49-F238E27FC236}">
              <a16:creationId xmlns:a16="http://schemas.microsoft.com/office/drawing/2014/main" id="{63823C65-FC93-48A9-8860-D64ABB06F244}"/>
            </a:ext>
          </a:extLst>
        </xdr:cNvPr>
        <xdr:cNvCxnSpPr>
          <a:cxnSpLocks/>
        </xdr:cNvCxnSpPr>
      </xdr:nvCxnSpPr>
      <xdr:spPr>
        <a:xfrm flipV="1">
          <a:off x="18849020" y="1065167"/>
          <a:ext cx="1231313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425632</xdr:colOff>
      <xdr:row>5</xdr:row>
      <xdr:rowOff>161381</xdr:rowOff>
    </xdr:from>
    <xdr:to>
      <xdr:col>35</xdr:col>
      <xdr:colOff>281940</xdr:colOff>
      <xdr:row>6</xdr:row>
      <xdr:rowOff>1</xdr:rowOff>
    </xdr:to>
    <xdr:cxnSp macro="">
      <xdr:nvCxnSpPr>
        <xdr:cNvPr id="41" name="Straight Connector 40">
          <a:extLst>
            <a:ext uri="{FF2B5EF4-FFF2-40B4-BE49-F238E27FC236}">
              <a16:creationId xmlns:a16="http://schemas.microsoft.com/office/drawing/2014/main" id="{D487287F-E74B-462A-88E2-12E03D6DB472}"/>
            </a:ext>
          </a:extLst>
        </xdr:cNvPr>
        <xdr:cNvCxnSpPr>
          <a:cxnSpLocks/>
        </xdr:cNvCxnSpPr>
      </xdr:nvCxnSpPr>
      <xdr:spPr>
        <a:xfrm>
          <a:off x="20183203" y="1045845"/>
          <a:ext cx="1053737" cy="15513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458833</xdr:colOff>
      <xdr:row>6</xdr:row>
      <xdr:rowOff>3810</xdr:rowOff>
    </xdr:from>
    <xdr:to>
      <xdr:col>37</xdr:col>
      <xdr:colOff>345893</xdr:colOff>
      <xdr:row>6</xdr:row>
      <xdr:rowOff>3810</xdr:rowOff>
    </xdr:to>
    <xdr:cxnSp macro="">
      <xdr:nvCxnSpPr>
        <xdr:cNvPr id="42" name="Straight Connector 41">
          <a:extLst>
            <a:ext uri="{FF2B5EF4-FFF2-40B4-BE49-F238E27FC236}">
              <a16:creationId xmlns:a16="http://schemas.microsoft.com/office/drawing/2014/main" id="{847C1EFC-F149-4305-8FEE-440742C48B7B}"/>
            </a:ext>
          </a:extLst>
        </xdr:cNvPr>
        <xdr:cNvCxnSpPr>
          <a:cxnSpLocks/>
        </xdr:cNvCxnSpPr>
      </xdr:nvCxnSpPr>
      <xdr:spPr>
        <a:xfrm>
          <a:off x="21413833" y="1065167"/>
          <a:ext cx="1084489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491762</xdr:colOff>
      <xdr:row>6</xdr:row>
      <xdr:rowOff>0</xdr:rowOff>
    </xdr:from>
    <xdr:to>
      <xdr:col>39</xdr:col>
      <xdr:colOff>503465</xdr:colOff>
      <xdr:row>6</xdr:row>
      <xdr:rowOff>13607</xdr:rowOff>
    </xdr:to>
    <xdr:cxnSp macro="">
      <xdr:nvCxnSpPr>
        <xdr:cNvPr id="43" name="Straight Connector 42">
          <a:extLst>
            <a:ext uri="{FF2B5EF4-FFF2-40B4-BE49-F238E27FC236}">
              <a16:creationId xmlns:a16="http://schemas.microsoft.com/office/drawing/2014/main" id="{0D7624C8-A8CF-4E62-890B-E96A5A01CE99}"/>
            </a:ext>
          </a:extLst>
        </xdr:cNvPr>
        <xdr:cNvCxnSpPr>
          <a:cxnSpLocks/>
        </xdr:cNvCxnSpPr>
      </xdr:nvCxnSpPr>
      <xdr:spPr>
        <a:xfrm>
          <a:off x="22644191" y="1061357"/>
          <a:ext cx="1209131" cy="13607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70887</xdr:colOff>
      <xdr:row>2</xdr:row>
      <xdr:rowOff>21079</xdr:rowOff>
    </xdr:from>
    <xdr:to>
      <xdr:col>32</xdr:col>
      <xdr:colOff>537774</xdr:colOff>
      <xdr:row>3</xdr:row>
      <xdr:rowOff>136179</xdr:rowOff>
    </xdr:to>
    <xdr:sp macro="" textlink="">
      <xdr:nvSpPr>
        <xdr:cNvPr id="44" name="TextBox 21">
          <a:extLst>
            <a:ext uri="{FF2B5EF4-FFF2-40B4-BE49-F238E27FC236}">
              <a16:creationId xmlns:a16="http://schemas.microsoft.com/office/drawing/2014/main" id="{A750D16E-03EA-4404-81BB-F82F692E25E5}"/>
            </a:ext>
          </a:extLst>
        </xdr:cNvPr>
        <xdr:cNvSpPr txBox="1"/>
      </xdr:nvSpPr>
      <xdr:spPr>
        <a:xfrm>
          <a:off x="19229744" y="374865"/>
          <a:ext cx="466887" cy="29199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2E3</a:t>
          </a:r>
        </a:p>
      </xdr:txBody>
    </xdr:sp>
    <xdr:clientData/>
  </xdr:twoCellAnchor>
  <xdr:twoCellAnchor>
    <xdr:from>
      <xdr:col>34</xdr:col>
      <xdr:colOff>31655</xdr:colOff>
      <xdr:row>2</xdr:row>
      <xdr:rowOff>21078</xdr:rowOff>
    </xdr:from>
    <xdr:to>
      <xdr:col>34</xdr:col>
      <xdr:colOff>505983</xdr:colOff>
      <xdr:row>3</xdr:row>
      <xdr:rowOff>136178</xdr:rowOff>
    </xdr:to>
    <xdr:sp macro="" textlink="">
      <xdr:nvSpPr>
        <xdr:cNvPr id="45" name="TextBox 22">
          <a:extLst>
            <a:ext uri="{FF2B5EF4-FFF2-40B4-BE49-F238E27FC236}">
              <a16:creationId xmlns:a16="http://schemas.microsoft.com/office/drawing/2014/main" id="{1C5CD3D1-C79F-4CD8-8AD1-F9DDDC1DCD3B}"/>
            </a:ext>
          </a:extLst>
        </xdr:cNvPr>
        <xdr:cNvSpPr txBox="1"/>
      </xdr:nvSpPr>
      <xdr:spPr>
        <a:xfrm>
          <a:off x="20387941" y="374864"/>
          <a:ext cx="474328" cy="29199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4B4</a:t>
          </a:r>
        </a:p>
      </xdr:txBody>
    </xdr:sp>
    <xdr:clientData/>
  </xdr:twoCellAnchor>
  <xdr:twoCellAnchor>
    <xdr:from>
      <xdr:col>35</xdr:col>
      <xdr:colOff>568214</xdr:colOff>
      <xdr:row>2</xdr:row>
      <xdr:rowOff>21078</xdr:rowOff>
    </xdr:from>
    <xdr:to>
      <xdr:col>37</xdr:col>
      <xdr:colOff>23442</xdr:colOff>
      <xdr:row>3</xdr:row>
      <xdr:rowOff>136178</xdr:rowOff>
    </xdr:to>
    <xdr:sp macro="" textlink="">
      <xdr:nvSpPr>
        <xdr:cNvPr id="46" name="TextBox 23">
          <a:extLst>
            <a:ext uri="{FF2B5EF4-FFF2-40B4-BE49-F238E27FC236}">
              <a16:creationId xmlns:a16="http://schemas.microsoft.com/office/drawing/2014/main" id="{6D2F3603-799A-4ABE-94AD-E2CB8B5556FF}"/>
            </a:ext>
          </a:extLst>
        </xdr:cNvPr>
        <xdr:cNvSpPr txBox="1"/>
      </xdr:nvSpPr>
      <xdr:spPr>
        <a:xfrm>
          <a:off x="21523214" y="374864"/>
          <a:ext cx="652657" cy="29199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MC2C</a:t>
          </a:r>
        </a:p>
      </xdr:txBody>
    </xdr:sp>
    <xdr:clientData/>
  </xdr:twoCellAnchor>
  <xdr:twoCellAnchor>
    <xdr:from>
      <xdr:col>37</xdr:col>
      <xdr:colOff>574582</xdr:colOff>
      <xdr:row>2</xdr:row>
      <xdr:rowOff>21078</xdr:rowOff>
    </xdr:from>
    <xdr:to>
      <xdr:col>39</xdr:col>
      <xdr:colOff>22241</xdr:colOff>
      <xdr:row>3</xdr:row>
      <xdr:rowOff>136178</xdr:rowOff>
    </xdr:to>
    <xdr:sp macro="" textlink="">
      <xdr:nvSpPr>
        <xdr:cNvPr id="47" name="TextBox 24">
          <a:extLst>
            <a:ext uri="{FF2B5EF4-FFF2-40B4-BE49-F238E27FC236}">
              <a16:creationId xmlns:a16="http://schemas.microsoft.com/office/drawing/2014/main" id="{917F7122-0A1D-46A0-AE01-DEA477E8AC49}"/>
            </a:ext>
          </a:extLst>
        </xdr:cNvPr>
        <xdr:cNvSpPr txBox="1"/>
      </xdr:nvSpPr>
      <xdr:spPr>
        <a:xfrm>
          <a:off x="22727011" y="374864"/>
          <a:ext cx="645087" cy="29199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RC2C</a:t>
          </a:r>
        </a:p>
      </xdr:txBody>
    </xdr:sp>
    <xdr:clientData/>
  </xdr:twoCellAnchor>
  <xdr:twoCellAnchor>
    <xdr:from>
      <xdr:col>20</xdr:col>
      <xdr:colOff>486816</xdr:colOff>
      <xdr:row>8</xdr:row>
      <xdr:rowOff>171450</xdr:rowOff>
    </xdr:from>
    <xdr:to>
      <xdr:col>21</xdr:col>
      <xdr:colOff>269362</xdr:colOff>
      <xdr:row>10</xdr:row>
      <xdr:rowOff>40481</xdr:rowOff>
    </xdr:to>
    <xdr:sp macro="" textlink="">
      <xdr:nvSpPr>
        <xdr:cNvPr id="48" name="TextBox 29">
          <a:extLst>
            <a:ext uri="{FF2B5EF4-FFF2-40B4-BE49-F238E27FC236}">
              <a16:creationId xmlns:a16="http://schemas.microsoft.com/office/drawing/2014/main" id="{90E4FF7F-071F-4BC6-85AD-94F28204B210}"/>
            </a:ext>
          </a:extLst>
        </xdr:cNvPr>
        <xdr:cNvSpPr txBox="1"/>
      </xdr:nvSpPr>
      <xdr:spPr>
        <a:xfrm>
          <a:off x="12436361" y="1626177"/>
          <a:ext cx="380024" cy="23271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/>
            <a:t>250</a:t>
          </a:r>
        </a:p>
      </xdr:txBody>
    </xdr:sp>
    <xdr:clientData/>
  </xdr:twoCellAnchor>
  <xdr:twoCellAnchor>
    <xdr:from>
      <xdr:col>30</xdr:col>
      <xdr:colOff>156581</xdr:colOff>
      <xdr:row>9</xdr:row>
      <xdr:rowOff>17145</xdr:rowOff>
    </xdr:from>
    <xdr:to>
      <xdr:col>30</xdr:col>
      <xdr:colOff>549668</xdr:colOff>
      <xdr:row>10</xdr:row>
      <xdr:rowOff>95726</xdr:rowOff>
    </xdr:to>
    <xdr:sp macro="" textlink="">
      <xdr:nvSpPr>
        <xdr:cNvPr id="49" name="TextBox 30">
          <a:extLst>
            <a:ext uri="{FF2B5EF4-FFF2-40B4-BE49-F238E27FC236}">
              <a16:creationId xmlns:a16="http://schemas.microsoft.com/office/drawing/2014/main" id="{E3DF1E01-031F-4FBF-9A12-54F7432810A8}"/>
            </a:ext>
          </a:extLst>
        </xdr:cNvPr>
        <xdr:cNvSpPr txBox="1"/>
      </xdr:nvSpPr>
      <xdr:spPr>
        <a:xfrm>
          <a:off x="18118010" y="1609181"/>
          <a:ext cx="393087" cy="25547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/>
            <a:t>250</a:t>
          </a:r>
        </a:p>
      </xdr:txBody>
    </xdr:sp>
    <xdr:clientData/>
  </xdr:twoCellAnchor>
  <xdr:twoCellAnchor>
    <xdr:from>
      <xdr:col>30</xdr:col>
      <xdr:colOff>156581</xdr:colOff>
      <xdr:row>11</xdr:row>
      <xdr:rowOff>150523</xdr:rowOff>
    </xdr:from>
    <xdr:to>
      <xdr:col>30</xdr:col>
      <xdr:colOff>549668</xdr:colOff>
      <xdr:row>13</xdr:row>
      <xdr:rowOff>15744</xdr:rowOff>
    </xdr:to>
    <xdr:sp macro="" textlink="">
      <xdr:nvSpPr>
        <xdr:cNvPr id="50" name="TextBox 31">
          <a:extLst>
            <a:ext uri="{FF2B5EF4-FFF2-40B4-BE49-F238E27FC236}">
              <a16:creationId xmlns:a16="http://schemas.microsoft.com/office/drawing/2014/main" id="{4BF6488B-3724-4506-92FC-1267CC2B522F}"/>
            </a:ext>
          </a:extLst>
        </xdr:cNvPr>
        <xdr:cNvSpPr txBox="1"/>
      </xdr:nvSpPr>
      <xdr:spPr>
        <a:xfrm>
          <a:off x="18118010" y="2096344"/>
          <a:ext cx="393087" cy="21900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/>
            <a:t>150</a:t>
          </a:r>
        </a:p>
      </xdr:txBody>
    </xdr:sp>
    <xdr:clientData/>
  </xdr:twoCellAnchor>
  <xdr:twoCellAnchor>
    <xdr:from>
      <xdr:col>30</xdr:col>
      <xdr:colOff>147773</xdr:colOff>
      <xdr:row>14</xdr:row>
      <xdr:rowOff>155367</xdr:rowOff>
    </xdr:from>
    <xdr:to>
      <xdr:col>31</xdr:col>
      <xdr:colOff>26625</xdr:colOff>
      <xdr:row>16</xdr:row>
      <xdr:rowOff>50432</xdr:rowOff>
    </xdr:to>
    <xdr:sp macro="" textlink="">
      <xdr:nvSpPr>
        <xdr:cNvPr id="51" name="TextBox 32">
          <a:extLst>
            <a:ext uri="{FF2B5EF4-FFF2-40B4-BE49-F238E27FC236}">
              <a16:creationId xmlns:a16="http://schemas.microsoft.com/office/drawing/2014/main" id="{AB34AAED-E9EE-4864-AE46-24D6CE297506}"/>
            </a:ext>
          </a:extLst>
        </xdr:cNvPr>
        <xdr:cNvSpPr txBox="1"/>
      </xdr:nvSpPr>
      <xdr:spPr>
        <a:xfrm>
          <a:off x="18109202" y="2631867"/>
          <a:ext cx="477566" cy="24885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/>
            <a:t>100</a:t>
          </a:r>
        </a:p>
      </xdr:txBody>
    </xdr:sp>
    <xdr:clientData/>
  </xdr:twoCellAnchor>
  <xdr:twoCellAnchor>
    <xdr:from>
      <xdr:col>22</xdr:col>
      <xdr:colOff>299358</xdr:colOff>
      <xdr:row>22</xdr:row>
      <xdr:rowOff>68036</xdr:rowOff>
    </xdr:from>
    <xdr:to>
      <xdr:col>37</xdr:col>
      <xdr:colOff>258536</xdr:colOff>
      <xdr:row>34</xdr:row>
      <xdr:rowOff>169636</xdr:rowOff>
    </xdr:to>
    <xdr:sp macro="" textlink="">
      <xdr:nvSpPr>
        <xdr:cNvPr id="52" name="Title 1">
          <a:extLst>
            <a:ext uri="{FF2B5EF4-FFF2-40B4-BE49-F238E27FC236}">
              <a16:creationId xmlns:a16="http://schemas.microsoft.com/office/drawing/2014/main" id="{5A50FF5A-FA0C-4F74-9AEC-4F6F2AC7A3D0}"/>
            </a:ext>
          </a:extLst>
        </xdr:cNvPr>
        <xdr:cNvSpPr>
          <a:spLocks noGrp="1"/>
        </xdr:cNvSpPr>
      </xdr:nvSpPr>
      <xdr:spPr>
        <a:xfrm>
          <a:off x="908958" y="4259036"/>
          <a:ext cx="9103178" cy="2387600"/>
        </a:xfrm>
        <a:prstGeom prst="rect">
          <a:avLst/>
        </a:prstGeom>
      </xdr:spPr>
      <xdr:txBody>
        <a:bodyPr vert="horz" wrap="square" lIns="91440" tIns="45720" rIns="91440" bIns="45720" rtlCol="0" anchor="b">
          <a:normAutofit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en-US"/>
            <a:t>05112025 FN1 on VAMPs	</a:t>
          </a:r>
        </a:p>
      </xdr:txBody>
    </xdr:sp>
    <xdr:clientData/>
  </xdr:twoCellAnchor>
  <xdr:twoCellAnchor>
    <xdr:from>
      <xdr:col>22</xdr:col>
      <xdr:colOff>299358</xdr:colOff>
      <xdr:row>35</xdr:row>
      <xdr:rowOff>71211</xdr:rowOff>
    </xdr:from>
    <xdr:to>
      <xdr:col>37</xdr:col>
      <xdr:colOff>258536</xdr:colOff>
      <xdr:row>44</xdr:row>
      <xdr:rowOff>12473</xdr:rowOff>
    </xdr:to>
    <xdr:sp macro="" textlink="">
      <xdr:nvSpPr>
        <xdr:cNvPr id="53" name="Subtitle 2">
          <a:extLst>
            <a:ext uri="{FF2B5EF4-FFF2-40B4-BE49-F238E27FC236}">
              <a16:creationId xmlns:a16="http://schemas.microsoft.com/office/drawing/2014/main" id="{96FC4DA5-8B63-401C-9785-29C9396B87B9}"/>
            </a:ext>
          </a:extLst>
        </xdr:cNvPr>
        <xdr:cNvSpPr>
          <a:spLocks noGrp="1"/>
        </xdr:cNvSpPr>
      </xdr:nvSpPr>
      <xdr:spPr>
        <a:xfrm>
          <a:off x="908958" y="6738711"/>
          <a:ext cx="9103178" cy="1655762"/>
        </a:xfrm>
        <a:prstGeom prst="rect">
          <a:avLst/>
        </a:prstGeom>
      </xdr:spPr>
      <xdr:txBody>
        <a:bodyPr vert="horz" wrap="square" lIns="91440" tIns="45720" rIns="91440" bIns="45720" rtlCol="0">
          <a:normAutofit/>
        </a:bodyPr>
        <a:lstStyle>
          <a:lvl1pPr marL="0" indent="0" algn="ctr" defTabSz="914400" rtl="0" eaLnBrk="1" latinLnBrk="0" hangingPunct="1">
            <a:lnSpc>
              <a:spcPct val="90000"/>
            </a:lnSpc>
            <a:spcBef>
              <a:spcPts val="1000"/>
            </a:spcBef>
            <a:buFont typeface="Arial" panose="020B0604020202020204" pitchFamily="34" charset="0"/>
            <a:buNone/>
            <a:defRPr sz="2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sz="1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sz="1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sz="1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sz="1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sz="1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 algn="ctr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None/>
            <a:defRPr sz="1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30 ug</a:t>
          </a:r>
        </a:p>
        <a:p>
          <a:r>
            <a:rPr lang="en-US"/>
            <a:t>0.20 um PVDF overnight wet-transfer</a:t>
          </a:r>
        </a:p>
        <a:p>
          <a:pPr marL="0" marR="0" lvl="0" indent="0" algn="ctr" defTabSz="914400" rtl="0" eaLnBrk="1" fontAlgn="auto" latinLnBrk="0" hangingPunct="1">
            <a:lnSpc>
              <a:spcPct val="90000"/>
            </a:lnSpc>
            <a:spcBef>
              <a:spcPts val="1000"/>
            </a:spcBef>
            <a:spcAft>
              <a:spcPts val="0"/>
            </a:spcAft>
            <a:buClrTx/>
            <a:buSzTx/>
            <a:buFont typeface="Arial" panose="020B0604020202020204" pitchFamily="34" charset="0"/>
            <a:buNone/>
            <a:tabLst/>
            <a:defRPr/>
          </a:pPr>
          <a:r>
            <a:rPr lang="en-US" sz="2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FN1 1:1,000</a:t>
          </a:r>
        </a:p>
        <a:p>
          <a:pPr marL="0" marR="0" lvl="0" indent="0" algn="ctr" defTabSz="914400" rtl="0" eaLnBrk="1" fontAlgn="auto" latinLnBrk="0" hangingPunct="1">
            <a:lnSpc>
              <a:spcPct val="90000"/>
            </a:lnSpc>
            <a:spcBef>
              <a:spcPts val="1000"/>
            </a:spcBef>
            <a:spcAft>
              <a:spcPts val="0"/>
            </a:spcAft>
            <a:buClrTx/>
            <a:buSzTx/>
            <a:buFont typeface="Arial" panose="020B0604020202020204" pitchFamily="34" charset="0"/>
            <a:buNone/>
            <a:tabLst/>
            <a:defRPr/>
          </a:pPr>
          <a:r>
            <a:rPr lang="en-US" sz="24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Chemiluminescence HRP </a:t>
          </a:r>
          <a:r>
            <a:rPr lang="en-US"/>
            <a:t>1:5,000</a:t>
          </a:r>
        </a:p>
      </xdr:txBody>
    </xdr:sp>
    <xdr:clientData/>
  </xdr:twoCellAnchor>
  <xdr:twoCellAnchor>
    <xdr:from>
      <xdr:col>1</xdr:col>
      <xdr:colOff>112059</xdr:colOff>
      <xdr:row>4</xdr:row>
      <xdr:rowOff>170107</xdr:rowOff>
    </xdr:from>
    <xdr:to>
      <xdr:col>5</xdr:col>
      <xdr:colOff>74743</xdr:colOff>
      <xdr:row>5</xdr:row>
      <xdr:rowOff>0</xdr:rowOff>
    </xdr:to>
    <xdr:cxnSp macro="">
      <xdr:nvCxnSpPr>
        <xdr:cNvPr id="55" name="Straight Connector 54">
          <a:extLst>
            <a:ext uri="{FF2B5EF4-FFF2-40B4-BE49-F238E27FC236}">
              <a16:creationId xmlns:a16="http://schemas.microsoft.com/office/drawing/2014/main" id="{528847E9-DB5D-43A7-B87F-EECAAE89537B}"/>
            </a:ext>
          </a:extLst>
        </xdr:cNvPr>
        <xdr:cNvCxnSpPr/>
      </xdr:nvCxnSpPr>
      <xdr:spPr>
        <a:xfrm flipV="1">
          <a:off x="711574" y="887283"/>
          <a:ext cx="2360743" cy="9188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245527</xdr:colOff>
      <xdr:row>5</xdr:row>
      <xdr:rowOff>170495</xdr:rowOff>
    </xdr:from>
    <xdr:to>
      <xdr:col>15</xdr:col>
      <xdr:colOff>193993</xdr:colOff>
      <xdr:row>5</xdr:row>
      <xdr:rowOff>170495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799061CD-D366-40C5-B40B-740024638BE1}"/>
            </a:ext>
          </a:extLst>
        </xdr:cNvPr>
        <xdr:cNvCxnSpPr/>
      </xdr:nvCxnSpPr>
      <xdr:spPr>
        <a:xfrm flipV="1">
          <a:off x="6881277" y="1083308"/>
          <a:ext cx="2361466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115513</xdr:colOff>
      <xdr:row>8</xdr:row>
      <xdr:rowOff>144608</xdr:rowOff>
    </xdr:from>
    <xdr:to>
      <xdr:col>21</xdr:col>
      <xdr:colOff>510777</xdr:colOff>
      <xdr:row>10</xdr:row>
      <xdr:rowOff>29777</xdr:rowOff>
    </xdr:to>
    <xdr:sp macro="" textlink="">
      <xdr:nvSpPr>
        <xdr:cNvPr id="60" name="TextBox 29">
          <a:extLst>
            <a:ext uri="{FF2B5EF4-FFF2-40B4-BE49-F238E27FC236}">
              <a16:creationId xmlns:a16="http://schemas.microsoft.com/office/drawing/2014/main" id="{70374B03-9931-4E18-957B-C8C6F6078530}"/>
            </a:ext>
          </a:extLst>
        </xdr:cNvPr>
        <xdr:cNvSpPr txBox="1"/>
      </xdr:nvSpPr>
      <xdr:spPr>
        <a:xfrm>
          <a:off x="12662536" y="1599335"/>
          <a:ext cx="395264" cy="24885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/>
            <a:t>.</a:t>
          </a:r>
        </a:p>
      </xdr:txBody>
    </xdr:sp>
    <xdr:clientData/>
  </xdr:twoCellAnchor>
  <xdr:twoCellAnchor>
    <xdr:from>
      <xdr:col>0</xdr:col>
      <xdr:colOff>2070</xdr:colOff>
      <xdr:row>10</xdr:row>
      <xdr:rowOff>60786</xdr:rowOff>
    </xdr:from>
    <xdr:to>
      <xdr:col>0</xdr:col>
      <xdr:colOff>435429</xdr:colOff>
      <xdr:row>11</xdr:row>
      <xdr:rowOff>136071</xdr:rowOff>
    </xdr:to>
    <xdr:sp macro="" textlink="">
      <xdr:nvSpPr>
        <xdr:cNvPr id="61" name="TextBox 29">
          <a:extLst>
            <a:ext uri="{FF2B5EF4-FFF2-40B4-BE49-F238E27FC236}">
              <a16:creationId xmlns:a16="http://schemas.microsoft.com/office/drawing/2014/main" id="{FA89B854-9FDA-48B9-AE5A-AA8163E97F98}"/>
            </a:ext>
          </a:extLst>
        </xdr:cNvPr>
        <xdr:cNvSpPr txBox="1"/>
      </xdr:nvSpPr>
      <xdr:spPr>
        <a:xfrm>
          <a:off x="2070" y="1829715"/>
          <a:ext cx="433359" cy="2521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/>
            <a:t>250</a:t>
          </a:r>
        </a:p>
      </xdr:txBody>
    </xdr:sp>
    <xdr:clientData/>
  </xdr:twoCellAnchor>
  <xdr:twoCellAnchor>
    <xdr:from>
      <xdr:col>0</xdr:col>
      <xdr:colOff>255731</xdr:colOff>
      <xdr:row>10</xdr:row>
      <xdr:rowOff>26597</xdr:rowOff>
    </xdr:from>
    <xdr:to>
      <xdr:col>1</xdr:col>
      <xdr:colOff>27516</xdr:colOff>
      <xdr:row>11</xdr:row>
      <xdr:rowOff>143137</xdr:rowOff>
    </xdr:to>
    <xdr:sp macro="" textlink="">
      <xdr:nvSpPr>
        <xdr:cNvPr id="62" name="TextBox 29">
          <a:extLst>
            <a:ext uri="{FF2B5EF4-FFF2-40B4-BE49-F238E27FC236}">
              <a16:creationId xmlns:a16="http://schemas.microsoft.com/office/drawing/2014/main" id="{B9D9B109-AD20-4112-9358-204846D912BA}"/>
            </a:ext>
          </a:extLst>
        </xdr:cNvPr>
        <xdr:cNvSpPr txBox="1"/>
      </xdr:nvSpPr>
      <xdr:spPr>
        <a:xfrm>
          <a:off x="255731" y="1795526"/>
          <a:ext cx="370499" cy="2934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/>
            <a:t>.</a:t>
          </a:r>
        </a:p>
      </xdr:txBody>
    </xdr:sp>
    <xdr:clientData/>
  </xdr:twoCellAnchor>
  <xdr:twoCellAnchor>
    <xdr:from>
      <xdr:col>10</xdr:col>
      <xdr:colOff>144059</xdr:colOff>
      <xdr:row>10</xdr:row>
      <xdr:rowOff>5941</xdr:rowOff>
    </xdr:from>
    <xdr:to>
      <xdr:col>11</xdr:col>
      <xdr:colOff>16277</xdr:colOff>
      <xdr:row>11</xdr:row>
      <xdr:rowOff>109254</xdr:rowOff>
    </xdr:to>
    <xdr:sp macro="" textlink="">
      <xdr:nvSpPr>
        <xdr:cNvPr id="63" name="TextBox 71">
          <a:extLst>
            <a:ext uri="{FF2B5EF4-FFF2-40B4-BE49-F238E27FC236}">
              <a16:creationId xmlns:a16="http://schemas.microsoft.com/office/drawing/2014/main" id="{36C44A97-1531-4DD7-86AC-7EBF70805456}"/>
            </a:ext>
          </a:extLst>
        </xdr:cNvPr>
        <xdr:cNvSpPr txBox="1"/>
      </xdr:nvSpPr>
      <xdr:spPr>
        <a:xfrm>
          <a:off x="6131202" y="1774870"/>
          <a:ext cx="470932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150</a:t>
          </a:r>
        </a:p>
      </xdr:txBody>
    </xdr:sp>
    <xdr:clientData/>
  </xdr:twoCellAnchor>
  <xdr:twoCellAnchor>
    <xdr:from>
      <xdr:col>10</xdr:col>
      <xdr:colOff>132629</xdr:colOff>
      <xdr:row>12</xdr:row>
      <xdr:rowOff>42952</xdr:rowOff>
    </xdr:from>
    <xdr:to>
      <xdr:col>11</xdr:col>
      <xdr:colOff>21992</xdr:colOff>
      <xdr:row>13</xdr:row>
      <xdr:rowOff>140549</xdr:rowOff>
    </xdr:to>
    <xdr:sp macro="" textlink="">
      <xdr:nvSpPr>
        <xdr:cNvPr id="64" name="TextBox 71">
          <a:extLst>
            <a:ext uri="{FF2B5EF4-FFF2-40B4-BE49-F238E27FC236}">
              <a16:creationId xmlns:a16="http://schemas.microsoft.com/office/drawing/2014/main" id="{949C0139-8F2F-4667-844F-2CC0640B0E37}"/>
            </a:ext>
          </a:extLst>
        </xdr:cNvPr>
        <xdr:cNvSpPr txBox="1"/>
      </xdr:nvSpPr>
      <xdr:spPr>
        <a:xfrm>
          <a:off x="6119772" y="2165666"/>
          <a:ext cx="488077" cy="27449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100</a:t>
          </a:r>
        </a:p>
      </xdr:txBody>
    </xdr:sp>
    <xdr:clientData/>
  </xdr:twoCellAnchor>
  <xdr:twoCellAnchor>
    <xdr:from>
      <xdr:col>5</xdr:col>
      <xdr:colOff>91441</xdr:colOff>
      <xdr:row>9</xdr:row>
      <xdr:rowOff>68035</xdr:rowOff>
    </xdr:from>
    <xdr:to>
      <xdr:col>8</xdr:col>
      <xdr:colOff>272143</xdr:colOff>
      <xdr:row>10</xdr:row>
      <xdr:rowOff>149678</xdr:rowOff>
    </xdr:to>
    <xdr:sp macro="" textlink="">
      <xdr:nvSpPr>
        <xdr:cNvPr id="65" name="Rectangle 64">
          <a:extLst>
            <a:ext uri="{FF2B5EF4-FFF2-40B4-BE49-F238E27FC236}">
              <a16:creationId xmlns:a16="http://schemas.microsoft.com/office/drawing/2014/main" id="{22B0A6F1-85FC-B0FB-3FF3-FA4D25F1037D}"/>
            </a:ext>
          </a:extLst>
        </xdr:cNvPr>
        <xdr:cNvSpPr/>
      </xdr:nvSpPr>
      <xdr:spPr>
        <a:xfrm>
          <a:off x="3085012" y="1660071"/>
          <a:ext cx="1976845" cy="258536"/>
        </a:xfrm>
        <a:prstGeom prst="rect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439208</xdr:colOff>
      <xdr:row>8</xdr:row>
      <xdr:rowOff>68807</xdr:rowOff>
    </xdr:from>
    <xdr:to>
      <xdr:col>10</xdr:col>
      <xdr:colOff>202745</xdr:colOff>
      <xdr:row>10</xdr:row>
      <xdr:rowOff>24612</xdr:rowOff>
    </xdr:to>
    <xdr:sp macro="" textlink="">
      <xdr:nvSpPr>
        <xdr:cNvPr id="66" name="TextBox 52">
          <a:extLst>
            <a:ext uri="{FF2B5EF4-FFF2-40B4-BE49-F238E27FC236}">
              <a16:creationId xmlns:a16="http://schemas.microsoft.com/office/drawing/2014/main" id="{F82CCCF9-4027-482C-B482-F6D589F4C999}"/>
            </a:ext>
          </a:extLst>
        </xdr:cNvPr>
        <xdr:cNvSpPr txBox="1"/>
      </xdr:nvSpPr>
      <xdr:spPr>
        <a:xfrm>
          <a:off x="5228922" y="1483950"/>
          <a:ext cx="960966" cy="30959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FN1</a:t>
          </a:r>
        </a:p>
      </xdr:txBody>
    </xdr:sp>
    <xdr:clientData/>
  </xdr:twoCellAnchor>
  <xdr:twoCellAnchor>
    <xdr:from>
      <xdr:col>18</xdr:col>
      <xdr:colOff>489826</xdr:colOff>
      <xdr:row>9</xdr:row>
      <xdr:rowOff>4853</xdr:rowOff>
    </xdr:from>
    <xdr:to>
      <xdr:col>20</xdr:col>
      <xdr:colOff>260983</xdr:colOff>
      <xdr:row>13</xdr:row>
      <xdr:rowOff>47103</xdr:rowOff>
    </xdr:to>
    <xdr:sp macro="" textlink="">
      <xdr:nvSpPr>
        <xdr:cNvPr id="73" name="TextBox 52">
          <a:extLst>
            <a:ext uri="{FF2B5EF4-FFF2-40B4-BE49-F238E27FC236}">
              <a16:creationId xmlns:a16="http://schemas.microsoft.com/office/drawing/2014/main" id="{999B79B4-E879-458C-94E5-5ED92AFE6393}"/>
            </a:ext>
          </a:extLst>
        </xdr:cNvPr>
        <xdr:cNvSpPr txBox="1"/>
      </xdr:nvSpPr>
      <xdr:spPr>
        <a:xfrm>
          <a:off x="11266683" y="1596889"/>
          <a:ext cx="968586" cy="7498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Total protein stain</a:t>
          </a:r>
        </a:p>
      </xdr:txBody>
    </xdr:sp>
    <xdr:clientData/>
  </xdr:twoCellAnchor>
  <xdr:twoCellAnchor>
    <xdr:from>
      <xdr:col>21</xdr:col>
      <xdr:colOff>421821</xdr:colOff>
      <xdr:row>8</xdr:row>
      <xdr:rowOff>17689</xdr:rowOff>
    </xdr:from>
    <xdr:to>
      <xdr:col>28</xdr:col>
      <xdr:colOff>592728</xdr:colOff>
      <xdr:row>9</xdr:row>
      <xdr:rowOff>136072</xdr:rowOff>
    </xdr:to>
    <xdr:sp macro="" textlink="">
      <xdr:nvSpPr>
        <xdr:cNvPr id="74" name="Rectangle 73">
          <a:extLst>
            <a:ext uri="{FF2B5EF4-FFF2-40B4-BE49-F238E27FC236}">
              <a16:creationId xmlns:a16="http://schemas.microsoft.com/office/drawing/2014/main" id="{21C2C1FD-12A2-422E-A0F5-E8822AC28DFB}"/>
            </a:ext>
          </a:extLst>
        </xdr:cNvPr>
        <xdr:cNvSpPr/>
      </xdr:nvSpPr>
      <xdr:spPr>
        <a:xfrm>
          <a:off x="12994821" y="1432832"/>
          <a:ext cx="4361907" cy="295276"/>
        </a:xfrm>
        <a:prstGeom prst="rect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28</xdr:col>
      <xdr:colOff>510747</xdr:colOff>
      <xdr:row>8</xdr:row>
      <xdr:rowOff>79695</xdr:rowOff>
    </xdr:from>
    <xdr:to>
      <xdr:col>30</xdr:col>
      <xdr:colOff>209514</xdr:colOff>
      <xdr:row>10</xdr:row>
      <xdr:rowOff>31690</xdr:rowOff>
    </xdr:to>
    <xdr:sp macro="" textlink="">
      <xdr:nvSpPr>
        <xdr:cNvPr id="75" name="TextBox 52">
          <a:extLst>
            <a:ext uri="{FF2B5EF4-FFF2-40B4-BE49-F238E27FC236}">
              <a16:creationId xmlns:a16="http://schemas.microsoft.com/office/drawing/2014/main" id="{FFD745A4-02D6-4C6D-9EDF-ECE268C867D2}"/>
            </a:ext>
          </a:extLst>
        </xdr:cNvPr>
        <xdr:cNvSpPr txBox="1"/>
      </xdr:nvSpPr>
      <xdr:spPr>
        <a:xfrm>
          <a:off x="17274747" y="1494838"/>
          <a:ext cx="896196" cy="30578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~260kDa</a:t>
          </a:r>
        </a:p>
      </xdr:txBody>
    </xdr:sp>
    <xdr:clientData/>
  </xdr:twoCellAnchor>
  <xdr:twoCellAnchor>
    <xdr:from>
      <xdr:col>29</xdr:col>
      <xdr:colOff>133557</xdr:colOff>
      <xdr:row>7</xdr:row>
      <xdr:rowOff>70714</xdr:rowOff>
    </xdr:from>
    <xdr:to>
      <xdr:col>30</xdr:col>
      <xdr:colOff>514858</xdr:colOff>
      <xdr:row>9</xdr:row>
      <xdr:rowOff>26519</xdr:rowOff>
    </xdr:to>
    <xdr:sp macro="" textlink="">
      <xdr:nvSpPr>
        <xdr:cNvPr id="76" name="TextBox 52">
          <a:extLst>
            <a:ext uri="{FF2B5EF4-FFF2-40B4-BE49-F238E27FC236}">
              <a16:creationId xmlns:a16="http://schemas.microsoft.com/office/drawing/2014/main" id="{123D7F65-70AC-4569-A0E9-309643730E9C}"/>
            </a:ext>
          </a:extLst>
        </xdr:cNvPr>
        <xdr:cNvSpPr txBox="1"/>
      </xdr:nvSpPr>
      <xdr:spPr>
        <a:xfrm>
          <a:off x="17496271" y="1308964"/>
          <a:ext cx="980016" cy="30959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FN1</a:t>
          </a:r>
        </a:p>
      </xdr:txBody>
    </xdr:sp>
    <xdr:clientData/>
  </xdr:twoCellAnchor>
  <xdr:twoCellAnchor>
    <xdr:from>
      <xdr:col>40</xdr:col>
      <xdr:colOff>528743</xdr:colOff>
      <xdr:row>8</xdr:row>
      <xdr:rowOff>102008</xdr:rowOff>
    </xdr:from>
    <xdr:to>
      <xdr:col>42</xdr:col>
      <xdr:colOff>299900</xdr:colOff>
      <xdr:row>12</xdr:row>
      <xdr:rowOff>144258</xdr:rowOff>
    </xdr:to>
    <xdr:sp macro="" textlink="">
      <xdr:nvSpPr>
        <xdr:cNvPr id="77" name="TextBox 52">
          <a:extLst>
            <a:ext uri="{FF2B5EF4-FFF2-40B4-BE49-F238E27FC236}">
              <a16:creationId xmlns:a16="http://schemas.microsoft.com/office/drawing/2014/main" id="{E6A26908-6BA6-47A9-8078-1196E18AD7CB}"/>
            </a:ext>
          </a:extLst>
        </xdr:cNvPr>
        <xdr:cNvSpPr txBox="1"/>
      </xdr:nvSpPr>
      <xdr:spPr>
        <a:xfrm>
          <a:off x="24477314" y="1517151"/>
          <a:ext cx="968586" cy="7498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Total protein stain</a:t>
          </a:r>
        </a:p>
      </xdr:txBody>
    </xdr:sp>
    <xdr:clientData/>
  </xdr:twoCellAnchor>
  <xdr:twoCellAnchor>
    <xdr:from>
      <xdr:col>22</xdr:col>
      <xdr:colOff>244482</xdr:colOff>
      <xdr:row>2</xdr:row>
      <xdr:rowOff>62198</xdr:rowOff>
    </xdr:from>
    <xdr:to>
      <xdr:col>23</xdr:col>
      <xdr:colOff>225642</xdr:colOff>
      <xdr:row>3</xdr:row>
      <xdr:rowOff>85236</xdr:rowOff>
    </xdr:to>
    <xdr:sp macro="" textlink="">
      <xdr:nvSpPr>
        <xdr:cNvPr id="85" name="TextBox 32">
          <a:extLst>
            <a:ext uri="{FF2B5EF4-FFF2-40B4-BE49-F238E27FC236}">
              <a16:creationId xmlns:a16="http://schemas.microsoft.com/office/drawing/2014/main" id="{7F84F178-4B95-4BBE-9E07-968937C12F9B}"/>
            </a:ext>
          </a:extLst>
        </xdr:cNvPr>
        <xdr:cNvSpPr txBox="1"/>
      </xdr:nvSpPr>
      <xdr:spPr>
        <a:xfrm>
          <a:off x="13416196" y="415984"/>
          <a:ext cx="579875" cy="19993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/>
            <a:t>APOE33</a:t>
          </a:r>
        </a:p>
      </xdr:txBody>
    </xdr:sp>
    <xdr:clientData/>
  </xdr:twoCellAnchor>
  <xdr:twoCellAnchor>
    <xdr:from>
      <xdr:col>23</xdr:col>
      <xdr:colOff>554072</xdr:colOff>
      <xdr:row>2</xdr:row>
      <xdr:rowOff>55785</xdr:rowOff>
    </xdr:from>
    <xdr:to>
      <xdr:col>24</xdr:col>
      <xdr:colOff>479987</xdr:colOff>
      <xdr:row>3</xdr:row>
      <xdr:rowOff>44744</xdr:rowOff>
    </xdr:to>
    <xdr:sp macro="" textlink="">
      <xdr:nvSpPr>
        <xdr:cNvPr id="86" name="TextBox 33">
          <a:extLst>
            <a:ext uri="{FF2B5EF4-FFF2-40B4-BE49-F238E27FC236}">
              <a16:creationId xmlns:a16="http://schemas.microsoft.com/office/drawing/2014/main" id="{E7858B9C-428F-43CB-A64F-6568719CDA38}"/>
            </a:ext>
          </a:extLst>
        </xdr:cNvPr>
        <xdr:cNvSpPr txBox="1"/>
      </xdr:nvSpPr>
      <xdr:spPr>
        <a:xfrm>
          <a:off x="14324501" y="409571"/>
          <a:ext cx="524629" cy="16585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/>
            <a:t>APOE44</a:t>
          </a:r>
        </a:p>
      </xdr:txBody>
    </xdr:sp>
    <xdr:clientData/>
  </xdr:twoCellAnchor>
  <xdr:twoCellAnchor>
    <xdr:from>
      <xdr:col>25</xdr:col>
      <xdr:colOff>485868</xdr:colOff>
      <xdr:row>2</xdr:row>
      <xdr:rowOff>69392</xdr:rowOff>
    </xdr:from>
    <xdr:to>
      <xdr:col>26</xdr:col>
      <xdr:colOff>468934</xdr:colOff>
      <xdr:row>3</xdr:row>
      <xdr:rowOff>109575</xdr:rowOff>
    </xdr:to>
    <xdr:sp macro="" textlink="">
      <xdr:nvSpPr>
        <xdr:cNvPr id="87" name="TextBox 32">
          <a:extLst>
            <a:ext uri="{FF2B5EF4-FFF2-40B4-BE49-F238E27FC236}">
              <a16:creationId xmlns:a16="http://schemas.microsoft.com/office/drawing/2014/main" id="{7B967065-FC65-4D25-9BF5-E9E7E2700ED7}"/>
            </a:ext>
          </a:extLst>
        </xdr:cNvPr>
        <xdr:cNvSpPr txBox="1"/>
      </xdr:nvSpPr>
      <xdr:spPr>
        <a:xfrm>
          <a:off x="15453725" y="423178"/>
          <a:ext cx="581780" cy="21707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/>
            <a:t>APOE33</a:t>
          </a:r>
        </a:p>
      </xdr:txBody>
    </xdr:sp>
    <xdr:clientData/>
  </xdr:twoCellAnchor>
  <xdr:twoCellAnchor>
    <xdr:from>
      <xdr:col>27</xdr:col>
      <xdr:colOff>179599</xdr:colOff>
      <xdr:row>2</xdr:row>
      <xdr:rowOff>70599</xdr:rowOff>
    </xdr:from>
    <xdr:to>
      <xdr:col>28</xdr:col>
      <xdr:colOff>135994</xdr:colOff>
      <xdr:row>3</xdr:row>
      <xdr:rowOff>67178</xdr:rowOff>
    </xdr:to>
    <xdr:sp macro="" textlink="">
      <xdr:nvSpPr>
        <xdr:cNvPr id="88" name="TextBox 33">
          <a:extLst>
            <a:ext uri="{FF2B5EF4-FFF2-40B4-BE49-F238E27FC236}">
              <a16:creationId xmlns:a16="http://schemas.microsoft.com/office/drawing/2014/main" id="{69AEAE97-45B2-4B78-BF1E-2EC64DDA7617}"/>
            </a:ext>
          </a:extLst>
        </xdr:cNvPr>
        <xdr:cNvSpPr txBox="1"/>
      </xdr:nvSpPr>
      <xdr:spPr>
        <a:xfrm>
          <a:off x="16344885" y="424385"/>
          <a:ext cx="555109" cy="17347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/>
            <a:t>APOE44</a:t>
          </a:r>
        </a:p>
      </xdr:txBody>
    </xdr:sp>
    <xdr:clientData/>
  </xdr:twoCellAnchor>
  <xdr:twoCellAnchor>
    <xdr:from>
      <xdr:col>32</xdr:col>
      <xdr:colOff>93158</xdr:colOff>
      <xdr:row>4</xdr:row>
      <xdr:rowOff>83272</xdr:rowOff>
    </xdr:from>
    <xdr:to>
      <xdr:col>33</xdr:col>
      <xdr:colOff>72414</xdr:colOff>
      <xdr:row>5</xdr:row>
      <xdr:rowOff>113930</xdr:rowOff>
    </xdr:to>
    <xdr:sp macro="" textlink="">
      <xdr:nvSpPr>
        <xdr:cNvPr id="89" name="TextBox 32">
          <a:extLst>
            <a:ext uri="{FF2B5EF4-FFF2-40B4-BE49-F238E27FC236}">
              <a16:creationId xmlns:a16="http://schemas.microsoft.com/office/drawing/2014/main" id="{96E4B519-5593-4C40-BF4A-8B931451B265}"/>
            </a:ext>
          </a:extLst>
        </xdr:cNvPr>
        <xdr:cNvSpPr txBox="1"/>
      </xdr:nvSpPr>
      <xdr:spPr>
        <a:xfrm>
          <a:off x="19252015" y="790843"/>
          <a:ext cx="577970" cy="20755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/>
            <a:t>APOE33</a:t>
          </a:r>
        </a:p>
      </xdr:txBody>
    </xdr:sp>
    <xdr:clientData/>
  </xdr:twoCellAnchor>
  <xdr:twoCellAnchor>
    <xdr:from>
      <xdr:col>34</xdr:col>
      <xdr:colOff>20115</xdr:colOff>
      <xdr:row>4</xdr:row>
      <xdr:rowOff>97814</xdr:rowOff>
    </xdr:from>
    <xdr:to>
      <xdr:col>34</xdr:col>
      <xdr:colOff>556174</xdr:colOff>
      <xdr:row>5</xdr:row>
      <xdr:rowOff>79153</xdr:rowOff>
    </xdr:to>
    <xdr:sp macro="" textlink="">
      <xdr:nvSpPr>
        <xdr:cNvPr id="90" name="TextBox 33">
          <a:extLst>
            <a:ext uri="{FF2B5EF4-FFF2-40B4-BE49-F238E27FC236}">
              <a16:creationId xmlns:a16="http://schemas.microsoft.com/office/drawing/2014/main" id="{3514D648-BBE9-43F7-B394-6F74AFD181A6}"/>
            </a:ext>
          </a:extLst>
        </xdr:cNvPr>
        <xdr:cNvSpPr txBox="1"/>
      </xdr:nvSpPr>
      <xdr:spPr>
        <a:xfrm>
          <a:off x="20376401" y="805385"/>
          <a:ext cx="536059" cy="1582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/>
            <a:t>APOE44</a:t>
          </a:r>
        </a:p>
      </xdr:txBody>
    </xdr:sp>
    <xdr:clientData/>
  </xdr:twoCellAnchor>
  <xdr:twoCellAnchor>
    <xdr:from>
      <xdr:col>36</xdr:col>
      <xdr:colOff>145676</xdr:colOff>
      <xdr:row>4</xdr:row>
      <xdr:rowOff>96607</xdr:rowOff>
    </xdr:from>
    <xdr:to>
      <xdr:col>37</xdr:col>
      <xdr:colOff>92546</xdr:colOff>
      <xdr:row>5</xdr:row>
      <xdr:rowOff>112025</xdr:rowOff>
    </xdr:to>
    <xdr:sp macro="" textlink="">
      <xdr:nvSpPr>
        <xdr:cNvPr id="91" name="TextBox 32">
          <a:extLst>
            <a:ext uri="{FF2B5EF4-FFF2-40B4-BE49-F238E27FC236}">
              <a16:creationId xmlns:a16="http://schemas.microsoft.com/office/drawing/2014/main" id="{0F432009-4B5D-4D51-A6F5-16C26F67CD45}"/>
            </a:ext>
          </a:extLst>
        </xdr:cNvPr>
        <xdr:cNvSpPr txBox="1"/>
      </xdr:nvSpPr>
      <xdr:spPr>
        <a:xfrm>
          <a:off x="21699390" y="804178"/>
          <a:ext cx="545585" cy="19231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/>
            <a:t>APOE33</a:t>
          </a:r>
        </a:p>
      </xdr:txBody>
    </xdr:sp>
    <xdr:clientData/>
  </xdr:twoCellAnchor>
  <xdr:twoCellAnchor>
    <xdr:from>
      <xdr:col>38</xdr:col>
      <xdr:colOff>70728</xdr:colOff>
      <xdr:row>4</xdr:row>
      <xdr:rowOff>95909</xdr:rowOff>
    </xdr:from>
    <xdr:to>
      <xdr:col>38</xdr:col>
      <xdr:colOff>593452</xdr:colOff>
      <xdr:row>5</xdr:row>
      <xdr:rowOff>77248</xdr:rowOff>
    </xdr:to>
    <xdr:sp macro="" textlink="">
      <xdr:nvSpPr>
        <xdr:cNvPr id="92" name="TextBox 33">
          <a:extLst>
            <a:ext uri="{FF2B5EF4-FFF2-40B4-BE49-F238E27FC236}">
              <a16:creationId xmlns:a16="http://schemas.microsoft.com/office/drawing/2014/main" id="{FA595190-D004-40AB-9FB2-25660872B068}"/>
            </a:ext>
          </a:extLst>
        </xdr:cNvPr>
        <xdr:cNvSpPr txBox="1"/>
      </xdr:nvSpPr>
      <xdr:spPr>
        <a:xfrm>
          <a:off x="22821871" y="803480"/>
          <a:ext cx="522724" cy="1582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/>
            <a:t>APOE44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/Users/dylanmurphy/Downloads/27Oct2025%20WB%20for%20FN1%20Astrocytes.xlsx" TargetMode="External"/><Relationship Id="rId1" Type="http://schemas.openxmlformats.org/officeDocument/2006/relationships/externalLinkPath" Target="file:///C:/Users/dylanmurphy/Downloads/27Oct2025%20WB%20for%20FN1%20Astrocyte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/Users/dylanmurphy/Downloads/05Nov2025%20WB%20for%20FN1%20on%20VAMPs%20wet-transfer.xlsx" TargetMode="External"/><Relationship Id="rId1" Type="http://schemas.openxmlformats.org/officeDocument/2006/relationships/externalLinkPath" Target="file:///C:/Users/dylanmurphy/Downloads/05Nov2025%20WB%20for%20FN1%20on%20VAMPs%20wet-transf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WB Layout"/>
      <sheetName val="Raw Data"/>
      <sheetName val="Images"/>
    </sheetNames>
    <sheetDataSet>
      <sheetData sheetId="0"/>
      <sheetData sheetId="1">
        <row r="7">
          <cell r="C7" t="str">
            <v>Sample 1</v>
          </cell>
          <cell r="J7">
            <v>5.4380374861156424</v>
          </cell>
        </row>
        <row r="8">
          <cell r="C8" t="str">
            <v>Sample 2</v>
          </cell>
          <cell r="J8">
            <v>5.9524195519103484</v>
          </cell>
        </row>
        <row r="9">
          <cell r="C9" t="str">
            <v>Sample 3</v>
          </cell>
          <cell r="J9">
            <v>6.3047796535178851</v>
          </cell>
        </row>
        <row r="10">
          <cell r="C10" t="str">
            <v>Sample 4</v>
          </cell>
          <cell r="J10">
            <v>8.4387277104502605</v>
          </cell>
        </row>
        <row r="11">
          <cell r="C11" t="str">
            <v>Sample 5</v>
          </cell>
          <cell r="J11">
            <v>9.5059694666557988</v>
          </cell>
        </row>
        <row r="12">
          <cell r="C12" t="str">
            <v>Sample 6</v>
          </cell>
          <cell r="J12">
            <v>9.2805990414962967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ditions"/>
      <sheetName val="WB Layout"/>
      <sheetName val="Raw Data"/>
      <sheetName val="Images"/>
    </sheetNames>
    <sheetDataSet>
      <sheetData sheetId="0"/>
      <sheetData sheetId="1"/>
      <sheetData sheetId="2">
        <row r="7">
          <cell r="B7" t="str">
            <v>2E3</v>
          </cell>
          <cell r="AB7" t="str">
            <v>2E3</v>
          </cell>
          <cell r="AI7">
            <v>34.052766230889553</v>
          </cell>
        </row>
        <row r="8">
          <cell r="AB8" t="str">
            <v>2E3</v>
          </cell>
          <cell r="AI8">
            <v>72.535927020013375</v>
          </cell>
        </row>
        <row r="9">
          <cell r="AB9" t="str">
            <v>2E3</v>
          </cell>
          <cell r="AI9">
            <v>60.635754233964605</v>
          </cell>
        </row>
        <row r="10">
          <cell r="AB10" t="str">
            <v>4B4</v>
          </cell>
          <cell r="AI10">
            <v>118.64667259960233</v>
          </cell>
        </row>
        <row r="11">
          <cell r="AB11" t="str">
            <v>4B4</v>
          </cell>
          <cell r="AI11">
            <v>80.087724911087932</v>
          </cell>
        </row>
        <row r="12">
          <cell r="AB12" t="str">
            <v>4B4</v>
          </cell>
          <cell r="AI12">
            <v>108.94436325432561</v>
          </cell>
        </row>
        <row r="13">
          <cell r="AB13" t="str">
            <v>MC2C</v>
          </cell>
          <cell r="AI13">
            <v>53.020096407398164</v>
          </cell>
        </row>
        <row r="14">
          <cell r="AB14" t="str">
            <v>MC2C</v>
          </cell>
          <cell r="AI14">
            <v>112.39537729503887</v>
          </cell>
        </row>
        <row r="15">
          <cell r="AB15" t="str">
            <v>MC2C</v>
          </cell>
          <cell r="AI15">
            <v>114.65727689338384</v>
          </cell>
        </row>
        <row r="16">
          <cell r="AB16" t="str">
            <v>RC2C</v>
          </cell>
          <cell r="AI16">
            <v>836.61983897046946</v>
          </cell>
        </row>
        <row r="17">
          <cell r="AB17" t="str">
            <v>RC2C</v>
          </cell>
          <cell r="AI17">
            <v>-194.40407858429643</v>
          </cell>
        </row>
        <row r="18">
          <cell r="AB18" t="str">
            <v>RC2C</v>
          </cell>
          <cell r="AI18">
            <v>609.23924549477795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6ADE6-714B-4A83-8E40-C5FEFC62E9C2}">
  <dimension ref="A1:C49"/>
  <sheetViews>
    <sheetView tabSelected="1" zoomScale="50" workbookViewId="0">
      <selection activeCell="F3" sqref="F3"/>
    </sheetView>
  </sheetViews>
  <sheetFormatPr baseColWidth="10" defaultColWidth="8.83203125" defaultRowHeight="15"/>
  <cols>
    <col min="1" max="1" width="28.83203125" customWidth="1"/>
    <col min="2" max="3" width="28.83203125" style="80" customWidth="1"/>
  </cols>
  <sheetData>
    <row r="1" spans="1:3" ht="18" thickBot="1">
      <c r="A1" s="206" t="s">
        <v>117</v>
      </c>
      <c r="B1" s="293">
        <v>45966</v>
      </c>
      <c r="C1" s="318">
        <v>45957</v>
      </c>
    </row>
    <row r="2" spans="1:3" ht="17">
      <c r="A2" s="207" t="s">
        <v>118</v>
      </c>
      <c r="B2" s="294"/>
      <c r="C2" s="319"/>
    </row>
    <row r="3" spans="1:3" ht="17">
      <c r="A3" s="208" t="s">
        <v>119</v>
      </c>
      <c r="B3" s="295" t="s">
        <v>120</v>
      </c>
      <c r="C3" s="320" t="s">
        <v>120</v>
      </c>
    </row>
    <row r="4" spans="1:3" ht="17">
      <c r="A4" s="209" t="s">
        <v>121</v>
      </c>
      <c r="B4" s="295" t="s">
        <v>122</v>
      </c>
      <c r="C4" s="320" t="s">
        <v>122</v>
      </c>
    </row>
    <row r="5" spans="1:3" ht="17">
      <c r="A5" s="210" t="s">
        <v>123</v>
      </c>
      <c r="B5" s="295" t="s">
        <v>124</v>
      </c>
      <c r="C5" s="320" t="s">
        <v>124</v>
      </c>
    </row>
    <row r="6" spans="1:3" ht="17">
      <c r="A6" s="210" t="s">
        <v>125</v>
      </c>
      <c r="B6" s="295" t="s">
        <v>126</v>
      </c>
      <c r="C6" s="320" t="s">
        <v>126</v>
      </c>
    </row>
    <row r="7" spans="1:3" ht="17">
      <c r="A7" s="210" t="s">
        <v>127</v>
      </c>
      <c r="B7" s="295">
        <v>79657018</v>
      </c>
      <c r="C7" s="320">
        <v>79657018</v>
      </c>
    </row>
    <row r="8" spans="1:3" ht="17">
      <c r="A8" s="211" t="s">
        <v>128</v>
      </c>
      <c r="B8" s="295" t="s">
        <v>129</v>
      </c>
      <c r="C8" s="320" t="s">
        <v>129</v>
      </c>
    </row>
    <row r="9" spans="1:3" ht="17" thickBot="1">
      <c r="A9" s="212"/>
      <c r="B9" s="296"/>
      <c r="C9" s="321"/>
    </row>
    <row r="10" spans="1:3" ht="17" thickBot="1">
      <c r="A10" s="213"/>
      <c r="B10" s="297"/>
      <c r="C10" s="322"/>
    </row>
    <row r="11" spans="1:3" ht="35" thickBot="1">
      <c r="A11" s="214" t="s">
        <v>130</v>
      </c>
      <c r="B11" s="298" t="s">
        <v>131</v>
      </c>
      <c r="C11" s="323" t="s">
        <v>131</v>
      </c>
    </row>
    <row r="12" spans="1:3" ht="17" thickBot="1">
      <c r="A12" s="215"/>
      <c r="B12" s="299"/>
      <c r="C12" s="324"/>
    </row>
    <row r="13" spans="1:3" ht="18" thickBot="1">
      <c r="A13" s="216" t="s">
        <v>132</v>
      </c>
      <c r="B13" s="299"/>
      <c r="C13" s="324"/>
    </row>
    <row r="14" spans="1:3" ht="18" thickBot="1">
      <c r="A14" s="217" t="s">
        <v>133</v>
      </c>
      <c r="B14" s="300">
        <v>0.06</v>
      </c>
      <c r="C14" s="325">
        <v>0.06</v>
      </c>
    </row>
    <row r="15" spans="1:3" ht="18" thickBot="1">
      <c r="A15" s="218" t="s">
        <v>134</v>
      </c>
      <c r="B15" s="302" t="s">
        <v>135</v>
      </c>
      <c r="C15" s="327" t="s">
        <v>135</v>
      </c>
    </row>
    <row r="16" spans="1:3" ht="17">
      <c r="A16" s="218" t="s">
        <v>136</v>
      </c>
      <c r="B16" s="303" t="s">
        <v>137</v>
      </c>
      <c r="C16" s="328" t="s">
        <v>137</v>
      </c>
    </row>
    <row r="17" spans="1:3" ht="17">
      <c r="A17" s="219" t="s">
        <v>138</v>
      </c>
      <c r="B17" s="304" t="s">
        <v>139</v>
      </c>
      <c r="C17" s="329" t="s">
        <v>139</v>
      </c>
    </row>
    <row r="18" spans="1:3" ht="17">
      <c r="A18" s="220" t="s">
        <v>140</v>
      </c>
      <c r="B18" s="305" t="s">
        <v>141</v>
      </c>
      <c r="C18" s="330" t="s">
        <v>141</v>
      </c>
    </row>
    <row r="19" spans="1:3" ht="18" thickBot="1">
      <c r="A19" s="215" t="s">
        <v>142</v>
      </c>
      <c r="B19" s="306" t="s">
        <v>143</v>
      </c>
      <c r="C19" s="331" t="s">
        <v>143</v>
      </c>
    </row>
    <row r="20" spans="1:3" ht="17" thickBot="1">
      <c r="A20" s="215"/>
      <c r="B20" s="299"/>
      <c r="C20" s="324"/>
    </row>
    <row r="21" spans="1:3" ht="34">
      <c r="A21" s="221" t="s">
        <v>144</v>
      </c>
      <c r="B21" s="307" t="s">
        <v>145</v>
      </c>
      <c r="C21" s="332" t="s">
        <v>145</v>
      </c>
    </row>
    <row r="22" spans="1:3" ht="35" thickBot="1">
      <c r="A22" s="218" t="s">
        <v>146</v>
      </c>
      <c r="B22" s="308" t="s">
        <v>147</v>
      </c>
      <c r="C22" s="333" t="s">
        <v>147</v>
      </c>
    </row>
    <row r="23" spans="1:3" ht="18" thickBot="1">
      <c r="A23" s="216" t="s">
        <v>148</v>
      </c>
      <c r="B23" s="299"/>
      <c r="C23" s="324"/>
    </row>
    <row r="24" spans="1:3" ht="17">
      <c r="A24" s="222" t="s">
        <v>149</v>
      </c>
      <c r="B24" s="309" t="s">
        <v>150</v>
      </c>
      <c r="C24" s="334" t="s">
        <v>150</v>
      </c>
    </row>
    <row r="25" spans="1:3" ht="18" thickBot="1">
      <c r="A25" s="223" t="s">
        <v>151</v>
      </c>
      <c r="B25" s="310" t="s">
        <v>152</v>
      </c>
      <c r="C25" s="335" t="s">
        <v>152</v>
      </c>
    </row>
    <row r="26" spans="1:3" ht="17" thickBot="1">
      <c r="A26" s="224"/>
      <c r="B26" s="299"/>
      <c r="C26" s="324"/>
    </row>
    <row r="27" spans="1:3" ht="18" thickBot="1">
      <c r="A27" s="225" t="s">
        <v>153</v>
      </c>
      <c r="B27" s="299"/>
      <c r="C27" s="324"/>
    </row>
    <row r="28" spans="1:3" ht="17">
      <c r="A28" s="226" t="s">
        <v>154</v>
      </c>
      <c r="B28" s="311" t="s">
        <v>155</v>
      </c>
      <c r="C28" s="336" t="s">
        <v>155</v>
      </c>
    </row>
    <row r="29" spans="1:3" ht="17">
      <c r="A29" s="227" t="s">
        <v>156</v>
      </c>
      <c r="B29" s="312" t="s">
        <v>157</v>
      </c>
      <c r="C29" s="337" t="s">
        <v>157</v>
      </c>
    </row>
    <row r="30" spans="1:3" ht="17">
      <c r="A30" s="218" t="s">
        <v>158</v>
      </c>
      <c r="B30" s="308" t="s">
        <v>159</v>
      </c>
      <c r="C30" s="333" t="s">
        <v>159</v>
      </c>
    </row>
    <row r="31" spans="1:3" ht="34">
      <c r="A31" s="218" t="s">
        <v>160</v>
      </c>
      <c r="B31" s="295" t="s">
        <v>200</v>
      </c>
      <c r="C31" s="320" t="s">
        <v>200</v>
      </c>
    </row>
    <row r="32" spans="1:3" ht="34">
      <c r="A32" s="218" t="s">
        <v>161</v>
      </c>
      <c r="B32" s="308" t="s">
        <v>162</v>
      </c>
      <c r="C32" s="333" t="s">
        <v>162</v>
      </c>
    </row>
    <row r="33" spans="1:3" ht="35" thickBot="1">
      <c r="A33" s="223" t="s">
        <v>163</v>
      </c>
      <c r="B33" s="313" t="s">
        <v>164</v>
      </c>
      <c r="C33" s="338" t="s">
        <v>164</v>
      </c>
    </row>
    <row r="34" spans="1:3" ht="17" thickBot="1">
      <c r="A34" s="224"/>
      <c r="B34" s="306"/>
      <c r="C34" s="331"/>
    </row>
    <row r="35" spans="1:3" ht="35" thickBot="1">
      <c r="A35" s="228" t="s">
        <v>165</v>
      </c>
      <c r="B35" s="314"/>
      <c r="C35" s="339"/>
    </row>
    <row r="36" spans="1:3" ht="17">
      <c r="A36" s="229" t="s">
        <v>166</v>
      </c>
      <c r="B36" s="315" t="s">
        <v>167</v>
      </c>
      <c r="C36" s="340" t="s">
        <v>167</v>
      </c>
    </row>
    <row r="37" spans="1:3" ht="17">
      <c r="A37" s="219" t="s">
        <v>168</v>
      </c>
      <c r="B37" s="316" t="s">
        <v>169</v>
      </c>
      <c r="C37" s="341" t="s">
        <v>169</v>
      </c>
    </row>
    <row r="38" spans="1:3" ht="17">
      <c r="A38" s="219" t="s">
        <v>170</v>
      </c>
      <c r="B38" s="295" t="s">
        <v>171</v>
      </c>
      <c r="C38" s="320" t="s">
        <v>198</v>
      </c>
    </row>
    <row r="39" spans="1:3" ht="34">
      <c r="A39" s="218" t="s">
        <v>172</v>
      </c>
      <c r="B39" s="304" t="s">
        <v>173</v>
      </c>
      <c r="C39" s="329" t="s">
        <v>173</v>
      </c>
    </row>
    <row r="40" spans="1:3" ht="34">
      <c r="A40" s="218" t="s">
        <v>174</v>
      </c>
      <c r="B40" s="308" t="s">
        <v>162</v>
      </c>
      <c r="C40" s="333" t="s">
        <v>162</v>
      </c>
    </row>
    <row r="41" spans="1:3" ht="34">
      <c r="A41" s="230" t="s">
        <v>163</v>
      </c>
      <c r="B41" s="301" t="s">
        <v>175</v>
      </c>
      <c r="C41" s="326" t="s">
        <v>175</v>
      </c>
    </row>
    <row r="42" spans="1:3" ht="17">
      <c r="A42" s="218" t="s">
        <v>176</v>
      </c>
      <c r="B42" s="308" t="s">
        <v>177</v>
      </c>
      <c r="C42" s="333" t="s">
        <v>177</v>
      </c>
    </row>
    <row r="43" spans="1:3" ht="18" thickBot="1">
      <c r="A43" s="223" t="s">
        <v>178</v>
      </c>
      <c r="B43" s="313" t="s">
        <v>179</v>
      </c>
      <c r="C43" s="338" t="s">
        <v>179</v>
      </c>
    </row>
    <row r="44" spans="1:3" ht="18" thickBot="1">
      <c r="A44" s="231" t="s">
        <v>180</v>
      </c>
      <c r="B44" s="299" t="s">
        <v>181</v>
      </c>
      <c r="C44" s="324" t="s">
        <v>181</v>
      </c>
    </row>
    <row r="45" spans="1:3" ht="18" thickBot="1">
      <c r="A45" s="231" t="s">
        <v>182</v>
      </c>
      <c r="B45" s="299" t="s">
        <v>183</v>
      </c>
      <c r="C45" s="324" t="s">
        <v>183</v>
      </c>
    </row>
    <row r="46" spans="1:3" ht="18" thickBot="1">
      <c r="A46" s="231" t="s">
        <v>184</v>
      </c>
      <c r="B46" s="299" t="s">
        <v>185</v>
      </c>
      <c r="C46" s="324" t="s">
        <v>185</v>
      </c>
    </row>
    <row r="47" spans="1:3" ht="18" thickBot="1">
      <c r="A47" s="216" t="s">
        <v>186</v>
      </c>
      <c r="B47" s="299"/>
      <c r="C47" s="324"/>
    </row>
    <row r="48" spans="1:3" ht="35" thickBot="1">
      <c r="A48" s="221" t="s">
        <v>187</v>
      </c>
      <c r="B48" s="307" t="s">
        <v>199</v>
      </c>
      <c r="C48" s="332" t="s">
        <v>199</v>
      </c>
    </row>
    <row r="49" spans="1:3" ht="18" thickBot="1">
      <c r="A49" s="231" t="s">
        <v>188</v>
      </c>
      <c r="B49" s="317"/>
      <c r="C49" s="34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A6124-59D0-4D15-B1E1-BE4332DAA217}">
  <dimension ref="A1:AJ56"/>
  <sheetViews>
    <sheetView topLeftCell="A8" zoomScale="60" zoomScaleNormal="60" workbookViewId="0">
      <selection activeCell="U32" sqref="U32"/>
    </sheetView>
  </sheetViews>
  <sheetFormatPr baseColWidth="10" defaultColWidth="8.83203125" defaultRowHeight="15"/>
  <cols>
    <col min="1" max="1" width="13.5" customWidth="1"/>
    <col min="2" max="2" width="12.1640625" bestFit="1" customWidth="1"/>
    <col min="3" max="3" width="22.1640625" bestFit="1" customWidth="1"/>
    <col min="4" max="4" width="18.33203125" customWidth="1"/>
    <col min="5" max="5" width="18" customWidth="1"/>
    <col min="6" max="6" width="18.33203125" customWidth="1"/>
    <col min="7" max="7" width="25.33203125" customWidth="1"/>
    <col min="9" max="9" width="9.33203125" customWidth="1"/>
    <col min="17" max="17" width="10.33203125" customWidth="1"/>
    <col min="18" max="18" width="10.83203125" customWidth="1"/>
    <col min="19" max="19" width="9" customWidth="1"/>
    <col min="22" max="22" width="12.33203125" customWidth="1"/>
    <col min="23" max="23" width="13.1640625" customWidth="1"/>
    <col min="24" max="24" width="11" customWidth="1"/>
    <col min="25" max="25" width="11.6640625" bestFit="1" customWidth="1"/>
    <col min="29" max="29" width="13.5" bestFit="1" customWidth="1"/>
    <col min="34" max="34" width="9.6640625" customWidth="1"/>
    <col min="35" max="35" width="11.1640625" customWidth="1"/>
  </cols>
  <sheetData>
    <row r="1" spans="1:33" ht="29.25" customHeight="1">
      <c r="A1" s="21" t="s">
        <v>49</v>
      </c>
      <c r="B1" s="15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X1" s="16"/>
      <c r="Y1" s="17"/>
      <c r="Z1" s="17"/>
      <c r="AA1" s="17"/>
      <c r="AB1" s="14"/>
      <c r="AC1" s="17" t="s">
        <v>50</v>
      </c>
      <c r="AD1" s="17" t="s">
        <v>51</v>
      </c>
      <c r="AE1" s="18" t="s">
        <v>52</v>
      </c>
      <c r="AF1" s="18" t="s">
        <v>53</v>
      </c>
      <c r="AG1" s="18" t="s">
        <v>54</v>
      </c>
    </row>
    <row r="2" spans="1:33" ht="16" thickBot="1">
      <c r="A2" s="21" t="s">
        <v>55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X2" s="25" t="s">
        <v>61</v>
      </c>
      <c r="Y2" s="26" t="s">
        <v>62</v>
      </c>
      <c r="Z2" s="26" t="s">
        <v>63</v>
      </c>
      <c r="AB2" s="27"/>
      <c r="AC2" s="19"/>
      <c r="AD2" s="19"/>
      <c r="AE2" s="19"/>
      <c r="AF2" s="24"/>
      <c r="AG2" s="22"/>
    </row>
    <row r="3" spans="1:33">
      <c r="A3" s="14" t="s">
        <v>56</v>
      </c>
      <c r="B3" s="19"/>
      <c r="C3" s="15"/>
      <c r="D3" s="14" t="s">
        <v>57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23"/>
      <c r="P3" s="15"/>
      <c r="X3" s="28" t="s">
        <v>66</v>
      </c>
      <c r="Y3" s="29" t="s">
        <v>20</v>
      </c>
      <c r="Z3" s="30" t="s">
        <v>67</v>
      </c>
      <c r="AA3" s="31"/>
      <c r="AB3" s="31"/>
      <c r="AC3" s="32">
        <v>1</v>
      </c>
      <c r="AD3" s="33"/>
      <c r="AE3" s="34">
        <f t="shared" ref="AE3:AE14" si="0">10/AC3</f>
        <v>10</v>
      </c>
      <c r="AF3" s="34">
        <f t="shared" ref="AF3:AF14" si="1">20/AC3</f>
        <v>20</v>
      </c>
      <c r="AG3" s="35">
        <f t="shared" ref="AG3:AG14" si="2">30/AC3</f>
        <v>30</v>
      </c>
    </row>
    <row r="4" spans="1:33">
      <c r="A4" s="14" t="s">
        <v>58</v>
      </c>
      <c r="B4" s="19"/>
      <c r="C4" s="15"/>
      <c r="D4" s="14"/>
      <c r="E4" s="19"/>
      <c r="F4" s="19"/>
      <c r="G4" s="19"/>
      <c r="H4" s="19"/>
      <c r="I4" s="19"/>
      <c r="J4" s="19"/>
      <c r="K4" s="19"/>
      <c r="L4" s="19"/>
      <c r="M4" s="19"/>
      <c r="N4" s="19"/>
      <c r="O4" s="23"/>
      <c r="P4" s="15"/>
      <c r="X4" s="36" t="s">
        <v>69</v>
      </c>
      <c r="Y4" s="37" t="s">
        <v>20</v>
      </c>
      <c r="Z4" s="38" t="s">
        <v>67</v>
      </c>
      <c r="AA4" s="39"/>
      <c r="AB4" s="40"/>
      <c r="AC4" s="41">
        <v>1</v>
      </c>
      <c r="AD4" s="42"/>
      <c r="AE4" s="43">
        <f t="shared" si="0"/>
        <v>10</v>
      </c>
      <c r="AF4" s="43">
        <f t="shared" si="1"/>
        <v>20</v>
      </c>
      <c r="AG4" s="44">
        <f t="shared" si="2"/>
        <v>30</v>
      </c>
    </row>
    <row r="5" spans="1:33">
      <c r="A5" s="21" t="s">
        <v>59</v>
      </c>
      <c r="B5" s="19"/>
      <c r="C5" s="15"/>
      <c r="D5" s="14" t="s">
        <v>60</v>
      </c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X5" s="36" t="s">
        <v>71</v>
      </c>
      <c r="Y5" s="37" t="s">
        <v>20</v>
      </c>
      <c r="Z5" s="38" t="s">
        <v>67</v>
      </c>
      <c r="AA5" s="39"/>
      <c r="AB5" s="39"/>
      <c r="AC5" s="41">
        <v>1</v>
      </c>
      <c r="AD5" s="45"/>
      <c r="AE5" s="43">
        <f t="shared" si="0"/>
        <v>10</v>
      </c>
      <c r="AF5" s="43">
        <f t="shared" si="1"/>
        <v>20</v>
      </c>
      <c r="AG5" s="44">
        <f t="shared" si="2"/>
        <v>30</v>
      </c>
    </row>
    <row r="6" spans="1:33">
      <c r="A6" s="21" t="s">
        <v>64</v>
      </c>
      <c r="B6" s="19"/>
      <c r="C6" s="19"/>
      <c r="D6" s="14" t="s">
        <v>65</v>
      </c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X6" s="36" t="s">
        <v>73</v>
      </c>
      <c r="Y6" s="46" t="s">
        <v>25</v>
      </c>
      <c r="Z6" s="38" t="s">
        <v>74</v>
      </c>
      <c r="AA6" s="39"/>
      <c r="AB6" s="47"/>
      <c r="AC6" s="41">
        <v>1</v>
      </c>
      <c r="AD6" s="48"/>
      <c r="AE6" s="43">
        <f t="shared" si="0"/>
        <v>10</v>
      </c>
      <c r="AF6" s="43">
        <f t="shared" si="1"/>
        <v>20</v>
      </c>
      <c r="AG6" s="44">
        <f t="shared" si="2"/>
        <v>30</v>
      </c>
    </row>
    <row r="7" spans="1:33">
      <c r="A7" s="14" t="s">
        <v>68</v>
      </c>
      <c r="B7" s="19"/>
      <c r="C7" s="15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X7" s="36" t="s">
        <v>76</v>
      </c>
      <c r="Y7" s="46" t="s">
        <v>25</v>
      </c>
      <c r="Z7" s="38" t="s">
        <v>74</v>
      </c>
      <c r="AA7" s="39"/>
      <c r="AB7" s="49"/>
      <c r="AC7" s="41">
        <v>1</v>
      </c>
      <c r="AD7" s="50"/>
      <c r="AE7" s="43">
        <f t="shared" si="0"/>
        <v>10</v>
      </c>
      <c r="AF7" s="43">
        <f t="shared" si="1"/>
        <v>20</v>
      </c>
      <c r="AG7" s="44">
        <f t="shared" si="2"/>
        <v>30</v>
      </c>
    </row>
    <row r="8" spans="1:33">
      <c r="A8" s="14" t="s">
        <v>70</v>
      </c>
      <c r="B8" s="19"/>
      <c r="C8" s="15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X8" s="36" t="s">
        <v>78</v>
      </c>
      <c r="Y8" s="46" t="s">
        <v>25</v>
      </c>
      <c r="Z8" s="38" t="s">
        <v>74</v>
      </c>
      <c r="AA8" s="39"/>
      <c r="AB8" s="39"/>
      <c r="AC8" s="41">
        <v>1</v>
      </c>
      <c r="AD8" s="51"/>
      <c r="AE8" s="43">
        <f t="shared" si="0"/>
        <v>10</v>
      </c>
      <c r="AF8" s="43">
        <f t="shared" si="1"/>
        <v>20</v>
      </c>
      <c r="AG8" s="44">
        <f t="shared" si="2"/>
        <v>30</v>
      </c>
    </row>
    <row r="9" spans="1:33">
      <c r="A9" s="14" t="s">
        <v>72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X9" s="36" t="s">
        <v>80</v>
      </c>
      <c r="Y9" s="52" t="s">
        <v>29</v>
      </c>
      <c r="Z9" s="38" t="s">
        <v>67</v>
      </c>
      <c r="AA9" s="39"/>
      <c r="AB9" s="39"/>
      <c r="AC9" s="53">
        <v>1</v>
      </c>
      <c r="AD9" s="39"/>
      <c r="AE9" s="43">
        <f t="shared" si="0"/>
        <v>10</v>
      </c>
      <c r="AF9" s="43">
        <f t="shared" si="1"/>
        <v>20</v>
      </c>
      <c r="AG9" s="44">
        <f t="shared" si="2"/>
        <v>30</v>
      </c>
    </row>
    <row r="10" spans="1:33">
      <c r="A10" s="21" t="s">
        <v>75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X10" s="36" t="s">
        <v>82</v>
      </c>
      <c r="Y10" s="52" t="s">
        <v>29</v>
      </c>
      <c r="Z10" s="38" t="s">
        <v>67</v>
      </c>
      <c r="AA10" s="39"/>
      <c r="AB10" s="39"/>
      <c r="AC10" s="54">
        <v>1</v>
      </c>
      <c r="AD10" s="39"/>
      <c r="AE10" s="43">
        <f t="shared" si="0"/>
        <v>10</v>
      </c>
      <c r="AF10" s="43">
        <f t="shared" si="1"/>
        <v>20</v>
      </c>
      <c r="AG10" s="44">
        <f t="shared" si="2"/>
        <v>30</v>
      </c>
    </row>
    <row r="11" spans="1:33">
      <c r="A11" s="14" t="s">
        <v>77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X11" s="36" t="s">
        <v>66</v>
      </c>
      <c r="Y11" s="52" t="s">
        <v>29</v>
      </c>
      <c r="Z11" s="38" t="s">
        <v>67</v>
      </c>
      <c r="AA11" s="39"/>
      <c r="AB11" s="39"/>
      <c r="AC11" s="55">
        <v>1</v>
      </c>
      <c r="AD11" s="39"/>
      <c r="AE11" s="43">
        <f t="shared" si="0"/>
        <v>10</v>
      </c>
      <c r="AF11" s="43">
        <f t="shared" si="1"/>
        <v>20</v>
      </c>
      <c r="AG11" s="44">
        <f t="shared" si="2"/>
        <v>30</v>
      </c>
    </row>
    <row r="12" spans="1:33">
      <c r="A12" s="14" t="s">
        <v>79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X12" s="36" t="s">
        <v>69</v>
      </c>
      <c r="Y12" s="56" t="s">
        <v>33</v>
      </c>
      <c r="Z12" s="38" t="s">
        <v>74</v>
      </c>
      <c r="AA12" s="39"/>
      <c r="AB12" s="39"/>
      <c r="AC12" s="55">
        <v>1</v>
      </c>
      <c r="AD12" s="39"/>
      <c r="AE12" s="43">
        <f t="shared" si="0"/>
        <v>10</v>
      </c>
      <c r="AF12" s="43">
        <f t="shared" si="1"/>
        <v>20</v>
      </c>
      <c r="AG12" s="44">
        <f t="shared" si="2"/>
        <v>30</v>
      </c>
    </row>
    <row r="13" spans="1:33">
      <c r="A13" s="343" t="s">
        <v>81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X13" s="36" t="s">
        <v>71</v>
      </c>
      <c r="Y13" s="56" t="s">
        <v>33</v>
      </c>
      <c r="Z13" s="38" t="s">
        <v>74</v>
      </c>
      <c r="AA13" s="39"/>
      <c r="AB13" s="39"/>
      <c r="AC13" s="55">
        <v>1</v>
      </c>
      <c r="AD13" s="49"/>
      <c r="AE13" s="43">
        <f t="shared" si="0"/>
        <v>10</v>
      </c>
      <c r="AF13" s="43">
        <f t="shared" si="1"/>
        <v>20</v>
      </c>
      <c r="AG13" s="44">
        <f t="shared" si="2"/>
        <v>30</v>
      </c>
    </row>
    <row r="14" spans="1:33" ht="16" thickBot="1">
      <c r="A14" s="19" t="s">
        <v>83</v>
      </c>
      <c r="B14" s="15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X14" s="36" t="s">
        <v>73</v>
      </c>
      <c r="Y14" s="57" t="s">
        <v>33</v>
      </c>
      <c r="Z14" s="58" t="s">
        <v>74</v>
      </c>
      <c r="AA14" s="39"/>
      <c r="AB14" s="39"/>
      <c r="AC14" s="55">
        <v>1</v>
      </c>
      <c r="AD14" s="49"/>
      <c r="AE14" s="43">
        <f t="shared" si="0"/>
        <v>10</v>
      </c>
      <c r="AF14" s="43">
        <f t="shared" si="1"/>
        <v>20</v>
      </c>
      <c r="AG14" s="44">
        <f t="shared" si="2"/>
        <v>30</v>
      </c>
    </row>
    <row r="15" spans="1:33">
      <c r="A15" s="19" t="s">
        <v>84</v>
      </c>
      <c r="B15" s="15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X15" s="36"/>
      <c r="Y15" s="59"/>
      <c r="Z15" s="60"/>
      <c r="AA15" s="39"/>
      <c r="AB15" s="39"/>
      <c r="AC15" s="61"/>
      <c r="AD15" s="45"/>
      <c r="AE15" s="43"/>
      <c r="AF15" s="43"/>
      <c r="AG15" s="44"/>
    </row>
    <row r="16" spans="1:33">
      <c r="A16" s="19" t="s">
        <v>85</v>
      </c>
      <c r="B16" s="15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X16" s="36"/>
      <c r="Y16" s="59"/>
      <c r="Z16" s="60"/>
      <c r="AA16" s="39"/>
      <c r="AB16" s="39"/>
      <c r="AC16" s="61"/>
      <c r="AD16" s="42"/>
      <c r="AE16" s="43"/>
      <c r="AF16" s="43"/>
      <c r="AG16" s="44"/>
    </row>
    <row r="17" spans="1:33" ht="16" thickBot="1">
      <c r="A17" s="19" t="s">
        <v>86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X17" s="62"/>
      <c r="Y17" s="63"/>
      <c r="Z17" s="64"/>
      <c r="AA17" s="65"/>
      <c r="AB17" s="65"/>
      <c r="AC17" s="66"/>
      <c r="AD17" s="67"/>
      <c r="AE17" s="68"/>
      <c r="AF17" s="68"/>
      <c r="AG17" s="69"/>
    </row>
    <row r="18" spans="1:33">
      <c r="A18" s="19" t="s">
        <v>87</v>
      </c>
      <c r="B18" s="15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</row>
    <row r="19" spans="1:33">
      <c r="A19" s="19" t="s">
        <v>88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</row>
    <row r="20" spans="1:33">
      <c r="A20" s="19" t="s">
        <v>89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</row>
    <row r="21" spans="1:33">
      <c r="A21" s="19" t="s">
        <v>90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X21" s="70"/>
      <c r="Y21" s="71"/>
      <c r="Z21" s="72"/>
      <c r="AC21" s="73"/>
      <c r="AD21" s="74"/>
      <c r="AE21" s="75"/>
      <c r="AF21" s="75"/>
      <c r="AG21" s="74"/>
    </row>
    <row r="22" spans="1:33">
      <c r="A22" s="19" t="s">
        <v>91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X22" s="70"/>
      <c r="Y22" s="76"/>
      <c r="Z22" s="76"/>
      <c r="AA22" s="77"/>
      <c r="AB22" s="14"/>
      <c r="AC22" s="73"/>
      <c r="AD22" s="78"/>
      <c r="AE22" s="75"/>
      <c r="AF22" s="75"/>
      <c r="AG22" s="74"/>
    </row>
    <row r="23" spans="1:33">
      <c r="A23" s="19" t="s">
        <v>196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X23" s="70"/>
      <c r="Y23" s="76"/>
      <c r="Z23" s="76"/>
      <c r="AA23" s="77"/>
      <c r="AB23" s="14"/>
      <c r="AC23" s="73"/>
      <c r="AD23" s="78"/>
      <c r="AE23" s="75"/>
      <c r="AF23" s="75"/>
      <c r="AG23" s="74"/>
    </row>
    <row r="24" spans="1:33">
      <c r="A24" s="19" t="s">
        <v>197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X24" s="79"/>
      <c r="Y24" s="76"/>
      <c r="Z24" s="76"/>
      <c r="AC24" s="73"/>
      <c r="AD24" s="80"/>
      <c r="AE24" s="75"/>
      <c r="AF24" s="75"/>
      <c r="AG24" s="74"/>
    </row>
    <row r="25" spans="1:33">
      <c r="A25" s="343" t="s">
        <v>92</v>
      </c>
      <c r="B25" s="19"/>
      <c r="C25" s="19"/>
      <c r="D25" s="19"/>
      <c r="E25" s="19"/>
      <c r="F25" s="81"/>
      <c r="G25" s="82"/>
      <c r="H25" s="83"/>
      <c r="I25" s="84"/>
      <c r="J25" s="83"/>
      <c r="K25" s="83"/>
      <c r="L25" s="83"/>
      <c r="N25" s="19"/>
      <c r="O25" s="19"/>
      <c r="P25" s="19"/>
      <c r="R25" s="21"/>
      <c r="S25" s="19"/>
      <c r="T25" s="85"/>
      <c r="U25" s="77"/>
      <c r="V25" s="81"/>
      <c r="X25" s="79"/>
      <c r="Y25" s="86"/>
      <c r="Z25" s="87"/>
      <c r="AC25" s="88"/>
      <c r="AE25" s="75"/>
      <c r="AF25" s="75"/>
      <c r="AG25" s="74"/>
    </row>
    <row r="26" spans="1:33" ht="16">
      <c r="A26" s="14" t="s">
        <v>195</v>
      </c>
      <c r="B26" s="19"/>
      <c r="C26" s="19"/>
      <c r="D26" s="19"/>
      <c r="E26" s="19"/>
      <c r="F26" s="81"/>
      <c r="G26" s="82"/>
      <c r="H26" s="83"/>
      <c r="I26" s="89"/>
      <c r="J26" s="83"/>
      <c r="K26" s="83"/>
      <c r="L26" s="83"/>
      <c r="M26" s="90"/>
      <c r="N26" s="19"/>
      <c r="O26" s="19"/>
      <c r="P26" s="19"/>
      <c r="Q26" s="19"/>
      <c r="R26" s="19"/>
      <c r="S26" s="91"/>
      <c r="T26" s="77"/>
      <c r="U26" s="81"/>
      <c r="V26" s="81"/>
      <c r="X26" s="70"/>
      <c r="Y26" s="86"/>
      <c r="Z26" s="87"/>
      <c r="AA26" s="91"/>
      <c r="AC26" s="92"/>
      <c r="AE26" s="75"/>
      <c r="AF26" s="75"/>
      <c r="AG26" s="74"/>
    </row>
    <row r="27" spans="1:33" ht="16">
      <c r="A27" s="14" t="s">
        <v>93</v>
      </c>
      <c r="B27" s="19"/>
      <c r="C27" s="19"/>
      <c r="D27" s="19"/>
      <c r="E27" s="19"/>
      <c r="F27" s="19"/>
      <c r="G27" s="82"/>
      <c r="H27" s="83"/>
      <c r="I27" s="85"/>
      <c r="J27" s="83"/>
      <c r="K27" s="83"/>
      <c r="L27" s="83"/>
      <c r="M27" s="90"/>
      <c r="N27" s="19"/>
      <c r="O27" s="19"/>
      <c r="P27" s="19"/>
      <c r="R27" s="21"/>
      <c r="S27" s="19"/>
      <c r="T27" s="85"/>
      <c r="U27" s="77"/>
      <c r="V27" s="81"/>
      <c r="X27" s="70"/>
      <c r="Y27" s="86"/>
      <c r="Z27" s="87"/>
      <c r="AA27" s="91"/>
      <c r="AC27" s="92"/>
      <c r="AE27" s="75"/>
      <c r="AF27" s="93"/>
      <c r="AG27" s="74"/>
    </row>
    <row r="28" spans="1:33" ht="16">
      <c r="A28" s="14" t="s">
        <v>94</v>
      </c>
      <c r="B28" s="19"/>
      <c r="C28" s="19"/>
      <c r="D28" s="19"/>
      <c r="E28" s="19"/>
      <c r="F28" s="81"/>
      <c r="G28" s="82"/>
      <c r="H28" s="83"/>
      <c r="I28" s="89"/>
      <c r="J28" s="83"/>
      <c r="K28" s="83"/>
      <c r="L28" s="83"/>
      <c r="M28" s="90"/>
      <c r="N28" s="19"/>
      <c r="O28" s="19"/>
      <c r="P28" s="19"/>
      <c r="Q28" s="19"/>
      <c r="R28" s="19"/>
      <c r="S28" s="91"/>
      <c r="T28" s="77"/>
      <c r="U28" s="81"/>
      <c r="V28" s="81"/>
      <c r="X28" s="70"/>
      <c r="Y28" s="86"/>
      <c r="Z28" s="87"/>
      <c r="AA28" s="91"/>
      <c r="AC28" s="92"/>
      <c r="AD28" s="10"/>
      <c r="AE28" s="75"/>
      <c r="AF28" s="94"/>
      <c r="AG28" s="74"/>
    </row>
    <row r="29" spans="1:33" ht="16">
      <c r="A29" s="14"/>
      <c r="B29" s="19"/>
      <c r="C29" s="19"/>
      <c r="D29" s="19"/>
      <c r="E29" s="19"/>
      <c r="F29" s="81"/>
      <c r="G29" s="82"/>
      <c r="H29" s="83"/>
      <c r="I29" s="89"/>
      <c r="J29" s="83"/>
      <c r="K29" s="83"/>
      <c r="L29" s="83"/>
      <c r="M29" s="90"/>
      <c r="N29" s="19"/>
      <c r="O29" s="19"/>
      <c r="P29" s="19"/>
      <c r="Q29" s="19"/>
      <c r="R29" s="19"/>
      <c r="S29" s="91"/>
      <c r="T29" s="77"/>
      <c r="U29" s="81"/>
      <c r="V29" s="81"/>
      <c r="X29" s="70"/>
      <c r="Y29" s="86"/>
      <c r="Z29" s="87"/>
      <c r="AA29" s="91"/>
      <c r="AC29" s="92"/>
      <c r="AD29" s="10"/>
      <c r="AE29" s="75"/>
      <c r="AF29" s="94"/>
      <c r="AG29" s="74"/>
    </row>
    <row r="30" spans="1:33" ht="16" thickBot="1">
      <c r="A30" s="344" t="s">
        <v>201</v>
      </c>
      <c r="B30" s="95"/>
      <c r="C30" s="95"/>
      <c r="D30" s="95"/>
      <c r="E30" s="95"/>
      <c r="F30" s="95"/>
      <c r="G30" s="95"/>
      <c r="H30" s="96"/>
      <c r="I30" s="96"/>
      <c r="J30" s="96"/>
      <c r="K30" s="96"/>
      <c r="L30" s="96"/>
      <c r="M30" s="96"/>
      <c r="N30" s="97"/>
      <c r="O30" s="19"/>
      <c r="P30" s="19"/>
      <c r="R30" s="98"/>
      <c r="S30" s="99"/>
      <c r="T30" s="99"/>
      <c r="U30" s="99"/>
      <c r="V30" s="99"/>
      <c r="X30" s="70"/>
      <c r="Y30" s="86"/>
      <c r="Z30" s="87"/>
      <c r="AA30" s="94"/>
      <c r="AC30" s="100"/>
      <c r="AE30" s="101"/>
      <c r="AF30" s="92"/>
      <c r="AG30" s="102"/>
    </row>
    <row r="31" spans="1:33" ht="60">
      <c r="A31" s="105" t="s">
        <v>95</v>
      </c>
      <c r="B31" s="105" t="s">
        <v>96</v>
      </c>
      <c r="C31" s="105" t="s">
        <v>97</v>
      </c>
      <c r="D31" s="105" t="s">
        <v>21</v>
      </c>
      <c r="E31" s="105" t="s">
        <v>98</v>
      </c>
      <c r="F31" s="105" t="s">
        <v>203</v>
      </c>
      <c r="G31" s="105" t="s">
        <v>62</v>
      </c>
      <c r="H31" s="106" t="s">
        <v>99</v>
      </c>
      <c r="I31" s="107" t="s">
        <v>100</v>
      </c>
      <c r="J31" s="107" t="s">
        <v>101</v>
      </c>
      <c r="K31" s="107" t="s">
        <v>102</v>
      </c>
      <c r="L31" s="107" t="s">
        <v>103</v>
      </c>
      <c r="M31" s="107" t="s">
        <v>104</v>
      </c>
      <c r="N31" s="108" t="s">
        <v>105</v>
      </c>
      <c r="O31" s="19"/>
      <c r="Q31" s="83"/>
      <c r="R31" s="82" t="s">
        <v>206</v>
      </c>
      <c r="S31" s="83" t="s">
        <v>206</v>
      </c>
      <c r="T31" s="83"/>
      <c r="U31" s="83"/>
      <c r="V31" s="83"/>
      <c r="X31" s="109"/>
      <c r="Y31" s="86"/>
      <c r="Z31" s="87"/>
      <c r="AA31" s="92"/>
      <c r="AC31" s="104"/>
      <c r="AE31" s="75"/>
      <c r="AF31" s="92"/>
      <c r="AG31" s="74"/>
    </row>
    <row r="32" spans="1:33" ht="16" thickBot="1">
      <c r="A32" s="110"/>
      <c r="B32" s="110"/>
      <c r="C32" s="110"/>
      <c r="D32" s="110"/>
      <c r="E32" s="110"/>
      <c r="F32" s="110"/>
      <c r="G32" s="110"/>
      <c r="H32" s="111"/>
      <c r="I32" s="112"/>
      <c r="J32" s="112"/>
      <c r="K32" s="113"/>
      <c r="L32" s="113"/>
      <c r="M32" s="113"/>
      <c r="N32" s="114" t="s">
        <v>106</v>
      </c>
      <c r="O32" s="19" t="s">
        <v>107</v>
      </c>
      <c r="Q32" s="83"/>
      <c r="R32" s="82"/>
      <c r="S32" s="83"/>
      <c r="T32" s="83"/>
      <c r="U32" s="83"/>
      <c r="V32" s="19"/>
      <c r="X32" s="109"/>
      <c r="Y32" s="86"/>
      <c r="Z32" s="87"/>
      <c r="AA32" s="92"/>
      <c r="AC32" s="104"/>
      <c r="AE32" s="75"/>
      <c r="AF32" s="94"/>
      <c r="AG32" s="74"/>
    </row>
    <row r="33" spans="1:36" ht="16" thickBot="1">
      <c r="A33" s="115">
        <v>45937</v>
      </c>
      <c r="B33" s="116">
        <v>45943</v>
      </c>
      <c r="C33" s="116">
        <v>45953</v>
      </c>
      <c r="D33" s="117">
        <v>1</v>
      </c>
      <c r="E33" s="30" t="s">
        <v>67</v>
      </c>
      <c r="F33" s="360" t="s">
        <v>204</v>
      </c>
      <c r="G33" s="29" t="s">
        <v>207</v>
      </c>
      <c r="H33" s="32">
        <v>3.1159420289855069</v>
      </c>
      <c r="I33" s="118">
        <v>100</v>
      </c>
      <c r="J33" s="119">
        <f t="shared" ref="J33:J44" si="3">(I33*(M33/100)/H33)</f>
        <v>48.139534883720934</v>
      </c>
      <c r="K33" s="120">
        <f t="shared" ref="K33:K44" si="4">(M33-L33)-J33</f>
        <v>71.860465116279073</v>
      </c>
      <c r="L33" s="121">
        <f t="shared" ref="L33:L44" si="5">M33/5</f>
        <v>30</v>
      </c>
      <c r="M33" s="122">
        <v>150</v>
      </c>
      <c r="N33" s="123">
        <f>(J33*H33)/M33</f>
        <v>1</v>
      </c>
      <c r="O33" s="124">
        <f t="shared" ref="O33:O44" si="6">SUM(L33,K33,J33)</f>
        <v>150</v>
      </c>
      <c r="Q33" s="83"/>
      <c r="R33" s="82"/>
      <c r="S33" s="83"/>
      <c r="T33" s="83"/>
      <c r="U33" s="83"/>
      <c r="V33" s="19"/>
      <c r="X33" s="109"/>
      <c r="Y33" s="86"/>
      <c r="Z33" s="87"/>
      <c r="AA33" s="94"/>
      <c r="AC33" s="104"/>
      <c r="AE33" s="75"/>
      <c r="AF33" s="94"/>
      <c r="AG33" s="74"/>
    </row>
    <row r="34" spans="1:36" ht="16" thickBot="1">
      <c r="A34" s="125">
        <v>45937</v>
      </c>
      <c r="B34" s="126">
        <v>45943</v>
      </c>
      <c r="C34" s="126">
        <v>45953</v>
      </c>
      <c r="D34" s="127">
        <v>2</v>
      </c>
      <c r="E34" s="38" t="s">
        <v>67</v>
      </c>
      <c r="F34" s="360" t="s">
        <v>204</v>
      </c>
      <c r="G34" s="29" t="s">
        <v>207</v>
      </c>
      <c r="H34" s="41">
        <v>3.193581780538302</v>
      </c>
      <c r="I34" s="128">
        <v>100</v>
      </c>
      <c r="J34" s="129">
        <f t="shared" si="3"/>
        <v>46.969205834683962</v>
      </c>
      <c r="K34" s="130">
        <f t="shared" si="4"/>
        <v>73.030794165316038</v>
      </c>
      <c r="L34" s="131">
        <f t="shared" si="5"/>
        <v>30</v>
      </c>
      <c r="M34" s="132">
        <v>150</v>
      </c>
      <c r="N34" s="133">
        <f t="shared" ref="N34:N40" si="7">(J34*H34)/M34</f>
        <v>1</v>
      </c>
      <c r="O34" s="134">
        <f t="shared" si="6"/>
        <v>150</v>
      </c>
      <c r="Q34" s="83"/>
      <c r="R34" s="82"/>
      <c r="S34" s="83"/>
      <c r="T34" s="83"/>
      <c r="U34" s="83"/>
      <c r="V34" s="90"/>
      <c r="X34" s="109"/>
      <c r="Y34" s="86"/>
      <c r="Z34" s="87"/>
      <c r="AA34" s="92"/>
      <c r="AC34" s="104"/>
      <c r="AE34" s="75"/>
      <c r="AF34" s="73"/>
      <c r="AG34" s="74"/>
    </row>
    <row r="35" spans="1:36" ht="16" thickBot="1">
      <c r="A35" s="125">
        <v>45937</v>
      </c>
      <c r="B35" s="126">
        <v>45943</v>
      </c>
      <c r="C35" s="126">
        <v>45953</v>
      </c>
      <c r="D35" s="127">
        <v>3</v>
      </c>
      <c r="E35" s="38" t="s">
        <v>67</v>
      </c>
      <c r="F35" s="360" t="s">
        <v>204</v>
      </c>
      <c r="G35" s="29" t="s">
        <v>207</v>
      </c>
      <c r="H35" s="41">
        <v>3.2712215320910971</v>
      </c>
      <c r="I35" s="128">
        <v>100</v>
      </c>
      <c r="J35" s="129">
        <f t="shared" si="3"/>
        <v>45.854430379746837</v>
      </c>
      <c r="K35" s="130">
        <f t="shared" si="4"/>
        <v>74.145569620253156</v>
      </c>
      <c r="L35" s="131">
        <f t="shared" si="5"/>
        <v>30</v>
      </c>
      <c r="M35" s="132">
        <v>150</v>
      </c>
      <c r="N35" s="133">
        <f t="shared" si="7"/>
        <v>1</v>
      </c>
      <c r="O35" s="134">
        <f t="shared" si="6"/>
        <v>150</v>
      </c>
      <c r="Q35" s="83"/>
      <c r="R35" s="82"/>
      <c r="S35" s="83"/>
      <c r="T35" s="83"/>
      <c r="U35" s="83"/>
      <c r="V35" s="90"/>
      <c r="X35" s="79"/>
      <c r="Y35" s="86"/>
      <c r="Z35" s="87"/>
      <c r="AA35" s="88"/>
      <c r="AC35" s="104"/>
      <c r="AE35" s="75"/>
      <c r="AF35" s="73"/>
      <c r="AG35" s="74"/>
    </row>
    <row r="36" spans="1:36" ht="17" thickBot="1">
      <c r="A36" s="125">
        <v>45937</v>
      </c>
      <c r="B36" s="126">
        <v>45943</v>
      </c>
      <c r="C36" s="126">
        <v>45953</v>
      </c>
      <c r="D36" s="127">
        <v>1</v>
      </c>
      <c r="E36" s="38" t="s">
        <v>74</v>
      </c>
      <c r="F36" s="360" t="s">
        <v>204</v>
      </c>
      <c r="G36" s="46" t="s">
        <v>208</v>
      </c>
      <c r="H36" s="41">
        <v>2.9606625258799166</v>
      </c>
      <c r="I36" s="128">
        <v>100</v>
      </c>
      <c r="J36" s="129">
        <f t="shared" si="3"/>
        <v>50.664335664335674</v>
      </c>
      <c r="K36" s="130">
        <f t="shared" si="4"/>
        <v>69.335664335664319</v>
      </c>
      <c r="L36" s="131">
        <f t="shared" si="5"/>
        <v>30</v>
      </c>
      <c r="M36" s="132">
        <v>150</v>
      </c>
      <c r="N36" s="133">
        <f t="shared" si="7"/>
        <v>1</v>
      </c>
      <c r="O36" s="134">
        <f t="shared" si="6"/>
        <v>150</v>
      </c>
      <c r="Q36" s="83"/>
      <c r="R36" s="82"/>
      <c r="S36" s="83"/>
      <c r="T36" s="83"/>
      <c r="U36" s="83"/>
      <c r="V36" s="90"/>
      <c r="X36" s="79"/>
      <c r="Y36" s="86"/>
      <c r="Z36" s="87"/>
      <c r="AA36" s="91"/>
      <c r="AC36" s="104"/>
      <c r="AE36" s="75"/>
      <c r="AF36" s="75"/>
      <c r="AG36" s="74"/>
    </row>
    <row r="37" spans="1:36" ht="17" thickBot="1">
      <c r="A37" s="125">
        <v>45937</v>
      </c>
      <c r="B37" s="126">
        <v>45943</v>
      </c>
      <c r="C37" s="126">
        <v>45953</v>
      </c>
      <c r="D37" s="127">
        <v>2</v>
      </c>
      <c r="E37" s="38" t="s">
        <v>74</v>
      </c>
      <c r="F37" s="360" t="s">
        <v>204</v>
      </c>
      <c r="G37" s="46" t="s">
        <v>208</v>
      </c>
      <c r="H37" s="41">
        <v>3.1314699792960661</v>
      </c>
      <c r="I37" s="128">
        <v>100</v>
      </c>
      <c r="J37" s="129">
        <f t="shared" si="3"/>
        <v>47.900826446280995</v>
      </c>
      <c r="K37" s="130">
        <f t="shared" si="4"/>
        <v>72.099173553718998</v>
      </c>
      <c r="L37" s="131">
        <f t="shared" si="5"/>
        <v>30</v>
      </c>
      <c r="M37" s="132">
        <v>150</v>
      </c>
      <c r="N37" s="133">
        <f t="shared" si="7"/>
        <v>1</v>
      </c>
      <c r="O37" s="134">
        <f t="shared" si="6"/>
        <v>150</v>
      </c>
      <c r="Q37" s="83"/>
      <c r="R37" s="82"/>
      <c r="S37" s="83"/>
      <c r="T37" s="83"/>
      <c r="U37" s="83"/>
      <c r="V37" s="90"/>
      <c r="X37" s="109"/>
      <c r="Y37" s="86"/>
      <c r="Z37" s="87"/>
      <c r="AA37" s="91"/>
      <c r="AC37" s="104"/>
      <c r="AE37" s="75"/>
      <c r="AF37" s="75"/>
      <c r="AG37" s="74"/>
    </row>
    <row r="38" spans="1:36" ht="16">
      <c r="A38" s="125">
        <v>45937</v>
      </c>
      <c r="B38" s="126">
        <v>45943</v>
      </c>
      <c r="C38" s="126">
        <v>45953</v>
      </c>
      <c r="D38" s="127">
        <v>3</v>
      </c>
      <c r="E38" s="38" t="s">
        <v>74</v>
      </c>
      <c r="F38" s="360" t="s">
        <v>204</v>
      </c>
      <c r="G38" s="46" t="s">
        <v>208</v>
      </c>
      <c r="H38" s="41">
        <v>3.6904761904761907</v>
      </c>
      <c r="I38" s="128">
        <v>100</v>
      </c>
      <c r="J38" s="129">
        <f t="shared" si="3"/>
        <v>40.645161290322577</v>
      </c>
      <c r="K38" s="130">
        <f t="shared" si="4"/>
        <v>79.354838709677423</v>
      </c>
      <c r="L38" s="131">
        <f t="shared" si="5"/>
        <v>30</v>
      </c>
      <c r="M38" s="132">
        <v>150</v>
      </c>
      <c r="N38" s="133">
        <f t="shared" si="7"/>
        <v>1</v>
      </c>
      <c r="O38" s="134">
        <f t="shared" si="6"/>
        <v>150</v>
      </c>
      <c r="Q38" s="83"/>
      <c r="R38" s="82"/>
      <c r="S38" s="83"/>
      <c r="T38" s="83"/>
      <c r="U38" s="83"/>
      <c r="V38" s="90"/>
      <c r="X38" s="109"/>
      <c r="Y38" s="86"/>
      <c r="Z38" s="87"/>
      <c r="AA38" s="91"/>
      <c r="AC38" s="104"/>
      <c r="AD38" s="9"/>
      <c r="AE38" s="75"/>
      <c r="AF38" s="75"/>
      <c r="AG38" s="74"/>
    </row>
    <row r="39" spans="1:36" ht="16">
      <c r="A39" s="125">
        <v>45937</v>
      </c>
      <c r="B39" s="126">
        <v>45943</v>
      </c>
      <c r="C39" s="126">
        <v>45953</v>
      </c>
      <c r="D39" s="127">
        <v>1</v>
      </c>
      <c r="E39" s="38" t="s">
        <v>67</v>
      </c>
      <c r="F39" s="361" t="s">
        <v>205</v>
      </c>
      <c r="G39" s="52" t="s">
        <v>209</v>
      </c>
      <c r="H39" s="41">
        <v>3.1004140786749477</v>
      </c>
      <c r="I39" s="128">
        <v>100</v>
      </c>
      <c r="J39" s="129">
        <f t="shared" si="3"/>
        <v>48.380634390651096</v>
      </c>
      <c r="K39" s="130">
        <f t="shared" si="4"/>
        <v>71.619365609348904</v>
      </c>
      <c r="L39" s="131">
        <f t="shared" si="5"/>
        <v>30</v>
      </c>
      <c r="M39" s="132">
        <v>150</v>
      </c>
      <c r="N39" s="133">
        <f t="shared" si="7"/>
        <v>1</v>
      </c>
      <c r="O39" s="134">
        <f t="shared" si="6"/>
        <v>150</v>
      </c>
      <c r="R39" s="21"/>
      <c r="S39" s="19"/>
      <c r="T39" s="85"/>
      <c r="U39" s="77"/>
      <c r="V39" s="81"/>
      <c r="X39" s="70"/>
      <c r="Y39" s="86"/>
      <c r="Z39" s="87"/>
      <c r="AA39" s="91"/>
      <c r="AC39" s="104"/>
      <c r="AE39" s="75"/>
      <c r="AF39" s="75"/>
      <c r="AG39" s="74"/>
    </row>
    <row r="40" spans="1:36">
      <c r="A40" s="125">
        <v>45937</v>
      </c>
      <c r="B40" s="126">
        <v>45943</v>
      </c>
      <c r="C40" s="126">
        <v>45953</v>
      </c>
      <c r="D40" s="127">
        <v>2</v>
      </c>
      <c r="E40" s="38" t="s">
        <v>67</v>
      </c>
      <c r="F40" s="361" t="s">
        <v>205</v>
      </c>
      <c r="G40" s="52" t="s">
        <v>209</v>
      </c>
      <c r="H40" s="41">
        <v>2.8985507246376816</v>
      </c>
      <c r="I40" s="128">
        <v>100</v>
      </c>
      <c r="J40" s="129">
        <f t="shared" si="3"/>
        <v>51.749999999999993</v>
      </c>
      <c r="K40" s="130">
        <f t="shared" si="4"/>
        <v>68.25</v>
      </c>
      <c r="L40" s="131">
        <f t="shared" si="5"/>
        <v>30</v>
      </c>
      <c r="M40" s="132">
        <v>150</v>
      </c>
      <c r="N40" s="133">
        <f t="shared" si="7"/>
        <v>1</v>
      </c>
      <c r="O40" s="134">
        <f t="shared" si="6"/>
        <v>150</v>
      </c>
      <c r="R40" s="98"/>
      <c r="S40" s="99"/>
      <c r="T40" s="99"/>
      <c r="U40" s="99"/>
      <c r="V40" s="99"/>
      <c r="X40" s="70"/>
      <c r="Y40" s="86"/>
      <c r="Z40" s="87"/>
      <c r="AA40" s="94"/>
      <c r="AC40" s="92"/>
      <c r="AD40" s="10"/>
      <c r="AE40" s="75"/>
      <c r="AF40" s="92"/>
      <c r="AG40" s="74"/>
    </row>
    <row r="41" spans="1:36">
      <c r="A41" s="125">
        <v>45937</v>
      </c>
      <c r="B41" s="126">
        <v>45943</v>
      </c>
      <c r="C41" s="126">
        <v>45953</v>
      </c>
      <c r="D41" s="127">
        <v>3</v>
      </c>
      <c r="E41" s="38" t="s">
        <v>67</v>
      </c>
      <c r="F41" s="361" t="s">
        <v>205</v>
      </c>
      <c r="G41" s="52" t="s">
        <v>209</v>
      </c>
      <c r="H41" s="55">
        <v>1.8892339544513459</v>
      </c>
      <c r="I41" s="135">
        <v>100</v>
      </c>
      <c r="J41" s="129">
        <f t="shared" si="3"/>
        <v>47.638356164383559</v>
      </c>
      <c r="K41" s="130">
        <f t="shared" si="4"/>
        <v>24.361643835616441</v>
      </c>
      <c r="L41" s="131">
        <f t="shared" si="5"/>
        <v>18</v>
      </c>
      <c r="M41" s="132">
        <v>90</v>
      </c>
      <c r="N41" s="133">
        <f>(J41*H41)/M41</f>
        <v>1</v>
      </c>
      <c r="O41" s="134">
        <f t="shared" si="6"/>
        <v>90</v>
      </c>
      <c r="Q41" s="103"/>
      <c r="R41" s="103"/>
      <c r="S41" s="103"/>
      <c r="T41" s="103"/>
      <c r="U41" s="103"/>
      <c r="V41" s="19"/>
      <c r="X41" s="70"/>
      <c r="Y41" s="86"/>
      <c r="Z41" s="87"/>
      <c r="AA41" s="94"/>
      <c r="AC41" s="100"/>
      <c r="AE41" s="101"/>
      <c r="AF41" s="92"/>
      <c r="AG41" s="102"/>
    </row>
    <row r="42" spans="1:36">
      <c r="A42" s="125">
        <v>45937</v>
      </c>
      <c r="B42" s="126">
        <v>45943</v>
      </c>
      <c r="C42" s="126">
        <v>45953</v>
      </c>
      <c r="D42" s="127">
        <v>1</v>
      </c>
      <c r="E42" s="38" t="s">
        <v>74</v>
      </c>
      <c r="F42" s="361" t="s">
        <v>205</v>
      </c>
      <c r="G42" s="56" t="s">
        <v>210</v>
      </c>
      <c r="H42" s="55">
        <v>2.6656314699792958</v>
      </c>
      <c r="I42" s="135">
        <v>100</v>
      </c>
      <c r="J42" s="129">
        <f t="shared" si="3"/>
        <v>56.271844660194184</v>
      </c>
      <c r="K42" s="130">
        <f t="shared" si="4"/>
        <v>63.728155339805816</v>
      </c>
      <c r="L42" s="131">
        <f t="shared" si="5"/>
        <v>30</v>
      </c>
      <c r="M42" s="132">
        <v>150</v>
      </c>
      <c r="N42" s="133">
        <f t="shared" ref="N42:N44" si="8">(J42*H42)/M42</f>
        <v>1</v>
      </c>
      <c r="O42" s="134">
        <f t="shared" si="6"/>
        <v>150</v>
      </c>
      <c r="Q42" s="83"/>
      <c r="R42" s="82"/>
      <c r="S42" s="83"/>
      <c r="T42" s="83"/>
      <c r="U42" s="83"/>
      <c r="V42" s="83"/>
      <c r="X42" s="109"/>
      <c r="Y42" s="86"/>
      <c r="Z42" s="87"/>
      <c r="AA42" s="92"/>
      <c r="AC42" s="104"/>
      <c r="AE42" s="75"/>
      <c r="AF42" s="92"/>
      <c r="AG42" s="74"/>
    </row>
    <row r="43" spans="1:36">
      <c r="A43" s="125">
        <v>45937</v>
      </c>
      <c r="B43" s="126">
        <v>45943</v>
      </c>
      <c r="C43" s="126">
        <v>45953</v>
      </c>
      <c r="D43" s="127">
        <v>2</v>
      </c>
      <c r="E43" s="38" t="s">
        <v>74</v>
      </c>
      <c r="F43" s="361" t="s">
        <v>205</v>
      </c>
      <c r="G43" s="56" t="s">
        <v>210</v>
      </c>
      <c r="H43" s="55">
        <v>2.0445134575569357</v>
      </c>
      <c r="I43" s="135">
        <v>100</v>
      </c>
      <c r="J43" s="129">
        <f t="shared" si="3"/>
        <v>48.911392405063296</v>
      </c>
      <c r="K43" s="130">
        <f t="shared" si="4"/>
        <v>31.088607594936704</v>
      </c>
      <c r="L43" s="131">
        <f t="shared" si="5"/>
        <v>20</v>
      </c>
      <c r="M43" s="132">
        <v>100</v>
      </c>
      <c r="N43" s="133">
        <f t="shared" si="8"/>
        <v>1</v>
      </c>
      <c r="O43" s="134">
        <f t="shared" si="6"/>
        <v>100</v>
      </c>
      <c r="Q43" s="83"/>
      <c r="R43" s="82"/>
      <c r="S43" s="83"/>
      <c r="T43" s="83"/>
      <c r="U43" s="83"/>
      <c r="V43" s="19"/>
      <c r="X43" s="109"/>
      <c r="Y43" s="86"/>
      <c r="Z43" s="87"/>
      <c r="AA43" s="92"/>
      <c r="AC43" s="104"/>
      <c r="AE43" s="75"/>
      <c r="AF43" s="94"/>
      <c r="AG43" s="74"/>
    </row>
    <row r="44" spans="1:36" ht="16" thickBot="1">
      <c r="A44" s="136">
        <v>45937</v>
      </c>
      <c r="B44" s="137">
        <v>45943</v>
      </c>
      <c r="C44" s="137">
        <v>45953</v>
      </c>
      <c r="D44" s="138">
        <v>3</v>
      </c>
      <c r="E44" s="58" t="s">
        <v>74</v>
      </c>
      <c r="F44" s="361" t="s">
        <v>205</v>
      </c>
      <c r="G44" s="56" t="s">
        <v>210</v>
      </c>
      <c r="H44" s="139">
        <v>2.5724637681159424</v>
      </c>
      <c r="I44" s="140">
        <v>100</v>
      </c>
      <c r="J44" s="141">
        <f t="shared" si="3"/>
        <v>58.309859154929569</v>
      </c>
      <c r="K44" s="142">
        <f t="shared" si="4"/>
        <v>61.690140845070431</v>
      </c>
      <c r="L44" s="143">
        <f t="shared" si="5"/>
        <v>30</v>
      </c>
      <c r="M44" s="144">
        <v>150</v>
      </c>
      <c r="N44" s="145">
        <f t="shared" si="8"/>
        <v>1</v>
      </c>
      <c r="O44" s="146">
        <f t="shared" si="6"/>
        <v>150</v>
      </c>
      <c r="Q44" s="83"/>
      <c r="R44" s="82"/>
      <c r="S44" s="83"/>
      <c r="T44" s="83"/>
      <c r="U44" s="83"/>
      <c r="V44" s="19"/>
      <c r="X44" s="109"/>
      <c r="Y44" s="86"/>
      <c r="Z44" s="87"/>
      <c r="AA44" s="94"/>
      <c r="AC44" s="104"/>
      <c r="AE44" s="75"/>
      <c r="AF44" s="94"/>
      <c r="AG44" s="74"/>
    </row>
    <row r="45" spans="1:36">
      <c r="A45" s="147"/>
      <c r="B45" s="147"/>
      <c r="C45" s="26"/>
      <c r="E45" s="148"/>
      <c r="F45" s="72"/>
      <c r="H45" s="149"/>
      <c r="I45" s="150"/>
      <c r="J45" s="151"/>
      <c r="K45" s="152"/>
      <c r="L45" s="153"/>
      <c r="M45" s="154"/>
      <c r="N45" s="155"/>
      <c r="O45" s="19"/>
      <c r="P45" s="82"/>
      <c r="Q45" s="83"/>
      <c r="R45" s="82"/>
      <c r="S45" s="83"/>
      <c r="T45" s="83"/>
      <c r="U45" s="83"/>
      <c r="V45" s="90"/>
      <c r="X45" s="109"/>
      <c r="Y45" s="86"/>
      <c r="Z45" s="87"/>
      <c r="AA45" s="92"/>
      <c r="AC45" s="104"/>
      <c r="AE45" s="75"/>
      <c r="AF45" s="73"/>
      <c r="AG45" s="74"/>
    </row>
    <row r="46" spans="1:36" ht="16" thickBot="1">
      <c r="Z46" s="87"/>
      <c r="AA46" s="88"/>
      <c r="AC46" s="104"/>
      <c r="AE46" s="75"/>
      <c r="AF46" s="73"/>
      <c r="AG46" s="74"/>
    </row>
    <row r="47" spans="1:36" ht="17" thickBot="1">
      <c r="A47" s="159" t="s">
        <v>108</v>
      </c>
      <c r="B47" s="160"/>
      <c r="C47" s="160"/>
      <c r="D47" s="161"/>
      <c r="E47" s="161"/>
      <c r="F47" s="162"/>
      <c r="G47" s="161"/>
      <c r="H47" s="161"/>
      <c r="I47" s="161"/>
      <c r="J47" s="163"/>
      <c r="K47" s="163"/>
      <c r="L47" s="163"/>
      <c r="M47" s="163"/>
      <c r="N47" s="161"/>
      <c r="O47" s="161"/>
      <c r="P47" s="161"/>
      <c r="Q47" s="161"/>
      <c r="R47" s="164"/>
      <c r="S47" s="161"/>
      <c r="T47" s="161"/>
      <c r="U47" s="161"/>
      <c r="V47" s="161"/>
      <c r="W47" s="161"/>
      <c r="X47" s="161"/>
      <c r="Y47" s="165"/>
      <c r="Z47" s="19"/>
      <c r="AA47" s="156"/>
      <c r="AB47" s="24"/>
      <c r="AC47" s="24"/>
      <c r="AD47" s="14"/>
      <c r="AE47" s="14"/>
      <c r="AF47" s="14"/>
      <c r="AG47" s="157"/>
      <c r="AH47" s="158"/>
      <c r="AI47" s="158"/>
      <c r="AJ47" s="158"/>
    </row>
    <row r="48" spans="1:36" ht="16">
      <c r="A48" s="166"/>
      <c r="B48" s="24"/>
      <c r="C48" s="24"/>
      <c r="D48" s="14"/>
      <c r="E48" s="22"/>
      <c r="F48" s="167"/>
      <c r="G48" s="14"/>
      <c r="H48" s="14"/>
      <c r="I48" s="14"/>
      <c r="J48" s="157"/>
      <c r="K48" s="157"/>
      <c r="L48" s="157"/>
      <c r="M48" s="157"/>
      <c r="N48" s="14"/>
      <c r="O48" s="14"/>
      <c r="P48" s="14"/>
      <c r="Q48" s="14"/>
      <c r="R48" s="14"/>
      <c r="S48" s="14"/>
      <c r="T48" s="14"/>
      <c r="U48" s="14"/>
      <c r="V48" s="14"/>
      <c r="W48" s="168" t="s">
        <v>109</v>
      </c>
      <c r="X48" s="169" t="s">
        <v>110</v>
      </c>
      <c r="Y48" s="170"/>
    </row>
    <row r="49" spans="1:25" ht="16" thickBot="1">
      <c r="A49" s="166"/>
      <c r="B49" s="24"/>
      <c r="C49" s="24"/>
      <c r="D49" s="14"/>
      <c r="E49" s="22"/>
      <c r="F49" s="167"/>
      <c r="G49" s="14"/>
      <c r="H49" s="14"/>
      <c r="I49" s="14"/>
      <c r="J49" s="157"/>
      <c r="K49" s="157"/>
      <c r="L49" s="157"/>
      <c r="M49" s="157"/>
      <c r="N49" s="14"/>
      <c r="O49" s="14"/>
      <c r="P49" s="14"/>
      <c r="Q49" s="14"/>
      <c r="R49" s="14"/>
      <c r="S49" s="14"/>
      <c r="T49" s="14"/>
      <c r="U49" s="14"/>
      <c r="V49" s="14"/>
      <c r="W49" s="171"/>
      <c r="X49" s="172" t="s">
        <v>111</v>
      </c>
      <c r="Y49" s="170"/>
    </row>
    <row r="50" spans="1:25" ht="17" thickBot="1">
      <c r="A50" s="173" t="s">
        <v>193</v>
      </c>
      <c r="B50" s="24"/>
      <c r="C50" s="24"/>
      <c r="D50" s="14"/>
      <c r="E50" s="14"/>
      <c r="F50" s="14"/>
      <c r="G50" s="18" t="s">
        <v>112</v>
      </c>
      <c r="I50" s="174"/>
      <c r="J50" s="174"/>
      <c r="K50" s="174"/>
      <c r="L50" s="174"/>
      <c r="M50" s="174"/>
      <c r="N50" s="174"/>
      <c r="O50" s="174"/>
      <c r="P50" s="174"/>
      <c r="Q50" s="175"/>
      <c r="R50" s="175"/>
      <c r="S50" s="175"/>
      <c r="T50" s="175"/>
      <c r="U50" s="175"/>
      <c r="V50" s="14"/>
      <c r="Y50" s="176"/>
    </row>
    <row r="51" spans="1:25" ht="16" thickBot="1">
      <c r="A51" s="177" t="s">
        <v>113</v>
      </c>
      <c r="B51" s="178"/>
      <c r="C51" s="178"/>
      <c r="D51" s="179" t="s">
        <v>114</v>
      </c>
      <c r="E51" s="180"/>
      <c r="F51" s="180"/>
      <c r="G51" s="181">
        <v>1</v>
      </c>
      <c r="H51" s="182">
        <v>2</v>
      </c>
      <c r="I51" s="183">
        <v>3</v>
      </c>
      <c r="J51" s="183">
        <v>4</v>
      </c>
      <c r="K51" s="183">
        <v>5</v>
      </c>
      <c r="L51" s="183">
        <v>6</v>
      </c>
      <c r="M51" s="184">
        <v>7</v>
      </c>
      <c r="N51" s="183">
        <v>8</v>
      </c>
      <c r="O51" s="184">
        <v>9</v>
      </c>
      <c r="P51" s="185">
        <v>10</v>
      </c>
      <c r="Q51" s="181">
        <v>11</v>
      </c>
      <c r="R51" s="182">
        <v>12</v>
      </c>
      <c r="S51" s="183">
        <v>13</v>
      </c>
      <c r="T51" s="183">
        <v>14</v>
      </c>
      <c r="U51" s="183">
        <v>15</v>
      </c>
      <c r="V51" s="14"/>
      <c r="Y51" s="176"/>
    </row>
    <row r="52" spans="1:25" ht="49" thickBot="1">
      <c r="A52" s="186"/>
      <c r="B52" s="187"/>
      <c r="C52" s="187"/>
      <c r="D52" s="188"/>
      <c r="E52" s="189"/>
      <c r="F52" s="189"/>
      <c r="G52" s="190" t="s">
        <v>115</v>
      </c>
      <c r="H52" s="191" t="s">
        <v>20</v>
      </c>
      <c r="I52" s="191" t="s">
        <v>20</v>
      </c>
      <c r="J52" s="191" t="s">
        <v>20</v>
      </c>
      <c r="K52" s="192" t="s">
        <v>25</v>
      </c>
      <c r="L52" s="192" t="s">
        <v>25</v>
      </c>
      <c r="M52" s="192" t="s">
        <v>25</v>
      </c>
      <c r="N52" s="193" t="s">
        <v>29</v>
      </c>
      <c r="O52" s="193" t="s">
        <v>29</v>
      </c>
      <c r="P52" s="193" t="s">
        <v>29</v>
      </c>
      <c r="Q52" s="194" t="s">
        <v>33</v>
      </c>
      <c r="R52" s="194" t="s">
        <v>33</v>
      </c>
      <c r="S52" s="195" t="s">
        <v>33</v>
      </c>
      <c r="T52" s="196" t="s">
        <v>194</v>
      </c>
      <c r="U52" s="196" t="s">
        <v>194</v>
      </c>
      <c r="V52" s="189"/>
      <c r="Y52" s="176"/>
    </row>
    <row r="53" spans="1:25" ht="16" thickBot="1">
      <c r="A53" s="197" t="s">
        <v>116</v>
      </c>
      <c r="B53" s="198"/>
      <c r="C53" s="198"/>
      <c r="D53" s="198"/>
      <c r="E53" s="198"/>
      <c r="F53" s="198"/>
      <c r="G53" s="199">
        <v>2.5</v>
      </c>
      <c r="H53" s="200">
        <v>30</v>
      </c>
      <c r="I53" s="200">
        <v>30</v>
      </c>
      <c r="J53" s="200">
        <v>30</v>
      </c>
      <c r="K53" s="200">
        <v>30</v>
      </c>
      <c r="L53" s="200">
        <v>30</v>
      </c>
      <c r="M53" s="200">
        <v>30</v>
      </c>
      <c r="N53" s="200">
        <v>30</v>
      </c>
      <c r="O53" s="200">
        <v>30</v>
      </c>
      <c r="P53" s="200">
        <v>30</v>
      </c>
      <c r="Q53" s="200">
        <v>30</v>
      </c>
      <c r="R53" s="200">
        <v>30</v>
      </c>
      <c r="S53" s="200">
        <v>30</v>
      </c>
      <c r="T53" s="200">
        <v>30</v>
      </c>
      <c r="U53" s="200">
        <v>30</v>
      </c>
      <c r="V53" s="14"/>
      <c r="Y53" s="176"/>
    </row>
    <row r="54" spans="1:25" ht="16">
      <c r="A54" s="201"/>
      <c r="B54" s="24"/>
      <c r="C54" s="24"/>
      <c r="D54" s="14"/>
      <c r="E54" s="14"/>
      <c r="F54" s="14"/>
      <c r="G54" s="157"/>
      <c r="H54" s="158"/>
      <c r="I54" s="158"/>
      <c r="J54" s="158"/>
      <c r="K54" s="158"/>
      <c r="L54" s="158"/>
      <c r="M54" s="158"/>
      <c r="N54" s="158"/>
      <c r="O54" s="158"/>
      <c r="P54" s="18"/>
      <c r="Q54" s="18"/>
      <c r="R54" s="18"/>
      <c r="S54" s="18"/>
      <c r="T54" s="18"/>
      <c r="U54" s="14"/>
      <c r="V54" s="14"/>
      <c r="Y54" s="176"/>
    </row>
    <row r="55" spans="1:25">
      <c r="A55" s="202"/>
      <c r="Y55" s="176"/>
    </row>
    <row r="56" spans="1:25" ht="16" thickBot="1">
      <c r="A56" s="203"/>
      <c r="B56" s="204"/>
      <c r="C56" s="204"/>
      <c r="D56" s="204"/>
      <c r="E56" s="204"/>
      <c r="F56" s="204"/>
      <c r="G56" s="204"/>
      <c r="H56" s="204"/>
      <c r="I56" s="204"/>
      <c r="J56" s="204"/>
      <c r="K56" s="204"/>
      <c r="L56" s="204"/>
      <c r="M56" s="204"/>
      <c r="N56" s="204"/>
      <c r="O56" s="204"/>
      <c r="P56" s="204"/>
      <c r="Q56" s="204"/>
      <c r="R56" s="204"/>
      <c r="S56" s="204"/>
      <c r="T56" s="204"/>
      <c r="U56" s="204"/>
      <c r="V56" s="204"/>
      <c r="W56" s="204"/>
      <c r="X56" s="204"/>
      <c r="Y56" s="205"/>
    </row>
  </sheetData>
  <conditionalFormatting sqref="F33:F44">
    <cfRule type="uniqueValues" dxfId="3" priority="1"/>
  </conditionalFormatting>
  <conditionalFormatting sqref="H45 G33:G44">
    <cfRule type="uniqueValues" dxfId="2" priority="4"/>
  </conditionalFormatting>
  <conditionalFormatting sqref="H52:S52">
    <cfRule type="uniqueValues" dxfId="1" priority="2"/>
  </conditionalFormatting>
  <conditionalFormatting sqref="Y3:Y14">
    <cfRule type="uniqueValues" dxfId="0" priority="3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755C2-C4B1-454A-A053-0FA4DF18EE3D}">
  <dimension ref="A1:AN51"/>
  <sheetViews>
    <sheetView zoomScale="40" zoomScaleNormal="85" workbookViewId="0">
      <selection activeCell="H46" sqref="H46"/>
    </sheetView>
  </sheetViews>
  <sheetFormatPr baseColWidth="10" defaultColWidth="8.83203125" defaultRowHeight="15"/>
  <cols>
    <col min="1" max="1" width="13.5" customWidth="1"/>
    <col min="2" max="2" width="22" customWidth="1"/>
    <col min="3" max="3" width="22.1640625" bestFit="1" customWidth="1"/>
    <col min="4" max="4" width="18.33203125" customWidth="1"/>
    <col min="5" max="5" width="18" customWidth="1"/>
    <col min="6" max="6" width="18.33203125" customWidth="1"/>
    <col min="9" max="9" width="9.33203125" customWidth="1"/>
    <col min="17" max="17" width="10.33203125" customWidth="1"/>
    <col min="18" max="18" width="10.83203125" customWidth="1"/>
    <col min="19" max="19" width="9" customWidth="1"/>
    <col min="22" max="22" width="12.33203125" customWidth="1"/>
    <col min="23" max="23" width="13.1640625" customWidth="1"/>
    <col min="24" max="24" width="11" customWidth="1"/>
    <col min="25" max="25" width="11.6640625" bestFit="1" customWidth="1"/>
    <col min="29" max="29" width="13.5" bestFit="1" customWidth="1"/>
    <col min="34" max="34" width="9.6640625" customWidth="1"/>
    <col min="35" max="35" width="11.1640625" customWidth="1"/>
  </cols>
  <sheetData>
    <row r="1" spans="1:33">
      <c r="A1" s="21" t="s">
        <v>49</v>
      </c>
      <c r="B1" s="15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X1" s="16"/>
      <c r="Y1" s="18"/>
      <c r="Z1" s="18"/>
      <c r="AA1" s="18"/>
      <c r="AB1" s="14"/>
      <c r="AC1" s="18"/>
      <c r="AD1" s="18"/>
      <c r="AE1" s="18"/>
      <c r="AF1" s="18"/>
      <c r="AG1" s="18"/>
    </row>
    <row r="2" spans="1:33">
      <c r="A2" s="21" t="s">
        <v>55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X2" s="25"/>
      <c r="Y2" s="26"/>
      <c r="Z2" s="26"/>
      <c r="AB2" s="27"/>
      <c r="AC2" s="19"/>
      <c r="AD2" s="19"/>
      <c r="AE2" s="19"/>
      <c r="AF2" s="24"/>
      <c r="AG2" s="22"/>
    </row>
    <row r="3" spans="1:33">
      <c r="A3" s="14" t="s">
        <v>56</v>
      </c>
      <c r="B3" s="19"/>
      <c r="C3" s="15"/>
      <c r="D3" s="14" t="s">
        <v>57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23"/>
      <c r="P3" s="15"/>
      <c r="X3" s="70"/>
      <c r="Z3" s="85"/>
      <c r="AC3" s="359"/>
      <c r="AD3" s="22"/>
      <c r="AE3" s="75"/>
      <c r="AF3" s="75"/>
      <c r="AG3" s="74"/>
    </row>
    <row r="4" spans="1:33">
      <c r="A4" s="14" t="s">
        <v>58</v>
      </c>
      <c r="B4" s="19"/>
      <c r="C4" s="15"/>
      <c r="D4" s="14"/>
      <c r="E4" s="19"/>
      <c r="F4" s="19"/>
      <c r="G4" s="19"/>
      <c r="H4" s="19"/>
      <c r="I4" s="19"/>
      <c r="J4" s="19"/>
      <c r="K4" s="19"/>
      <c r="L4" s="19"/>
      <c r="M4" s="19"/>
      <c r="N4" s="19"/>
      <c r="O4" s="23"/>
      <c r="P4" s="15"/>
      <c r="X4" s="70"/>
      <c r="Z4" s="85"/>
      <c r="AB4" s="9"/>
      <c r="AC4" s="359"/>
      <c r="AD4" s="234"/>
      <c r="AE4" s="75"/>
      <c r="AF4" s="75"/>
      <c r="AG4" s="74"/>
    </row>
    <row r="5" spans="1:33">
      <c r="A5" s="21" t="s">
        <v>59</v>
      </c>
      <c r="B5" s="19"/>
      <c r="C5" s="15"/>
      <c r="D5" s="14" t="s">
        <v>60</v>
      </c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X5" s="70"/>
      <c r="Z5" s="85"/>
      <c r="AC5" s="359"/>
      <c r="AD5" s="22"/>
      <c r="AE5" s="75"/>
      <c r="AF5" s="75"/>
      <c r="AG5" s="74"/>
    </row>
    <row r="6" spans="1:33">
      <c r="A6" s="21" t="s">
        <v>64</v>
      </c>
      <c r="B6" s="19"/>
      <c r="C6" s="19"/>
      <c r="D6" s="14" t="s">
        <v>65</v>
      </c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X6" s="70"/>
      <c r="Z6" s="85"/>
      <c r="AB6" s="27"/>
      <c r="AC6" s="359"/>
      <c r="AD6" s="19"/>
      <c r="AE6" s="75"/>
      <c r="AF6" s="75"/>
      <c r="AG6" s="74"/>
    </row>
    <row r="7" spans="1:33">
      <c r="A7" s="14" t="s">
        <v>68</v>
      </c>
      <c r="B7" s="19"/>
      <c r="C7" s="15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X7" s="70"/>
      <c r="Z7" s="85"/>
      <c r="AB7" s="10"/>
      <c r="AC7" s="359"/>
      <c r="AD7" s="102"/>
      <c r="AE7" s="75"/>
      <c r="AF7" s="75"/>
      <c r="AG7" s="74"/>
    </row>
    <row r="8" spans="1:33">
      <c r="A8" s="14" t="s">
        <v>70</v>
      </c>
      <c r="B8" s="19"/>
      <c r="C8" s="15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X8" s="70"/>
      <c r="Z8" s="85"/>
      <c r="AC8" s="359"/>
      <c r="AD8" s="343"/>
      <c r="AE8" s="75"/>
      <c r="AF8" s="75"/>
      <c r="AG8" s="74"/>
    </row>
    <row r="9" spans="1:33">
      <c r="A9" s="14" t="s">
        <v>72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X9" s="70"/>
      <c r="Z9" s="85"/>
      <c r="AC9" s="73"/>
      <c r="AE9" s="75"/>
      <c r="AF9" s="75"/>
      <c r="AG9" s="74"/>
    </row>
    <row r="10" spans="1:33">
      <c r="A10" s="21" t="s">
        <v>75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X10" s="70"/>
      <c r="Z10" s="85"/>
      <c r="AC10" s="73"/>
      <c r="AE10" s="75"/>
      <c r="AF10" s="75"/>
      <c r="AG10" s="74"/>
    </row>
    <row r="11" spans="1:33">
      <c r="A11" s="14" t="s">
        <v>77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</row>
    <row r="12" spans="1:33">
      <c r="A12" s="14" t="s">
        <v>79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</row>
    <row r="13" spans="1:33">
      <c r="A13" s="343" t="s">
        <v>81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</row>
    <row r="14" spans="1:33">
      <c r="A14" s="19" t="s">
        <v>83</v>
      </c>
      <c r="B14" s="15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X14" s="70"/>
      <c r="Y14" s="232"/>
      <c r="Z14" s="233"/>
      <c r="AC14" s="94"/>
      <c r="AE14" s="101"/>
      <c r="AF14" s="101"/>
      <c r="AG14" s="102"/>
    </row>
    <row r="15" spans="1:33">
      <c r="A15" s="19" t="s">
        <v>84</v>
      </c>
      <c r="B15" s="15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X15" s="70"/>
      <c r="Y15" s="71"/>
      <c r="Z15" s="72"/>
      <c r="AC15" s="92"/>
      <c r="AE15" s="75"/>
      <c r="AF15" s="75"/>
      <c r="AG15" s="74"/>
    </row>
    <row r="16" spans="1:33">
      <c r="A16" s="19" t="s">
        <v>85</v>
      </c>
      <c r="B16" s="15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X16" s="70"/>
      <c r="Y16" s="71"/>
      <c r="Z16" s="72"/>
      <c r="AC16" s="92"/>
      <c r="AD16" s="10"/>
      <c r="AE16" s="75"/>
      <c r="AF16" s="75"/>
      <c r="AG16" s="74"/>
    </row>
    <row r="17" spans="1:33">
      <c r="A17" s="19" t="s">
        <v>86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X17" s="70"/>
      <c r="Y17" s="71"/>
      <c r="Z17" s="72"/>
      <c r="AC17" s="92"/>
      <c r="AD17" s="10"/>
      <c r="AE17" s="75"/>
      <c r="AF17" s="75"/>
      <c r="AG17" s="74"/>
    </row>
    <row r="18" spans="1:33">
      <c r="A18" s="19" t="s">
        <v>87</v>
      </c>
      <c r="B18" s="15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X18" s="70"/>
      <c r="Y18" s="232"/>
      <c r="Z18" s="233"/>
      <c r="AC18" s="94"/>
      <c r="AD18" s="22"/>
      <c r="AE18" s="101"/>
      <c r="AF18" s="101"/>
      <c r="AG18" s="102"/>
    </row>
    <row r="19" spans="1:33">
      <c r="A19" s="19" t="s">
        <v>88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X19" s="70"/>
      <c r="Y19" s="232"/>
      <c r="Z19" s="233"/>
      <c r="AC19" s="94"/>
      <c r="AD19" s="234"/>
      <c r="AE19" s="101"/>
      <c r="AF19" s="101"/>
      <c r="AG19" s="102"/>
    </row>
    <row r="20" spans="1:33">
      <c r="A20" s="19" t="s">
        <v>89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X20" s="70"/>
      <c r="Y20" s="71"/>
      <c r="Z20" s="72"/>
      <c r="AC20" s="73"/>
      <c r="AD20" s="78"/>
      <c r="AE20" s="75"/>
      <c r="AF20" s="75"/>
      <c r="AG20" s="74"/>
    </row>
    <row r="21" spans="1:33">
      <c r="A21" s="19" t="s">
        <v>90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X21" s="70"/>
      <c r="Y21" s="71"/>
      <c r="Z21" s="72"/>
      <c r="AC21" s="73"/>
      <c r="AD21" s="74"/>
      <c r="AE21" s="75"/>
      <c r="AF21" s="75"/>
      <c r="AG21" s="74"/>
    </row>
    <row r="22" spans="1:33">
      <c r="A22" s="19" t="s">
        <v>91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X22" s="70"/>
      <c r="Y22" s="76"/>
      <c r="Z22" s="76"/>
      <c r="AA22" s="77"/>
      <c r="AB22" s="14"/>
      <c r="AC22" s="73"/>
      <c r="AD22" s="78"/>
      <c r="AE22" s="75"/>
      <c r="AF22" s="75"/>
      <c r="AG22" s="74"/>
    </row>
    <row r="23" spans="1:33">
      <c r="A23" s="19" t="s">
        <v>196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X23" s="70"/>
      <c r="Y23" s="76"/>
      <c r="Z23" s="76"/>
      <c r="AA23" s="77"/>
      <c r="AB23" s="14"/>
      <c r="AC23" s="73"/>
      <c r="AD23" s="78"/>
      <c r="AE23" s="75"/>
      <c r="AF23" s="75"/>
      <c r="AG23" s="74"/>
    </row>
    <row r="24" spans="1:33">
      <c r="A24" s="19" t="s">
        <v>197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X24" s="79"/>
      <c r="Y24" s="76"/>
      <c r="Z24" s="76"/>
      <c r="AC24" s="73"/>
      <c r="AD24" s="80"/>
      <c r="AE24" s="75"/>
      <c r="AF24" s="75"/>
      <c r="AG24" s="74"/>
    </row>
    <row r="25" spans="1:33">
      <c r="A25" s="343" t="s">
        <v>92</v>
      </c>
      <c r="B25" s="19"/>
      <c r="C25" s="19"/>
      <c r="D25" s="19"/>
      <c r="E25" s="19"/>
      <c r="F25" s="81"/>
      <c r="G25" s="82"/>
      <c r="H25" s="83"/>
      <c r="I25" s="84"/>
      <c r="J25" s="83"/>
      <c r="K25" s="83"/>
      <c r="L25" s="83"/>
      <c r="N25" s="19"/>
      <c r="O25" s="19"/>
      <c r="P25" s="19"/>
      <c r="R25" s="21"/>
      <c r="S25" s="19"/>
      <c r="T25" s="85"/>
      <c r="U25" s="77"/>
      <c r="V25" s="81"/>
      <c r="X25" s="79"/>
      <c r="Y25" s="86"/>
      <c r="Z25" s="87"/>
      <c r="AC25" s="88"/>
      <c r="AE25" s="75"/>
      <c r="AF25" s="75"/>
      <c r="AG25" s="74"/>
    </row>
    <row r="26" spans="1:33" ht="16">
      <c r="A26" s="14" t="s">
        <v>195</v>
      </c>
      <c r="B26" s="19"/>
      <c r="C26" s="19"/>
      <c r="D26" s="19"/>
      <c r="E26" s="19"/>
      <c r="F26" s="81"/>
      <c r="G26" s="82"/>
      <c r="H26" s="83"/>
      <c r="I26" s="89"/>
      <c r="J26" s="83"/>
      <c r="K26" s="83"/>
      <c r="L26" s="83"/>
      <c r="M26" s="90"/>
      <c r="N26" s="19"/>
      <c r="O26" s="19"/>
      <c r="P26" s="19"/>
      <c r="Q26" s="19"/>
      <c r="R26" s="19"/>
      <c r="S26" s="91"/>
      <c r="T26" s="77"/>
      <c r="U26" s="81"/>
      <c r="V26" s="81"/>
      <c r="X26" s="70"/>
      <c r="Y26" s="86"/>
      <c r="Z26" s="87"/>
      <c r="AA26" s="91"/>
      <c r="AC26" s="92"/>
      <c r="AE26" s="75"/>
      <c r="AF26" s="75"/>
      <c r="AG26" s="74"/>
    </row>
    <row r="27" spans="1:33" ht="16">
      <c r="A27" s="14" t="s">
        <v>93</v>
      </c>
      <c r="B27" s="19"/>
      <c r="C27" s="19"/>
      <c r="D27" s="19"/>
      <c r="E27" s="19"/>
      <c r="F27" s="19"/>
      <c r="G27" s="82"/>
      <c r="H27" s="83"/>
      <c r="I27" s="85"/>
      <c r="J27" s="83"/>
      <c r="K27" s="83"/>
      <c r="L27" s="83"/>
      <c r="M27" s="90"/>
      <c r="N27" s="19"/>
      <c r="O27" s="19"/>
      <c r="P27" s="19"/>
      <c r="R27" s="21"/>
      <c r="S27" s="19"/>
      <c r="T27" s="85"/>
      <c r="U27" s="77"/>
      <c r="V27" s="81"/>
      <c r="X27" s="70"/>
      <c r="Y27" s="86"/>
      <c r="Z27" s="87"/>
      <c r="AA27" s="91"/>
      <c r="AC27" s="92"/>
      <c r="AE27" s="75"/>
      <c r="AF27" s="93"/>
      <c r="AG27" s="74"/>
    </row>
    <row r="28" spans="1:33" ht="16">
      <c r="A28" s="14" t="s">
        <v>94</v>
      </c>
      <c r="B28" s="19"/>
      <c r="C28" s="19"/>
      <c r="D28" s="19"/>
      <c r="E28" s="19"/>
      <c r="F28" s="81"/>
      <c r="G28" s="82"/>
      <c r="H28" s="83"/>
      <c r="I28" s="89"/>
      <c r="J28" s="83"/>
      <c r="K28" s="83"/>
      <c r="L28" s="83"/>
      <c r="M28" s="90"/>
      <c r="N28" s="19"/>
      <c r="O28" s="19"/>
      <c r="P28" s="19"/>
      <c r="Q28" s="19"/>
      <c r="R28" s="19"/>
      <c r="S28" s="91"/>
      <c r="T28" s="77"/>
      <c r="U28" s="81"/>
      <c r="V28" s="81"/>
      <c r="X28" s="70"/>
      <c r="Y28" s="86"/>
      <c r="Z28" s="87"/>
      <c r="AA28" s="91"/>
      <c r="AC28" s="92"/>
      <c r="AD28" s="10"/>
      <c r="AE28" s="75"/>
      <c r="AF28" s="94"/>
      <c r="AG28" s="74"/>
    </row>
    <row r="29" spans="1:33">
      <c r="A29" s="235"/>
      <c r="B29" s="27"/>
      <c r="C29" s="14"/>
      <c r="D29" s="236"/>
      <c r="E29" s="77"/>
      <c r="F29" s="19"/>
      <c r="G29" s="82"/>
      <c r="H29" s="83"/>
      <c r="I29" s="85"/>
      <c r="J29" s="83"/>
      <c r="K29" s="83"/>
      <c r="L29" s="83"/>
      <c r="M29" s="90"/>
      <c r="N29" s="19"/>
      <c r="O29" s="19"/>
      <c r="P29" s="19"/>
      <c r="R29" s="21"/>
      <c r="S29" s="19"/>
      <c r="T29" s="85"/>
      <c r="U29" s="77"/>
      <c r="V29" s="81"/>
      <c r="X29" s="70"/>
      <c r="Y29" s="86"/>
      <c r="Z29" s="87"/>
      <c r="AA29" s="94"/>
      <c r="AC29" s="92"/>
      <c r="AD29" s="10"/>
      <c r="AE29" s="75"/>
      <c r="AF29" s="92"/>
      <c r="AG29" s="74"/>
    </row>
    <row r="30" spans="1:33" ht="15.75" customHeight="1">
      <c r="B30" s="27"/>
      <c r="C30" s="14"/>
      <c r="D30" s="236"/>
      <c r="E30" s="77"/>
      <c r="F30" s="19"/>
      <c r="G30" s="82"/>
      <c r="H30" s="83"/>
      <c r="I30" s="85"/>
      <c r="J30" s="83"/>
      <c r="K30" s="83"/>
      <c r="L30" s="83"/>
      <c r="M30" s="90"/>
      <c r="N30" s="19"/>
      <c r="O30" s="19"/>
      <c r="P30" s="19"/>
      <c r="R30" s="21"/>
      <c r="S30" s="19"/>
      <c r="T30" s="85"/>
      <c r="U30" s="77"/>
      <c r="V30" s="81"/>
      <c r="X30" s="70"/>
      <c r="Y30" s="86"/>
      <c r="Z30" s="87"/>
      <c r="AA30" s="94"/>
      <c r="AC30" s="92"/>
      <c r="AD30" s="10"/>
      <c r="AE30" s="75"/>
      <c r="AF30" s="92"/>
      <c r="AG30" s="74"/>
    </row>
    <row r="31" spans="1:33" ht="15.75" customHeight="1" thickBot="1">
      <c r="A31" s="344" t="s">
        <v>201</v>
      </c>
    </row>
    <row r="32" spans="1:33" ht="31.5" customHeight="1">
      <c r="A32" s="289" t="s">
        <v>95</v>
      </c>
      <c r="B32" s="362" t="s">
        <v>213</v>
      </c>
      <c r="C32" s="362" t="s">
        <v>212</v>
      </c>
      <c r="D32" s="290" t="s">
        <v>21</v>
      </c>
      <c r="E32" s="284" t="s">
        <v>99</v>
      </c>
      <c r="F32" s="284" t="s">
        <v>100</v>
      </c>
      <c r="G32" s="284" t="s">
        <v>101</v>
      </c>
      <c r="H32" s="284" t="s">
        <v>102</v>
      </c>
      <c r="I32" s="284" t="s">
        <v>103</v>
      </c>
      <c r="J32" s="284" t="s">
        <v>104</v>
      </c>
      <c r="K32" s="285" t="s">
        <v>105</v>
      </c>
      <c r="L32" s="19"/>
      <c r="AE32" s="241"/>
    </row>
    <row r="33" spans="1:40" ht="15.75" customHeight="1" thickBot="1">
      <c r="A33" s="291"/>
      <c r="B33" s="363"/>
      <c r="C33" s="363"/>
      <c r="D33" s="292"/>
      <c r="E33" s="286"/>
      <c r="F33" s="286"/>
      <c r="G33" s="286"/>
      <c r="H33" s="287"/>
      <c r="I33" s="287"/>
      <c r="J33" s="287"/>
      <c r="K33" s="288" t="s">
        <v>106</v>
      </c>
      <c r="L33" s="19" t="s">
        <v>107</v>
      </c>
    </row>
    <row r="34" spans="1:40" ht="15.75" customHeight="1">
      <c r="A34" s="384" t="s">
        <v>211</v>
      </c>
      <c r="B34" s="364" t="s">
        <v>214</v>
      </c>
      <c r="C34" s="364" t="s">
        <v>67</v>
      </c>
      <c r="D34" s="278">
        <v>1</v>
      </c>
      <c r="E34" s="279">
        <v>2.1323719726381953</v>
      </c>
      <c r="F34" s="280">
        <v>100</v>
      </c>
      <c r="G34" s="281">
        <f>(F34*(J34/100)/E34)</f>
        <v>70.34419975723948</v>
      </c>
      <c r="H34" s="282">
        <f>(J34-I34)-G34</f>
        <v>49.65580024276052</v>
      </c>
      <c r="I34" s="276">
        <f t="shared" ref="I34:I39" si="0">J34/5</f>
        <v>30</v>
      </c>
      <c r="J34" s="283">
        <v>150</v>
      </c>
      <c r="K34" s="277">
        <f t="shared" ref="K34:K39" si="1">(G34*E34)/J34</f>
        <v>1</v>
      </c>
      <c r="L34" s="267">
        <f t="shared" ref="L34:L39" si="2">SUM(I34,H34,G34)</f>
        <v>150</v>
      </c>
      <c r="AB34" s="19"/>
      <c r="AC34" s="22"/>
      <c r="AD34" s="24"/>
      <c r="AE34" s="24"/>
      <c r="AF34" s="14"/>
      <c r="AG34" s="14"/>
      <c r="AH34" s="167"/>
      <c r="AI34" s="14"/>
      <c r="AJ34" s="14"/>
      <c r="AK34" s="14"/>
      <c r="AL34" s="157"/>
      <c r="AM34" s="157"/>
      <c r="AN34" s="157"/>
    </row>
    <row r="35" spans="1:40" ht="15.75" customHeight="1">
      <c r="A35" s="385"/>
      <c r="B35" s="364" t="s">
        <v>214</v>
      </c>
      <c r="C35" s="364" t="s">
        <v>67</v>
      </c>
      <c r="D35" s="261">
        <v>2</v>
      </c>
      <c r="E35" s="262">
        <v>1.7219449066370864</v>
      </c>
      <c r="F35" s="263">
        <v>100</v>
      </c>
      <c r="G35" s="264">
        <f t="shared" ref="G35:G39" si="3">(F35*(J35/100)/E35)</f>
        <v>87.110800944814258</v>
      </c>
      <c r="H35" s="265">
        <f t="shared" ref="H35:H39" si="4">(J35-I35)-G35</f>
        <v>32.889199055185742</v>
      </c>
      <c r="I35" s="237">
        <f t="shared" si="0"/>
        <v>30</v>
      </c>
      <c r="J35" s="266">
        <v>150</v>
      </c>
      <c r="K35" s="238">
        <f t="shared" si="1"/>
        <v>1</v>
      </c>
      <c r="L35" s="268">
        <f t="shared" si="2"/>
        <v>150</v>
      </c>
      <c r="AB35" s="19"/>
      <c r="AC35" s="22"/>
      <c r="AD35" s="24"/>
      <c r="AE35" s="24"/>
      <c r="AF35" s="14"/>
      <c r="AG35" s="22"/>
      <c r="AH35" s="167"/>
      <c r="AI35" s="14"/>
      <c r="AJ35" s="14"/>
      <c r="AK35" s="14"/>
      <c r="AL35" s="157"/>
      <c r="AM35" s="157"/>
      <c r="AN35" s="157"/>
    </row>
    <row r="36" spans="1:40" ht="15.75" customHeight="1">
      <c r="A36" s="385"/>
      <c r="B36" s="364" t="s">
        <v>214</v>
      </c>
      <c r="C36" s="364" t="s">
        <v>67</v>
      </c>
      <c r="D36" s="261">
        <v>3</v>
      </c>
      <c r="E36" s="262">
        <v>1.8439637640968758</v>
      </c>
      <c r="F36" s="263">
        <v>100</v>
      </c>
      <c r="G36" s="264">
        <f t="shared" si="3"/>
        <v>81.346500902346094</v>
      </c>
      <c r="H36" s="265">
        <f t="shared" si="4"/>
        <v>38.653499097653906</v>
      </c>
      <c r="I36" s="237">
        <f t="shared" si="0"/>
        <v>30</v>
      </c>
      <c r="J36" s="266">
        <v>150</v>
      </c>
      <c r="K36" s="238">
        <f t="shared" si="1"/>
        <v>1</v>
      </c>
      <c r="L36" s="268">
        <f t="shared" si="2"/>
        <v>150</v>
      </c>
      <c r="AB36" s="19"/>
      <c r="AC36" s="22"/>
      <c r="AD36" s="24"/>
      <c r="AE36" s="24"/>
      <c r="AF36" s="14"/>
      <c r="AG36" s="22"/>
      <c r="AH36" s="167"/>
      <c r="AI36" s="14"/>
      <c r="AJ36" s="14"/>
      <c r="AK36" s="14"/>
      <c r="AL36" s="157"/>
      <c r="AM36" s="157"/>
      <c r="AN36" s="157"/>
    </row>
    <row r="37" spans="1:40" ht="15.75" customHeight="1">
      <c r="A37" s="385"/>
      <c r="B37" s="364" t="s">
        <v>214</v>
      </c>
      <c r="C37" s="365" t="s">
        <v>74</v>
      </c>
      <c r="D37" s="261">
        <v>4</v>
      </c>
      <c r="E37" s="262">
        <v>2.1212793492327604</v>
      </c>
      <c r="F37" s="263">
        <v>100</v>
      </c>
      <c r="G37" s="264">
        <f t="shared" si="3"/>
        <v>70.712044622625058</v>
      </c>
      <c r="H37" s="265">
        <f t="shared" si="4"/>
        <v>49.287955377374942</v>
      </c>
      <c r="I37" s="237">
        <f t="shared" si="0"/>
        <v>30</v>
      </c>
      <c r="J37" s="266">
        <v>150</v>
      </c>
      <c r="K37" s="238">
        <f t="shared" si="1"/>
        <v>1</v>
      </c>
      <c r="L37" s="268">
        <f t="shared" si="2"/>
        <v>150</v>
      </c>
      <c r="AB37" s="19"/>
      <c r="AC37" s="242"/>
      <c r="AD37" s="24"/>
      <c r="AE37" s="24"/>
      <c r="AF37" s="14"/>
      <c r="AG37" s="14"/>
      <c r="AH37" s="14"/>
      <c r="AI37" s="18"/>
      <c r="AJ37" s="243"/>
      <c r="AK37" s="243"/>
      <c r="AL37" s="14"/>
      <c r="AM37" s="14"/>
      <c r="AN37" s="19"/>
    </row>
    <row r="38" spans="1:40" ht="15.75" customHeight="1">
      <c r="A38" s="385"/>
      <c r="B38" s="364" t="s">
        <v>214</v>
      </c>
      <c r="C38" s="365" t="s">
        <v>74</v>
      </c>
      <c r="D38" s="261">
        <v>5</v>
      </c>
      <c r="E38" s="262">
        <v>1.9992604917729713</v>
      </c>
      <c r="F38" s="263">
        <v>100</v>
      </c>
      <c r="G38" s="264">
        <f t="shared" si="3"/>
        <v>75.027741816164223</v>
      </c>
      <c r="H38" s="265">
        <f t="shared" si="4"/>
        <v>44.972258183835777</v>
      </c>
      <c r="I38" s="237">
        <f t="shared" si="0"/>
        <v>30</v>
      </c>
      <c r="J38" s="266">
        <v>150</v>
      </c>
      <c r="K38" s="238">
        <f t="shared" si="1"/>
        <v>1</v>
      </c>
      <c r="L38" s="268">
        <f t="shared" si="2"/>
        <v>150</v>
      </c>
      <c r="AB38" s="19"/>
      <c r="AC38" s="244"/>
      <c r="AD38" s="24"/>
      <c r="AE38" s="24"/>
      <c r="AF38" s="21"/>
      <c r="AG38" s="14"/>
      <c r="AH38" s="14"/>
      <c r="AI38" s="245"/>
      <c r="AJ38" s="245"/>
      <c r="AK38" s="246"/>
      <c r="AL38" s="246"/>
      <c r="AM38" s="246"/>
      <c r="AN38" s="246"/>
    </row>
    <row r="39" spans="1:40" ht="15.75" customHeight="1" thickBot="1">
      <c r="A39" s="386"/>
      <c r="B39" s="364" t="s">
        <v>214</v>
      </c>
      <c r="C39" s="365" t="s">
        <v>74</v>
      </c>
      <c r="D39" s="269">
        <v>6</v>
      </c>
      <c r="E39" s="270">
        <v>1.9715289332593828</v>
      </c>
      <c r="F39" s="271">
        <v>100</v>
      </c>
      <c r="G39" s="272">
        <f t="shared" si="3"/>
        <v>76.083083270817696</v>
      </c>
      <c r="H39" s="273">
        <f t="shared" si="4"/>
        <v>43.916916729182304</v>
      </c>
      <c r="I39" s="239">
        <f t="shared" si="0"/>
        <v>30</v>
      </c>
      <c r="J39" s="274">
        <v>150</v>
      </c>
      <c r="K39" s="240">
        <f t="shared" si="1"/>
        <v>1</v>
      </c>
      <c r="L39" s="275">
        <f t="shared" si="2"/>
        <v>150</v>
      </c>
      <c r="AB39" s="19"/>
      <c r="AF39" s="21"/>
      <c r="AG39" s="189"/>
      <c r="AH39" s="189"/>
      <c r="AI39" s="18"/>
      <c r="AJ39" s="247"/>
      <c r="AK39" s="248"/>
      <c r="AL39" s="248"/>
      <c r="AM39" s="248"/>
      <c r="AN39" s="248"/>
    </row>
    <row r="40" spans="1:40" ht="15.75" customHeight="1">
      <c r="Z40" s="19"/>
      <c r="AB40" s="14"/>
      <c r="AC40" s="14"/>
      <c r="AD40" s="14"/>
      <c r="AE40" s="14"/>
      <c r="AF40" s="14"/>
      <c r="AG40" s="20"/>
      <c r="AH40" s="20"/>
      <c r="AI40" s="20"/>
      <c r="AJ40" s="20"/>
      <c r="AK40" s="20"/>
      <c r="AL40" s="20"/>
    </row>
    <row r="42" spans="1:40" ht="16" thickBot="1"/>
    <row r="43" spans="1:40" ht="16" thickBot="1">
      <c r="A43" s="159" t="s">
        <v>108</v>
      </c>
      <c r="B43" s="160"/>
      <c r="C43" s="160"/>
      <c r="D43" s="161"/>
      <c r="E43" s="161"/>
      <c r="F43" s="162"/>
      <c r="G43" s="161"/>
      <c r="H43" s="161"/>
      <c r="I43" s="161"/>
      <c r="J43" s="163"/>
      <c r="K43" s="163"/>
      <c r="L43" s="163"/>
      <c r="M43" s="163"/>
      <c r="N43" s="161"/>
      <c r="O43" s="161"/>
      <c r="P43" s="161"/>
      <c r="Q43" s="161"/>
      <c r="R43" s="164"/>
      <c r="S43" s="161"/>
      <c r="T43" s="161"/>
      <c r="U43" s="161"/>
      <c r="V43" s="161"/>
      <c r="W43" s="161"/>
      <c r="X43" s="161"/>
      <c r="Y43" s="165"/>
    </row>
    <row r="44" spans="1:40" ht="16">
      <c r="A44" s="166"/>
      <c r="B44" s="24"/>
      <c r="C44" s="24"/>
      <c r="D44" s="14"/>
      <c r="E44" s="22"/>
      <c r="F44" s="167"/>
      <c r="G44" s="14"/>
      <c r="H44" s="14"/>
      <c r="I44" s="14"/>
      <c r="J44" s="157"/>
      <c r="K44" s="157"/>
      <c r="L44" s="157"/>
      <c r="M44" s="157"/>
      <c r="N44" s="14"/>
      <c r="O44" s="14"/>
      <c r="P44" s="14"/>
      <c r="Q44" s="14"/>
      <c r="R44" s="14"/>
      <c r="S44" s="14"/>
      <c r="T44" s="14"/>
      <c r="U44" s="14"/>
      <c r="V44" s="14"/>
      <c r="W44" s="168" t="s">
        <v>109</v>
      </c>
      <c r="X44" s="249" t="s">
        <v>189</v>
      </c>
      <c r="Y44" s="170"/>
    </row>
    <row r="45" spans="1:40" ht="16" thickBot="1">
      <c r="A45" s="166"/>
      <c r="B45" s="24"/>
      <c r="C45" s="24"/>
      <c r="D45" s="14"/>
      <c r="E45" s="22"/>
      <c r="F45" s="167"/>
      <c r="G45" s="14"/>
      <c r="H45" s="14"/>
      <c r="I45" s="14"/>
      <c r="J45" s="157"/>
      <c r="K45" s="157"/>
      <c r="L45" s="157"/>
      <c r="M45" s="157"/>
      <c r="N45" s="14"/>
      <c r="O45" s="14"/>
      <c r="P45" s="14"/>
      <c r="Q45" s="14"/>
      <c r="R45" s="14"/>
      <c r="S45" s="14"/>
      <c r="T45" s="14"/>
      <c r="U45" s="14"/>
      <c r="V45" s="14"/>
      <c r="W45" s="171"/>
      <c r="X45" s="172" t="s">
        <v>111</v>
      </c>
      <c r="Y45" s="170"/>
    </row>
    <row r="46" spans="1:40" ht="32" thickBot="1">
      <c r="A46" s="173" t="s">
        <v>193</v>
      </c>
      <c r="B46" s="24"/>
      <c r="C46" s="24"/>
      <c r="D46" s="14"/>
      <c r="E46" s="14"/>
      <c r="F46" s="14"/>
      <c r="G46" s="18" t="s">
        <v>112</v>
      </c>
      <c r="H46" s="358" t="s">
        <v>202</v>
      </c>
      <c r="I46" s="348"/>
      <c r="J46" s="348"/>
      <c r="K46" s="348"/>
      <c r="L46" s="348"/>
      <c r="M46" s="348"/>
      <c r="N46" s="348"/>
      <c r="O46" s="348"/>
      <c r="P46" s="387" t="s">
        <v>190</v>
      </c>
      <c r="Q46" s="388"/>
      <c r="R46" s="388"/>
      <c r="S46" s="388"/>
      <c r="T46" s="388"/>
      <c r="U46" s="389"/>
      <c r="V46" s="14"/>
      <c r="Y46" s="176"/>
    </row>
    <row r="47" spans="1:40" ht="16" thickBot="1">
      <c r="A47" s="177" t="s">
        <v>113</v>
      </c>
      <c r="B47" s="178"/>
      <c r="C47" s="178"/>
      <c r="D47" s="179" t="s">
        <v>114</v>
      </c>
      <c r="E47" s="180"/>
      <c r="F47" s="180"/>
      <c r="G47" s="349">
        <v>1</v>
      </c>
      <c r="H47" s="352"/>
      <c r="I47" s="353"/>
      <c r="J47" s="353"/>
      <c r="K47" s="353"/>
      <c r="L47" s="353"/>
      <c r="M47" s="354"/>
      <c r="N47" s="353"/>
      <c r="O47" s="355"/>
      <c r="P47" s="350">
        <v>10</v>
      </c>
      <c r="Q47" s="351">
        <v>11</v>
      </c>
      <c r="R47" s="346">
        <v>12</v>
      </c>
      <c r="S47" s="347">
        <v>13</v>
      </c>
      <c r="T47" s="347">
        <v>14</v>
      </c>
      <c r="U47" s="347">
        <v>15</v>
      </c>
      <c r="V47" s="14"/>
      <c r="Y47" s="176"/>
    </row>
    <row r="48" spans="1:40" ht="122" thickBot="1">
      <c r="A48" s="186"/>
      <c r="B48" s="187"/>
      <c r="C48" s="187"/>
      <c r="D48" s="188"/>
      <c r="E48" s="189"/>
      <c r="F48" s="189"/>
      <c r="G48" s="190" t="s">
        <v>115</v>
      </c>
      <c r="H48" s="356"/>
      <c r="I48" s="356"/>
      <c r="J48" s="356"/>
      <c r="K48" s="356"/>
      <c r="L48" s="356"/>
      <c r="M48" s="356"/>
      <c r="N48" s="356"/>
      <c r="O48" s="356"/>
      <c r="P48" s="250">
        <v>1</v>
      </c>
      <c r="Q48" s="251">
        <v>2</v>
      </c>
      <c r="R48" s="251">
        <v>3</v>
      </c>
      <c r="S48" s="251">
        <v>4</v>
      </c>
      <c r="T48" s="251">
        <v>5</v>
      </c>
      <c r="U48" s="251">
        <v>6</v>
      </c>
      <c r="V48" s="189"/>
      <c r="Y48" s="176"/>
    </row>
    <row r="49" spans="1:25" ht="16" thickBot="1">
      <c r="A49" s="197" t="s">
        <v>116</v>
      </c>
      <c r="B49" s="198"/>
      <c r="C49" s="198"/>
      <c r="D49" s="198"/>
      <c r="E49" s="198"/>
      <c r="F49" s="198"/>
      <c r="G49" s="199">
        <v>2.5</v>
      </c>
      <c r="H49" s="357"/>
      <c r="I49" s="357"/>
      <c r="J49" s="357"/>
      <c r="K49" s="357"/>
      <c r="L49" s="357"/>
      <c r="M49" s="357"/>
      <c r="N49" s="357"/>
      <c r="O49" s="357"/>
      <c r="P49" s="252">
        <v>30</v>
      </c>
      <c r="Q49" s="252">
        <v>30</v>
      </c>
      <c r="R49" s="252">
        <v>30</v>
      </c>
      <c r="S49" s="252">
        <v>30</v>
      </c>
      <c r="T49" s="252">
        <v>30</v>
      </c>
      <c r="U49" s="252">
        <v>30</v>
      </c>
      <c r="V49" s="14"/>
      <c r="Y49" s="176"/>
    </row>
    <row r="50" spans="1:25" ht="16">
      <c r="A50" s="201"/>
      <c r="B50" s="24"/>
      <c r="C50" s="24"/>
      <c r="D50" s="14"/>
      <c r="E50" s="14"/>
      <c r="F50" s="14"/>
      <c r="G50" s="157"/>
      <c r="H50" s="158"/>
      <c r="I50" s="158"/>
      <c r="J50" s="158"/>
      <c r="K50" s="158"/>
      <c r="L50" s="158"/>
      <c r="M50" s="158"/>
      <c r="N50" s="158"/>
      <c r="O50" s="158"/>
      <c r="P50" s="18"/>
      <c r="Q50" s="18"/>
      <c r="R50" s="18"/>
      <c r="S50" s="18"/>
      <c r="T50" s="18"/>
      <c r="U50" s="14"/>
      <c r="V50" s="14"/>
      <c r="Y50" s="176"/>
    </row>
    <row r="51" spans="1:25" ht="16" thickBot="1">
      <c r="A51" s="203"/>
      <c r="B51" s="204"/>
      <c r="C51" s="204"/>
      <c r="D51" s="204"/>
      <c r="E51" s="204"/>
      <c r="F51" s="204"/>
      <c r="G51" s="204"/>
      <c r="H51" s="204"/>
      <c r="I51" s="204"/>
      <c r="J51" s="204"/>
      <c r="K51" s="204"/>
      <c r="L51" s="204"/>
      <c r="M51" s="204"/>
      <c r="N51" s="204"/>
      <c r="O51" s="204"/>
      <c r="P51" s="204"/>
      <c r="Q51" s="204"/>
      <c r="R51" s="204"/>
      <c r="S51" s="204"/>
      <c r="T51" s="204"/>
      <c r="U51" s="204"/>
      <c r="V51" s="204"/>
      <c r="W51" s="204"/>
      <c r="X51" s="204"/>
      <c r="Y51" s="205"/>
    </row>
  </sheetData>
  <mergeCells count="2">
    <mergeCell ref="A34:A39"/>
    <mergeCell ref="P46:U4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66368-1A6B-43C7-933D-1688C39490D8}">
  <dimension ref="A1:AB69"/>
  <sheetViews>
    <sheetView zoomScale="40" zoomScaleNormal="70" workbookViewId="0">
      <selection activeCell="W27" sqref="W27:W28"/>
    </sheetView>
  </sheetViews>
  <sheetFormatPr baseColWidth="10" defaultColWidth="8.83203125" defaultRowHeight="15"/>
  <sheetData>
    <row r="1" spans="1:18" ht="19">
      <c r="A1" s="368" t="s">
        <v>220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4"/>
    </row>
    <row r="2" spans="1:18" ht="19">
      <c r="A2" s="366" t="s">
        <v>215</v>
      </c>
      <c r="R2" s="256"/>
    </row>
    <row r="3" spans="1:18" ht="19">
      <c r="A3" s="367" t="s">
        <v>218</v>
      </c>
      <c r="R3" s="256"/>
    </row>
    <row r="4" spans="1:18" ht="19">
      <c r="A4" s="255" t="s">
        <v>0</v>
      </c>
      <c r="R4" s="256"/>
    </row>
    <row r="5" spans="1:18" ht="19">
      <c r="A5" s="255" t="s">
        <v>191</v>
      </c>
      <c r="R5" s="256"/>
    </row>
    <row r="6" spans="1:18">
      <c r="A6" s="257" t="s">
        <v>2</v>
      </c>
      <c r="B6" s="7" t="s">
        <v>3</v>
      </c>
      <c r="C6" s="7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14</v>
      </c>
      <c r="N6" s="7" t="s">
        <v>15</v>
      </c>
      <c r="O6" s="7" t="s">
        <v>16</v>
      </c>
      <c r="P6" s="7" t="s">
        <v>17</v>
      </c>
      <c r="Q6" s="7" t="s">
        <v>18</v>
      </c>
      <c r="R6" s="256"/>
    </row>
    <row r="7" spans="1:18">
      <c r="A7" s="255" t="s">
        <v>31</v>
      </c>
      <c r="B7" t="s">
        <v>40</v>
      </c>
      <c r="D7">
        <v>2.9658682314134523</v>
      </c>
      <c r="E7">
        <v>18.446159362792969</v>
      </c>
      <c r="F7">
        <v>15.48029163479805</v>
      </c>
      <c r="G7">
        <v>1.6974003985524178E-2</v>
      </c>
      <c r="H7">
        <v>912</v>
      </c>
      <c r="I7">
        <v>5.4380374861156424</v>
      </c>
      <c r="J7">
        <v>0.51788351505686125</v>
      </c>
      <c r="K7" t="s">
        <v>31</v>
      </c>
      <c r="P7">
        <v>30</v>
      </c>
      <c r="Q7" t="s">
        <v>21</v>
      </c>
      <c r="R7" s="256"/>
    </row>
    <row r="8" spans="1:18">
      <c r="A8" s="255" t="s">
        <v>32</v>
      </c>
      <c r="B8" t="s">
        <v>41</v>
      </c>
      <c r="D8">
        <v>3.6291830077052047</v>
      </c>
      <c r="E8">
        <v>15.859352111816406</v>
      </c>
      <c r="F8">
        <v>12.230169028043747</v>
      </c>
      <c r="G8">
        <v>1.5287711285054684E-2</v>
      </c>
      <c r="H8">
        <v>800</v>
      </c>
      <c r="I8">
        <v>5.9524195519103484</v>
      </c>
      <c r="J8">
        <v>0.84662671100034226</v>
      </c>
      <c r="K8" t="s">
        <v>32</v>
      </c>
      <c r="P8">
        <v>30</v>
      </c>
      <c r="Q8" t="s">
        <v>21</v>
      </c>
      <c r="R8" s="256"/>
    </row>
    <row r="9" spans="1:18">
      <c r="A9" s="255" t="s">
        <v>34</v>
      </c>
      <c r="B9" t="s">
        <v>42</v>
      </c>
      <c r="D9">
        <v>4.0982852436122368</v>
      </c>
      <c r="E9">
        <v>18.351009368896484</v>
      </c>
      <c r="F9">
        <v>14.252723809331656</v>
      </c>
      <c r="G9">
        <v>1.4543595723807812E-2</v>
      </c>
      <c r="H9">
        <v>980</v>
      </c>
      <c r="I9">
        <v>6.3047796535178851</v>
      </c>
      <c r="J9">
        <v>0.77293729820566293</v>
      </c>
      <c r="K9" t="s">
        <v>34</v>
      </c>
      <c r="P9">
        <v>30</v>
      </c>
      <c r="Q9" t="s">
        <v>21</v>
      </c>
      <c r="R9" s="256"/>
    </row>
    <row r="10" spans="1:18">
      <c r="A10" s="255" t="s">
        <v>35</v>
      </c>
      <c r="B10" t="s">
        <v>43</v>
      </c>
      <c r="D10">
        <v>6.6594943429373359</v>
      </c>
      <c r="E10">
        <v>19.3729248046875</v>
      </c>
      <c r="F10">
        <v>12.71343058347702</v>
      </c>
      <c r="G10">
        <v>1.6216110438108444E-2</v>
      </c>
      <c r="H10">
        <v>784</v>
      </c>
      <c r="I10">
        <v>8.4387277104502605</v>
      </c>
      <c r="J10">
        <v>1.2372466725665674</v>
      </c>
      <c r="K10" t="s">
        <v>35</v>
      </c>
      <c r="P10">
        <v>30</v>
      </c>
      <c r="Q10" t="s">
        <v>21</v>
      </c>
      <c r="R10" s="256"/>
    </row>
    <row r="11" spans="1:18">
      <c r="A11" s="255" t="s">
        <v>44</v>
      </c>
      <c r="B11" t="s">
        <v>45</v>
      </c>
      <c r="D11">
        <v>9.5059694666557988</v>
      </c>
      <c r="E11">
        <v>24.962638854980469</v>
      </c>
      <c r="F11">
        <v>15.456669852137566</v>
      </c>
      <c r="G11">
        <v>1.4862182550132275E-2</v>
      </c>
      <c r="H11">
        <v>1040</v>
      </c>
      <c r="I11">
        <v>9.5059694666557988</v>
      </c>
      <c r="J11">
        <v>1.2891824731520054</v>
      </c>
      <c r="K11" t="s">
        <v>44</v>
      </c>
      <c r="P11">
        <v>30</v>
      </c>
      <c r="Q11" t="s">
        <v>21</v>
      </c>
      <c r="R11" s="256"/>
    </row>
    <row r="12" spans="1:18">
      <c r="A12" s="255" t="s">
        <v>46</v>
      </c>
      <c r="B12" t="s">
        <v>47</v>
      </c>
      <c r="D12">
        <v>7.7621503861079386</v>
      </c>
      <c r="E12">
        <v>18.83172607421875</v>
      </c>
      <c r="F12">
        <v>11.069575292989612</v>
      </c>
      <c r="G12">
        <v>1.160332839936018E-2</v>
      </c>
      <c r="H12">
        <v>954</v>
      </c>
      <c r="I12">
        <v>9.2805990414962967</v>
      </c>
      <c r="J12">
        <v>1.4003034141337352</v>
      </c>
      <c r="K12" t="s">
        <v>46</v>
      </c>
      <c r="P12">
        <v>30</v>
      </c>
      <c r="Q12" t="s">
        <v>21</v>
      </c>
      <c r="R12" s="256"/>
    </row>
    <row r="13" spans="1:18">
      <c r="A13" s="255"/>
      <c r="R13" s="256"/>
    </row>
    <row r="14" spans="1:18">
      <c r="A14" s="255"/>
      <c r="R14" s="256"/>
    </row>
    <row r="15" spans="1:18">
      <c r="A15" s="255"/>
      <c r="R15" s="256"/>
    </row>
    <row r="16" spans="1:18" ht="19">
      <c r="A16" s="377" t="s">
        <v>220</v>
      </c>
      <c r="B16" s="375"/>
      <c r="C16" s="375"/>
      <c r="D16" s="375"/>
      <c r="E16" s="375"/>
      <c r="R16" s="256"/>
    </row>
    <row r="17" spans="1:18" ht="19">
      <c r="A17" s="377" t="s">
        <v>215</v>
      </c>
      <c r="B17" s="378"/>
      <c r="C17" s="378"/>
      <c r="D17" s="378"/>
      <c r="E17" s="378"/>
      <c r="R17" s="256"/>
    </row>
    <row r="18" spans="1:18" ht="19">
      <c r="A18" s="383" t="s">
        <v>48</v>
      </c>
      <c r="B18" s="375"/>
      <c r="C18" s="375"/>
      <c r="D18" s="375"/>
      <c r="E18" s="375"/>
      <c r="R18" s="256"/>
    </row>
    <row r="19" spans="1:18" ht="19">
      <c r="A19" s="383" t="s">
        <v>36</v>
      </c>
      <c r="B19" s="375"/>
      <c r="C19" s="375"/>
      <c r="D19" s="375"/>
      <c r="E19" s="375"/>
      <c r="R19" s="256"/>
    </row>
    <row r="20" spans="1:18" ht="19">
      <c r="A20" s="383" t="s">
        <v>37</v>
      </c>
      <c r="B20" s="375"/>
      <c r="C20" s="375"/>
      <c r="D20" s="375"/>
      <c r="E20" s="375"/>
      <c r="R20" s="256"/>
    </row>
    <row r="21" spans="1:18" ht="19">
      <c r="A21" s="383" t="s">
        <v>192</v>
      </c>
      <c r="B21" s="375"/>
      <c r="C21" s="375"/>
      <c r="D21" s="375"/>
      <c r="E21" s="375"/>
      <c r="R21" s="256"/>
    </row>
    <row r="22" spans="1:18">
      <c r="A22" s="257" t="s">
        <v>2</v>
      </c>
      <c r="B22" s="7" t="s">
        <v>3</v>
      </c>
      <c r="C22" s="7" t="s">
        <v>5</v>
      </c>
      <c r="D22" s="7" t="s">
        <v>11</v>
      </c>
      <c r="E22" s="7" t="s">
        <v>12</v>
      </c>
      <c r="F22" s="7" t="s">
        <v>39</v>
      </c>
      <c r="G22" s="7" t="s">
        <v>14</v>
      </c>
      <c r="H22" s="7" t="s">
        <v>15</v>
      </c>
      <c r="I22" s="7" t="s">
        <v>16</v>
      </c>
      <c r="J22" s="7" t="s">
        <v>17</v>
      </c>
      <c r="K22" s="7" t="s">
        <v>18</v>
      </c>
      <c r="R22" s="256"/>
    </row>
    <row r="23" spans="1:18">
      <c r="A23" s="255" t="s">
        <v>31</v>
      </c>
      <c r="B23" t="s">
        <v>40</v>
      </c>
      <c r="C23">
        <v>12879698.505656205</v>
      </c>
      <c r="D23">
        <v>5.2456184102383352</v>
      </c>
      <c r="E23" t="s">
        <v>31</v>
      </c>
      <c r="J23">
        <v>30</v>
      </c>
      <c r="K23" t="s">
        <v>21</v>
      </c>
      <c r="R23" s="256"/>
    </row>
    <row r="24" spans="1:18">
      <c r="A24" s="255" t="s">
        <v>32</v>
      </c>
      <c r="B24" t="s">
        <v>41</v>
      </c>
      <c r="C24">
        <v>14398305.233794115</v>
      </c>
      <c r="D24">
        <v>5.9944272228332842</v>
      </c>
      <c r="E24" t="s">
        <v>32</v>
      </c>
      <c r="J24">
        <v>30</v>
      </c>
      <c r="K24" t="s">
        <v>21</v>
      </c>
      <c r="R24" s="256"/>
    </row>
    <row r="25" spans="1:18">
      <c r="A25" s="255" t="s">
        <v>34</v>
      </c>
      <c r="B25" t="s">
        <v>42</v>
      </c>
      <c r="C25">
        <v>15350704.483794115</v>
      </c>
      <c r="D25">
        <v>6.3909383328913121</v>
      </c>
      <c r="E25" t="s">
        <v>34</v>
      </c>
      <c r="J25">
        <v>30</v>
      </c>
      <c r="K25" t="s">
        <v>21</v>
      </c>
      <c r="R25" s="256"/>
    </row>
    <row r="26" spans="1:18">
      <c r="A26" s="255" t="s">
        <v>35</v>
      </c>
      <c r="B26" t="s">
        <v>43</v>
      </c>
      <c r="C26">
        <v>18636327.005656205</v>
      </c>
      <c r="D26">
        <v>7.5901668037617895</v>
      </c>
      <c r="E26" t="s">
        <v>35</v>
      </c>
      <c r="J26">
        <v>30</v>
      </c>
      <c r="K26" t="s">
        <v>21</v>
      </c>
      <c r="R26" s="256"/>
    </row>
    <row r="27" spans="1:18">
      <c r="A27" s="255" t="s">
        <v>44</v>
      </c>
      <c r="B27" t="s">
        <v>45</v>
      </c>
      <c r="C27">
        <v>23615440.005656205</v>
      </c>
      <c r="D27">
        <v>9.6180502055345016</v>
      </c>
      <c r="E27" t="s">
        <v>44</v>
      </c>
      <c r="J27">
        <v>30</v>
      </c>
      <c r="K27" t="s">
        <v>21</v>
      </c>
      <c r="R27" s="256"/>
    </row>
    <row r="28" spans="1:18" ht="16" thickBot="1">
      <c r="A28" s="258" t="s">
        <v>46</v>
      </c>
      <c r="B28" s="259" t="s">
        <v>47</v>
      </c>
      <c r="C28" s="259">
        <v>19751591.027518298</v>
      </c>
      <c r="D28" s="259">
        <v>7.8732321324724479</v>
      </c>
      <c r="E28" s="259" t="s">
        <v>46</v>
      </c>
      <c r="F28" s="259"/>
      <c r="G28" s="259"/>
      <c r="H28" s="259"/>
      <c r="I28" s="259"/>
      <c r="J28" s="259">
        <v>30</v>
      </c>
      <c r="K28" s="259" t="s">
        <v>21</v>
      </c>
      <c r="L28" s="259"/>
      <c r="M28" s="259"/>
      <c r="N28" s="259"/>
      <c r="O28" s="259"/>
      <c r="P28" s="259"/>
      <c r="Q28" s="259"/>
      <c r="R28" s="260"/>
    </row>
    <row r="31" spans="1:18" ht="16" thickBot="1"/>
    <row r="32" spans="1:18" ht="19">
      <c r="A32" s="379" t="s">
        <v>219</v>
      </c>
      <c r="B32" s="380"/>
      <c r="C32" s="380"/>
      <c r="D32" s="380"/>
      <c r="E32" s="380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</row>
    <row r="33" spans="1:17" ht="24">
      <c r="A33" s="381" t="s">
        <v>216</v>
      </c>
      <c r="B33" s="382"/>
      <c r="C33" s="382"/>
      <c r="D33" s="382"/>
      <c r="E33" s="382"/>
      <c r="G33" s="5"/>
      <c r="Q33" s="4"/>
    </row>
    <row r="34" spans="1:17" ht="19">
      <c r="A34" s="374" t="s">
        <v>217</v>
      </c>
      <c r="B34" s="375"/>
      <c r="C34" s="375"/>
      <c r="D34" s="375"/>
      <c r="E34" s="375"/>
      <c r="Q34" s="4"/>
    </row>
    <row r="35" spans="1:17" ht="19">
      <c r="A35" s="376" t="s">
        <v>0</v>
      </c>
      <c r="B35" s="375"/>
      <c r="C35" s="375"/>
      <c r="D35" s="375"/>
      <c r="E35" s="375"/>
      <c r="Q35" s="4"/>
    </row>
    <row r="36" spans="1:17" ht="19">
      <c r="A36" s="376" t="s">
        <v>1</v>
      </c>
      <c r="B36" s="375"/>
      <c r="C36" s="375"/>
      <c r="D36" s="375"/>
      <c r="E36" s="375"/>
      <c r="Q36" s="4"/>
    </row>
    <row r="37" spans="1:17">
      <c r="A37" s="6" t="s">
        <v>2</v>
      </c>
      <c r="B37" s="7" t="s">
        <v>3</v>
      </c>
      <c r="C37" s="7" t="s">
        <v>4</v>
      </c>
      <c r="D37" s="7" t="s">
        <v>5</v>
      </c>
      <c r="E37" s="7" t="s">
        <v>6</v>
      </c>
      <c r="F37" s="7" t="s">
        <v>7</v>
      </c>
      <c r="G37" s="7" t="s">
        <v>8</v>
      </c>
      <c r="H37" s="7" t="s">
        <v>9</v>
      </c>
      <c r="I37" s="7" t="s">
        <v>10</v>
      </c>
      <c r="J37" s="7" t="s">
        <v>11</v>
      </c>
      <c r="K37" s="7" t="s">
        <v>12</v>
      </c>
      <c r="L37" s="7" t="s">
        <v>13</v>
      </c>
      <c r="M37" s="7" t="s">
        <v>14</v>
      </c>
      <c r="N37" s="7" t="s">
        <v>15</v>
      </c>
      <c r="O37" s="7" t="s">
        <v>16</v>
      </c>
      <c r="P37" s="7" t="s">
        <v>17</v>
      </c>
      <c r="Q37" s="8" t="s">
        <v>18</v>
      </c>
    </row>
    <row r="38" spans="1:17">
      <c r="A38" s="3" t="s">
        <v>19</v>
      </c>
      <c r="B38" t="s">
        <v>20</v>
      </c>
      <c r="D38">
        <v>34.052766230889553</v>
      </c>
      <c r="E38">
        <v>79.685813903808594</v>
      </c>
      <c r="F38">
        <v>45.633048176765442</v>
      </c>
      <c r="G38">
        <v>1.5585057437419891E-2</v>
      </c>
      <c r="H38">
        <v>2928</v>
      </c>
      <c r="I38">
        <v>34.052766230889553</v>
      </c>
      <c r="J38">
        <v>1.0642908335994594</v>
      </c>
      <c r="K38" t="s">
        <v>19</v>
      </c>
      <c r="P38">
        <v>30</v>
      </c>
      <c r="Q38" s="4" t="s">
        <v>21</v>
      </c>
    </row>
    <row r="39" spans="1:17">
      <c r="A39" s="3" t="s">
        <v>22</v>
      </c>
      <c r="B39" t="s">
        <v>20</v>
      </c>
      <c r="D39">
        <v>42.191147916457226</v>
      </c>
      <c r="E39">
        <v>70.838516235351562</v>
      </c>
      <c r="F39">
        <v>28.647372828796506</v>
      </c>
      <c r="G39">
        <v>1.1287380941212177E-2</v>
      </c>
      <c r="H39">
        <v>2538</v>
      </c>
      <c r="I39">
        <v>72.535927020013375</v>
      </c>
      <c r="J39">
        <v>3.4597090139450883</v>
      </c>
      <c r="K39" t="s">
        <v>22</v>
      </c>
      <c r="P39">
        <v>30</v>
      </c>
      <c r="Q39" s="4" t="s">
        <v>21</v>
      </c>
    </row>
    <row r="40" spans="1:17">
      <c r="A40" s="3" t="s">
        <v>23</v>
      </c>
      <c r="B40" t="s">
        <v>20</v>
      </c>
      <c r="D40">
        <v>36.985389644332052</v>
      </c>
      <c r="E40">
        <v>78.828262329101562</v>
      </c>
      <c r="F40">
        <v>41.842878237366676</v>
      </c>
      <c r="G40">
        <v>1.8192555755376816E-2</v>
      </c>
      <c r="H40">
        <v>2300</v>
      </c>
      <c r="I40">
        <v>60.635754233964605</v>
      </c>
      <c r="J40">
        <v>1.8404550648040772</v>
      </c>
      <c r="K40" t="s">
        <v>23</v>
      </c>
      <c r="P40">
        <v>30</v>
      </c>
      <c r="Q40" s="4" t="s">
        <v>21</v>
      </c>
    </row>
    <row r="41" spans="1:17">
      <c r="A41" s="3" t="s">
        <v>24</v>
      </c>
      <c r="B41" t="s">
        <v>25</v>
      </c>
      <c r="D41">
        <v>47.988347793275878</v>
      </c>
      <c r="E41">
        <v>80.466285705566406</v>
      </c>
      <c r="F41">
        <v>32.477938570082188</v>
      </c>
      <c r="G41">
        <v>1.4434639364480972E-2</v>
      </c>
      <c r="H41">
        <v>2250</v>
      </c>
      <c r="I41">
        <v>118.64667259960233</v>
      </c>
      <c r="J41">
        <v>3.4080420644748086</v>
      </c>
      <c r="K41" t="s">
        <v>24</v>
      </c>
      <c r="P41">
        <v>30</v>
      </c>
      <c r="Q41" s="4" t="s">
        <v>21</v>
      </c>
    </row>
    <row r="42" spans="1:17">
      <c r="A42" s="3" t="s">
        <v>26</v>
      </c>
      <c r="B42" t="s">
        <v>25</v>
      </c>
      <c r="D42">
        <v>19.953317841180905</v>
      </c>
      <c r="E42">
        <v>57.250087738037109</v>
      </c>
      <c r="F42">
        <v>37.296769112348557</v>
      </c>
      <c r="G42">
        <v>1.9264860078692436E-2</v>
      </c>
      <c r="H42">
        <v>1936</v>
      </c>
      <c r="I42">
        <v>80.087724911087932</v>
      </c>
      <c r="J42">
        <v>1.1244581718771236</v>
      </c>
      <c r="K42" t="s">
        <v>26</v>
      </c>
      <c r="P42">
        <v>30</v>
      </c>
      <c r="Q42" s="4" t="s">
        <v>21</v>
      </c>
    </row>
    <row r="43" spans="1:17">
      <c r="A43" s="3" t="s">
        <v>27</v>
      </c>
      <c r="B43" t="s">
        <v>25</v>
      </c>
      <c r="D43">
        <v>26.308904641772074</v>
      </c>
      <c r="E43">
        <v>65.921806335449219</v>
      </c>
      <c r="F43">
        <v>39.612902410328388</v>
      </c>
      <c r="G43">
        <v>2.1958371624350548E-2</v>
      </c>
      <c r="H43">
        <v>1804</v>
      </c>
      <c r="I43">
        <v>108.94436325432561</v>
      </c>
      <c r="J43">
        <v>1.2250308347176608</v>
      </c>
      <c r="K43" t="s">
        <v>27</v>
      </c>
      <c r="P43">
        <v>30</v>
      </c>
      <c r="Q43" s="4" t="s">
        <v>21</v>
      </c>
    </row>
    <row r="44" spans="1:17">
      <c r="A44" s="3" t="s">
        <v>28</v>
      </c>
      <c r="B44" t="s">
        <v>29</v>
      </c>
      <c r="D44">
        <v>4.7482017246793662</v>
      </c>
      <c r="E44">
        <v>11.533882141113281</v>
      </c>
      <c r="F44">
        <v>6.7856804905459285</v>
      </c>
      <c r="G44">
        <v>7.0027662441134453E-3</v>
      </c>
      <c r="H44">
        <v>969</v>
      </c>
      <c r="I44">
        <v>53.020096407398164</v>
      </c>
      <c r="J44">
        <v>2.2726862667249286</v>
      </c>
      <c r="K44" t="s">
        <v>28</v>
      </c>
      <c r="P44">
        <v>30</v>
      </c>
      <c r="Q44" s="4" t="s">
        <v>21</v>
      </c>
    </row>
    <row r="45" spans="1:17">
      <c r="A45" s="3" t="s">
        <v>30</v>
      </c>
      <c r="B45" t="s">
        <v>29</v>
      </c>
      <c r="D45">
        <v>4.6990672187805176</v>
      </c>
      <c r="E45">
        <v>11.174566268920898</v>
      </c>
      <c r="F45">
        <v>6.4754991098307073</v>
      </c>
      <c r="G45">
        <v>6.293002050369978E-3</v>
      </c>
      <c r="H45">
        <v>1029</v>
      </c>
      <c r="I45">
        <v>112.39537729503887</v>
      </c>
      <c r="J45">
        <v>1.9747180213984949</v>
      </c>
      <c r="K45" t="s">
        <v>30</v>
      </c>
      <c r="P45">
        <v>30</v>
      </c>
      <c r="Q45" s="4" t="s">
        <v>21</v>
      </c>
    </row>
    <row r="46" spans="1:17">
      <c r="A46" s="3" t="s">
        <v>31</v>
      </c>
      <c r="B46" t="s">
        <v>29</v>
      </c>
      <c r="D46">
        <v>10.258060058651925</v>
      </c>
      <c r="E46">
        <v>18.204141616821289</v>
      </c>
      <c r="F46">
        <v>7.9460815479978919</v>
      </c>
      <c r="G46">
        <v>6.3978112302720547E-3</v>
      </c>
      <c r="H46">
        <v>1242</v>
      </c>
      <c r="I46">
        <v>114.65727689338384</v>
      </c>
      <c r="J46">
        <v>2.8762983983039514</v>
      </c>
      <c r="K46" t="s">
        <v>31</v>
      </c>
      <c r="P46">
        <v>30</v>
      </c>
      <c r="Q46" s="4" t="s">
        <v>21</v>
      </c>
    </row>
    <row r="47" spans="1:17">
      <c r="A47" s="3" t="s">
        <v>32</v>
      </c>
      <c r="B47" t="s">
        <v>33</v>
      </c>
      <c r="D47">
        <v>8.9071202974814856</v>
      </c>
      <c r="E47">
        <v>22.141481399536133</v>
      </c>
      <c r="F47">
        <v>13.234361086972058</v>
      </c>
      <c r="G47">
        <v>1.061295997351408E-2</v>
      </c>
      <c r="H47">
        <v>1247</v>
      </c>
      <c r="I47">
        <v>836.61983897046946</v>
      </c>
      <c r="J47">
        <v>1.270817934071492</v>
      </c>
      <c r="K47" t="s">
        <v>32</v>
      </c>
      <c r="P47">
        <v>30</v>
      </c>
      <c r="Q47" s="4" t="s">
        <v>21</v>
      </c>
    </row>
    <row r="48" spans="1:17">
      <c r="A48" s="3" t="s">
        <v>34</v>
      </c>
      <c r="B48" t="s">
        <v>33</v>
      </c>
      <c r="D48">
        <v>16.362860129760193</v>
      </c>
      <c r="E48">
        <v>29.149211883544922</v>
      </c>
      <c r="F48">
        <v>12.786351172253489</v>
      </c>
      <c r="G48">
        <v>8.0165211111307144E-3</v>
      </c>
      <c r="H48">
        <v>1595</v>
      </c>
      <c r="I48">
        <v>-194.40407858429643</v>
      </c>
      <c r="J48">
        <v>2.6998311319357691</v>
      </c>
      <c r="K48" t="s">
        <v>34</v>
      </c>
      <c r="P48">
        <v>30</v>
      </c>
      <c r="Q48" s="4" t="s">
        <v>21</v>
      </c>
    </row>
    <row r="49" spans="1:28">
      <c r="A49" s="3" t="s">
        <v>35</v>
      </c>
      <c r="B49" t="s">
        <v>33</v>
      </c>
      <c r="D49">
        <v>10.721029164831114</v>
      </c>
      <c r="E49">
        <v>20.912311553955078</v>
      </c>
      <c r="F49">
        <v>10.19128217920661</v>
      </c>
      <c r="G49">
        <v>6.740265991538763E-3</v>
      </c>
      <c r="H49">
        <v>1512</v>
      </c>
      <c r="I49">
        <v>609.23924549477795</v>
      </c>
      <c r="J49">
        <v>2.245963770272132</v>
      </c>
      <c r="K49" t="s">
        <v>35</v>
      </c>
      <c r="P49">
        <v>30</v>
      </c>
      <c r="Q49" s="4" t="s">
        <v>21</v>
      </c>
    </row>
    <row r="50" spans="1:28" ht="16" thickBot="1">
      <c r="A50" s="3"/>
      <c r="Q50" s="4"/>
    </row>
    <row r="51" spans="1:28" ht="19">
      <c r="A51" s="379" t="s">
        <v>219</v>
      </c>
      <c r="B51" s="380"/>
      <c r="C51" s="380"/>
      <c r="D51" s="380"/>
      <c r="E51" s="380"/>
      <c r="Q51" s="4"/>
    </row>
    <row r="52" spans="1:28" ht="19">
      <c r="A52" s="381" t="s">
        <v>216</v>
      </c>
      <c r="B52" s="382"/>
      <c r="C52" s="382"/>
      <c r="D52" s="382"/>
      <c r="E52" s="382"/>
      <c r="Q52" s="4"/>
    </row>
    <row r="53" spans="1:28" ht="19">
      <c r="A53" s="374" t="s">
        <v>221</v>
      </c>
      <c r="B53" s="375"/>
      <c r="C53" s="375"/>
      <c r="D53" s="375"/>
      <c r="E53" s="375"/>
      <c r="Q53" s="4"/>
    </row>
    <row r="54" spans="1:28" ht="19">
      <c r="A54" s="376" t="s">
        <v>36</v>
      </c>
      <c r="B54" s="375"/>
      <c r="C54" s="375"/>
      <c r="D54" s="375"/>
      <c r="E54" s="375"/>
      <c r="Q54" s="4"/>
    </row>
    <row r="55" spans="1:28" ht="19">
      <c r="A55" s="376" t="s">
        <v>37</v>
      </c>
      <c r="B55" s="375"/>
      <c r="C55" s="375"/>
      <c r="D55" s="375"/>
      <c r="E55" s="375"/>
      <c r="Q55" s="4"/>
    </row>
    <row r="56" spans="1:28" ht="19">
      <c r="A56" s="376" t="s">
        <v>38</v>
      </c>
      <c r="B56" s="375"/>
      <c r="C56" s="375"/>
      <c r="D56" s="375"/>
      <c r="E56" s="375"/>
      <c r="Q56" s="4"/>
    </row>
    <row r="57" spans="1:28">
      <c r="A57" s="6" t="s">
        <v>2</v>
      </c>
      <c r="B57" s="7" t="s">
        <v>3</v>
      </c>
      <c r="C57" s="7" t="s">
        <v>5</v>
      </c>
      <c r="D57" s="7" t="s">
        <v>11</v>
      </c>
      <c r="E57" s="7" t="s">
        <v>12</v>
      </c>
      <c r="F57" s="7" t="s">
        <v>39</v>
      </c>
      <c r="G57" s="7" t="s">
        <v>14</v>
      </c>
      <c r="H57" s="7" t="s">
        <v>15</v>
      </c>
      <c r="I57" s="7" t="s">
        <v>16</v>
      </c>
      <c r="J57" s="7" t="s">
        <v>17</v>
      </c>
      <c r="K57" s="7" t="s">
        <v>18</v>
      </c>
      <c r="M57" s="7" t="s">
        <v>206</v>
      </c>
      <c r="Q57" s="4"/>
    </row>
    <row r="58" spans="1:28">
      <c r="A58" s="3" t="s">
        <v>19</v>
      </c>
      <c r="B58" t="s">
        <v>20</v>
      </c>
      <c r="C58">
        <v>7397942.9692077637</v>
      </c>
      <c r="D58">
        <v>5.970683704256194</v>
      </c>
      <c r="E58" t="s">
        <v>19</v>
      </c>
      <c r="J58">
        <v>30</v>
      </c>
      <c r="K58" t="s">
        <v>21</v>
      </c>
      <c r="Q58" s="4"/>
    </row>
    <row r="59" spans="1:28">
      <c r="A59" s="3" t="s">
        <v>22</v>
      </c>
      <c r="B59" t="s">
        <v>20</v>
      </c>
      <c r="C59">
        <v>4303077.3702697754</v>
      </c>
      <c r="D59">
        <v>3.4204125528046183</v>
      </c>
      <c r="E59" t="s">
        <v>22</v>
      </c>
      <c r="J59">
        <v>30</v>
      </c>
      <c r="K59" t="s">
        <v>21</v>
      </c>
      <c r="Q59" s="4"/>
    </row>
    <row r="60" spans="1:28">
      <c r="A60" s="3" t="s">
        <v>23</v>
      </c>
      <c r="B60" t="s">
        <v>20</v>
      </c>
      <c r="C60">
        <v>4512449.9025268555</v>
      </c>
      <c r="D60">
        <v>3.8397334206019487</v>
      </c>
      <c r="E60" t="s">
        <v>23</v>
      </c>
      <c r="J60">
        <v>30</v>
      </c>
      <c r="K60" t="s">
        <v>21</v>
      </c>
      <c r="Q60" s="4"/>
      <c r="U60" s="80"/>
      <c r="V60" s="373"/>
      <c r="W60" s="373"/>
      <c r="X60" s="80"/>
      <c r="Y60" s="80"/>
      <c r="Z60" s="373"/>
      <c r="AA60" s="373"/>
      <c r="AB60" s="80"/>
    </row>
    <row r="61" spans="1:28">
      <c r="A61" s="3" t="s">
        <v>24</v>
      </c>
      <c r="B61" t="s">
        <v>25</v>
      </c>
      <c r="C61">
        <v>2992204.0996398926</v>
      </c>
      <c r="D61">
        <v>2.5310217815821283</v>
      </c>
      <c r="E61" t="s">
        <v>24</v>
      </c>
      <c r="J61">
        <v>30</v>
      </c>
      <c r="K61" t="s">
        <v>21</v>
      </c>
      <c r="Q61" s="4"/>
      <c r="V61" s="372"/>
    </row>
    <row r="62" spans="1:28">
      <c r="A62" s="3" t="s">
        <v>26</v>
      </c>
      <c r="B62" t="s">
        <v>25</v>
      </c>
      <c r="C62">
        <v>1843147.7183227539</v>
      </c>
      <c r="D62">
        <v>1.5068245307781216</v>
      </c>
      <c r="E62" t="s">
        <v>26</v>
      </c>
      <c r="J62">
        <v>30</v>
      </c>
      <c r="K62" t="s">
        <v>21</v>
      </c>
      <c r="Q62" s="4"/>
    </row>
    <row r="63" spans="1:28">
      <c r="A63" s="3" t="s">
        <v>27</v>
      </c>
      <c r="B63" t="s">
        <v>25</v>
      </c>
      <c r="C63">
        <v>1786524.5186462402</v>
      </c>
      <c r="D63">
        <v>1.4712180344098285</v>
      </c>
      <c r="E63" t="s">
        <v>27</v>
      </c>
      <c r="J63">
        <v>30</v>
      </c>
      <c r="K63" t="s">
        <v>21</v>
      </c>
      <c r="Q63" s="4"/>
    </row>
    <row r="64" spans="1:28">
      <c r="A64" s="3" t="s">
        <v>28</v>
      </c>
      <c r="B64" t="s">
        <v>29</v>
      </c>
      <c r="C64">
        <v>662520.96743774414</v>
      </c>
      <c r="D64">
        <v>0.5487373166307139</v>
      </c>
      <c r="E64" t="s">
        <v>28</v>
      </c>
      <c r="J64">
        <v>30</v>
      </c>
      <c r="K64" t="s">
        <v>21</v>
      </c>
      <c r="Q64" s="4"/>
    </row>
    <row r="65" spans="1:28">
      <c r="A65" s="3" t="s">
        <v>30</v>
      </c>
      <c r="B65" t="s">
        <v>29</v>
      </c>
      <c r="C65">
        <v>309295.91705322266</v>
      </c>
      <c r="D65">
        <v>0.26083391056829452</v>
      </c>
      <c r="E65" t="s">
        <v>30</v>
      </c>
      <c r="J65">
        <v>30</v>
      </c>
      <c r="K65" t="s">
        <v>21</v>
      </c>
      <c r="Q65" s="4"/>
    </row>
    <row r="66" spans="1:28">
      <c r="A66" s="3" t="s">
        <v>31</v>
      </c>
      <c r="B66" t="s">
        <v>29</v>
      </c>
      <c r="C66">
        <v>661872.890625</v>
      </c>
      <c r="D66">
        <v>0.55298302147302825</v>
      </c>
      <c r="E66" t="s">
        <v>31</v>
      </c>
      <c r="J66">
        <v>30</v>
      </c>
      <c r="K66" t="s">
        <v>21</v>
      </c>
      <c r="Q66" s="4"/>
    </row>
    <row r="67" spans="1:28">
      <c r="A67" s="3" t="s">
        <v>32</v>
      </c>
      <c r="B67" t="s">
        <v>33</v>
      </c>
      <c r="C67">
        <v>78762.617034912109</v>
      </c>
      <c r="D67">
        <v>8.5488682424733162E-2</v>
      </c>
      <c r="E67" t="s">
        <v>32</v>
      </c>
      <c r="J67">
        <v>30</v>
      </c>
      <c r="K67" t="s">
        <v>21</v>
      </c>
      <c r="Q67" s="4"/>
    </row>
    <row r="68" spans="1:28" s="80" customFormat="1">
      <c r="A68" s="369" t="s">
        <v>34</v>
      </c>
      <c r="B68" s="370" t="s">
        <v>33</v>
      </c>
      <c r="C68" s="370">
        <v>-622679.86831665039</v>
      </c>
      <c r="D68" s="370">
        <v>-0.62719283871063092</v>
      </c>
      <c r="E68" s="370" t="s">
        <v>34</v>
      </c>
      <c r="F68" s="370"/>
      <c r="G68" s="370"/>
      <c r="H68" s="370"/>
      <c r="I68" s="370"/>
      <c r="J68" s="370">
        <v>30</v>
      </c>
      <c r="K68" s="370" t="s">
        <v>21</v>
      </c>
      <c r="L68" s="370" t="s">
        <v>222</v>
      </c>
      <c r="Q68" s="371"/>
      <c r="U68"/>
      <c r="V68"/>
      <c r="W68"/>
      <c r="X68"/>
      <c r="Y68"/>
      <c r="Z68"/>
      <c r="AA68"/>
      <c r="AB68"/>
    </row>
    <row r="69" spans="1:28" ht="16" thickBot="1">
      <c r="A69" s="11" t="s">
        <v>35</v>
      </c>
      <c r="B69" s="12" t="s">
        <v>33</v>
      </c>
      <c r="C69" s="12">
        <v>130184.59155273438</v>
      </c>
      <c r="D69" s="12">
        <v>0.10926009742609816</v>
      </c>
      <c r="E69" s="12" t="s">
        <v>35</v>
      </c>
      <c r="F69" s="12"/>
      <c r="G69" s="12"/>
      <c r="H69" s="12"/>
      <c r="I69" s="12"/>
      <c r="J69" s="12">
        <v>30</v>
      </c>
      <c r="K69" s="12" t="s">
        <v>21</v>
      </c>
      <c r="L69" s="12"/>
      <c r="M69" s="12"/>
      <c r="N69" s="12"/>
      <c r="O69" s="12"/>
      <c r="P69" s="12"/>
      <c r="Q69" s="13"/>
    </row>
  </sheetData>
  <mergeCells count="19">
    <mergeCell ref="A16:E16"/>
    <mergeCell ref="A17:E17"/>
    <mergeCell ref="A32:E32"/>
    <mergeCell ref="A33:E33"/>
    <mergeCell ref="A21:E21"/>
    <mergeCell ref="A20:E20"/>
    <mergeCell ref="A18:E18"/>
    <mergeCell ref="A19:E19"/>
    <mergeCell ref="V60:W60"/>
    <mergeCell ref="Z60:AA60"/>
    <mergeCell ref="A34:E34"/>
    <mergeCell ref="A35:E35"/>
    <mergeCell ref="A36:E36"/>
    <mergeCell ref="A55:E55"/>
    <mergeCell ref="A56:E56"/>
    <mergeCell ref="A51:E51"/>
    <mergeCell ref="A52:E52"/>
    <mergeCell ref="A53:E53"/>
    <mergeCell ref="A54:E5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5BF1D-41EA-46C2-A13F-7946C14379FF}">
  <dimension ref="A1:AP46"/>
  <sheetViews>
    <sheetView zoomScale="44" zoomScaleNormal="60" workbookViewId="0">
      <selection activeCell="R55" sqref="R55"/>
    </sheetView>
  </sheetViews>
  <sheetFormatPr baseColWidth="10" defaultColWidth="8.83203125" defaultRowHeight="15"/>
  <sheetData>
    <row r="1" spans="1:42">
      <c r="A1" s="345"/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  <c r="Y1" s="345"/>
      <c r="Z1" s="345"/>
      <c r="AA1" s="345"/>
      <c r="AB1" s="345"/>
      <c r="AC1" s="345"/>
      <c r="AD1" s="345"/>
      <c r="AE1" s="345"/>
      <c r="AF1" s="345"/>
      <c r="AG1" s="345"/>
      <c r="AH1" s="345"/>
      <c r="AI1" s="345"/>
      <c r="AJ1" s="345"/>
      <c r="AK1" s="345"/>
      <c r="AL1" s="345"/>
      <c r="AM1" s="345"/>
      <c r="AN1" s="345"/>
      <c r="AO1" s="345"/>
      <c r="AP1" s="345"/>
    </row>
    <row r="2" spans="1:42">
      <c r="A2" s="345"/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  <c r="R2" s="345"/>
      <c r="S2" s="345"/>
      <c r="T2" s="345"/>
      <c r="U2" s="345"/>
      <c r="V2" s="345"/>
      <c r="W2" s="345"/>
      <c r="X2" s="345"/>
      <c r="Y2" s="345"/>
      <c r="Z2" s="345"/>
      <c r="AA2" s="345"/>
      <c r="AB2" s="345"/>
      <c r="AC2" s="345"/>
      <c r="AD2" s="345"/>
      <c r="AE2" s="345"/>
      <c r="AF2" s="345"/>
      <c r="AG2" s="345"/>
      <c r="AH2" s="345"/>
      <c r="AI2" s="345"/>
      <c r="AJ2" s="345"/>
      <c r="AK2" s="345"/>
      <c r="AL2" s="345"/>
      <c r="AM2" s="345"/>
      <c r="AN2" s="345"/>
      <c r="AO2" s="345"/>
      <c r="AP2" s="345"/>
    </row>
    <row r="3" spans="1:42">
      <c r="A3" s="345"/>
      <c r="B3" s="345"/>
      <c r="C3" s="345"/>
      <c r="D3" s="345"/>
      <c r="E3" s="345"/>
      <c r="F3" s="345"/>
      <c r="G3" s="345"/>
      <c r="H3" s="345"/>
      <c r="I3" s="345"/>
      <c r="J3" s="345"/>
      <c r="K3" s="345"/>
      <c r="L3" s="345"/>
      <c r="M3" s="345"/>
      <c r="N3" s="345"/>
      <c r="O3" s="345"/>
      <c r="P3" s="345"/>
      <c r="Q3" s="345"/>
      <c r="R3" s="345"/>
      <c r="S3" s="345"/>
      <c r="T3" s="345"/>
      <c r="U3" s="345"/>
      <c r="V3" s="345"/>
      <c r="W3" s="345"/>
      <c r="X3" s="345"/>
      <c r="Y3" s="345"/>
      <c r="Z3" s="345"/>
      <c r="AA3" s="345"/>
      <c r="AB3" s="345"/>
      <c r="AC3" s="345"/>
      <c r="AD3" s="345"/>
      <c r="AE3" s="345"/>
      <c r="AF3" s="345"/>
      <c r="AG3" s="345"/>
      <c r="AH3" s="345"/>
      <c r="AI3" s="345"/>
      <c r="AJ3" s="345"/>
      <c r="AK3" s="345"/>
      <c r="AL3" s="345"/>
      <c r="AM3" s="345"/>
      <c r="AN3" s="345"/>
      <c r="AO3" s="345"/>
      <c r="AP3" s="345"/>
    </row>
    <row r="4" spans="1:42">
      <c r="A4" s="345"/>
      <c r="B4" s="345"/>
      <c r="C4" s="345"/>
      <c r="D4" s="345"/>
      <c r="E4" s="345"/>
      <c r="F4" s="345"/>
      <c r="G4" s="345"/>
      <c r="H4" s="345"/>
      <c r="I4" s="345"/>
      <c r="J4" s="345"/>
      <c r="K4" s="345"/>
      <c r="L4" s="345"/>
      <c r="M4" s="345"/>
      <c r="N4" s="345"/>
      <c r="O4" s="345"/>
      <c r="P4" s="345"/>
      <c r="Q4" s="345"/>
      <c r="R4" s="345"/>
      <c r="S4" s="345"/>
      <c r="T4" s="345"/>
      <c r="U4" s="345"/>
      <c r="V4" s="345"/>
      <c r="W4" s="345"/>
      <c r="X4" s="345"/>
      <c r="Y4" s="345"/>
      <c r="Z4" s="345"/>
      <c r="AA4" s="345"/>
      <c r="AB4" s="345"/>
      <c r="AC4" s="345"/>
      <c r="AD4" s="345"/>
      <c r="AE4" s="345"/>
      <c r="AF4" s="345"/>
      <c r="AG4" s="345"/>
      <c r="AH4" s="345"/>
      <c r="AI4" s="345"/>
      <c r="AJ4" s="345"/>
      <c r="AK4" s="345"/>
      <c r="AL4" s="345"/>
      <c r="AM4" s="345"/>
      <c r="AN4" s="345"/>
      <c r="AO4" s="345"/>
      <c r="AP4" s="345"/>
    </row>
    <row r="5" spans="1:42">
      <c r="A5" s="345"/>
      <c r="B5" s="345"/>
      <c r="C5" s="345"/>
      <c r="D5" s="345"/>
      <c r="E5" s="345"/>
      <c r="F5" s="345"/>
      <c r="G5" s="345"/>
      <c r="H5" s="345"/>
      <c r="I5" s="345"/>
      <c r="J5" s="345"/>
      <c r="K5" s="345"/>
      <c r="L5" s="345"/>
      <c r="M5" s="345"/>
      <c r="N5" s="345"/>
      <c r="O5" s="345"/>
      <c r="P5" s="345"/>
      <c r="Q5" s="345"/>
      <c r="R5" s="345"/>
      <c r="S5" s="345"/>
      <c r="T5" s="345"/>
      <c r="U5" s="345"/>
      <c r="V5" s="345"/>
      <c r="W5" s="345"/>
      <c r="X5" s="345"/>
      <c r="Y5" s="345"/>
      <c r="Z5" s="345"/>
      <c r="AA5" s="345"/>
      <c r="AB5" s="345"/>
      <c r="AC5" s="345"/>
      <c r="AD5" s="345"/>
      <c r="AE5" s="345"/>
      <c r="AF5" s="345"/>
      <c r="AG5" s="345"/>
      <c r="AH5" s="345"/>
      <c r="AI5" s="345"/>
      <c r="AJ5" s="345"/>
      <c r="AK5" s="345"/>
      <c r="AL5" s="345"/>
      <c r="AM5" s="345"/>
      <c r="AN5" s="345"/>
      <c r="AO5" s="345"/>
      <c r="AP5" s="345"/>
    </row>
    <row r="6" spans="1:42">
      <c r="A6" s="345"/>
      <c r="B6" s="345"/>
      <c r="C6" s="345"/>
      <c r="D6" s="345"/>
      <c r="E6" s="345"/>
      <c r="F6" s="345"/>
      <c r="G6" s="345"/>
      <c r="H6" s="345"/>
      <c r="I6" s="345"/>
      <c r="J6" s="345"/>
      <c r="K6" s="345"/>
      <c r="L6" s="345"/>
      <c r="M6" s="345"/>
      <c r="N6" s="345"/>
      <c r="O6" s="345"/>
      <c r="P6" s="345"/>
      <c r="Q6" s="345"/>
      <c r="R6" s="345"/>
      <c r="S6" s="345"/>
      <c r="T6" s="345"/>
      <c r="U6" s="345"/>
      <c r="V6" s="345"/>
      <c r="W6" s="345"/>
      <c r="X6" s="345"/>
      <c r="Y6" s="345"/>
      <c r="Z6" s="345"/>
      <c r="AA6" s="345"/>
      <c r="AB6" s="345"/>
      <c r="AC6" s="345"/>
      <c r="AD6" s="345"/>
      <c r="AE6" s="345"/>
      <c r="AF6" s="345"/>
      <c r="AG6" s="345"/>
      <c r="AH6" s="345"/>
      <c r="AI6" s="345"/>
      <c r="AJ6" s="345"/>
      <c r="AK6" s="345"/>
      <c r="AL6" s="345"/>
      <c r="AM6" s="345"/>
      <c r="AN6" s="345"/>
      <c r="AO6" s="345"/>
      <c r="AP6" s="345"/>
    </row>
    <row r="7" spans="1:42">
      <c r="A7" s="345"/>
      <c r="B7" s="345"/>
      <c r="C7" s="345"/>
      <c r="D7" s="345"/>
      <c r="E7" s="345"/>
      <c r="F7" s="345"/>
      <c r="G7" s="345"/>
      <c r="H7" s="345"/>
      <c r="I7" s="345"/>
      <c r="J7" s="345"/>
      <c r="K7" s="345"/>
      <c r="L7" s="345"/>
      <c r="M7" s="345"/>
      <c r="N7" s="345"/>
      <c r="O7" s="345"/>
      <c r="P7" s="345"/>
      <c r="Q7" s="345"/>
      <c r="R7" s="345"/>
      <c r="S7" s="345"/>
      <c r="T7" s="345"/>
      <c r="U7" s="345"/>
      <c r="V7" s="345"/>
      <c r="W7" s="345"/>
      <c r="X7" s="345"/>
      <c r="Y7" s="345"/>
      <c r="Z7" s="345"/>
      <c r="AA7" s="345"/>
      <c r="AB7" s="345"/>
      <c r="AC7" s="345"/>
      <c r="AD7" s="345"/>
      <c r="AE7" s="345"/>
      <c r="AF7" s="345"/>
      <c r="AG7" s="345"/>
      <c r="AH7" s="345"/>
      <c r="AI7" s="345"/>
      <c r="AJ7" s="345"/>
      <c r="AK7" s="345"/>
      <c r="AL7" s="345"/>
      <c r="AM7" s="345"/>
      <c r="AN7" s="345"/>
      <c r="AO7" s="345"/>
      <c r="AP7" s="345"/>
    </row>
    <row r="8" spans="1:42">
      <c r="A8" s="345"/>
      <c r="B8" s="345"/>
      <c r="C8" s="345"/>
      <c r="D8" s="345"/>
      <c r="E8" s="345"/>
      <c r="F8" s="345"/>
      <c r="G8" s="345"/>
      <c r="H8" s="345"/>
      <c r="I8" s="345"/>
      <c r="J8" s="345"/>
      <c r="K8" s="345"/>
      <c r="L8" s="345"/>
      <c r="M8" s="345"/>
      <c r="N8" s="345"/>
      <c r="O8" s="345"/>
      <c r="P8" s="345"/>
      <c r="Q8" s="345"/>
      <c r="R8" s="345"/>
      <c r="S8" s="345"/>
      <c r="T8" s="345"/>
      <c r="U8" s="345"/>
      <c r="V8" s="345"/>
      <c r="W8" s="345"/>
      <c r="X8" s="345"/>
      <c r="Y8" s="345"/>
      <c r="Z8" s="345"/>
      <c r="AA8" s="345"/>
      <c r="AB8" s="345"/>
      <c r="AC8" s="345"/>
      <c r="AD8" s="345"/>
      <c r="AE8" s="345"/>
      <c r="AF8" s="345"/>
      <c r="AG8" s="345"/>
      <c r="AH8" s="345"/>
      <c r="AI8" s="345"/>
      <c r="AJ8" s="345"/>
      <c r="AK8" s="345"/>
      <c r="AL8" s="345"/>
      <c r="AM8" s="345"/>
      <c r="AN8" s="345"/>
      <c r="AO8" s="345"/>
      <c r="AP8" s="345"/>
    </row>
    <row r="9" spans="1:42">
      <c r="A9" s="345"/>
      <c r="B9" s="345"/>
      <c r="C9" s="345"/>
      <c r="D9" s="345"/>
      <c r="E9" s="345"/>
      <c r="F9" s="345"/>
      <c r="G9" s="345"/>
      <c r="H9" s="345"/>
      <c r="I9" s="345"/>
      <c r="J9" s="345"/>
      <c r="K9" s="345"/>
      <c r="L9" s="345"/>
      <c r="M9" s="345"/>
      <c r="N9" s="345"/>
      <c r="O9" s="345"/>
      <c r="P9" s="345"/>
      <c r="Q9" s="345"/>
      <c r="R9" s="345"/>
      <c r="S9" s="345"/>
      <c r="T9" s="345"/>
      <c r="U9" s="345"/>
      <c r="V9" s="345"/>
      <c r="W9" s="345"/>
      <c r="X9" s="345"/>
      <c r="Y9" s="345"/>
      <c r="Z9" s="345"/>
      <c r="AA9" s="345"/>
      <c r="AB9" s="345"/>
      <c r="AC9" s="345"/>
      <c r="AD9" s="345"/>
      <c r="AE9" s="345"/>
      <c r="AF9" s="345"/>
      <c r="AG9" s="345"/>
      <c r="AH9" s="345"/>
      <c r="AI9" s="345"/>
      <c r="AJ9" s="345"/>
      <c r="AK9" s="345"/>
      <c r="AL9" s="345"/>
      <c r="AM9" s="345"/>
      <c r="AN9" s="345"/>
      <c r="AO9" s="345"/>
      <c r="AP9" s="345"/>
    </row>
    <row r="10" spans="1:42">
      <c r="A10" s="345"/>
      <c r="B10" s="345"/>
      <c r="C10" s="345"/>
      <c r="D10" s="345"/>
      <c r="E10" s="345"/>
      <c r="F10" s="345"/>
      <c r="G10" s="345"/>
      <c r="H10" s="345"/>
      <c r="I10" s="345"/>
      <c r="J10" s="345"/>
      <c r="K10" s="345"/>
      <c r="L10" s="345"/>
      <c r="M10" s="345"/>
      <c r="N10" s="345"/>
      <c r="O10" s="345"/>
      <c r="P10" s="345"/>
      <c r="Q10" s="345"/>
      <c r="R10" s="345"/>
      <c r="S10" s="345"/>
      <c r="T10" s="345"/>
      <c r="U10" s="345"/>
      <c r="V10" s="345"/>
      <c r="W10" s="345"/>
      <c r="X10" s="345"/>
      <c r="Y10" s="345"/>
      <c r="Z10" s="345"/>
      <c r="AA10" s="345"/>
      <c r="AB10" s="345"/>
      <c r="AC10" s="345"/>
      <c r="AD10" s="345"/>
      <c r="AE10" s="345"/>
      <c r="AF10" s="345"/>
      <c r="AG10" s="345"/>
      <c r="AH10" s="345"/>
      <c r="AI10" s="345"/>
      <c r="AJ10" s="345"/>
      <c r="AK10" s="345"/>
      <c r="AL10" s="345"/>
      <c r="AM10" s="345"/>
      <c r="AN10" s="345"/>
      <c r="AO10" s="345"/>
      <c r="AP10" s="345"/>
    </row>
    <row r="11" spans="1:42">
      <c r="A11" s="345"/>
      <c r="B11" s="345"/>
      <c r="C11" s="345"/>
      <c r="D11" s="345"/>
      <c r="E11" s="345"/>
      <c r="F11" s="345"/>
      <c r="G11" s="345"/>
      <c r="H11" s="345"/>
      <c r="I11" s="345"/>
      <c r="J11" s="345"/>
      <c r="K11" s="345"/>
      <c r="L11" s="345"/>
      <c r="M11" s="345"/>
      <c r="N11" s="345"/>
      <c r="O11" s="345"/>
      <c r="P11" s="345"/>
      <c r="Q11" s="345"/>
      <c r="R11" s="345"/>
      <c r="S11" s="345"/>
      <c r="T11" s="345"/>
      <c r="U11" s="345"/>
      <c r="V11" s="345"/>
      <c r="W11" s="345"/>
      <c r="X11" s="345"/>
      <c r="Y11" s="345"/>
      <c r="Z11" s="345"/>
      <c r="AA11" s="345"/>
      <c r="AB11" s="345"/>
      <c r="AC11" s="345"/>
      <c r="AD11" s="345"/>
      <c r="AE11" s="345"/>
      <c r="AF11" s="345"/>
      <c r="AG11" s="345"/>
      <c r="AH11" s="345"/>
      <c r="AI11" s="345"/>
      <c r="AJ11" s="345"/>
      <c r="AK11" s="345"/>
      <c r="AL11" s="345"/>
      <c r="AM11" s="345"/>
      <c r="AN11" s="345"/>
      <c r="AO11" s="345"/>
      <c r="AP11" s="345"/>
    </row>
    <row r="12" spans="1:42">
      <c r="A12" s="345"/>
      <c r="B12" s="345"/>
      <c r="C12" s="345"/>
      <c r="D12" s="345"/>
      <c r="E12" s="345"/>
      <c r="F12" s="345"/>
      <c r="G12" s="345"/>
      <c r="H12" s="345"/>
      <c r="I12" s="345"/>
      <c r="J12" s="345"/>
      <c r="K12" s="345"/>
      <c r="L12" s="345"/>
      <c r="M12" s="345"/>
      <c r="N12" s="345"/>
      <c r="O12" s="345"/>
      <c r="P12" s="345"/>
      <c r="Q12" s="345"/>
      <c r="R12" s="345"/>
      <c r="S12" s="345"/>
      <c r="T12" s="345"/>
      <c r="U12" s="345"/>
      <c r="V12" s="345"/>
      <c r="W12" s="345"/>
      <c r="X12" s="345"/>
      <c r="Y12" s="345"/>
      <c r="Z12" s="345"/>
      <c r="AA12" s="345"/>
      <c r="AB12" s="345"/>
      <c r="AC12" s="345"/>
      <c r="AD12" s="345"/>
      <c r="AE12" s="345"/>
      <c r="AF12" s="345"/>
      <c r="AG12" s="345"/>
      <c r="AH12" s="345"/>
      <c r="AI12" s="345"/>
      <c r="AJ12" s="345"/>
      <c r="AK12" s="345"/>
      <c r="AL12" s="345"/>
      <c r="AM12" s="345"/>
      <c r="AN12" s="345"/>
      <c r="AO12" s="345"/>
      <c r="AP12" s="345"/>
    </row>
    <row r="13" spans="1:42">
      <c r="A13" s="345"/>
      <c r="B13" s="345"/>
      <c r="C13" s="345"/>
      <c r="D13" s="345"/>
      <c r="E13" s="345"/>
      <c r="F13" s="345"/>
      <c r="G13" s="345"/>
      <c r="H13" s="345"/>
      <c r="I13" s="345"/>
      <c r="J13" s="345"/>
      <c r="K13" s="345"/>
      <c r="L13" s="345"/>
      <c r="M13" s="345"/>
      <c r="N13" s="345"/>
      <c r="O13" s="345"/>
      <c r="P13" s="345"/>
      <c r="Q13" s="345"/>
      <c r="R13" s="345"/>
      <c r="S13" s="345"/>
      <c r="T13" s="345"/>
      <c r="U13" s="345"/>
      <c r="V13" s="345"/>
      <c r="W13" s="345"/>
      <c r="X13" s="345"/>
      <c r="Y13" s="345"/>
      <c r="Z13" s="345"/>
      <c r="AA13" s="345"/>
      <c r="AB13" s="345"/>
      <c r="AC13" s="345"/>
      <c r="AD13" s="345"/>
      <c r="AE13" s="345"/>
      <c r="AF13" s="345"/>
      <c r="AG13" s="345"/>
      <c r="AH13" s="345"/>
      <c r="AI13" s="345"/>
      <c r="AJ13" s="345"/>
      <c r="AK13" s="345"/>
      <c r="AL13" s="345"/>
      <c r="AM13" s="345"/>
      <c r="AN13" s="345"/>
      <c r="AO13" s="345"/>
      <c r="AP13" s="345"/>
    </row>
    <row r="14" spans="1:42">
      <c r="A14" s="345"/>
      <c r="B14" s="345"/>
      <c r="C14" s="345"/>
      <c r="D14" s="345"/>
      <c r="E14" s="345"/>
      <c r="F14" s="345"/>
      <c r="G14" s="345"/>
      <c r="H14" s="345"/>
      <c r="I14" s="345"/>
      <c r="J14" s="345"/>
      <c r="K14" s="345"/>
      <c r="L14" s="345"/>
      <c r="M14" s="345"/>
      <c r="N14" s="345"/>
      <c r="O14" s="345"/>
      <c r="P14" s="345"/>
      <c r="Q14" s="345"/>
      <c r="R14" s="345"/>
      <c r="S14" s="345"/>
      <c r="T14" s="345"/>
      <c r="U14" s="345"/>
      <c r="V14" s="345"/>
      <c r="W14" s="345"/>
      <c r="X14" s="345"/>
      <c r="Y14" s="345"/>
      <c r="Z14" s="345"/>
      <c r="AA14" s="345"/>
      <c r="AB14" s="345"/>
      <c r="AC14" s="345"/>
      <c r="AD14" s="345"/>
      <c r="AE14" s="345"/>
      <c r="AF14" s="345"/>
      <c r="AG14" s="345"/>
      <c r="AH14" s="345"/>
      <c r="AI14" s="345"/>
      <c r="AJ14" s="345"/>
      <c r="AK14" s="345"/>
      <c r="AL14" s="345"/>
      <c r="AM14" s="345"/>
      <c r="AN14" s="345"/>
      <c r="AO14" s="345"/>
      <c r="AP14" s="345"/>
    </row>
    <row r="15" spans="1:42">
      <c r="A15" s="345"/>
      <c r="B15" s="345"/>
      <c r="C15" s="345"/>
      <c r="D15" s="345"/>
      <c r="E15" s="345"/>
      <c r="F15" s="345"/>
      <c r="G15" s="345"/>
      <c r="H15" s="345"/>
      <c r="I15" s="345"/>
      <c r="J15" s="345"/>
      <c r="K15" s="345"/>
      <c r="L15" s="345"/>
      <c r="M15" s="345"/>
      <c r="N15" s="345"/>
      <c r="O15" s="345"/>
      <c r="P15" s="345"/>
      <c r="Q15" s="345"/>
      <c r="R15" s="345"/>
      <c r="S15" s="345"/>
      <c r="T15" s="345"/>
      <c r="U15" s="345"/>
      <c r="V15" s="345"/>
      <c r="W15" s="345"/>
      <c r="X15" s="345"/>
      <c r="Y15" s="345"/>
      <c r="Z15" s="345"/>
      <c r="AA15" s="345"/>
      <c r="AB15" s="345"/>
      <c r="AC15" s="345"/>
      <c r="AD15" s="345"/>
      <c r="AE15" s="345"/>
      <c r="AF15" s="345"/>
      <c r="AG15" s="345"/>
      <c r="AH15" s="345"/>
      <c r="AI15" s="345"/>
      <c r="AJ15" s="345"/>
      <c r="AK15" s="345"/>
      <c r="AL15" s="345"/>
      <c r="AM15" s="345"/>
      <c r="AN15" s="345"/>
      <c r="AO15" s="345"/>
      <c r="AP15" s="345"/>
    </row>
    <row r="16" spans="1:42">
      <c r="A16" s="345"/>
      <c r="B16" s="345"/>
      <c r="C16" s="345"/>
      <c r="D16" s="345"/>
      <c r="E16" s="345"/>
      <c r="F16" s="345"/>
      <c r="G16" s="345"/>
      <c r="H16" s="345"/>
      <c r="I16" s="345"/>
      <c r="J16" s="345"/>
      <c r="K16" s="345"/>
      <c r="L16" s="345"/>
      <c r="M16" s="345"/>
      <c r="N16" s="345"/>
      <c r="O16" s="345"/>
      <c r="P16" s="345"/>
      <c r="Q16" s="345"/>
      <c r="R16" s="345"/>
      <c r="S16" s="345"/>
      <c r="T16" s="345"/>
      <c r="U16" s="345"/>
      <c r="V16" s="345"/>
      <c r="W16" s="345"/>
      <c r="X16" s="345"/>
      <c r="Y16" s="345"/>
      <c r="Z16" s="345"/>
      <c r="AA16" s="345"/>
      <c r="AB16" s="345"/>
      <c r="AC16" s="345"/>
      <c r="AD16" s="345"/>
      <c r="AE16" s="345"/>
      <c r="AF16" s="345"/>
      <c r="AG16" s="345"/>
      <c r="AH16" s="345"/>
      <c r="AI16" s="345"/>
      <c r="AJ16" s="345"/>
      <c r="AK16" s="345"/>
      <c r="AL16" s="345"/>
      <c r="AM16" s="345"/>
      <c r="AN16" s="345"/>
      <c r="AO16" s="345"/>
      <c r="AP16" s="345"/>
    </row>
    <row r="17" spans="1:42">
      <c r="A17" s="345"/>
      <c r="B17" s="345"/>
      <c r="C17" s="345"/>
      <c r="D17" s="345"/>
      <c r="E17" s="345"/>
      <c r="F17" s="345"/>
      <c r="G17" s="345"/>
      <c r="H17" s="345"/>
      <c r="I17" s="345"/>
      <c r="J17" s="345"/>
      <c r="K17" s="345"/>
      <c r="L17" s="345"/>
      <c r="M17" s="345"/>
      <c r="N17" s="345"/>
      <c r="O17" s="345"/>
      <c r="P17" s="345"/>
      <c r="Q17" s="345"/>
      <c r="R17" s="345"/>
      <c r="S17" s="345"/>
      <c r="T17" s="345"/>
      <c r="U17" s="345"/>
      <c r="V17" s="345"/>
      <c r="W17" s="345"/>
      <c r="X17" s="345"/>
      <c r="Y17" s="345"/>
      <c r="Z17" s="345"/>
      <c r="AA17" s="345"/>
      <c r="AB17" s="345"/>
      <c r="AC17" s="345"/>
      <c r="AD17" s="345"/>
      <c r="AE17" s="345"/>
      <c r="AF17" s="345"/>
      <c r="AG17" s="345"/>
      <c r="AH17" s="345"/>
      <c r="AI17" s="345"/>
      <c r="AJ17" s="345"/>
      <c r="AK17" s="345"/>
      <c r="AL17" s="345"/>
      <c r="AM17" s="345"/>
      <c r="AN17" s="345"/>
      <c r="AO17" s="345"/>
      <c r="AP17" s="345"/>
    </row>
    <row r="18" spans="1:42">
      <c r="A18" s="345"/>
      <c r="B18" s="345"/>
      <c r="C18" s="345"/>
      <c r="D18" s="345"/>
      <c r="E18" s="345"/>
      <c r="F18" s="345"/>
      <c r="G18" s="345"/>
      <c r="H18" s="345"/>
      <c r="I18" s="345"/>
      <c r="J18" s="345"/>
      <c r="K18" s="345"/>
      <c r="L18" s="345"/>
      <c r="M18" s="345"/>
      <c r="N18" s="345"/>
      <c r="O18" s="345"/>
      <c r="P18" s="345"/>
      <c r="Q18" s="345"/>
      <c r="R18" s="345"/>
      <c r="S18" s="345"/>
      <c r="T18" s="345"/>
      <c r="U18" s="345"/>
      <c r="V18" s="345"/>
      <c r="W18" s="345"/>
      <c r="X18" s="345"/>
      <c r="Y18" s="345"/>
      <c r="Z18" s="345"/>
      <c r="AA18" s="345"/>
      <c r="AB18" s="345"/>
      <c r="AC18" s="345"/>
      <c r="AD18" s="345"/>
      <c r="AE18" s="345"/>
      <c r="AF18" s="345"/>
      <c r="AG18" s="345"/>
      <c r="AH18" s="345"/>
      <c r="AI18" s="345"/>
      <c r="AJ18" s="345"/>
      <c r="AK18" s="345"/>
      <c r="AL18" s="345"/>
      <c r="AM18" s="345"/>
      <c r="AN18" s="345"/>
      <c r="AO18" s="345"/>
      <c r="AP18" s="345"/>
    </row>
    <row r="19" spans="1:42">
      <c r="A19" s="345"/>
      <c r="B19" s="345"/>
      <c r="C19" s="345"/>
      <c r="D19" s="345"/>
      <c r="E19" s="345"/>
      <c r="F19" s="345"/>
      <c r="G19" s="345"/>
      <c r="H19" s="345"/>
      <c r="I19" s="345"/>
      <c r="J19" s="345"/>
      <c r="K19" s="345"/>
      <c r="L19" s="345"/>
      <c r="M19" s="345"/>
      <c r="N19" s="345"/>
      <c r="O19" s="345"/>
      <c r="P19" s="345"/>
      <c r="Q19" s="345"/>
      <c r="R19" s="345"/>
      <c r="S19" s="345"/>
      <c r="T19" s="345"/>
      <c r="U19" s="345"/>
      <c r="V19" s="345"/>
      <c r="W19" s="345"/>
      <c r="X19" s="345"/>
      <c r="Y19" s="345"/>
      <c r="Z19" s="345"/>
      <c r="AA19" s="345"/>
      <c r="AB19" s="345"/>
      <c r="AC19" s="345"/>
      <c r="AD19" s="345"/>
      <c r="AE19" s="345"/>
      <c r="AF19" s="345"/>
      <c r="AG19" s="345"/>
      <c r="AH19" s="345"/>
      <c r="AI19" s="345"/>
      <c r="AJ19" s="345"/>
      <c r="AK19" s="345"/>
      <c r="AL19" s="345"/>
      <c r="AM19" s="345"/>
      <c r="AN19" s="345"/>
      <c r="AO19" s="345"/>
      <c r="AP19" s="345"/>
    </row>
    <row r="20" spans="1:42">
      <c r="A20" s="345"/>
      <c r="B20" s="345"/>
      <c r="C20" s="345"/>
      <c r="D20" s="345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O20" s="345"/>
      <c r="P20" s="345"/>
      <c r="Q20" s="345"/>
      <c r="R20" s="345"/>
      <c r="S20" s="345"/>
      <c r="T20" s="345"/>
      <c r="U20" s="345"/>
      <c r="V20" s="345"/>
      <c r="W20" s="345"/>
      <c r="X20" s="345"/>
      <c r="Y20" s="345"/>
      <c r="Z20" s="345"/>
      <c r="AA20" s="345"/>
      <c r="AB20" s="345"/>
      <c r="AC20" s="345"/>
      <c r="AD20" s="345"/>
      <c r="AE20" s="345"/>
      <c r="AF20" s="345"/>
      <c r="AG20" s="345"/>
      <c r="AH20" s="345"/>
      <c r="AI20" s="345"/>
      <c r="AJ20" s="345"/>
      <c r="AK20" s="345"/>
      <c r="AL20" s="345"/>
      <c r="AM20" s="345"/>
      <c r="AN20" s="345"/>
      <c r="AO20" s="345"/>
      <c r="AP20" s="345"/>
    </row>
    <row r="21" spans="1:42">
      <c r="A21" s="345"/>
      <c r="B21" s="345"/>
      <c r="C21" s="345"/>
      <c r="D21" s="345"/>
      <c r="E21" s="345"/>
      <c r="F21" s="345"/>
      <c r="G21" s="345"/>
      <c r="H21" s="345"/>
      <c r="I21" s="345"/>
      <c r="J21" s="345"/>
      <c r="K21" s="345"/>
      <c r="L21" s="345"/>
      <c r="M21" s="345"/>
      <c r="N21" s="345"/>
      <c r="O21" s="345"/>
      <c r="P21" s="345"/>
      <c r="Q21" s="345"/>
      <c r="R21" s="345"/>
      <c r="S21" s="345"/>
      <c r="T21" s="345"/>
      <c r="U21" s="345"/>
      <c r="V21" s="345"/>
      <c r="W21" s="345"/>
      <c r="X21" s="345"/>
      <c r="Y21" s="345"/>
      <c r="Z21" s="345"/>
      <c r="AA21" s="345"/>
      <c r="AB21" s="345"/>
      <c r="AC21" s="345"/>
      <c r="AD21" s="345"/>
      <c r="AE21" s="345"/>
      <c r="AF21" s="345"/>
      <c r="AG21" s="345"/>
      <c r="AH21" s="345"/>
      <c r="AI21" s="345"/>
      <c r="AJ21" s="345"/>
      <c r="AK21" s="345"/>
      <c r="AL21" s="345"/>
      <c r="AM21" s="345"/>
      <c r="AN21" s="345"/>
      <c r="AO21" s="345"/>
      <c r="AP21" s="345"/>
    </row>
    <row r="22" spans="1:42">
      <c r="A22" s="345"/>
      <c r="B22" s="345"/>
      <c r="C22" s="345"/>
      <c r="D22" s="345"/>
      <c r="E22" s="345"/>
      <c r="F22" s="345"/>
      <c r="G22" s="345"/>
      <c r="H22" s="345"/>
      <c r="I22" s="345"/>
      <c r="J22" s="345"/>
      <c r="K22" s="345"/>
      <c r="L22" s="345"/>
      <c r="M22" s="345"/>
      <c r="N22" s="345"/>
      <c r="O22" s="345"/>
      <c r="P22" s="345"/>
      <c r="Q22" s="345"/>
      <c r="R22" s="345"/>
      <c r="S22" s="345"/>
      <c r="T22" s="345"/>
      <c r="U22" s="345"/>
      <c r="V22" s="345"/>
      <c r="W22" s="345"/>
      <c r="X22" s="345"/>
      <c r="Y22" s="345"/>
      <c r="Z22" s="345"/>
      <c r="AA22" s="345"/>
      <c r="AB22" s="345"/>
      <c r="AC22" s="345"/>
      <c r="AD22" s="345"/>
      <c r="AE22" s="345"/>
      <c r="AF22" s="345"/>
      <c r="AG22" s="345"/>
      <c r="AH22" s="345"/>
      <c r="AI22" s="345"/>
      <c r="AJ22" s="345"/>
      <c r="AK22" s="345"/>
      <c r="AL22" s="345"/>
      <c r="AM22" s="345"/>
      <c r="AN22" s="345"/>
      <c r="AO22" s="345"/>
      <c r="AP22" s="345"/>
    </row>
    <row r="23" spans="1:42">
      <c r="A23" s="345"/>
      <c r="B23" s="345"/>
      <c r="C23" s="345"/>
      <c r="D23" s="345"/>
      <c r="E23" s="345"/>
      <c r="F23" s="345"/>
      <c r="G23" s="345"/>
      <c r="H23" s="345"/>
      <c r="I23" s="345"/>
      <c r="J23" s="345"/>
      <c r="K23" s="345"/>
      <c r="L23" s="345"/>
      <c r="M23" s="345"/>
      <c r="N23" s="345"/>
      <c r="O23" s="345"/>
      <c r="P23" s="345"/>
      <c r="Q23" s="345"/>
      <c r="R23" s="345"/>
      <c r="S23" s="345"/>
      <c r="T23" s="345"/>
      <c r="U23" s="345"/>
      <c r="V23" s="345"/>
      <c r="W23" s="345"/>
      <c r="X23" s="345"/>
      <c r="Y23" s="345"/>
      <c r="Z23" s="345"/>
      <c r="AA23" s="345"/>
      <c r="AB23" s="345"/>
      <c r="AC23" s="345"/>
      <c r="AD23" s="345"/>
      <c r="AE23" s="345"/>
      <c r="AF23" s="345"/>
      <c r="AG23" s="345"/>
      <c r="AH23" s="345"/>
      <c r="AI23" s="345"/>
      <c r="AJ23" s="345"/>
      <c r="AK23" s="345"/>
      <c r="AL23" s="345"/>
      <c r="AM23" s="345"/>
      <c r="AN23" s="345"/>
      <c r="AO23" s="345"/>
      <c r="AP23" s="345"/>
    </row>
    <row r="24" spans="1:42">
      <c r="A24" s="345"/>
      <c r="B24" s="345"/>
      <c r="C24" s="345"/>
      <c r="D24" s="345"/>
      <c r="E24" s="345"/>
      <c r="F24" s="345"/>
      <c r="G24" s="345"/>
      <c r="H24" s="345"/>
      <c r="I24" s="345"/>
      <c r="J24" s="345"/>
      <c r="K24" s="345"/>
      <c r="L24" s="345"/>
      <c r="M24" s="345"/>
      <c r="N24" s="345"/>
      <c r="O24" s="345"/>
      <c r="P24" s="345"/>
      <c r="Q24" s="345"/>
      <c r="R24" s="345"/>
      <c r="S24" s="345"/>
      <c r="T24" s="345"/>
      <c r="U24" s="345"/>
      <c r="V24" s="345"/>
      <c r="W24" s="345"/>
      <c r="X24" s="345"/>
      <c r="Y24" s="345"/>
      <c r="Z24" s="345"/>
      <c r="AA24" s="345"/>
      <c r="AB24" s="345"/>
      <c r="AC24" s="345"/>
      <c r="AD24" s="345"/>
      <c r="AE24" s="345"/>
      <c r="AF24" s="345"/>
      <c r="AG24" s="345"/>
      <c r="AH24" s="345"/>
      <c r="AI24" s="345"/>
      <c r="AJ24" s="345"/>
      <c r="AK24" s="345"/>
      <c r="AL24" s="345"/>
      <c r="AM24" s="345"/>
      <c r="AN24" s="345"/>
      <c r="AO24" s="345"/>
      <c r="AP24" s="345"/>
    </row>
    <row r="25" spans="1:42">
      <c r="A25" s="345"/>
      <c r="B25" s="345"/>
      <c r="C25" s="345"/>
      <c r="D25" s="345"/>
      <c r="E25" s="345"/>
      <c r="F25" s="345"/>
      <c r="G25" s="345"/>
      <c r="H25" s="345"/>
      <c r="I25" s="345"/>
      <c r="J25" s="345"/>
      <c r="K25" s="345"/>
      <c r="L25" s="345"/>
      <c r="M25" s="345"/>
      <c r="N25" s="345"/>
      <c r="O25" s="345"/>
      <c r="P25" s="345"/>
      <c r="Q25" s="345"/>
      <c r="R25" s="345"/>
      <c r="S25" s="345"/>
      <c r="T25" s="345"/>
      <c r="U25" s="345"/>
      <c r="V25" s="345"/>
      <c r="W25" s="345"/>
      <c r="X25" s="345"/>
      <c r="Y25" s="345"/>
      <c r="Z25" s="345"/>
      <c r="AA25" s="345"/>
      <c r="AB25" s="345"/>
      <c r="AC25" s="345"/>
      <c r="AD25" s="345"/>
      <c r="AE25" s="345"/>
      <c r="AF25" s="345"/>
      <c r="AG25" s="345"/>
      <c r="AH25" s="345"/>
      <c r="AI25" s="345"/>
      <c r="AJ25" s="345"/>
      <c r="AK25" s="345"/>
      <c r="AL25" s="345"/>
      <c r="AM25" s="345"/>
      <c r="AN25" s="345"/>
      <c r="AO25" s="345"/>
      <c r="AP25" s="345"/>
    </row>
    <row r="26" spans="1:42">
      <c r="A26" s="345"/>
      <c r="B26" s="345"/>
      <c r="C26" s="345"/>
      <c r="D26" s="345"/>
      <c r="E26" s="345"/>
      <c r="F26" s="345"/>
      <c r="G26" s="345"/>
      <c r="H26" s="345"/>
      <c r="I26" s="345"/>
      <c r="J26" s="345"/>
      <c r="K26" s="345"/>
      <c r="L26" s="345"/>
      <c r="M26" s="345"/>
      <c r="N26" s="345"/>
      <c r="O26" s="345"/>
      <c r="P26" s="345"/>
      <c r="Q26" s="345"/>
      <c r="R26" s="345"/>
      <c r="S26" s="345"/>
      <c r="T26" s="345"/>
      <c r="U26" s="345"/>
      <c r="V26" s="345"/>
      <c r="W26" s="345"/>
      <c r="X26" s="345"/>
      <c r="Y26" s="345"/>
      <c r="Z26" s="345"/>
      <c r="AA26" s="345"/>
      <c r="AB26" s="345"/>
      <c r="AC26" s="345"/>
      <c r="AD26" s="345"/>
      <c r="AE26" s="345"/>
      <c r="AF26" s="345"/>
      <c r="AG26" s="345"/>
      <c r="AH26" s="345"/>
      <c r="AI26" s="345"/>
      <c r="AJ26" s="345"/>
      <c r="AK26" s="345"/>
      <c r="AL26" s="345"/>
      <c r="AM26" s="345"/>
      <c r="AN26" s="345"/>
      <c r="AO26" s="345"/>
      <c r="AP26" s="345"/>
    </row>
    <row r="27" spans="1:42">
      <c r="A27" s="345"/>
      <c r="B27" s="345"/>
      <c r="C27" s="345"/>
      <c r="D27" s="345"/>
      <c r="E27" s="345"/>
      <c r="F27" s="345"/>
      <c r="G27" s="345"/>
      <c r="H27" s="345"/>
      <c r="I27" s="345"/>
      <c r="J27" s="345"/>
      <c r="K27" s="345"/>
      <c r="L27" s="345"/>
      <c r="M27" s="345"/>
      <c r="N27" s="345"/>
      <c r="O27" s="345"/>
      <c r="P27" s="345"/>
      <c r="Q27" s="345"/>
      <c r="R27" s="345"/>
      <c r="S27" s="345"/>
      <c r="T27" s="345"/>
      <c r="U27" s="345"/>
      <c r="V27" s="345"/>
      <c r="W27" s="345"/>
      <c r="X27" s="345"/>
      <c r="Y27" s="345"/>
      <c r="Z27" s="345"/>
      <c r="AA27" s="345"/>
      <c r="AB27" s="345"/>
      <c r="AC27" s="345"/>
      <c r="AD27" s="345"/>
      <c r="AE27" s="345"/>
      <c r="AF27" s="345"/>
      <c r="AG27" s="345"/>
      <c r="AH27" s="345"/>
      <c r="AI27" s="345"/>
      <c r="AJ27" s="345"/>
      <c r="AK27" s="345"/>
      <c r="AL27" s="345"/>
      <c r="AM27" s="345"/>
      <c r="AN27" s="345"/>
      <c r="AO27" s="345"/>
      <c r="AP27" s="345"/>
    </row>
    <row r="28" spans="1:42">
      <c r="A28" s="345"/>
      <c r="B28" s="345"/>
      <c r="C28" s="345"/>
      <c r="D28" s="345"/>
      <c r="E28" s="345"/>
      <c r="F28" s="345"/>
      <c r="G28" s="345"/>
      <c r="H28" s="345"/>
      <c r="I28" s="345"/>
      <c r="J28" s="345"/>
      <c r="K28" s="345"/>
      <c r="L28" s="345"/>
      <c r="M28" s="345"/>
      <c r="N28" s="345"/>
      <c r="O28" s="345"/>
      <c r="P28" s="345"/>
      <c r="Q28" s="345"/>
      <c r="R28" s="345"/>
      <c r="S28" s="345"/>
      <c r="T28" s="345"/>
      <c r="U28" s="345"/>
      <c r="V28" s="345"/>
      <c r="W28" s="345"/>
      <c r="X28" s="345"/>
      <c r="Y28" s="345"/>
      <c r="Z28" s="345"/>
      <c r="AA28" s="345"/>
      <c r="AB28" s="345"/>
      <c r="AC28" s="345"/>
      <c r="AD28" s="345"/>
      <c r="AE28" s="345"/>
      <c r="AF28" s="345"/>
      <c r="AG28" s="345"/>
      <c r="AH28" s="345"/>
      <c r="AI28" s="345"/>
      <c r="AJ28" s="345"/>
      <c r="AK28" s="345"/>
      <c r="AL28" s="345"/>
      <c r="AM28" s="345"/>
      <c r="AN28" s="345"/>
      <c r="AO28" s="345"/>
      <c r="AP28" s="345"/>
    </row>
    <row r="29" spans="1:42">
      <c r="A29" s="345"/>
      <c r="B29" s="345"/>
      <c r="C29" s="345"/>
      <c r="D29" s="345"/>
      <c r="E29" s="345"/>
      <c r="F29" s="345"/>
      <c r="G29" s="345"/>
      <c r="H29" s="345"/>
      <c r="I29" s="345"/>
      <c r="J29" s="345"/>
      <c r="K29" s="345"/>
      <c r="L29" s="345"/>
      <c r="M29" s="345"/>
      <c r="N29" s="345"/>
      <c r="O29" s="345"/>
      <c r="P29" s="345"/>
      <c r="Q29" s="345"/>
      <c r="R29" s="345"/>
      <c r="S29" s="345"/>
      <c r="T29" s="345"/>
      <c r="U29" s="345"/>
      <c r="V29" s="345"/>
      <c r="W29" s="345"/>
      <c r="X29" s="345"/>
      <c r="Y29" s="345"/>
      <c r="Z29" s="345"/>
      <c r="AA29" s="345"/>
      <c r="AB29" s="345"/>
      <c r="AC29" s="345"/>
      <c r="AD29" s="345"/>
      <c r="AE29" s="345"/>
      <c r="AF29" s="345"/>
      <c r="AG29" s="345"/>
      <c r="AH29" s="345"/>
      <c r="AI29" s="345"/>
      <c r="AJ29" s="345"/>
      <c r="AK29" s="345"/>
      <c r="AL29" s="345"/>
      <c r="AM29" s="345"/>
      <c r="AN29" s="345"/>
      <c r="AO29" s="345"/>
      <c r="AP29" s="345"/>
    </row>
    <row r="30" spans="1:42">
      <c r="A30" s="345"/>
      <c r="B30" s="345"/>
      <c r="C30" s="345"/>
      <c r="D30" s="345"/>
      <c r="E30" s="345"/>
      <c r="F30" s="345"/>
      <c r="G30" s="345"/>
      <c r="H30" s="345"/>
      <c r="I30" s="345"/>
      <c r="J30" s="345"/>
      <c r="K30" s="345"/>
      <c r="L30" s="345"/>
      <c r="M30" s="345"/>
      <c r="N30" s="345"/>
      <c r="O30" s="345"/>
      <c r="P30" s="345"/>
      <c r="Q30" s="345"/>
      <c r="R30" s="345"/>
      <c r="S30" s="345"/>
      <c r="T30" s="345"/>
      <c r="U30" s="345"/>
      <c r="V30" s="345"/>
      <c r="W30" s="345"/>
      <c r="X30" s="345"/>
      <c r="Y30" s="345"/>
      <c r="Z30" s="345"/>
      <c r="AA30" s="345"/>
      <c r="AB30" s="345"/>
      <c r="AC30" s="345"/>
      <c r="AD30" s="345"/>
      <c r="AE30" s="345"/>
      <c r="AF30" s="345"/>
      <c r="AG30" s="345"/>
      <c r="AH30" s="345"/>
      <c r="AI30" s="345"/>
      <c r="AJ30" s="345"/>
      <c r="AK30" s="345"/>
      <c r="AL30" s="345"/>
      <c r="AM30" s="345"/>
      <c r="AN30" s="345"/>
      <c r="AO30" s="345"/>
      <c r="AP30" s="345"/>
    </row>
    <row r="31" spans="1:42">
      <c r="A31" s="345"/>
      <c r="B31" s="345"/>
      <c r="C31" s="345"/>
      <c r="D31" s="345"/>
      <c r="E31" s="345"/>
      <c r="F31" s="345"/>
      <c r="G31" s="345"/>
      <c r="H31" s="345"/>
      <c r="I31" s="345"/>
      <c r="J31" s="345"/>
      <c r="K31" s="345"/>
      <c r="L31" s="345"/>
      <c r="M31" s="345"/>
      <c r="N31" s="345"/>
      <c r="O31" s="345"/>
      <c r="P31" s="345"/>
      <c r="Q31" s="345"/>
      <c r="R31" s="345"/>
      <c r="S31" s="345"/>
      <c r="T31" s="345"/>
      <c r="U31" s="345"/>
      <c r="V31" s="345"/>
      <c r="W31" s="345"/>
      <c r="X31" s="345"/>
      <c r="Y31" s="345"/>
      <c r="Z31" s="345"/>
      <c r="AA31" s="345"/>
      <c r="AB31" s="345"/>
      <c r="AC31" s="345"/>
      <c r="AD31" s="345"/>
      <c r="AE31" s="345"/>
      <c r="AF31" s="345"/>
      <c r="AG31" s="345"/>
      <c r="AH31" s="345"/>
      <c r="AI31" s="345"/>
      <c r="AJ31" s="345"/>
      <c r="AK31" s="345"/>
      <c r="AL31" s="345"/>
      <c r="AM31" s="345"/>
      <c r="AN31" s="345"/>
      <c r="AO31" s="345"/>
      <c r="AP31" s="345"/>
    </row>
    <row r="32" spans="1:42">
      <c r="A32" s="345"/>
      <c r="B32" s="345"/>
      <c r="C32" s="345"/>
      <c r="D32" s="345"/>
      <c r="E32" s="345"/>
      <c r="F32" s="345"/>
      <c r="G32" s="345"/>
      <c r="H32" s="345"/>
      <c r="I32" s="345"/>
      <c r="J32" s="345"/>
      <c r="K32" s="345"/>
      <c r="L32" s="345"/>
      <c r="M32" s="345"/>
      <c r="N32" s="345"/>
      <c r="O32" s="345"/>
      <c r="P32" s="345"/>
      <c r="Q32" s="345"/>
      <c r="R32" s="345"/>
      <c r="S32" s="345"/>
      <c r="T32" s="345"/>
      <c r="U32" s="345"/>
      <c r="V32" s="345"/>
      <c r="W32" s="345"/>
      <c r="X32" s="345"/>
      <c r="Y32" s="345"/>
      <c r="Z32" s="345"/>
      <c r="AA32" s="345"/>
      <c r="AB32" s="345"/>
      <c r="AC32" s="345"/>
      <c r="AD32" s="345"/>
      <c r="AE32" s="345"/>
      <c r="AF32" s="345"/>
      <c r="AG32" s="345"/>
      <c r="AH32" s="345"/>
      <c r="AI32" s="345"/>
      <c r="AJ32" s="345"/>
      <c r="AK32" s="345"/>
      <c r="AL32" s="345"/>
      <c r="AM32" s="345"/>
      <c r="AN32" s="345"/>
      <c r="AO32" s="345"/>
      <c r="AP32" s="345"/>
    </row>
    <row r="33" spans="1:42">
      <c r="A33" s="345"/>
      <c r="B33" s="345"/>
      <c r="C33" s="345"/>
      <c r="D33" s="345"/>
      <c r="E33" s="345"/>
      <c r="F33" s="345"/>
      <c r="G33" s="345"/>
      <c r="H33" s="345"/>
      <c r="I33" s="345"/>
      <c r="J33" s="345"/>
      <c r="K33" s="345"/>
      <c r="L33" s="345"/>
      <c r="M33" s="345"/>
      <c r="N33" s="345"/>
      <c r="O33" s="345"/>
      <c r="P33" s="345"/>
      <c r="Q33" s="345"/>
      <c r="R33" s="345"/>
      <c r="S33" s="345"/>
      <c r="T33" s="345"/>
      <c r="U33" s="345"/>
      <c r="V33" s="345"/>
      <c r="W33" s="345"/>
      <c r="X33" s="345"/>
      <c r="Y33" s="345"/>
      <c r="Z33" s="345"/>
      <c r="AA33" s="345"/>
      <c r="AB33" s="345"/>
      <c r="AC33" s="345"/>
      <c r="AD33" s="345"/>
      <c r="AE33" s="345"/>
      <c r="AF33" s="345"/>
      <c r="AG33" s="345"/>
      <c r="AH33" s="345"/>
      <c r="AI33" s="345"/>
      <c r="AJ33" s="345"/>
      <c r="AK33" s="345"/>
      <c r="AL33" s="345"/>
      <c r="AM33" s="345"/>
      <c r="AN33" s="345"/>
      <c r="AO33" s="345"/>
      <c r="AP33" s="345"/>
    </row>
    <row r="34" spans="1:42">
      <c r="A34" s="345"/>
      <c r="B34" s="345"/>
      <c r="C34" s="345"/>
      <c r="D34" s="345"/>
      <c r="E34" s="345"/>
      <c r="F34" s="345"/>
      <c r="G34" s="345"/>
      <c r="H34" s="345"/>
      <c r="I34" s="345"/>
      <c r="J34" s="345"/>
      <c r="K34" s="345"/>
      <c r="L34" s="345"/>
      <c r="M34" s="345"/>
      <c r="N34" s="345"/>
      <c r="O34" s="345"/>
      <c r="P34" s="345"/>
      <c r="Q34" s="345"/>
      <c r="R34" s="345"/>
      <c r="S34" s="345"/>
      <c r="T34" s="345"/>
      <c r="U34" s="345"/>
      <c r="V34" s="345"/>
      <c r="W34" s="345"/>
      <c r="X34" s="345"/>
      <c r="Y34" s="345"/>
      <c r="Z34" s="345"/>
      <c r="AA34" s="345"/>
      <c r="AB34" s="345"/>
      <c r="AC34" s="345"/>
      <c r="AD34" s="345"/>
      <c r="AE34" s="345"/>
      <c r="AF34" s="345"/>
      <c r="AG34" s="345"/>
      <c r="AH34" s="345"/>
      <c r="AI34" s="345"/>
      <c r="AJ34" s="345"/>
      <c r="AK34" s="345"/>
      <c r="AL34" s="345"/>
      <c r="AM34" s="345"/>
      <c r="AN34" s="345"/>
      <c r="AO34" s="345"/>
      <c r="AP34" s="345"/>
    </row>
    <row r="35" spans="1:42">
      <c r="A35" s="345"/>
      <c r="B35" s="345"/>
      <c r="C35" s="345"/>
      <c r="D35" s="345"/>
      <c r="E35" s="345"/>
      <c r="F35" s="345"/>
      <c r="G35" s="345"/>
      <c r="H35" s="345"/>
      <c r="I35" s="345"/>
      <c r="J35" s="345"/>
      <c r="K35" s="345"/>
      <c r="L35" s="345"/>
      <c r="M35" s="345"/>
      <c r="N35" s="345"/>
      <c r="O35" s="345"/>
      <c r="P35" s="345"/>
      <c r="Q35" s="345"/>
      <c r="R35" s="345"/>
      <c r="S35" s="345"/>
      <c r="T35" s="345"/>
      <c r="U35" s="345"/>
      <c r="V35" s="345"/>
      <c r="W35" s="345"/>
      <c r="X35" s="345"/>
      <c r="Y35" s="345"/>
      <c r="Z35" s="345"/>
      <c r="AA35" s="345"/>
      <c r="AB35" s="345"/>
      <c r="AC35" s="345"/>
      <c r="AD35" s="345"/>
      <c r="AE35" s="345"/>
      <c r="AF35" s="345"/>
      <c r="AG35" s="345"/>
      <c r="AH35" s="345"/>
      <c r="AI35" s="345"/>
      <c r="AJ35" s="345"/>
      <c r="AK35" s="345"/>
      <c r="AL35" s="345"/>
      <c r="AM35" s="345"/>
      <c r="AN35" s="345"/>
      <c r="AO35" s="345"/>
      <c r="AP35" s="345"/>
    </row>
    <row r="36" spans="1:42">
      <c r="A36" s="345"/>
      <c r="B36" s="345"/>
      <c r="C36" s="345"/>
      <c r="D36" s="345"/>
      <c r="E36" s="345"/>
      <c r="F36" s="345"/>
      <c r="G36" s="345"/>
      <c r="H36" s="345"/>
      <c r="I36" s="345"/>
      <c r="J36" s="345"/>
      <c r="K36" s="345"/>
      <c r="L36" s="345"/>
      <c r="M36" s="345"/>
      <c r="N36" s="345"/>
      <c r="O36" s="345"/>
      <c r="P36" s="345"/>
      <c r="Q36" s="345"/>
      <c r="R36" s="345"/>
      <c r="S36" s="345"/>
      <c r="T36" s="345"/>
      <c r="U36" s="345"/>
      <c r="V36" s="345"/>
      <c r="W36" s="345"/>
      <c r="X36" s="345"/>
      <c r="Y36" s="345"/>
      <c r="Z36" s="345"/>
      <c r="AA36" s="345"/>
      <c r="AB36" s="345"/>
      <c r="AC36" s="345"/>
      <c r="AD36" s="345"/>
      <c r="AE36" s="345"/>
      <c r="AF36" s="345"/>
      <c r="AG36" s="345"/>
      <c r="AH36" s="345"/>
      <c r="AI36" s="345"/>
      <c r="AJ36" s="345"/>
      <c r="AK36" s="345"/>
      <c r="AL36" s="345"/>
      <c r="AM36" s="345"/>
      <c r="AN36" s="345"/>
      <c r="AO36" s="345"/>
      <c r="AP36" s="345"/>
    </row>
    <row r="37" spans="1:42">
      <c r="A37" s="345"/>
      <c r="B37" s="345"/>
      <c r="C37" s="345"/>
      <c r="D37" s="345"/>
      <c r="E37" s="345"/>
      <c r="F37" s="345"/>
      <c r="G37" s="345"/>
      <c r="H37" s="345"/>
      <c r="I37" s="345"/>
      <c r="J37" s="345"/>
      <c r="K37" s="345"/>
      <c r="L37" s="345"/>
      <c r="M37" s="345"/>
      <c r="N37" s="345"/>
      <c r="O37" s="345"/>
      <c r="P37" s="345"/>
      <c r="Q37" s="345"/>
      <c r="R37" s="345"/>
      <c r="S37" s="345"/>
      <c r="T37" s="345"/>
      <c r="U37" s="345"/>
      <c r="V37" s="345"/>
      <c r="W37" s="345"/>
      <c r="X37" s="345"/>
      <c r="Y37" s="345"/>
      <c r="Z37" s="345"/>
      <c r="AA37" s="345"/>
      <c r="AB37" s="345"/>
      <c r="AC37" s="345"/>
      <c r="AD37" s="345"/>
      <c r="AE37" s="345"/>
      <c r="AF37" s="345"/>
      <c r="AG37" s="345"/>
      <c r="AH37" s="345"/>
      <c r="AI37" s="345"/>
      <c r="AJ37" s="345"/>
      <c r="AK37" s="345"/>
      <c r="AL37" s="345"/>
      <c r="AM37" s="345"/>
      <c r="AN37" s="345"/>
      <c r="AO37" s="345"/>
      <c r="AP37" s="345"/>
    </row>
    <row r="38" spans="1:42">
      <c r="A38" s="345"/>
      <c r="B38" s="345"/>
      <c r="C38" s="345"/>
      <c r="D38" s="345"/>
      <c r="E38" s="345"/>
      <c r="F38" s="345"/>
      <c r="G38" s="345"/>
      <c r="H38" s="345"/>
      <c r="I38" s="345"/>
      <c r="J38" s="345"/>
      <c r="K38" s="345"/>
      <c r="L38" s="345"/>
      <c r="M38" s="345"/>
      <c r="N38" s="345"/>
      <c r="O38" s="345"/>
      <c r="P38" s="345"/>
      <c r="Q38" s="345"/>
      <c r="R38" s="345"/>
      <c r="S38" s="345"/>
      <c r="T38" s="345"/>
      <c r="U38" s="345"/>
      <c r="V38" s="345"/>
      <c r="W38" s="345"/>
      <c r="X38" s="345"/>
      <c r="Y38" s="345"/>
      <c r="Z38" s="345"/>
      <c r="AA38" s="345"/>
      <c r="AB38" s="345"/>
      <c r="AC38" s="345"/>
      <c r="AD38" s="345"/>
      <c r="AE38" s="345"/>
      <c r="AF38" s="345"/>
      <c r="AG38" s="345"/>
      <c r="AH38" s="345"/>
      <c r="AI38" s="345"/>
      <c r="AJ38" s="345"/>
      <c r="AK38" s="345"/>
      <c r="AL38" s="345"/>
      <c r="AM38" s="345"/>
      <c r="AN38" s="345"/>
      <c r="AO38" s="345"/>
      <c r="AP38" s="345"/>
    </row>
    <row r="39" spans="1:42">
      <c r="A39" s="345"/>
      <c r="B39" s="345"/>
      <c r="C39" s="345"/>
      <c r="D39" s="345"/>
      <c r="E39" s="345"/>
      <c r="F39" s="345"/>
      <c r="G39" s="345"/>
      <c r="H39" s="345"/>
      <c r="I39" s="345"/>
      <c r="J39" s="345"/>
      <c r="K39" s="345"/>
      <c r="L39" s="345"/>
      <c r="M39" s="345"/>
      <c r="N39" s="345"/>
      <c r="O39" s="345"/>
      <c r="P39" s="345"/>
      <c r="Q39" s="345"/>
      <c r="R39" s="345"/>
      <c r="S39" s="345"/>
      <c r="T39" s="345"/>
      <c r="U39" s="345"/>
      <c r="V39" s="345"/>
      <c r="W39" s="345"/>
      <c r="X39" s="345"/>
      <c r="Y39" s="345"/>
      <c r="Z39" s="345"/>
      <c r="AA39" s="345"/>
      <c r="AB39" s="345"/>
      <c r="AC39" s="345"/>
      <c r="AD39" s="345"/>
      <c r="AE39" s="345"/>
      <c r="AF39" s="345"/>
      <c r="AG39" s="345"/>
      <c r="AH39" s="345"/>
      <c r="AI39" s="345"/>
      <c r="AJ39" s="345"/>
      <c r="AK39" s="345"/>
      <c r="AL39" s="345"/>
      <c r="AM39" s="345"/>
      <c r="AN39" s="345"/>
      <c r="AO39" s="345"/>
      <c r="AP39" s="345"/>
    </row>
    <row r="40" spans="1:42">
      <c r="A40" s="345"/>
      <c r="B40" s="345"/>
      <c r="C40" s="345"/>
      <c r="D40" s="345"/>
      <c r="E40" s="345"/>
      <c r="F40" s="345"/>
      <c r="G40" s="345"/>
      <c r="H40" s="345"/>
      <c r="I40" s="345"/>
      <c r="J40" s="345"/>
      <c r="K40" s="345"/>
      <c r="L40" s="345"/>
      <c r="M40" s="345"/>
      <c r="N40" s="345"/>
      <c r="O40" s="345"/>
      <c r="P40" s="345"/>
      <c r="Q40" s="345"/>
      <c r="R40" s="345"/>
      <c r="S40" s="345"/>
      <c r="T40" s="345"/>
      <c r="U40" s="345"/>
      <c r="V40" s="345"/>
      <c r="W40" s="345"/>
      <c r="X40" s="345"/>
      <c r="Y40" s="345"/>
      <c r="Z40" s="345"/>
      <c r="AA40" s="345"/>
      <c r="AB40" s="345"/>
      <c r="AC40" s="345"/>
      <c r="AD40" s="345"/>
      <c r="AE40" s="345"/>
      <c r="AF40" s="345"/>
      <c r="AG40" s="345"/>
      <c r="AH40" s="345"/>
      <c r="AI40" s="345"/>
      <c r="AJ40" s="345"/>
      <c r="AK40" s="345"/>
      <c r="AL40" s="345"/>
      <c r="AM40" s="345"/>
      <c r="AN40" s="345"/>
      <c r="AO40" s="345"/>
      <c r="AP40" s="345"/>
    </row>
    <row r="41" spans="1:42">
      <c r="A41" s="345"/>
      <c r="B41" s="345"/>
      <c r="C41" s="345"/>
      <c r="D41" s="345"/>
      <c r="E41" s="345"/>
      <c r="F41" s="345"/>
      <c r="G41" s="345"/>
      <c r="H41" s="345"/>
      <c r="I41" s="345"/>
      <c r="J41" s="345"/>
      <c r="K41" s="345"/>
      <c r="L41" s="345"/>
      <c r="M41" s="345"/>
      <c r="N41" s="345"/>
      <c r="O41" s="345"/>
      <c r="P41" s="345"/>
      <c r="Q41" s="345"/>
      <c r="R41" s="345"/>
      <c r="S41" s="345"/>
      <c r="T41" s="345"/>
      <c r="U41" s="345"/>
      <c r="V41" s="345"/>
      <c r="W41" s="345"/>
      <c r="X41" s="345"/>
      <c r="Y41" s="345"/>
      <c r="Z41" s="345"/>
      <c r="AA41" s="345"/>
      <c r="AB41" s="345"/>
      <c r="AC41" s="345"/>
      <c r="AD41" s="345"/>
      <c r="AE41" s="345"/>
      <c r="AF41" s="345"/>
      <c r="AG41" s="345"/>
      <c r="AH41" s="345"/>
      <c r="AI41" s="345"/>
      <c r="AJ41" s="345"/>
      <c r="AK41" s="345"/>
      <c r="AL41" s="345"/>
      <c r="AM41" s="345"/>
      <c r="AN41" s="345"/>
      <c r="AO41" s="345"/>
      <c r="AP41" s="345"/>
    </row>
    <row r="42" spans="1:42">
      <c r="A42" s="345"/>
      <c r="B42" s="345"/>
      <c r="C42" s="345"/>
      <c r="D42" s="345"/>
      <c r="E42" s="345"/>
      <c r="F42" s="345"/>
      <c r="G42" s="345"/>
      <c r="H42" s="345"/>
      <c r="I42" s="345"/>
      <c r="J42" s="345"/>
      <c r="K42" s="345"/>
      <c r="L42" s="345"/>
      <c r="M42" s="345"/>
      <c r="N42" s="345"/>
      <c r="O42" s="345"/>
      <c r="P42" s="345"/>
      <c r="Q42" s="345"/>
      <c r="R42" s="345"/>
      <c r="S42" s="345"/>
      <c r="T42" s="345"/>
      <c r="U42" s="345"/>
      <c r="V42" s="345"/>
      <c r="W42" s="345"/>
      <c r="X42" s="345"/>
      <c r="Y42" s="345"/>
      <c r="Z42" s="345"/>
      <c r="AA42" s="345"/>
      <c r="AB42" s="345"/>
      <c r="AC42" s="345"/>
      <c r="AD42" s="345"/>
      <c r="AE42" s="345"/>
      <c r="AF42" s="345"/>
      <c r="AG42" s="345"/>
      <c r="AH42" s="345"/>
      <c r="AI42" s="345"/>
      <c r="AJ42" s="345"/>
      <c r="AK42" s="345"/>
      <c r="AL42" s="345"/>
      <c r="AM42" s="345"/>
      <c r="AN42" s="345"/>
      <c r="AO42" s="345"/>
      <c r="AP42" s="345"/>
    </row>
    <row r="43" spans="1:42">
      <c r="A43" s="345"/>
      <c r="B43" s="345"/>
      <c r="C43" s="345"/>
      <c r="D43" s="345"/>
      <c r="E43" s="345"/>
      <c r="F43" s="345"/>
      <c r="G43" s="345"/>
      <c r="H43" s="345"/>
      <c r="I43" s="345"/>
      <c r="J43" s="345"/>
      <c r="K43" s="345"/>
      <c r="L43" s="345"/>
      <c r="M43" s="345"/>
      <c r="N43" s="345"/>
      <c r="O43" s="345"/>
      <c r="P43" s="345"/>
      <c r="Q43" s="345"/>
      <c r="R43" s="345"/>
      <c r="S43" s="345"/>
      <c r="T43" s="345"/>
      <c r="U43" s="345"/>
      <c r="V43" s="345"/>
      <c r="W43" s="345"/>
      <c r="X43" s="345"/>
      <c r="Y43" s="345"/>
      <c r="Z43" s="345"/>
      <c r="AA43" s="345"/>
      <c r="AB43" s="345"/>
      <c r="AC43" s="345"/>
      <c r="AD43" s="345"/>
      <c r="AE43" s="345"/>
      <c r="AF43" s="345"/>
      <c r="AG43" s="345"/>
      <c r="AH43" s="345"/>
      <c r="AI43" s="345"/>
      <c r="AJ43" s="345"/>
      <c r="AK43" s="345"/>
      <c r="AL43" s="345"/>
      <c r="AM43" s="345"/>
      <c r="AN43" s="345"/>
      <c r="AO43" s="345"/>
      <c r="AP43" s="345"/>
    </row>
    <row r="44" spans="1:42">
      <c r="A44" s="345"/>
      <c r="B44" s="345"/>
      <c r="C44" s="345"/>
      <c r="D44" s="345"/>
      <c r="E44" s="345"/>
      <c r="F44" s="345"/>
      <c r="G44" s="345"/>
      <c r="H44" s="345"/>
      <c r="I44" s="345"/>
      <c r="J44" s="345"/>
      <c r="K44" s="345"/>
      <c r="L44" s="345"/>
      <c r="M44" s="345"/>
      <c r="N44" s="345"/>
      <c r="O44" s="345"/>
      <c r="P44" s="345"/>
      <c r="Q44" s="345"/>
      <c r="R44" s="345"/>
      <c r="S44" s="345"/>
      <c r="T44" s="345"/>
      <c r="U44" s="345"/>
      <c r="V44" s="345"/>
      <c r="W44" s="345"/>
      <c r="X44" s="345"/>
      <c r="Y44" s="345"/>
      <c r="Z44" s="345"/>
      <c r="AA44" s="345"/>
      <c r="AB44" s="345"/>
      <c r="AC44" s="345"/>
      <c r="AD44" s="345"/>
      <c r="AE44" s="345"/>
      <c r="AF44" s="345"/>
      <c r="AG44" s="345"/>
      <c r="AH44" s="345"/>
      <c r="AI44" s="345"/>
      <c r="AJ44" s="345"/>
      <c r="AK44" s="345"/>
      <c r="AL44" s="345"/>
      <c r="AM44" s="345"/>
      <c r="AN44" s="345"/>
      <c r="AO44" s="345"/>
      <c r="AP44" s="345"/>
    </row>
    <row r="45" spans="1:42">
      <c r="A45" s="345"/>
      <c r="B45" s="345"/>
      <c r="C45" s="345"/>
      <c r="D45" s="345"/>
      <c r="E45" s="345"/>
      <c r="F45" s="345"/>
      <c r="G45" s="345"/>
      <c r="H45" s="345"/>
      <c r="I45" s="345"/>
      <c r="J45" s="345"/>
      <c r="K45" s="345"/>
      <c r="L45" s="345"/>
      <c r="M45" s="345"/>
      <c r="N45" s="345"/>
      <c r="O45" s="345"/>
      <c r="P45" s="345"/>
      <c r="Q45" s="345"/>
      <c r="R45" s="345"/>
      <c r="S45" s="345"/>
      <c r="T45" s="345"/>
      <c r="U45" s="345"/>
      <c r="V45" s="345"/>
      <c r="W45" s="345"/>
      <c r="X45" s="345"/>
      <c r="Y45" s="345"/>
      <c r="Z45" s="345"/>
      <c r="AA45" s="345"/>
      <c r="AB45" s="345"/>
      <c r="AC45" s="345"/>
      <c r="AD45" s="345"/>
      <c r="AE45" s="345"/>
      <c r="AF45" s="345"/>
      <c r="AG45" s="345"/>
      <c r="AH45" s="345"/>
      <c r="AI45" s="345"/>
      <c r="AJ45" s="345"/>
      <c r="AK45" s="345"/>
      <c r="AL45" s="345"/>
      <c r="AM45" s="345"/>
      <c r="AN45" s="345"/>
      <c r="AO45" s="345"/>
      <c r="AP45" s="345"/>
    </row>
    <row r="46" spans="1:42">
      <c r="A46" s="345"/>
      <c r="B46" s="345"/>
      <c r="C46" s="345"/>
      <c r="D46" s="345"/>
      <c r="E46" s="345"/>
      <c r="F46" s="345"/>
      <c r="G46" s="345"/>
      <c r="H46" s="345"/>
      <c r="I46" s="345"/>
      <c r="J46" s="345"/>
      <c r="K46" s="345"/>
      <c r="L46" s="345"/>
      <c r="M46" s="345"/>
      <c r="N46" s="345"/>
      <c r="O46" s="345"/>
      <c r="P46" s="345"/>
      <c r="Q46" s="345"/>
      <c r="R46" s="345"/>
      <c r="S46" s="345"/>
      <c r="T46" s="345"/>
      <c r="U46" s="345"/>
      <c r="V46" s="345"/>
      <c r="W46" s="345"/>
      <c r="X46" s="345"/>
      <c r="Y46" s="345"/>
      <c r="Z46" s="345"/>
      <c r="AA46" s="345"/>
      <c r="AB46" s="345"/>
      <c r="AC46" s="345"/>
      <c r="AD46" s="345"/>
      <c r="AE46" s="345"/>
      <c r="AF46" s="345"/>
      <c r="AG46" s="345"/>
      <c r="AH46" s="345"/>
      <c r="AI46" s="345"/>
      <c r="AJ46" s="345"/>
      <c r="AK46" s="345"/>
      <c r="AL46" s="345"/>
      <c r="AM46" s="345"/>
      <c r="AN46" s="345"/>
      <c r="AO46" s="345"/>
      <c r="AP46" s="34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Conditions</vt:lpstr>
      <vt:lpstr>05Nov2025 Layout</vt:lpstr>
      <vt:lpstr>27Oct2025 Layout</vt:lpstr>
      <vt:lpstr>Raw Data</vt:lpstr>
      <vt:lpstr>Images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Dylan Murphy</dc:creator>
  <cp:lastModifiedBy>Kizil, Caghan</cp:lastModifiedBy>
  <dcterms:created xsi:type="dcterms:W3CDTF">2025-11-12T18:28:43Z</dcterms:created>
  <dcterms:modified xsi:type="dcterms:W3CDTF">2026-07-22T23:02:27Z</dcterms:modified>
</cp:coreProperties>
</file>