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spostregna/iCloud Drive (Archive) - 1/Documents/UNI 24/HONOURS/Paper Submission/resubmission/resubmission 2/"/>
    </mc:Choice>
  </mc:AlternateContent>
  <xr:revisionPtr revIDLastSave="0" documentId="8_{1490487F-C243-4D44-A3DE-89967190B019}" xr6:coauthVersionLast="47" xr6:coauthVersionMax="47" xr10:uidLastSave="{00000000-0000-0000-0000-000000000000}"/>
  <bookViews>
    <workbookView xWindow="0" yWindow="500" windowWidth="28800" windowHeight="15880" xr2:uid="{2A61FA63-3533-784E-8651-DF9EC0EC4F92}"/>
  </bookViews>
  <sheets>
    <sheet name="Supplementary Data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47" i="1" l="1"/>
  <c r="AL247" i="1"/>
  <c r="R248" i="1"/>
  <c r="S247" i="1" s="1"/>
  <c r="U247" i="1" s="1"/>
  <c r="AR247" i="1" s="1"/>
  <c r="AQ221" i="1"/>
  <c r="AQ219" i="1"/>
  <c r="AQ217" i="1"/>
  <c r="AQ215" i="1"/>
  <c r="AQ211" i="1"/>
  <c r="AL219" i="1"/>
  <c r="AL217" i="1"/>
  <c r="AL215" i="1"/>
  <c r="AL211" i="1"/>
  <c r="R220" i="1"/>
  <c r="S219" i="1" s="1"/>
  <c r="U219" i="1" s="1"/>
  <c r="R218" i="1"/>
  <c r="S217" i="1" s="1"/>
  <c r="U217" i="1" s="1"/>
  <c r="R216" i="1"/>
  <c r="S215" i="1" s="1"/>
  <c r="U215" i="1" s="1"/>
  <c r="R212" i="1"/>
  <c r="S211" i="1" s="1"/>
  <c r="U211" i="1" s="1"/>
  <c r="AR211" i="1" s="1"/>
  <c r="AQ173" i="1"/>
  <c r="AL173" i="1"/>
  <c r="R174" i="1"/>
  <c r="S173" i="1" s="1"/>
  <c r="U173" i="1" s="1"/>
  <c r="AQ161" i="1"/>
  <c r="AQ159" i="1"/>
  <c r="AL161" i="1"/>
  <c r="AL159" i="1"/>
  <c r="R162" i="1"/>
  <c r="S161" i="1" s="1"/>
  <c r="U161" i="1" s="1"/>
  <c r="R160" i="1"/>
  <c r="S159" i="1" s="1"/>
  <c r="U159" i="1" s="1"/>
  <c r="AQ151" i="1"/>
  <c r="AL151" i="1"/>
  <c r="R152" i="1"/>
  <c r="S151" i="1" s="1"/>
  <c r="U151" i="1" s="1"/>
  <c r="AR217" i="1" l="1"/>
  <c r="AR215" i="1"/>
  <c r="AR219" i="1"/>
  <c r="AR173" i="1"/>
  <c r="AR161" i="1"/>
  <c r="AR159" i="1"/>
  <c r="AR151" i="1"/>
  <c r="AQ124" i="1" l="1"/>
  <c r="R125" i="1"/>
  <c r="S124" i="1" s="1"/>
  <c r="U124" i="1" s="1"/>
  <c r="AL124" i="1"/>
  <c r="AQ120" i="1"/>
  <c r="AQ118" i="1"/>
  <c r="AQ116" i="1"/>
  <c r="AQ114" i="1"/>
  <c r="AL120" i="1"/>
  <c r="AL118" i="1"/>
  <c r="AL116" i="1"/>
  <c r="AL114" i="1"/>
  <c r="R121" i="1"/>
  <c r="S120" i="1" s="1"/>
  <c r="U120" i="1" s="1"/>
  <c r="R119" i="1"/>
  <c r="S118" i="1" s="1"/>
  <c r="U118" i="1" s="1"/>
  <c r="R117" i="1"/>
  <c r="S116" i="1" s="1"/>
  <c r="U116" i="1" s="1"/>
  <c r="R115" i="1"/>
  <c r="S114" i="1" s="1"/>
  <c r="U114" i="1" s="1"/>
  <c r="AQ109" i="1"/>
  <c r="AQ106" i="1"/>
  <c r="AQ104" i="1"/>
  <c r="AQ102" i="1"/>
  <c r="AL109" i="1"/>
  <c r="AL106" i="1"/>
  <c r="AL104" i="1"/>
  <c r="AL102" i="1"/>
  <c r="R110" i="1"/>
  <c r="S109" i="1" s="1"/>
  <c r="U109" i="1" s="1"/>
  <c r="R108" i="1"/>
  <c r="R107" i="1"/>
  <c r="R105" i="1"/>
  <c r="S104" i="1" s="1"/>
  <c r="U104" i="1" s="1"/>
  <c r="R103" i="1"/>
  <c r="S102" i="1" s="1"/>
  <c r="U102" i="1" s="1"/>
  <c r="AQ95" i="1"/>
  <c r="AL95" i="1"/>
  <c r="R96" i="1"/>
  <c r="S95" i="1" s="1"/>
  <c r="U95" i="1" s="1"/>
  <c r="AQ87" i="1"/>
  <c r="AL87" i="1"/>
  <c r="R88" i="1"/>
  <c r="S87" i="1" s="1"/>
  <c r="U87" i="1" s="1"/>
  <c r="AQ64" i="1"/>
  <c r="AL64" i="1"/>
  <c r="R65" i="1"/>
  <c r="S64" i="1" s="1"/>
  <c r="U64" i="1" s="1"/>
  <c r="AQ55" i="1"/>
  <c r="AQ53" i="1"/>
  <c r="AL55" i="1"/>
  <c r="AL53" i="1"/>
  <c r="R56" i="1"/>
  <c r="S55" i="1" s="1"/>
  <c r="U55" i="1" s="1"/>
  <c r="R54" i="1"/>
  <c r="S53" i="1" s="1"/>
  <c r="U53" i="1" s="1"/>
  <c r="AQ49" i="1"/>
  <c r="AL49" i="1"/>
  <c r="R52" i="1"/>
  <c r="S49" i="1" s="1"/>
  <c r="U49" i="1" s="1"/>
  <c r="AQ41" i="1"/>
  <c r="AL41" i="1"/>
  <c r="R42" i="1"/>
  <c r="S41" i="1" s="1"/>
  <c r="U41" i="1" s="1"/>
  <c r="AQ35" i="1"/>
  <c r="AL35" i="1"/>
  <c r="R36" i="1"/>
  <c r="S35" i="1" s="1"/>
  <c r="U35" i="1" s="1"/>
  <c r="AQ25" i="1"/>
  <c r="AL25" i="1"/>
  <c r="R27" i="1"/>
  <c r="R26" i="1"/>
  <c r="AQ15" i="1"/>
  <c r="AL15" i="1"/>
  <c r="R18" i="1"/>
  <c r="R17" i="1"/>
  <c r="R16" i="1"/>
  <c r="AQ11" i="1"/>
  <c r="AL11" i="1"/>
  <c r="R12" i="1"/>
  <c r="S11" i="1" s="1"/>
  <c r="U11" i="1" s="1"/>
  <c r="AQ6" i="1"/>
  <c r="AL6" i="1"/>
  <c r="R7" i="1"/>
  <c r="S6" i="1" s="1"/>
  <c r="U6" i="1" s="1"/>
  <c r="AQ20" i="1"/>
  <c r="AQ23" i="1"/>
  <c r="AQ28" i="1"/>
  <c r="AQ31" i="1"/>
  <c r="AQ37" i="1"/>
  <c r="AQ43" i="1"/>
  <c r="AQ45" i="1"/>
  <c r="AQ47" i="1"/>
  <c r="AQ57" i="1"/>
  <c r="AQ66" i="1"/>
  <c r="AQ70" i="1"/>
  <c r="AQ72" i="1"/>
  <c r="AQ75" i="1"/>
  <c r="AQ78" i="1"/>
  <c r="AQ80" i="1"/>
  <c r="AQ84" i="1"/>
  <c r="AQ89" i="1"/>
  <c r="AQ97" i="1"/>
  <c r="AQ99" i="1"/>
  <c r="AQ111" i="1"/>
  <c r="AQ122" i="1"/>
  <c r="AQ126" i="1"/>
  <c r="AQ131" i="1"/>
  <c r="AQ133" i="1"/>
  <c r="AQ144" i="1"/>
  <c r="AQ148" i="1"/>
  <c r="AQ156" i="1"/>
  <c r="AQ163" i="1"/>
  <c r="AQ166" i="1"/>
  <c r="AQ177" i="1"/>
  <c r="AQ181" i="1"/>
  <c r="AQ184" i="1"/>
  <c r="AQ187" i="1"/>
  <c r="AQ192" i="1"/>
  <c r="AQ198" i="1"/>
  <c r="AQ203" i="1"/>
  <c r="AQ205" i="1"/>
  <c r="AQ227" i="1"/>
  <c r="AQ229" i="1"/>
  <c r="AQ232" i="1"/>
  <c r="AQ241" i="1"/>
  <c r="AQ245" i="1"/>
  <c r="AQ249" i="1"/>
  <c r="AQ251" i="1"/>
  <c r="AQ253" i="1"/>
  <c r="AQ260" i="1"/>
  <c r="AQ265" i="1"/>
  <c r="AQ270" i="1"/>
  <c r="AQ278" i="1"/>
  <c r="AQ280" i="1"/>
  <c r="AQ8" i="1"/>
  <c r="AL20" i="1"/>
  <c r="AL23" i="1"/>
  <c r="AL28" i="1"/>
  <c r="AL31" i="1"/>
  <c r="AL37" i="1"/>
  <c r="AL43" i="1"/>
  <c r="AL45" i="1"/>
  <c r="AL47" i="1"/>
  <c r="AL57" i="1"/>
  <c r="AL66" i="1"/>
  <c r="AL70" i="1"/>
  <c r="AL72" i="1"/>
  <c r="AL75" i="1"/>
  <c r="AL78" i="1"/>
  <c r="AL80" i="1"/>
  <c r="AL84" i="1"/>
  <c r="AL89" i="1"/>
  <c r="AL97" i="1"/>
  <c r="AL99" i="1"/>
  <c r="AL111" i="1"/>
  <c r="AL122" i="1"/>
  <c r="AL126" i="1"/>
  <c r="AL131" i="1"/>
  <c r="AL133" i="1"/>
  <c r="AL144" i="1"/>
  <c r="AL148" i="1"/>
  <c r="AL156" i="1"/>
  <c r="AL163" i="1"/>
  <c r="AL166" i="1"/>
  <c r="AL177" i="1"/>
  <c r="AL181" i="1"/>
  <c r="AL184" i="1"/>
  <c r="AL187" i="1"/>
  <c r="AL192" i="1"/>
  <c r="AL198" i="1"/>
  <c r="AL203" i="1"/>
  <c r="AL205" i="1"/>
  <c r="AL221" i="1"/>
  <c r="AL227" i="1"/>
  <c r="AL229" i="1"/>
  <c r="AL232" i="1"/>
  <c r="AL241" i="1"/>
  <c r="AL245" i="1"/>
  <c r="AL249" i="1"/>
  <c r="AL251" i="1"/>
  <c r="AL253" i="1"/>
  <c r="AL260" i="1"/>
  <c r="AL265" i="1"/>
  <c r="AL270" i="1"/>
  <c r="AL278" i="1"/>
  <c r="AL280" i="1"/>
  <c r="AL8" i="1"/>
  <c r="AQ13" i="1"/>
  <c r="AL13" i="1"/>
  <c r="R9" i="1"/>
  <c r="R10" i="1"/>
  <c r="R21" i="1"/>
  <c r="S20" i="1" s="1"/>
  <c r="U20" i="1" s="1"/>
  <c r="R24" i="1"/>
  <c r="S23" i="1" s="1"/>
  <c r="U23" i="1" s="1"/>
  <c r="R29" i="1"/>
  <c r="R30" i="1"/>
  <c r="R32" i="1"/>
  <c r="S31" i="1" s="1"/>
  <c r="U31" i="1" s="1"/>
  <c r="R38" i="1"/>
  <c r="S37" i="1" s="1"/>
  <c r="U37" i="1" s="1"/>
  <c r="R44" i="1"/>
  <c r="S43" i="1" s="1"/>
  <c r="U43" i="1" s="1"/>
  <c r="R46" i="1"/>
  <c r="S45" i="1" s="1"/>
  <c r="U45" i="1" s="1"/>
  <c r="R48" i="1"/>
  <c r="S47" i="1" s="1"/>
  <c r="U47" i="1" s="1"/>
  <c r="R58" i="1"/>
  <c r="S57" i="1" s="1"/>
  <c r="U57" i="1" s="1"/>
  <c r="R67" i="1"/>
  <c r="S66" i="1" s="1"/>
  <c r="U66" i="1" s="1"/>
  <c r="R71" i="1"/>
  <c r="S70" i="1" s="1"/>
  <c r="U70" i="1" s="1"/>
  <c r="R73" i="1"/>
  <c r="R74" i="1"/>
  <c r="R76" i="1"/>
  <c r="R77" i="1"/>
  <c r="R79" i="1"/>
  <c r="S78" i="1" s="1"/>
  <c r="U78" i="1" s="1"/>
  <c r="R81" i="1"/>
  <c r="S80" i="1" s="1"/>
  <c r="U80" i="1" s="1"/>
  <c r="R85" i="1"/>
  <c r="R86" i="1"/>
  <c r="R90" i="1"/>
  <c r="R91" i="1"/>
  <c r="R92" i="1"/>
  <c r="R98" i="1"/>
  <c r="S97" i="1" s="1"/>
  <c r="U97" i="1" s="1"/>
  <c r="R100" i="1"/>
  <c r="R101" i="1"/>
  <c r="R112" i="1"/>
  <c r="R113" i="1"/>
  <c r="R123" i="1"/>
  <c r="S122" i="1" s="1"/>
  <c r="U122" i="1" s="1"/>
  <c r="R127" i="1"/>
  <c r="R128" i="1"/>
  <c r="R132" i="1"/>
  <c r="S131" i="1" s="1"/>
  <c r="U131" i="1" s="1"/>
  <c r="R135" i="1"/>
  <c r="R136" i="1"/>
  <c r="R145" i="1"/>
  <c r="S144" i="1" s="1"/>
  <c r="U144" i="1" s="1"/>
  <c r="R149" i="1"/>
  <c r="R150" i="1"/>
  <c r="R157" i="1"/>
  <c r="R165" i="1"/>
  <c r="S163" i="1" s="1"/>
  <c r="U163" i="1" s="1"/>
  <c r="R167" i="1"/>
  <c r="R168" i="1"/>
  <c r="R169" i="1"/>
  <c r="R180" i="1"/>
  <c r="S177" i="1" s="1"/>
  <c r="U177" i="1" s="1"/>
  <c r="R182" i="1"/>
  <c r="R183" i="1"/>
  <c r="R186" i="1"/>
  <c r="S184" i="1" s="1"/>
  <c r="U184" i="1" s="1"/>
  <c r="R189" i="1"/>
  <c r="R190" i="1"/>
  <c r="R191" i="1"/>
  <c r="R194" i="1"/>
  <c r="R195" i="1"/>
  <c r="R200" i="1"/>
  <c r="R201" i="1"/>
  <c r="R202" i="1"/>
  <c r="R204" i="1"/>
  <c r="S203" i="1" s="1"/>
  <c r="U203" i="1" s="1"/>
  <c r="R206" i="1"/>
  <c r="R207" i="1"/>
  <c r="R208" i="1"/>
  <c r="R222" i="1"/>
  <c r="S221" i="1" s="1"/>
  <c r="U221" i="1" s="1"/>
  <c r="R228" i="1"/>
  <c r="S227" i="1" s="1"/>
  <c r="U227" i="1" s="1"/>
  <c r="R230" i="1"/>
  <c r="R231" i="1"/>
  <c r="R233" i="1"/>
  <c r="R234" i="1"/>
  <c r="R242" i="1"/>
  <c r="R243" i="1"/>
  <c r="R244" i="1"/>
  <c r="R246" i="1"/>
  <c r="S245" i="1" s="1"/>
  <c r="U245" i="1" s="1"/>
  <c r="R250" i="1"/>
  <c r="S249" i="1" s="1"/>
  <c r="U249" i="1" s="1"/>
  <c r="R252" i="1"/>
  <c r="S251" i="1" s="1"/>
  <c r="U251" i="1" s="1"/>
  <c r="R254" i="1"/>
  <c r="R255" i="1"/>
  <c r="R261" i="1"/>
  <c r="R262" i="1"/>
  <c r="R266" i="1"/>
  <c r="R267" i="1"/>
  <c r="R271" i="1"/>
  <c r="S270" i="1" s="1"/>
  <c r="U270" i="1" s="1"/>
  <c r="R279" i="1"/>
  <c r="S278" i="1" s="1"/>
  <c r="U278" i="1" s="1"/>
  <c r="R281" i="1"/>
  <c r="R282" i="1"/>
  <c r="R14" i="1"/>
  <c r="S13" i="1" s="1"/>
  <c r="U13" i="1" s="1"/>
  <c r="AR124" i="1" l="1"/>
  <c r="AR116" i="1"/>
  <c r="AR120" i="1"/>
  <c r="AR114" i="1"/>
  <c r="AR118" i="1"/>
  <c r="AR102" i="1"/>
  <c r="AR104" i="1"/>
  <c r="AR109" i="1"/>
  <c r="S106" i="1"/>
  <c r="U106" i="1" s="1"/>
  <c r="AR106" i="1" s="1"/>
  <c r="AR87" i="1"/>
  <c r="AR95" i="1"/>
  <c r="AR64" i="1"/>
  <c r="AR53" i="1"/>
  <c r="AR55" i="1"/>
  <c r="AR49" i="1"/>
  <c r="AR41" i="1"/>
  <c r="AR35" i="1"/>
  <c r="S25" i="1"/>
  <c r="U25" i="1" s="1"/>
  <c r="AR25" i="1" s="1"/>
  <c r="S15" i="1"/>
  <c r="U15" i="1" s="1"/>
  <c r="AR15" i="1" s="1"/>
  <c r="S75" i="1"/>
  <c r="U75" i="1" s="1"/>
  <c r="AR75" i="1" s="1"/>
  <c r="AR20" i="1"/>
  <c r="AR11" i="1"/>
  <c r="AR245" i="1"/>
  <c r="AR6" i="1"/>
  <c r="AR227" i="1"/>
  <c r="AR78" i="1"/>
  <c r="AR97" i="1"/>
  <c r="AR184" i="1"/>
  <c r="AR278" i="1"/>
  <c r="AR221" i="1"/>
  <c r="AR66" i="1"/>
  <c r="AR177" i="1"/>
  <c r="AR203" i="1"/>
  <c r="AR122" i="1"/>
  <c r="S28" i="1"/>
  <c r="U28" i="1" s="1"/>
  <c r="AR28" i="1" s="1"/>
  <c r="AR23" i="1"/>
  <c r="AR31" i="1"/>
  <c r="AR70" i="1"/>
  <c r="AR251" i="1"/>
  <c r="AR270" i="1"/>
  <c r="AR249" i="1"/>
  <c r="AR144" i="1"/>
  <c r="S280" i="1"/>
  <c r="U280" i="1" s="1"/>
  <c r="AR280" i="1" s="1"/>
  <c r="S265" i="1"/>
  <c r="U265" i="1" s="1"/>
  <c r="AR265" i="1" s="1"/>
  <c r="S260" i="1"/>
  <c r="U260" i="1" s="1"/>
  <c r="AR260" i="1" s="1"/>
  <c r="S253" i="1"/>
  <c r="U253" i="1" s="1"/>
  <c r="AR253" i="1" s="1"/>
  <c r="S241" i="1"/>
  <c r="U241" i="1" s="1"/>
  <c r="AR241" i="1" s="1"/>
  <c r="S232" i="1"/>
  <c r="U232" i="1" s="1"/>
  <c r="AR232" i="1" s="1"/>
  <c r="S229" i="1"/>
  <c r="U229" i="1" s="1"/>
  <c r="AR229" i="1" s="1"/>
  <c r="S205" i="1"/>
  <c r="U205" i="1" s="1"/>
  <c r="AR205" i="1" s="1"/>
  <c r="S198" i="1"/>
  <c r="U198" i="1" s="1"/>
  <c r="AR198" i="1" s="1"/>
  <c r="S192" i="1"/>
  <c r="U192" i="1" s="1"/>
  <c r="AR192" i="1" s="1"/>
  <c r="S187" i="1"/>
  <c r="U187" i="1" s="1"/>
  <c r="AR187" i="1" s="1"/>
  <c r="S181" i="1"/>
  <c r="U181" i="1" s="1"/>
  <c r="AR181" i="1" s="1"/>
  <c r="S166" i="1"/>
  <c r="U166" i="1" s="1"/>
  <c r="AR166" i="1" s="1"/>
  <c r="AR163" i="1"/>
  <c r="S156" i="1"/>
  <c r="U156" i="1" s="1"/>
  <c r="AR156" i="1" s="1"/>
  <c r="S148" i="1"/>
  <c r="U148" i="1" s="1"/>
  <c r="AR148" i="1" s="1"/>
  <c r="S133" i="1"/>
  <c r="U133" i="1" s="1"/>
  <c r="AR133" i="1" s="1"/>
  <c r="AR131" i="1"/>
  <c r="S126" i="1"/>
  <c r="U126" i="1" s="1"/>
  <c r="AR126" i="1" s="1"/>
  <c r="S111" i="1"/>
  <c r="U111" i="1" s="1"/>
  <c r="AR111" i="1" s="1"/>
  <c r="S99" i="1"/>
  <c r="U99" i="1" s="1"/>
  <c r="AR99" i="1" s="1"/>
  <c r="S89" i="1"/>
  <c r="U89" i="1" s="1"/>
  <c r="AR89" i="1" s="1"/>
  <c r="S84" i="1"/>
  <c r="U84" i="1" s="1"/>
  <c r="AR84" i="1" s="1"/>
  <c r="AR80" i="1"/>
  <c r="S72" i="1"/>
  <c r="U72" i="1" s="1"/>
  <c r="AR72" i="1" s="1"/>
  <c r="AR57" i="1"/>
  <c r="AR47" i="1"/>
  <c r="AR45" i="1"/>
  <c r="AR43" i="1"/>
  <c r="AR37" i="1"/>
  <c r="S8" i="1"/>
  <c r="U8" i="1" s="1"/>
  <c r="AR8" i="1" s="1"/>
  <c r="AR13" i="1"/>
</calcChain>
</file>

<file path=xl/sharedStrings.xml><?xml version="1.0" encoding="utf-8"?>
<sst xmlns="http://schemas.openxmlformats.org/spreadsheetml/2006/main" count="994" uniqueCount="342">
  <si>
    <t>PRODUCT DEVELOPMENT</t>
  </si>
  <si>
    <t>QUALITY</t>
  </si>
  <si>
    <r>
      <rPr>
        <b/>
        <sz val="12"/>
        <color theme="1"/>
        <rFont val="Calibri"/>
        <family val="2"/>
        <scheme val="minor"/>
      </rPr>
      <t>TRL1</t>
    </r>
    <r>
      <rPr>
        <sz val="12"/>
        <color theme="1"/>
        <rFont val="Calibri"/>
        <family val="2"/>
        <scheme val="minor"/>
      </rPr>
      <t xml:space="preserve"> - basic scientific research</t>
    </r>
  </si>
  <si>
    <r>
      <rPr>
        <b/>
        <sz val="12"/>
        <color theme="1"/>
        <rFont val="Calibri"/>
        <family val="2"/>
        <scheme val="minor"/>
      </rPr>
      <t>TRL2</t>
    </r>
    <r>
      <rPr>
        <sz val="12"/>
        <color theme="1"/>
        <rFont val="Calibri"/>
        <family val="2"/>
        <scheme val="minor"/>
      </rPr>
      <t xml:space="preserve"> - concept formulation</t>
    </r>
  </si>
  <si>
    <r>
      <rPr>
        <b/>
        <sz val="12"/>
        <color theme="1"/>
        <rFont val="Calibri"/>
        <family val="2"/>
        <scheme val="minor"/>
      </rPr>
      <t>TRL3</t>
    </r>
    <r>
      <rPr>
        <sz val="12"/>
        <color theme="1"/>
        <rFont val="Calibri"/>
        <family val="2"/>
        <scheme val="minor"/>
      </rPr>
      <t xml:space="preserve"> - mechanism of action</t>
    </r>
  </si>
  <si>
    <r>
      <t xml:space="preserve">TRL4 </t>
    </r>
    <r>
      <rPr>
        <sz val="12"/>
        <color theme="1"/>
        <rFont val="Calibri"/>
        <family val="2"/>
        <scheme val="minor"/>
      </rPr>
      <t>- toxicology and safety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</si>
  <si>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 xml:space="preserve">TRL5 </t>
    </r>
    <r>
      <rPr>
        <sz val="12"/>
        <color theme="1"/>
        <rFont val="Calibri"/>
        <family val="2"/>
        <scheme val="minor"/>
      </rPr>
      <t xml:space="preserve">- Chemistry, Manufacturing and Control (CMC) </t>
    </r>
  </si>
  <si>
    <t>Absorption, distribution, metabolism and excretion (ADME)</t>
  </si>
  <si>
    <t>IMPLEMENTABILITY</t>
  </si>
  <si>
    <t>FINAL SCORE</t>
  </si>
  <si>
    <t>Name</t>
  </si>
  <si>
    <t>Archetype</t>
  </si>
  <si>
    <t xml:space="preserve">Is the study excluded? </t>
  </si>
  <si>
    <t xml:space="preserve">Is the drug candidate excluded? </t>
  </si>
  <si>
    <t xml:space="preserve">Animal study or in vitro study? </t>
  </si>
  <si>
    <t xml:space="preserve">1. Clearly stated aims/objectives </t>
  </si>
  <si>
    <t xml:space="preserve">2. Detailed explanation of sample size calculation </t>
  </si>
  <si>
    <t xml:space="preserve">3. Detailed explanation of sampling technique </t>
  </si>
  <si>
    <t xml:space="preserve">4. Details of comparison group </t>
  </si>
  <si>
    <t xml:space="preserve">5. Detailed explanation of methodology </t>
  </si>
  <si>
    <t xml:space="preserve">6. Operator details </t>
  </si>
  <si>
    <t xml:space="preserve">7. Randomisation </t>
  </si>
  <si>
    <t>8. Method of measurement of outcome</t>
  </si>
  <si>
    <t xml:space="preserve">9. Outcome assessor details </t>
  </si>
  <si>
    <t xml:space="preserve">10. Blinding </t>
  </si>
  <si>
    <t xml:space="preserve">11. Statistical analysis </t>
  </si>
  <si>
    <t>12. Presentation of results </t>
  </si>
  <si>
    <t>TOTAL PER STUDY</t>
  </si>
  <si>
    <t>AVERAGE</t>
  </si>
  <si>
    <t>NUMBER OF STUDIES</t>
  </si>
  <si>
    <t>QUALITY SCORE</t>
  </si>
  <si>
    <t>Have basic principles about the drug candidate been observed and reported?</t>
  </si>
  <si>
    <t>Has a drug concept been formulated (development of hypothesis and experimental designs) and has a clear product profile been defined?</t>
  </si>
  <si>
    <t>Has efficacy been demonstrated in an in vitro model for pre-eclampsia? (animal or human cells)</t>
  </si>
  <si>
    <t>Has efficacy been demonstrated in an animal model for pre-eclampsia?</t>
  </si>
  <si>
    <t xml:space="preserve">Is the mechanism of action for the drug candidate known? </t>
  </si>
  <si>
    <r>
      <t xml:space="preserve">Is there a </t>
    </r>
    <r>
      <rPr>
        <b/>
        <i/>
        <sz val="11"/>
        <color theme="0"/>
        <rFont val="Calibri"/>
        <family val="2"/>
        <scheme val="minor"/>
      </rPr>
      <t>proposed</t>
    </r>
    <r>
      <rPr>
        <b/>
        <sz val="11"/>
        <color theme="0"/>
        <rFont val="Calibri"/>
        <family val="2"/>
        <scheme val="minor"/>
      </rPr>
      <t xml:space="preserve"> mechanism of action for how the drug candidate acts against pre-eclampsia?</t>
    </r>
  </si>
  <si>
    <r>
      <t xml:space="preserve">Is the mechanism of action for how the drug candidate acts against pre-eclampsia </t>
    </r>
    <r>
      <rPr>
        <b/>
        <i/>
        <sz val="11"/>
        <color theme="0"/>
        <rFont val="Calibri"/>
        <family val="2"/>
        <scheme val="minor"/>
      </rPr>
      <t>evidenced</t>
    </r>
    <r>
      <rPr>
        <b/>
        <sz val="11"/>
        <color theme="0"/>
        <rFont val="Calibri"/>
        <family val="2"/>
        <scheme val="minor"/>
      </rPr>
      <t xml:space="preserve"> in a pre-eclampsia model?</t>
    </r>
  </si>
  <si>
    <t>Does the drug candidate improve pre-eclampsia outcomes?</t>
  </si>
  <si>
    <t xml:space="preserve">Has the drug demonstrated any safety concerns in pregnant and lactating women? </t>
  </si>
  <si>
    <t>Has a safe allowable human dose been established for the drug candidate?</t>
  </si>
  <si>
    <t>Was an equilavent safe human dosage used in the study?</t>
  </si>
  <si>
    <t xml:space="preserve">Have formulation studies been performed for the drug candidate? </t>
  </si>
  <si>
    <t>Is controlled production of the drug candidate performed under cGMP (current Good Manufacturing Practices)?</t>
  </si>
  <si>
    <t xml:space="preserve">Has a half-life been established for the drug candidate? </t>
  </si>
  <si>
    <t>Is the metabolic pathway  of the drug candidate known?</t>
  </si>
  <si>
    <t>Are any potential drug-drug interactions known?</t>
  </si>
  <si>
    <t>PRODUCT DEVELOPMENT SCORE</t>
  </si>
  <si>
    <t>Therapeutic indication</t>
  </si>
  <si>
    <t>Route of administration</t>
  </si>
  <si>
    <t xml:space="preserve">Storage conditions </t>
  </si>
  <si>
    <t xml:space="preserve">Place of development </t>
  </si>
  <si>
    <t>IMPLEMENTABILITY SCORE</t>
  </si>
  <si>
    <t>FINAL RANKING</t>
  </si>
  <si>
    <t>TRL</t>
  </si>
  <si>
    <t>NCE</t>
  </si>
  <si>
    <t>No</t>
  </si>
  <si>
    <t>low</t>
  </si>
  <si>
    <t>TRL3</t>
  </si>
  <si>
    <t xml:space="preserve">https://pubmed.ncbi.nlm.nih.gov/10952892 </t>
  </si>
  <si>
    <t>Animal</t>
  </si>
  <si>
    <t>https://pubmed.ncbi.nlm.nih.gov/21079047/</t>
  </si>
  <si>
    <t>Both</t>
  </si>
  <si>
    <t>medium</t>
  </si>
  <si>
    <t>TRL3.5</t>
  </si>
  <si>
    <t xml:space="preserve">https://pubmed.ncbi.nlm.nih.gov/32338644/ </t>
  </si>
  <si>
    <t>Amino acid - L-ergothioneine</t>
  </si>
  <si>
    <t>Repurposed</t>
  </si>
  <si>
    <t>high</t>
  </si>
  <si>
    <t xml:space="preserve">https://pubmed.ncbi.nlm.nih.gov/31865793/ </t>
  </si>
  <si>
    <t xml:space="preserve">https://pubmed.ncbi.nlm.nih.gov/29284116/ </t>
  </si>
  <si>
    <t>Yes1</t>
  </si>
  <si>
    <t>AP39</t>
  </si>
  <si>
    <t xml:space="preserve">https://www.ncbi.nlm.nih.gov/pmc/articles/PMC6854435/ </t>
  </si>
  <si>
    <t>In Vitro</t>
  </si>
  <si>
    <t xml:space="preserve">Apolipoprotein A-I </t>
  </si>
  <si>
    <t xml:space="preserve">https://pubmed.ncbi.nlm.nih.gov/27806983/ </t>
  </si>
  <si>
    <t>https://pubmed.ncbi.nlm.nih.gov/30237900/</t>
  </si>
  <si>
    <t>Azathioprine</t>
  </si>
  <si>
    <t xml:space="preserve">https://pubmed.ncbi.nlm.nih.gov/19617880/ </t>
  </si>
  <si>
    <t>BMS582949</t>
  </si>
  <si>
    <t xml:space="preserve">https://pubmed.ncbi.nlm.nih.gov/29849826/ </t>
  </si>
  <si>
    <t>Carveol</t>
  </si>
  <si>
    <t xml:space="preserve">https://pubmed.ncbi.nlm.nih.gov/32527034/ </t>
  </si>
  <si>
    <t>Celastrol</t>
  </si>
  <si>
    <t xml:space="preserve">https://pubmed.ncbi.nlm.nih.gov/29694830/ </t>
  </si>
  <si>
    <t>Cibinetide</t>
  </si>
  <si>
    <t xml:space="preserve">https://pubmed.ncbi.nlm.nih.gov/32942669/ </t>
  </si>
  <si>
    <t xml:space="preserve">https://pubmed.ncbi.nlm.nih.gov/23745703/ </t>
  </si>
  <si>
    <t xml:space="preserve">https://reporter.nih.gov/project-details/8780971 </t>
  </si>
  <si>
    <t>Yes2</t>
  </si>
  <si>
    <t>Cyclosporin A</t>
  </si>
  <si>
    <t xml:space="preserve">https://www.nature.com/articles/s41440-019-0387-3 </t>
  </si>
  <si>
    <t>Dasatinib</t>
  </si>
  <si>
    <t>Yes3</t>
  </si>
  <si>
    <t xml:space="preserve">https://adisinsight.springer.com/drugs/800020592 </t>
  </si>
  <si>
    <t xml:space="preserve">https://pubmed.ncbi.nlm.nih.gov/26348106/ </t>
  </si>
  <si>
    <t xml:space="preserve">https://pubmed.ncbi.nlm.nih.gov/29284357/ </t>
  </si>
  <si>
    <t xml:space="preserve">https://pubmed.ncbi.nlm.nih.gov/31521202/ </t>
  </si>
  <si>
    <t>Doramapimod</t>
  </si>
  <si>
    <t>Emiplacel</t>
  </si>
  <si>
    <t xml:space="preserve">https://pubmed.ncbi.nlm.nih.gov/26685104/ </t>
  </si>
  <si>
    <t>TRL5</t>
  </si>
  <si>
    <t xml:space="preserve">https://pubmed.ncbi.nlm.nih.gov/18981324/ </t>
  </si>
  <si>
    <t xml:space="preserve">https://pubmed.ncbi.nlm.nih.gov/32646252/ </t>
  </si>
  <si>
    <t>Ferulic acid</t>
  </si>
  <si>
    <t xml:space="preserve">https://pubmed.ncbi.nlm.nih.gov/28640960/ </t>
  </si>
  <si>
    <t xml:space="preserve">https://pubmed.ncbi.nlm.nih.gov/30183401/ </t>
  </si>
  <si>
    <t>Gefitinib</t>
  </si>
  <si>
    <t xml:space="preserve">https://pubmed.ncbi.nlm.nih.gov/30636550/ </t>
  </si>
  <si>
    <t>Gelsolin</t>
  </si>
  <si>
    <t xml:space="preserve">https://pubmed.ncbi.nlm.nih.gov/27939478/ </t>
  </si>
  <si>
    <t>TRL4</t>
  </si>
  <si>
    <t xml:space="preserve">https://pubmed.ncbi.nlm.nih.gov/23704251/ </t>
  </si>
  <si>
    <t xml:space="preserve">https://pubmed.ncbi.nlm.nih.gov/31363805/ </t>
  </si>
  <si>
    <t xml:space="preserve">https://pubmed.ncbi.nlm.nih.gov/22935405/ </t>
  </si>
  <si>
    <t xml:space="preserve">https://pubmed.ncbi.nlm.nih.gov/26471339/ </t>
  </si>
  <si>
    <t xml:space="preserve">https://pubmed.ncbi.nlm.nih.gov/28758949/ </t>
  </si>
  <si>
    <t xml:space="preserve">Herb - Boiogito </t>
  </si>
  <si>
    <t xml:space="preserve">https://pubmed.ncbi.nlm.nih.gov/17353120/ </t>
  </si>
  <si>
    <t>Herb - Euterpe oleracea</t>
  </si>
  <si>
    <t xml:space="preserve">https://pubmed.ncbi.nlm.nih.gov/17049314/ </t>
  </si>
  <si>
    <t xml:space="preserve">https://pubmed.ncbi.nlm.nih.gov/32306786 </t>
  </si>
  <si>
    <t>Herb - Thymus schimperi</t>
  </si>
  <si>
    <t xml:space="preserve">https://maxwellsci.com/jp/mspabstract.php?jid=BJPT&amp;doi=bjpt.7.2779 </t>
  </si>
  <si>
    <t>https://www.researchgate.net/publication/342492125_Effects_of_Aqueous_Leaf_Extract_of_Thymus_schimperion_Hematologic_Profiles_of_Animal_Models_of_Pre-eclampsia (link in pipeline is not the same as the actual study)</t>
  </si>
  <si>
    <t>HTHQ</t>
  </si>
  <si>
    <t xml:space="preserve">https://pubmed.ncbi.nlm.nih.gov/33542786/ </t>
  </si>
  <si>
    <t>Hydrogen rich saline</t>
  </si>
  <si>
    <t xml:space="preserve">https://pubmed.ncbi.nlm.nih.gov/21764125/ </t>
  </si>
  <si>
    <t xml:space="preserve">https://pubmed.ncbi.nlm.nih.gov/27789293/ </t>
  </si>
  <si>
    <t>Kynurenine</t>
  </si>
  <si>
    <t xml:space="preserve">https://www.tommys.org/research/research-topics/pregnancy-complication-research/pre-eclampsia/kynurenine-potential-treatment-women-pre-eclampsia </t>
  </si>
  <si>
    <t>Liraglutide</t>
  </si>
  <si>
    <t xml:space="preserve">https://faseb.onlinelibrary.wiley.com/doi/abs/10.1096/fasebj.2019.33.1_supplement.574.7 </t>
  </si>
  <si>
    <t xml:space="preserve">https://pubmed.ncbi.nlm.nih.gov/32818477 </t>
  </si>
  <si>
    <t xml:space="preserve">https://pubmed.ncbi.nlm.nih.gov/9537338 </t>
  </si>
  <si>
    <t xml:space="preserve">https://www.isisn.org/BR15(2)2018/967-974-15(2)2018BR-18-73.pdf </t>
  </si>
  <si>
    <t xml:space="preserve">https://pubmed.ncbi.nlm.nih.gov/34044205/ </t>
  </si>
  <si>
    <t>Menadione</t>
  </si>
  <si>
    <t xml:space="preserve">https://pubmed.ncbi.nlm.nih.gov/30415746/ </t>
  </si>
  <si>
    <t>MitoQ</t>
  </si>
  <si>
    <t xml:space="preserve">https://pubmed.ncbi.nlm.nih.gov/32228063/ </t>
  </si>
  <si>
    <t>Moxonidine</t>
  </si>
  <si>
    <t xml:space="preserve">https://pubmed.ncbi.nlm.nih.gov/15071362 </t>
  </si>
  <si>
    <t>Mycophenolate mofetil</t>
  </si>
  <si>
    <t xml:space="preserve">https://pubmed.ncbi.nlm.nih.gov/33321463 </t>
  </si>
  <si>
    <t>https://pubmed.ncbi.nlm.nih.gov/33137710</t>
  </si>
  <si>
    <t xml:space="preserve">https://doi.org/10.17116/repro2015214129-133 </t>
  </si>
  <si>
    <t xml:space="preserve">https://rrpharmacology.pensoft.net/article/35316/ </t>
  </si>
  <si>
    <t xml:space="preserve">https://pubmed.ncbi.nlm.nih.gov/24970393/ </t>
  </si>
  <si>
    <t xml:space="preserve">https://www.ahajournals.org/doi/10.1161/HYPERTENSIONAHA.116.06599 </t>
  </si>
  <si>
    <t>Pirmagrel</t>
  </si>
  <si>
    <t xml:space="preserve">https://pubmed.ncbi.nlm.nih.gov/6371062/ </t>
  </si>
  <si>
    <t xml:space="preserve">https://pubmed.ncbi.nlm.nih.gov/12361679/ </t>
  </si>
  <si>
    <t>Placental growth factor</t>
  </si>
  <si>
    <t xml:space="preserve">https://pubmed.ncbi.nlm.nih.gov/26831193/ </t>
  </si>
  <si>
    <t xml:space="preserve">https://pubmed.ncbi.nlm.nih.gov/27091894/ </t>
  </si>
  <si>
    <t xml:space="preserve">https://pubmed.ncbi.nlm.nih.gov/32654553/ </t>
  </si>
  <si>
    <t xml:space="preserve">https://reporter.nih.gov/project-details/9732626 </t>
  </si>
  <si>
    <t xml:space="preserve">https://pubmed.ncbi.nlm.nih.gov/25249978/ </t>
  </si>
  <si>
    <t xml:space="preserve">https://reporter.nih.gov/project-details/9481296 </t>
  </si>
  <si>
    <t xml:space="preserve">https://pubmed.ncbi.nlm.nih.gov/25793191/ </t>
  </si>
  <si>
    <t xml:space="preserve">https://pubmed.ncbi.nlm.nih.gov/27537554/ </t>
  </si>
  <si>
    <t xml:space="preserve">https://pubmed.ncbi.nlm.nih.gov/33240108/ </t>
  </si>
  <si>
    <t>Polyphenol - Mangiferin</t>
  </si>
  <si>
    <t xml:space="preserve">https://pubmed.ncbi.nlm.nih.gov/29934052/ </t>
  </si>
  <si>
    <t xml:space="preserve">https://pubmed.ncbi.nlm.nih.gov/31989480/ </t>
  </si>
  <si>
    <t>Polyphenol - Moringa oleifera</t>
  </si>
  <si>
    <t xml:space="preserve">https://www.ncbi.nlm.nih.gov/pmc/articles/PMC6918402/ </t>
  </si>
  <si>
    <t xml:space="preserve">http://dx.doi.org/10.7324/JAPS.2020.10806 </t>
  </si>
  <si>
    <t>Polyphenol - Quercetin</t>
  </si>
  <si>
    <t xml:space="preserve">https://pubmed.ncbi.nlm.nih.gov/31940027/ </t>
  </si>
  <si>
    <t xml:space="preserve">https://pubmed.ncbi.nlm.nih.gov/31022396/ </t>
  </si>
  <si>
    <t xml:space="preserve">https://pubmed.ncbi.nlm.nih.gov/31103824/ </t>
  </si>
  <si>
    <t xml:space="preserve">https://pubmed.ncbi.nlm.nih.gov/32305698/ </t>
  </si>
  <si>
    <t>Polyphenol - Scutellaria baicalensis root extract (Baicalin)</t>
  </si>
  <si>
    <t xml:space="preserve">https://sciendo.com/article/10.2478/hepo-2019-0001 </t>
  </si>
  <si>
    <t xml:space="preserve">https://pubmed.ncbi.nlm.nih.gov/30372856 </t>
  </si>
  <si>
    <t xml:space="preserve">https://pubmed.ncbi.nlm.nih.gov/33081553 </t>
  </si>
  <si>
    <t xml:space="preserve">https://pubmed.ncbi.nlm.nih.gov/33435803 </t>
  </si>
  <si>
    <t xml:space="preserve">https://pubmed.ncbi.nlm.nih.gov/34320906/ </t>
  </si>
  <si>
    <t>Polyphenol - Uncaria rhynchophylla extract</t>
  </si>
  <si>
    <t xml:space="preserve">https://pubmed.ncbi.nlm.nih.gov/23376412 </t>
  </si>
  <si>
    <t xml:space="preserve">https://pubmed.ncbi.nlm.nih.gov/26539222 </t>
  </si>
  <si>
    <t xml:space="preserve">https://pubmed.ncbi.nlm.nih.gov/20828308 </t>
  </si>
  <si>
    <t xml:space="preserve">https://pubmed.ncbi.nlm.nih.gov/31116257 </t>
  </si>
  <si>
    <t>Polyphenol - Vitexin</t>
  </si>
  <si>
    <t xml:space="preserve">https://pubmed.ncbi.nlm.nih.gov/31486114 </t>
  </si>
  <si>
    <t>Polyphenol - Vitis labrusca/vinifera extract</t>
  </si>
  <si>
    <t xml:space="preserve">https://pubmed.ncbi.nlm.nih.gov/12495554   </t>
  </si>
  <si>
    <t xml:space="preserve">https://pubmed.ncbi.nlm.nih.gov/17454221 </t>
  </si>
  <si>
    <t xml:space="preserve">https://pubmed.ncbi.nlm.nih.gov/32292752/  </t>
  </si>
  <si>
    <t>Regulatory T cells</t>
  </si>
  <si>
    <t xml:space="preserve">https://pubmed.ncbi.nlm.nih.gov/26290102/ </t>
  </si>
  <si>
    <t>Research programme - GPCR-AAB binding aptamers</t>
  </si>
  <si>
    <t xml:space="preserve">https://pubmed.ncbi.nlm.nih.gov/23144646/ </t>
  </si>
  <si>
    <t xml:space="preserve">Research programme - Gynaecological disorder therapeutics </t>
  </si>
  <si>
    <t xml:space="preserve">https://adisinsight.springer.com/drugs/800058935 </t>
  </si>
  <si>
    <t>Saireito</t>
  </si>
  <si>
    <t>SB203580</t>
  </si>
  <si>
    <t xml:space="preserve">https://pubmed.ncbi.nlm.nih.gov/31507429/ </t>
  </si>
  <si>
    <t xml:space="preserve">sFlt-1-targeting siRNA (nanoparticle delivery) </t>
  </si>
  <si>
    <t xml:space="preserve">https://pubmed.ncbi.nlm.nih.gov/28962687/ </t>
  </si>
  <si>
    <t xml:space="preserve">https://pubmed.ncbi.nlm.nih.gov/32117942/ </t>
  </si>
  <si>
    <t xml:space="preserve">https://pubmed.ncbi.nlm.nih.gov/28529486/ </t>
  </si>
  <si>
    <t xml:space="preserve">https://pubmed.ncbi.nlm.nih.gov/17389265/ </t>
  </si>
  <si>
    <t xml:space="preserve">https://pubmed.ncbi.nlm.nih.gov/27207105/ </t>
  </si>
  <si>
    <t xml:space="preserve">https://pubmed.ncbi.nlm.nih.gov/32199147/ </t>
  </si>
  <si>
    <t xml:space="preserve">https://pubmed.ncbi.nlm.nih.gov/24335973 </t>
  </si>
  <si>
    <t xml:space="preserve">https://pubmed.ncbi.nlm.nih.gov/27620880/ </t>
  </si>
  <si>
    <t xml:space="preserve">https://pubmed.ncbi.nlm.nih.gov/31363805 </t>
  </si>
  <si>
    <t>Sofalcone</t>
  </si>
  <si>
    <t xml:space="preserve">https://pubmed.ncbi.nlm.nih.gov/25667213/ </t>
  </si>
  <si>
    <t>SynB1-ELP-p50i (polypeptide delivery)</t>
  </si>
  <si>
    <t xml:space="preserve">https://pubmed.ncbi.nlm.nih.gov/31786977/ </t>
  </si>
  <si>
    <t xml:space="preserve">https://pubmed.ncbi.nlm.nih.gov/18259014/ </t>
  </si>
  <si>
    <t>Tetramethylpyrazine</t>
  </si>
  <si>
    <t xml:space="preserve">https://pubmed.ncbi.nlm.nih.gov/30937928/ </t>
  </si>
  <si>
    <t xml:space="preserve">https://pubmed.ncbi.nlm.nih.gov/33112793 </t>
  </si>
  <si>
    <t xml:space="preserve">http://www.chictr.org.cn/showproj.aspx?proj=4990 </t>
  </si>
  <si>
    <t xml:space="preserve">https://pubmed.ncbi.nlm.nih.gov/27668034/ </t>
  </si>
  <si>
    <t xml:space="preserve">https://pubmed.ncbi.nlm.nih.gov/14971720/ </t>
  </si>
  <si>
    <t xml:space="preserve">https://pubmed.ncbi.nlm.nih.gov/15997172/ </t>
  </si>
  <si>
    <t>Trehalose</t>
  </si>
  <si>
    <t>Yes4</t>
  </si>
  <si>
    <t xml:space="preserve">https://onlinelibrary.wiley.com/doi/abs/10.1111/aji.106_12984 </t>
  </si>
  <si>
    <t>TRV027</t>
  </si>
  <si>
    <t xml:space="preserve">https://pubmed.ncbi.nlm.nih.gov/30503206/ </t>
  </si>
  <si>
    <t xml:space="preserve">https://pubmed.ncbi.nlm.nih.gov/20801892/ </t>
  </si>
  <si>
    <t xml:space="preserve">https://adisinsight.springer.com/trials/700261681 </t>
  </si>
  <si>
    <t xml:space="preserve">https://www.clinicaltrialsarena.com/news/trevena-trv027-trial-covid-19/ </t>
  </si>
  <si>
    <t>VEGF-121 - PE/E</t>
  </si>
  <si>
    <t xml:space="preserve">https://pubmed.ncbi.nlm.nih.gov/17724276/ </t>
  </si>
  <si>
    <t xml:space="preserve">https://pubmed.ncbi.nlm.nih.gov/27033458/ </t>
  </si>
  <si>
    <t>VEGF-B (polypeptide delivery)</t>
  </si>
  <si>
    <t xml:space="preserve">https://reporter.nih.gov/project-details/9973513 </t>
  </si>
  <si>
    <t xml:space="preserve">https://pubmed.ncbi.nlm.nih.gov/29629873/ </t>
  </si>
  <si>
    <t>VG 1177</t>
  </si>
  <si>
    <t xml:space="preserve">https://pubmed.ncbi.nlm.nih.gov/28642294/ </t>
  </si>
  <si>
    <t>YC 1</t>
  </si>
  <si>
    <t xml:space="preserve">https://pubmed.ncbi.nlm.nih.gov/24144050/ </t>
  </si>
  <si>
    <t xml:space="preserve">https://pubmed.ncbi.nlm.nih.gov/26159901/ </t>
  </si>
  <si>
    <r>
      <t xml:space="preserve">Supplementary Data 1: </t>
    </r>
    <r>
      <rPr>
        <sz val="12"/>
        <color rgb="FF000000"/>
        <rFont val="Calibri"/>
        <family val="2"/>
        <scheme val="minor"/>
      </rPr>
      <t>Excel spreadsheet with analysis (raw data)</t>
    </r>
  </si>
  <si>
    <t xml:space="preserve">Ad-VEGF (viral vector delivery) </t>
  </si>
  <si>
    <t>AGT-targeting siRNA</t>
  </si>
  <si>
    <t xml:space="preserve">CLR/RAMP agonists </t>
  </si>
  <si>
    <t xml:space="preserve">Etanercept </t>
  </si>
  <si>
    <t xml:space="preserve">GYY4137 </t>
  </si>
  <si>
    <t xml:space="preserve">Haemoglobin vesicles (nanoparticle delivery) </t>
  </si>
  <si>
    <t xml:space="preserve">Lovastatin </t>
  </si>
  <si>
    <t xml:space="preserve">MZe786 </t>
  </si>
  <si>
    <t xml:space="preserve">Nicorandil </t>
  </si>
  <si>
    <t xml:space="preserve">Ouabain </t>
  </si>
  <si>
    <t xml:space="preserve">Polyphenol - Grape seed extract </t>
  </si>
  <si>
    <t xml:space="preserve">Simvastatin </t>
  </si>
  <si>
    <t xml:space="preserve">Sodium hydrosulfide </t>
  </si>
  <si>
    <t xml:space="preserve">Tempol </t>
  </si>
  <si>
    <t xml:space="preserve">Toki-shakuyaku-san </t>
  </si>
  <si>
    <t>AD-01</t>
  </si>
  <si>
    <t>https://www.frontiersin.org/journals/cell-and-developmental-biology/articles/10.3389/fcell.2025.1539496/full</t>
  </si>
  <si>
    <t>AEDPPE</t>
  </si>
  <si>
    <t>https://academic.oup.com/ajh/article/34/10/1116/6284337?login=false</t>
  </si>
  <si>
    <t>Akkermansia muciniphila (A. muciniphila)</t>
  </si>
  <si>
    <t>https://www.ncbi.nlm.nih.gov/pmc/articles/PMC8262928/</t>
  </si>
  <si>
    <t>https://pubmed.ncbi.nlm.nih.gov/37165987/</t>
  </si>
  <si>
    <t>https://pubmed.ncbi.nlm.nih.gov/39770686/</t>
  </si>
  <si>
    <t>https://pmc.ncbi.nlm.nih.gov/articles/PMC12220270/</t>
  </si>
  <si>
    <t>Apocynin</t>
  </si>
  <si>
    <t xml:space="preserve">https://www.tandfonline.com/doi/full/10.1080/10641955.2021.2014518 </t>
  </si>
  <si>
    <t>https://pubmed.ncbi.nlm.nih.gov/35137612/</t>
  </si>
  <si>
    <t>B7-33</t>
  </si>
  <si>
    <t>https://www.ahajournals.org/doi/10.1161/hyp.81.suppl_1.16</t>
  </si>
  <si>
    <t>Bisoprolol</t>
  </si>
  <si>
    <t xml:space="preserve">https://www.ncbi.nlm.nih.gov/pmc/articles/PMC8348612/ </t>
  </si>
  <si>
    <t>C103</t>
  </si>
  <si>
    <t xml:space="preserve">https://vicorepharma.com/mfn_news/interim-report-january-march-2024/ </t>
  </si>
  <si>
    <t>Carvedilol</t>
  </si>
  <si>
    <t xml:space="preserve">https://www.mdpi.com/2077-0383/10/15/3384 </t>
  </si>
  <si>
    <t xml:space="preserve">https://www.mdpi.com/1922468 </t>
  </si>
  <si>
    <t>Cordycepin</t>
  </si>
  <si>
    <t>https://www.tandfonline.com/doi/full/10.1080/08820139.2024.2418572</t>
  </si>
  <si>
    <t>Cu/Eu@H-β-CD-ZNPs</t>
  </si>
  <si>
    <t>https://journals.sagepub.com/doi/10.1177/08853282251322272</t>
  </si>
  <si>
    <t>Dipyridamole</t>
  </si>
  <si>
    <t>https://www.ahajournals.org/doi/10.1161/HYPERTENSIONAHA.125.25003</t>
  </si>
  <si>
    <t>EG 101</t>
  </si>
  <si>
    <t>https://en.egpharm.com/product/index.html</t>
  </si>
  <si>
    <t>GMA 312</t>
  </si>
  <si>
    <t xml:space="preserve">https://www.gmaxbiopharm.com/pipeline.html </t>
  </si>
  <si>
    <t>hAECs</t>
  </si>
  <si>
    <t>https://academic.oup.com/biolreprod/article-abstract/111/4/906/7723470?redirectedFrom=fulltext</t>
  </si>
  <si>
    <t>Handle-region peptides (HRP)</t>
  </si>
  <si>
    <t xml:space="preserve">https://reporter.nih.gov/search/h_eTNHuVzkKRG5wupmB6_g/project-details/10480975#description </t>
  </si>
  <si>
    <t>Astragaloside IV (AsIV)</t>
  </si>
  <si>
    <t xml:space="preserve">https://onlinelibrary.wiley.com/doi/10.1002/kjm2.12313 </t>
  </si>
  <si>
    <t>Herb - nano-herbal Phaleria macrocarpa - PE/E</t>
  </si>
  <si>
    <t>https://pharmacia.pensoft.net/article/127565/element/8/175001//</t>
  </si>
  <si>
    <t xml:space="preserve">Herb - Olive leaf extract (OLE) </t>
  </si>
  <si>
    <t>https://pharmacia.pensoft.net/article/122471/</t>
  </si>
  <si>
    <t>Herb - Puerarin</t>
  </si>
  <si>
    <t xml:space="preserve">https://www.sciencedirect.com/science/article/abs/pii/S1567576921006378?via%3Dihub </t>
  </si>
  <si>
    <t xml:space="preserve">https://www.mdpi.com/2072-6643/14/23/5025 </t>
  </si>
  <si>
    <t>Herb - Tanshinol</t>
  </si>
  <si>
    <t xml:space="preserve">https://www.tandfonline.com/doi/full/10.1080/01443615.2023.2274527 </t>
  </si>
  <si>
    <t>Herbs - Amomum villosum Lour.</t>
  </si>
  <si>
    <t>https://www.sciencedirect.com/science/article/pii/S0378874124015162</t>
  </si>
  <si>
    <t>Herbs - Asparagus racemosus root extract</t>
  </si>
  <si>
    <t>https://www.sciencedirect.com/science/article/pii/S0378874125011213</t>
  </si>
  <si>
    <t>Herbs - Astragalus</t>
  </si>
  <si>
    <t>https://www.sciencedirect.com/science/article/abs/pii/S014340042500236X</t>
  </si>
  <si>
    <t>Hesperidin</t>
  </si>
  <si>
    <t>https://onlinelibrary.wiley.com/doi/10.1111/fcp.12952</t>
  </si>
  <si>
    <t>https://pubmed.ncbi.nlm.nih.gov/40213878/</t>
  </si>
  <si>
    <t>hucMSCs</t>
  </si>
  <si>
    <t>Magnocaine - PE/E</t>
  </si>
  <si>
    <t xml:space="preserve">https://www.ncbi.nlm.nih.gov/pmc/articles/PMC5461222/ </t>
  </si>
  <si>
    <t>Naproxen</t>
  </si>
  <si>
    <t xml:space="preserve">https://www.nature.com/articles/s41598-023-44617-2#Abs1 </t>
  </si>
  <si>
    <t>PDCC4</t>
  </si>
  <si>
    <t xml:space="preserve">https://www.ncbi.nlm.nih.gov/pmc/articles/PMC7723499/ </t>
  </si>
  <si>
    <t>Pentoxifylline - PE/E</t>
  </si>
  <si>
    <t>https://pubmed.ncbi.nlm.nih.gov/35861684/</t>
  </si>
  <si>
    <t>Placental protein 13 (PP13)</t>
  </si>
  <si>
    <t>https://www.mdpi.com/1422-0067/25/14/7522</t>
  </si>
  <si>
    <t>PN 101 RS</t>
  </si>
  <si>
    <t>https://adisinsight.springer.com/drugs/800072554</t>
  </si>
  <si>
    <t>Prasugrel</t>
  </si>
  <si>
    <t>https://www.sciencedirect.com/science/article/abs/pii/S0143400424005836</t>
  </si>
  <si>
    <t>Promethazine</t>
  </si>
  <si>
    <t xml:space="preserve">Propolis </t>
  </si>
  <si>
    <t xml:space="preserve">https://bv.fapesp.br/pt/bolsas/201491/acao-imunomoduladora-da-propolis-sobre-monocitos-de-gestantes-portadoras-de-pre-eclampsia-e-celulas-/ </t>
  </si>
  <si>
    <t>Pyridostigmine</t>
  </si>
  <si>
    <t xml:space="preserve">https://pubmed.ncbi.nlm.nih.gov/34232157/ </t>
  </si>
  <si>
    <t>Pyrroloquinoline Quinone - PE/E</t>
  </si>
  <si>
    <t xml:space="preserve">https://link.springer.com/article/10.1007/s43032-021-00743-8 </t>
  </si>
  <si>
    <t>Recombinant Thrombomodulin</t>
  </si>
  <si>
    <t xml:space="preserve">https://academic.oup.com/endo/article/162/4/bqaa248/6066512?login=false#323842187 </t>
  </si>
  <si>
    <t>Sufentanil</t>
  </si>
  <si>
    <t xml:space="preserve">https://www.ncbi.nlm.nih.gov/pmc/articles/PMC9275916/ </t>
  </si>
  <si>
    <t>Tocotrienol</t>
  </si>
  <si>
    <t xml:space="preserve">https://www.ncbi.nlm.nih.gov/pmc/articles/PMC8870475/#:~:text=Tocotrienol%20exerts%20anti%2Dinflammatory%20and,prevent%20hypertension%20in%20pre%2Declampsia.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</si>
</sst>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name val="Calibri"/>
      <family val="2"/>
      <scheme val="minor"/>
    </font>
    <font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499984740745262"/>
        <bgColor theme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749992370372631"/>
        <bgColor theme="9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theme="9"/>
      </patternFill>
    </fill>
  </fills>
  <borders count="1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/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rgb="FF757171"/>
      </left>
      <right style="thin">
        <color rgb="FF757171"/>
      </right>
      <top/>
      <bottom style="thin">
        <color rgb="FF757171"/>
      </bottom>
      <diagonal/>
    </border>
    <border>
      <left/>
      <right style="thin">
        <color rgb="FF757171"/>
      </right>
      <top/>
      <bottom style="thin">
        <color rgb="FF75717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3" fillId="4" borderId="1" xfId="1" applyFill="1" applyBorder="1"/>
    <xf numFmtId="0" fontId="0" fillId="3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/>
    <xf numFmtId="0" fontId="2" fillId="0" borderId="0" xfId="0" applyFont="1"/>
    <xf numFmtId="0" fontId="3" fillId="0" borderId="1" xfId="1" applyFill="1" applyBorder="1"/>
    <xf numFmtId="0" fontId="0" fillId="0" borderId="1" xfId="0" applyBorder="1"/>
    <xf numFmtId="0" fontId="0" fillId="4" borderId="0" xfId="0" applyFill="1"/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6" fillId="6" borderId="2" xfId="0" applyFont="1" applyFill="1" applyBorder="1"/>
    <xf numFmtId="0" fontId="6" fillId="6" borderId="3" xfId="0" applyFont="1" applyFill="1" applyBorder="1"/>
    <xf numFmtId="0" fontId="3" fillId="0" borderId="1" xfId="1" applyFill="1" applyBorder="1" applyAlignment="1"/>
    <xf numFmtId="0" fontId="3" fillId="7" borderId="1" xfId="1" applyFill="1" applyBorder="1"/>
    <xf numFmtId="0" fontId="0" fillId="7" borderId="1" xfId="0" applyFill="1" applyBorder="1"/>
    <xf numFmtId="0" fontId="0" fillId="7" borderId="0" xfId="0" applyFill="1"/>
    <xf numFmtId="0" fontId="7" fillId="0" borderId="0" xfId="0" applyFont="1"/>
    <xf numFmtId="0" fontId="0" fillId="8" borderId="1" xfId="0" applyFill="1" applyBorder="1"/>
    <xf numFmtId="0" fontId="9" fillId="8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9" fillId="3" borderId="1" xfId="1" applyFont="1" applyFill="1" applyBorder="1"/>
    <xf numFmtId="0" fontId="10" fillId="0" borderId="1" xfId="0" applyFont="1" applyBorder="1"/>
    <xf numFmtId="0" fontId="11" fillId="0" borderId="1" xfId="1" applyFont="1" applyFill="1" applyBorder="1"/>
    <xf numFmtId="0" fontId="8" fillId="0" borderId="1" xfId="0" applyFont="1" applyBorder="1"/>
    <xf numFmtId="0" fontId="8" fillId="0" borderId="0" xfId="0" applyFont="1"/>
    <xf numFmtId="0" fontId="8" fillId="3" borderId="1" xfId="1" applyFont="1" applyFill="1" applyBorder="1"/>
    <xf numFmtId="0" fontId="8" fillId="3" borderId="1" xfId="0" applyFont="1" applyFill="1" applyBorder="1"/>
    <xf numFmtId="0" fontId="8" fillId="3" borderId="0" xfId="0" applyFont="1" applyFill="1"/>
    <xf numFmtId="0" fontId="8" fillId="0" borderId="6" xfId="0" applyFont="1" applyBorder="1"/>
    <xf numFmtId="0" fontId="8" fillId="3" borderId="4" xfId="1" applyFont="1" applyFill="1" applyBorder="1"/>
    <xf numFmtId="0" fontId="0" fillId="3" borderId="7" xfId="0" applyFill="1" applyBorder="1"/>
    <xf numFmtId="0" fontId="3" fillId="0" borderId="5" xfId="1" applyFill="1" applyBorder="1"/>
    <xf numFmtId="0" fontId="0" fillId="3" borderId="8" xfId="0" applyFill="1" applyBorder="1"/>
    <xf numFmtId="0" fontId="0" fillId="0" borderId="8" xfId="0" applyBorder="1"/>
    <xf numFmtId="0" fontId="8" fillId="3" borderId="8" xfId="0" applyFont="1" applyFill="1" applyBorder="1"/>
    <xf numFmtId="0" fontId="8" fillId="0" borderId="8" xfId="0" applyFont="1" applyBorder="1"/>
    <xf numFmtId="0" fontId="0" fillId="3" borderId="6" xfId="0" applyFill="1" applyBorder="1"/>
    <xf numFmtId="0" fontId="0" fillId="0" borderId="6" xfId="0" applyBorder="1"/>
    <xf numFmtId="0" fontId="8" fillId="3" borderId="6" xfId="0" applyFont="1" applyFill="1" applyBorder="1"/>
    <xf numFmtId="0" fontId="0" fillId="0" borderId="4" xfId="0" applyBorder="1"/>
    <xf numFmtId="0" fontId="0" fillId="0" borderId="7" xfId="0" applyBorder="1"/>
    <xf numFmtId="0" fontId="0" fillId="3" borderId="5" xfId="0" applyFill="1" applyBorder="1"/>
    <xf numFmtId="0" fontId="0" fillId="0" borderId="5" xfId="0" applyBorder="1"/>
    <xf numFmtId="0" fontId="8" fillId="3" borderId="5" xfId="0" applyFont="1" applyFill="1" applyBorder="1"/>
    <xf numFmtId="0" fontId="8" fillId="0" borderId="5" xfId="0" applyFont="1" applyBorder="1"/>
    <xf numFmtId="0" fontId="8" fillId="4" borderId="1" xfId="1" applyFont="1" applyFill="1" applyBorder="1"/>
    <xf numFmtId="0" fontId="8" fillId="4" borderId="1" xfId="0" applyFont="1" applyFill="1" applyBorder="1"/>
    <xf numFmtId="0" fontId="8" fillId="4" borderId="0" xfId="0" applyFont="1" applyFill="1"/>
    <xf numFmtId="0" fontId="10" fillId="0" borderId="0" xfId="0" applyFont="1"/>
    <xf numFmtId="0" fontId="10" fillId="3" borderId="1" xfId="0" applyFont="1" applyFill="1" applyBorder="1"/>
    <xf numFmtId="0" fontId="0" fillId="3" borderId="9" xfId="0" applyFill="1" applyBorder="1"/>
    <xf numFmtId="0" fontId="6" fillId="3" borderId="1" xfId="1" applyFont="1" applyFill="1" applyBorder="1"/>
    <xf numFmtId="0" fontId="8" fillId="7" borderId="1" xfId="1" applyFont="1" applyFill="1" applyBorder="1"/>
    <xf numFmtId="0" fontId="8" fillId="7" borderId="1" xfId="0" applyFont="1" applyFill="1" applyBorder="1"/>
    <xf numFmtId="0" fontId="8" fillId="7" borderId="0" xfId="0" applyFont="1" applyFill="1"/>
    <xf numFmtId="0" fontId="10" fillId="4" borderId="1" xfId="1" applyFont="1" applyFill="1" applyBorder="1"/>
    <xf numFmtId="0" fontId="10" fillId="3" borderId="1" xfId="1" applyFont="1" applyFill="1" applyBorder="1"/>
    <xf numFmtId="0" fontId="9" fillId="4" borderId="1" xfId="1" applyFont="1" applyFill="1" applyBorder="1"/>
    <xf numFmtId="0" fontId="6" fillId="6" borderId="10" xfId="0" applyFont="1" applyFill="1" applyBorder="1"/>
    <xf numFmtId="0" fontId="6" fillId="6" borderId="11" xfId="0" applyFont="1" applyFill="1" applyBorder="1"/>
    <xf numFmtId="0" fontId="6" fillId="4" borderId="1" xfId="1" applyFon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24</xdr:col>
      <xdr:colOff>190500</xdr:colOff>
      <xdr:row>17</xdr:row>
      <xdr:rowOff>66431</xdr:rowOff>
    </xdr:from>
    <xdr:to>
      <xdr:col>24</xdr:col>
      <xdr:colOff>1511300</xdr:colOff>
      <xdr:row>21</xdr:row>
      <xdr:rowOff>129931</xdr:rowOff>
    </xdr:to>
    <xdr:sp macro="" textlink="">
      <xdr:nvSpPr>
        <xdr:cNvPr id="1566" name="Text Box 542" hidden="1">
          <a:extLst>
            <a:ext uri="{FF2B5EF4-FFF2-40B4-BE49-F238E27FC236}">
              <a16:creationId xmlns:a16="http://schemas.microsoft.com/office/drawing/2014/main" id="{AB969DFA-AF2F-0019-28F6-4B505995EEF8}"/>
            </a:ext>
          </a:extLst>
        </xdr:cNvPr>
        <xdr:cNvSpPr txBox="1">
          <a:spLocks noChangeArrowheads="1"/>
        </xdr:cNvSpPr>
      </xdr:nvSpPr>
      <xdr:spPr bwMode="auto">
        <a:xfrm>
          <a:off x="34937700" y="4343400"/>
          <a:ext cx="1320800" cy="876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27033458/" TargetMode="External"/><Relationship Id="rId21" Type="http://schemas.openxmlformats.org/officeDocument/2006/relationships/hyperlink" Target="https://adisinsight.springer.com/drugs/800020592" TargetMode="External"/><Relationship Id="rId42" Type="http://schemas.openxmlformats.org/officeDocument/2006/relationships/hyperlink" Target="https://reporter.nih.gov/project-details/9732626" TargetMode="External"/><Relationship Id="rId63" Type="http://schemas.openxmlformats.org/officeDocument/2006/relationships/hyperlink" Target="https://pubmed.ncbi.nlm.nih.gov/30503206/" TargetMode="External"/><Relationship Id="rId84" Type="http://schemas.openxmlformats.org/officeDocument/2006/relationships/hyperlink" Target="https://pubmed.ncbi.nlm.nih.gov/29849826/" TargetMode="External"/><Relationship Id="rId138" Type="http://schemas.openxmlformats.org/officeDocument/2006/relationships/hyperlink" Target="https://www.mdpi.com/2077-0383/10/15/3384" TargetMode="External"/><Relationship Id="rId159" Type="http://schemas.openxmlformats.org/officeDocument/2006/relationships/hyperlink" Target="https://www.nature.com/articles/s41598-023-44617-2" TargetMode="External"/><Relationship Id="rId170" Type="http://schemas.openxmlformats.org/officeDocument/2006/relationships/hyperlink" Target="https://www.ncbi.nlm.nih.gov/pmc/articles/PMC9275916/" TargetMode="External"/><Relationship Id="rId107" Type="http://schemas.openxmlformats.org/officeDocument/2006/relationships/hyperlink" Target="https://pubmed.ncbi.nlm.nih.gov/32305698/" TargetMode="External"/><Relationship Id="rId11" Type="http://schemas.openxmlformats.org/officeDocument/2006/relationships/hyperlink" Target="https://pubmed.ncbi.nlm.nih.gov/25667213/" TargetMode="External"/><Relationship Id="rId32" Type="http://schemas.openxmlformats.org/officeDocument/2006/relationships/hyperlink" Target="https://www.tommys.org/research/research-topics/pregnancy-complication-research/pre-eclampsia/kynurenine-potential-treatment-women-pre-eclampsia" TargetMode="External"/><Relationship Id="rId53" Type="http://schemas.openxmlformats.org/officeDocument/2006/relationships/hyperlink" Target="https://pubmed.ncbi.nlm.nih.gov/26290102/" TargetMode="External"/><Relationship Id="rId74" Type="http://schemas.openxmlformats.org/officeDocument/2006/relationships/hyperlink" Target="https://pubmed.ncbi.nlm.nih.gov/28640960/" TargetMode="External"/><Relationship Id="rId128" Type="http://schemas.openxmlformats.org/officeDocument/2006/relationships/hyperlink" Target="https://www.clinicaltrialsarena.com/news/trevena-trv027-trial-covid-19/" TargetMode="External"/><Relationship Id="rId149" Type="http://schemas.openxmlformats.org/officeDocument/2006/relationships/hyperlink" Target="https://www.mdpi.com/2072-6643/14/23/5025" TargetMode="External"/><Relationship Id="rId5" Type="http://schemas.openxmlformats.org/officeDocument/2006/relationships/hyperlink" Target="https://www.nature.com/articles/s41440-019-0387-3" TargetMode="External"/><Relationship Id="rId95" Type="http://schemas.openxmlformats.org/officeDocument/2006/relationships/hyperlink" Target="https://pubmed.ncbi.nlm.nih.gov/32292752/" TargetMode="External"/><Relationship Id="rId160" Type="http://schemas.openxmlformats.org/officeDocument/2006/relationships/hyperlink" Target="https://www.ncbi.nlm.nih.gov/pmc/articles/PMC7723499/" TargetMode="External"/><Relationship Id="rId22" Type="http://schemas.openxmlformats.org/officeDocument/2006/relationships/hyperlink" Target="https://pubmed.ncbi.nlm.nih.gov/26685104/" TargetMode="External"/><Relationship Id="rId43" Type="http://schemas.openxmlformats.org/officeDocument/2006/relationships/hyperlink" Target="https://pubmed.ncbi.nlm.nih.gov/25249978/" TargetMode="External"/><Relationship Id="rId64" Type="http://schemas.openxmlformats.org/officeDocument/2006/relationships/hyperlink" Target="https://pubmed.ncbi.nlm.nih.gov/17724276/" TargetMode="External"/><Relationship Id="rId118" Type="http://schemas.openxmlformats.org/officeDocument/2006/relationships/hyperlink" Target="https://pubmed.ncbi.nlm.nih.gov/33081553" TargetMode="External"/><Relationship Id="rId139" Type="http://schemas.openxmlformats.org/officeDocument/2006/relationships/hyperlink" Target="https://www.mdpi.com/1922468" TargetMode="External"/><Relationship Id="rId85" Type="http://schemas.openxmlformats.org/officeDocument/2006/relationships/hyperlink" Target="https://pubmed.ncbi.nlm.nih.gov/28962687/" TargetMode="External"/><Relationship Id="rId150" Type="http://schemas.openxmlformats.org/officeDocument/2006/relationships/hyperlink" Target="https://www.tandfonline.com/doi/full/10.1080/01443615.2023.2274527" TargetMode="External"/><Relationship Id="rId171" Type="http://schemas.openxmlformats.org/officeDocument/2006/relationships/hyperlink" Target="https://www.ncbi.nlm.nih.gov/pmc/articles/PMC8870475/" TargetMode="External"/><Relationship Id="rId12" Type="http://schemas.openxmlformats.org/officeDocument/2006/relationships/hyperlink" Target="https://www.ncbi.nlm.nih.gov/pmc/articles/PMC6854435/" TargetMode="External"/><Relationship Id="rId33" Type="http://schemas.openxmlformats.org/officeDocument/2006/relationships/hyperlink" Target="https://pubmed.ncbi.nlm.nih.gov/32818477" TargetMode="External"/><Relationship Id="rId108" Type="http://schemas.openxmlformats.org/officeDocument/2006/relationships/hyperlink" Target="https://pubmed.ncbi.nlm.nih.gov/31103824/" TargetMode="External"/><Relationship Id="rId129" Type="http://schemas.openxmlformats.org/officeDocument/2006/relationships/hyperlink" Target="https://www.ncbi.nlm.nih.gov/pmc/articles/PMC8262928/" TargetMode="External"/><Relationship Id="rId54" Type="http://schemas.openxmlformats.org/officeDocument/2006/relationships/hyperlink" Target="https://adisinsight.springer.com/drugs/800058935" TargetMode="External"/><Relationship Id="rId70" Type="http://schemas.openxmlformats.org/officeDocument/2006/relationships/hyperlink" Target="https://pubmed.ncbi.nlm.nih.gov/18259014/" TargetMode="External"/><Relationship Id="rId75" Type="http://schemas.openxmlformats.org/officeDocument/2006/relationships/hyperlink" Target="https://pubmed.ncbi.nlm.nih.gov/32306786" TargetMode="External"/><Relationship Id="rId91" Type="http://schemas.openxmlformats.org/officeDocument/2006/relationships/hyperlink" Target="https://pubmed.ncbi.nlm.nih.gov/28758949/" TargetMode="External"/><Relationship Id="rId96" Type="http://schemas.openxmlformats.org/officeDocument/2006/relationships/hyperlink" Target="https://pubmed.ncbi.nlm.nih.gov/12495554" TargetMode="External"/><Relationship Id="rId140" Type="http://schemas.openxmlformats.org/officeDocument/2006/relationships/hyperlink" Target="https://www.tandfonline.com/doi/full/10.1080/08820139.2024.2418572" TargetMode="External"/><Relationship Id="rId145" Type="http://schemas.openxmlformats.org/officeDocument/2006/relationships/hyperlink" Target="https://academic.oup.com/biolreprod/article-abstract/111/4/906/7723470?redirectedFrom=fulltext" TargetMode="External"/><Relationship Id="rId161" Type="http://schemas.openxmlformats.org/officeDocument/2006/relationships/hyperlink" Target="https://pubmed.ncbi.nlm.nih.gov/35861684/" TargetMode="External"/><Relationship Id="rId166" Type="http://schemas.openxmlformats.org/officeDocument/2006/relationships/hyperlink" Target="https://link.springer.com/article/10.1007/s43032-021-00743-8" TargetMode="External"/><Relationship Id="rId1" Type="http://schemas.openxmlformats.org/officeDocument/2006/relationships/hyperlink" Target="https://pubmed.ncbi.nlm.nih.gov/33137710" TargetMode="External"/><Relationship Id="rId6" Type="http://schemas.openxmlformats.org/officeDocument/2006/relationships/hyperlink" Target="https://pubmed.ncbi.nlm.nih.gov/17353120/" TargetMode="External"/><Relationship Id="rId23" Type="http://schemas.openxmlformats.org/officeDocument/2006/relationships/hyperlink" Target="https://pubmed.ncbi.nlm.nih.gov/32646252/" TargetMode="External"/><Relationship Id="rId28" Type="http://schemas.openxmlformats.org/officeDocument/2006/relationships/hyperlink" Target="https://pubmed.ncbi.nlm.nih.gov/17049314/" TargetMode="External"/><Relationship Id="rId49" Type="http://schemas.openxmlformats.org/officeDocument/2006/relationships/hyperlink" Target="https://sciendo.com/article/10.2478/hepo-2019-0001" TargetMode="External"/><Relationship Id="rId114" Type="http://schemas.openxmlformats.org/officeDocument/2006/relationships/hyperlink" Target="https://pubmed.ncbi.nlm.nih.gov/27668034/" TargetMode="External"/><Relationship Id="rId119" Type="http://schemas.openxmlformats.org/officeDocument/2006/relationships/hyperlink" Target="https://pubmed.ncbi.nlm.nih.gov/30372856" TargetMode="External"/><Relationship Id="rId44" Type="http://schemas.openxmlformats.org/officeDocument/2006/relationships/hyperlink" Target="https://reporter.nih.gov/project-details/9481296" TargetMode="External"/><Relationship Id="rId60" Type="http://schemas.openxmlformats.org/officeDocument/2006/relationships/hyperlink" Target="https://pubmed.ncbi.nlm.nih.gov/30937928/" TargetMode="External"/><Relationship Id="rId65" Type="http://schemas.openxmlformats.org/officeDocument/2006/relationships/hyperlink" Target="https://reporter.nih.gov/project-details/9973513" TargetMode="External"/><Relationship Id="rId81" Type="http://schemas.openxmlformats.org/officeDocument/2006/relationships/hyperlink" Target="https://pubmed.ncbi.nlm.nih.gov/12361679/" TargetMode="External"/><Relationship Id="rId86" Type="http://schemas.openxmlformats.org/officeDocument/2006/relationships/hyperlink" Target="https://pubmed.ncbi.nlm.nih.gov/15997172/" TargetMode="External"/><Relationship Id="rId130" Type="http://schemas.openxmlformats.org/officeDocument/2006/relationships/hyperlink" Target="https://pmc.ncbi.nlm.nih.gov/articles/PMC12220270/" TargetMode="External"/><Relationship Id="rId135" Type="http://schemas.openxmlformats.org/officeDocument/2006/relationships/hyperlink" Target="https://www.ahajournals.org/doi/10.1161/hyp.81.suppl_1.16" TargetMode="External"/><Relationship Id="rId151" Type="http://schemas.openxmlformats.org/officeDocument/2006/relationships/hyperlink" Target="https://pharmacia.pensoft.net/article/127565/element/8/175001/" TargetMode="External"/><Relationship Id="rId156" Type="http://schemas.openxmlformats.org/officeDocument/2006/relationships/hyperlink" Target="https://www.sciencedirect.com/science/article/pii/S0378874125011213" TargetMode="External"/><Relationship Id="rId172" Type="http://schemas.openxmlformats.org/officeDocument/2006/relationships/drawing" Target="../drawings/drawing1.xml"/><Relationship Id="rId13" Type="http://schemas.openxmlformats.org/officeDocument/2006/relationships/hyperlink" Target="https://pubmed.ncbi.nlm.nih.gov/29284116/" TargetMode="External"/><Relationship Id="rId18" Type="http://schemas.openxmlformats.org/officeDocument/2006/relationships/hyperlink" Target="https://pubmed.ncbi.nlm.nih.gov/32527034/" TargetMode="External"/><Relationship Id="rId39" Type="http://schemas.openxmlformats.org/officeDocument/2006/relationships/hyperlink" Target="https://pubmed.ncbi.nlm.nih.gov/32654553/" TargetMode="External"/><Relationship Id="rId109" Type="http://schemas.openxmlformats.org/officeDocument/2006/relationships/hyperlink" Target="https://pubmed.ncbi.nlm.nih.gov/31022396/" TargetMode="External"/><Relationship Id="rId34" Type="http://schemas.openxmlformats.org/officeDocument/2006/relationships/hyperlink" Target="https://pubmed.ncbi.nlm.nih.gov/32228063/" TargetMode="External"/><Relationship Id="rId50" Type="http://schemas.openxmlformats.org/officeDocument/2006/relationships/hyperlink" Target="https://pubmed.ncbi.nlm.nih.gov/23376412" TargetMode="External"/><Relationship Id="rId55" Type="http://schemas.openxmlformats.org/officeDocument/2006/relationships/hyperlink" Target="https://pubmed.ncbi.nlm.nih.gov/17353120/" TargetMode="External"/><Relationship Id="rId76" Type="http://schemas.openxmlformats.org/officeDocument/2006/relationships/hyperlink" Target="https://maxwellsci.com/jp/mspabstract.php?jid=BJPT&amp;doi=bjpt.7.2779" TargetMode="External"/><Relationship Id="rId97" Type="http://schemas.openxmlformats.org/officeDocument/2006/relationships/hyperlink" Target="https://pubmed.ncbi.nlm.nih.gov/24335973" TargetMode="External"/><Relationship Id="rId104" Type="http://schemas.openxmlformats.org/officeDocument/2006/relationships/hyperlink" Target="https://pubmed.ncbi.nlm.nih.gov/9537338" TargetMode="External"/><Relationship Id="rId120" Type="http://schemas.openxmlformats.org/officeDocument/2006/relationships/hyperlink" Target="https://pubmed.ncbi.nlm.nih.gov/33435803" TargetMode="External"/><Relationship Id="rId125" Type="http://schemas.openxmlformats.org/officeDocument/2006/relationships/hyperlink" Target="https://pubmed.ncbi.nlm.nih.gov/34044205/" TargetMode="External"/><Relationship Id="rId141" Type="http://schemas.openxmlformats.org/officeDocument/2006/relationships/hyperlink" Target="https://journals.sagepub.com/doi/10.1177/08853282251322272" TargetMode="External"/><Relationship Id="rId146" Type="http://schemas.openxmlformats.org/officeDocument/2006/relationships/hyperlink" Target="https://reporter.nih.gov/search/h_eTNHuVzkKRG5wupmB6_g/project-details/10480975" TargetMode="External"/><Relationship Id="rId167" Type="http://schemas.openxmlformats.org/officeDocument/2006/relationships/hyperlink" Target="https://academic.oup.com/endo/article/162/4/bqaa248/6066512?login=false" TargetMode="External"/><Relationship Id="rId7" Type="http://schemas.openxmlformats.org/officeDocument/2006/relationships/hyperlink" Target="https://faseb.onlinelibrary.wiley.com/doi/abs/10.1096/fasebj.2019.33.1_supplement.574.7" TargetMode="External"/><Relationship Id="rId71" Type="http://schemas.openxmlformats.org/officeDocument/2006/relationships/hyperlink" Target="https://pubmed.ncbi.nlm.nih.gov/30237900/" TargetMode="External"/><Relationship Id="rId92" Type="http://schemas.openxmlformats.org/officeDocument/2006/relationships/hyperlink" Target="https://pubmed.ncbi.nlm.nih.gov/26471339/" TargetMode="External"/><Relationship Id="rId162" Type="http://schemas.openxmlformats.org/officeDocument/2006/relationships/hyperlink" Target="https://www.mdpi.com/1422-0067/25/14/7522" TargetMode="External"/><Relationship Id="rId2" Type="http://schemas.openxmlformats.org/officeDocument/2006/relationships/hyperlink" Target="https://pubmed.ncbi.nlm.nih.gov/33321463" TargetMode="External"/><Relationship Id="rId29" Type="http://schemas.openxmlformats.org/officeDocument/2006/relationships/hyperlink" Target="https://www.researchgate.net/publication/342492125_Effects_of_Aqueous_Leaf_Extract_of_Thymus_schimperion_Hematologic_Profiles_of_Animal_Models_of_Pre-eclampsia%20(link%20in%20pipeline%20is%20not%20the%20same%20as%20the%20actual%20study)" TargetMode="External"/><Relationship Id="rId24" Type="http://schemas.openxmlformats.org/officeDocument/2006/relationships/hyperlink" Target="https://pubmed.ncbi.nlm.nih.gov/30183401/" TargetMode="External"/><Relationship Id="rId40" Type="http://schemas.openxmlformats.org/officeDocument/2006/relationships/hyperlink" Target="https://pubmed.ncbi.nlm.nih.gov/27091894/" TargetMode="External"/><Relationship Id="rId45" Type="http://schemas.openxmlformats.org/officeDocument/2006/relationships/hyperlink" Target="https://pubmed.ncbi.nlm.nih.gov/25793191/" TargetMode="External"/><Relationship Id="rId66" Type="http://schemas.openxmlformats.org/officeDocument/2006/relationships/hyperlink" Target="https://pubmed.ncbi.nlm.nih.gov/28642294/" TargetMode="External"/><Relationship Id="rId87" Type="http://schemas.openxmlformats.org/officeDocument/2006/relationships/hyperlink" Target="https://pubmed.ncbi.nlm.nih.gov/33240108/" TargetMode="External"/><Relationship Id="rId110" Type="http://schemas.openxmlformats.org/officeDocument/2006/relationships/hyperlink" Target="https://pubmed.ncbi.nlm.nih.gov/26539222" TargetMode="External"/><Relationship Id="rId115" Type="http://schemas.openxmlformats.org/officeDocument/2006/relationships/hyperlink" Target="https://pubmed.ncbi.nlm.nih.gov/33112793" TargetMode="External"/><Relationship Id="rId131" Type="http://schemas.openxmlformats.org/officeDocument/2006/relationships/hyperlink" Target="https://pubmed.ncbi.nlm.nih.gov/39770686/" TargetMode="External"/><Relationship Id="rId136" Type="http://schemas.openxmlformats.org/officeDocument/2006/relationships/hyperlink" Target="https://www.ncbi.nlm.nih.gov/pmc/articles/PMC8348612/" TargetMode="External"/><Relationship Id="rId157" Type="http://schemas.openxmlformats.org/officeDocument/2006/relationships/hyperlink" Target="https://pubmed.ncbi.nlm.nih.gov/40213878/" TargetMode="External"/><Relationship Id="rId61" Type="http://schemas.openxmlformats.org/officeDocument/2006/relationships/hyperlink" Target="https://pubmed.ncbi.nlm.nih.gov/14971720/" TargetMode="External"/><Relationship Id="rId82" Type="http://schemas.openxmlformats.org/officeDocument/2006/relationships/hyperlink" Target="https://pubmed.ncbi.nlm.nih.gov/31989480/" TargetMode="External"/><Relationship Id="rId152" Type="http://schemas.openxmlformats.org/officeDocument/2006/relationships/hyperlink" Target="https://pharmacia.pensoft.net/article/122471/" TargetMode="External"/><Relationship Id="rId19" Type="http://schemas.openxmlformats.org/officeDocument/2006/relationships/hyperlink" Target="https://pubmed.ncbi.nlm.nih.gov/32942669/" TargetMode="External"/><Relationship Id="rId14" Type="http://schemas.openxmlformats.org/officeDocument/2006/relationships/hyperlink" Target="https://pubmed.ncbi.nlm.nih.gov/31865793/" TargetMode="External"/><Relationship Id="rId30" Type="http://schemas.openxmlformats.org/officeDocument/2006/relationships/hyperlink" Target="https://pubmed.ncbi.nlm.nih.gov/33542786/" TargetMode="External"/><Relationship Id="rId35" Type="http://schemas.openxmlformats.org/officeDocument/2006/relationships/hyperlink" Target="https://pubmed.ncbi.nlm.nih.gov/15071362" TargetMode="External"/><Relationship Id="rId56" Type="http://schemas.openxmlformats.org/officeDocument/2006/relationships/hyperlink" Target="https://pubmed.ncbi.nlm.nih.gov/31507429/" TargetMode="External"/><Relationship Id="rId77" Type="http://schemas.openxmlformats.org/officeDocument/2006/relationships/hyperlink" Target="https://pubmed.ncbi.nlm.nih.gov/27789293/" TargetMode="External"/><Relationship Id="rId100" Type="http://schemas.openxmlformats.org/officeDocument/2006/relationships/hyperlink" Target="https://pubmed.ncbi.nlm.nih.gov/10952892" TargetMode="External"/><Relationship Id="rId105" Type="http://schemas.openxmlformats.org/officeDocument/2006/relationships/hyperlink" Target="https://www.isisn.org/BR15(2)2018/967-974-15(2)2018BR-18-73.pdf" TargetMode="External"/><Relationship Id="rId126" Type="http://schemas.openxmlformats.org/officeDocument/2006/relationships/hyperlink" Target="https://pubmed.ncbi.nlm.nih.gov/20801892/" TargetMode="External"/><Relationship Id="rId147" Type="http://schemas.openxmlformats.org/officeDocument/2006/relationships/hyperlink" Target="https://onlinelibrary.wiley.com/doi/10.1002/kjm2.12313" TargetMode="External"/><Relationship Id="rId168" Type="http://schemas.openxmlformats.org/officeDocument/2006/relationships/hyperlink" Target="https://www.sciencedirect.com/science/article/abs/pii/S0143400424005836" TargetMode="External"/><Relationship Id="rId8" Type="http://schemas.openxmlformats.org/officeDocument/2006/relationships/hyperlink" Target="https://pubmed.ncbi.nlm.nih.gov/29849826/" TargetMode="External"/><Relationship Id="rId51" Type="http://schemas.openxmlformats.org/officeDocument/2006/relationships/hyperlink" Target="https://pubmed.ncbi.nlm.nih.gov/31486114" TargetMode="External"/><Relationship Id="rId72" Type="http://schemas.openxmlformats.org/officeDocument/2006/relationships/hyperlink" Target="https://reporter.nih.gov/project-details/8780971" TargetMode="External"/><Relationship Id="rId93" Type="http://schemas.openxmlformats.org/officeDocument/2006/relationships/hyperlink" Target="https://www.ncbi.nlm.nih.gov/pmc/articles/PMC6918402/" TargetMode="External"/><Relationship Id="rId98" Type="http://schemas.openxmlformats.org/officeDocument/2006/relationships/hyperlink" Target="https://pubmed.ncbi.nlm.nih.gov/31363805" TargetMode="External"/><Relationship Id="rId121" Type="http://schemas.openxmlformats.org/officeDocument/2006/relationships/hyperlink" Target="https://pubmed.ncbi.nlm.nih.gov/34320906/" TargetMode="External"/><Relationship Id="rId142" Type="http://schemas.openxmlformats.org/officeDocument/2006/relationships/hyperlink" Target="https://www.ahajournals.org/doi/10.1161/HYPERTENSIONAHA.125.25003" TargetMode="External"/><Relationship Id="rId163" Type="http://schemas.openxmlformats.org/officeDocument/2006/relationships/hyperlink" Target="https://adisinsight.springer.com/drugs/800072554" TargetMode="External"/><Relationship Id="rId3" Type="http://schemas.openxmlformats.org/officeDocument/2006/relationships/hyperlink" Target="https://pubmed.ncbi.nlm.nih.gov/19617880/" TargetMode="External"/><Relationship Id="rId25" Type="http://schemas.openxmlformats.org/officeDocument/2006/relationships/hyperlink" Target="https://pubmed.ncbi.nlm.nih.gov/30636550/" TargetMode="External"/><Relationship Id="rId46" Type="http://schemas.openxmlformats.org/officeDocument/2006/relationships/hyperlink" Target="https://pubmed.ncbi.nlm.nih.gov/27537554/" TargetMode="External"/><Relationship Id="rId67" Type="http://schemas.openxmlformats.org/officeDocument/2006/relationships/hyperlink" Target="https://pubmed.ncbi.nlm.nih.gov/26159901/" TargetMode="External"/><Relationship Id="rId116" Type="http://schemas.openxmlformats.org/officeDocument/2006/relationships/hyperlink" Target="https://pubmed.ncbi.nlm.nih.gov/10952892" TargetMode="External"/><Relationship Id="rId137" Type="http://schemas.openxmlformats.org/officeDocument/2006/relationships/hyperlink" Target="https://vicorepharma.com/mfn_news/interim-report-january-march-2024/" TargetMode="External"/><Relationship Id="rId158" Type="http://schemas.openxmlformats.org/officeDocument/2006/relationships/hyperlink" Target="https://www.ncbi.nlm.nih.gov/pmc/articles/PMC5461222/" TargetMode="External"/><Relationship Id="rId20" Type="http://schemas.openxmlformats.org/officeDocument/2006/relationships/hyperlink" Target="https://pubmed.ncbi.nlm.nih.gov/23745703/" TargetMode="External"/><Relationship Id="rId41" Type="http://schemas.openxmlformats.org/officeDocument/2006/relationships/hyperlink" Target="https://pubmed.ncbi.nlm.nih.gov/26831193/" TargetMode="External"/><Relationship Id="rId62" Type="http://schemas.openxmlformats.org/officeDocument/2006/relationships/hyperlink" Target="https://onlinelibrary.wiley.com/doi/abs/10.1111/aji.106_12984" TargetMode="External"/><Relationship Id="rId83" Type="http://schemas.openxmlformats.org/officeDocument/2006/relationships/hyperlink" Target="https://pubmed.ncbi.nlm.nih.gov/29849826/" TargetMode="External"/><Relationship Id="rId88" Type="http://schemas.openxmlformats.org/officeDocument/2006/relationships/hyperlink" Target="https://pubmed.ncbi.nlm.nih.gov/10952892" TargetMode="External"/><Relationship Id="rId111" Type="http://schemas.openxmlformats.org/officeDocument/2006/relationships/hyperlink" Target="https://pubmed.ncbi.nlm.nih.gov/20828308" TargetMode="External"/><Relationship Id="rId132" Type="http://schemas.openxmlformats.org/officeDocument/2006/relationships/hyperlink" Target="https://pubmed.ncbi.nlm.nih.gov/37165987/" TargetMode="External"/><Relationship Id="rId153" Type="http://schemas.openxmlformats.org/officeDocument/2006/relationships/hyperlink" Target="https://www.sciencedirect.com/science/article/pii/S0378874124015162" TargetMode="External"/><Relationship Id="rId15" Type="http://schemas.openxmlformats.org/officeDocument/2006/relationships/hyperlink" Target="https://pubmed.ncbi.nlm.nih.gov/32338644/" TargetMode="External"/><Relationship Id="rId36" Type="http://schemas.openxmlformats.org/officeDocument/2006/relationships/hyperlink" Target="https://pubmed.ncbi.nlm.nih.gov/19617880/" TargetMode="External"/><Relationship Id="rId57" Type="http://schemas.openxmlformats.org/officeDocument/2006/relationships/hyperlink" Target="https://pubmed.ncbi.nlm.nih.gov/32117942/" TargetMode="External"/><Relationship Id="rId106" Type="http://schemas.openxmlformats.org/officeDocument/2006/relationships/hyperlink" Target="https://pubmed.ncbi.nlm.nih.gov/34044205/" TargetMode="External"/><Relationship Id="rId127" Type="http://schemas.openxmlformats.org/officeDocument/2006/relationships/hyperlink" Target="https://adisinsight.springer.com/trials/700261681" TargetMode="External"/><Relationship Id="rId10" Type="http://schemas.openxmlformats.org/officeDocument/2006/relationships/hyperlink" Target="https://pubmed.ncbi.nlm.nih.gov/23144646/" TargetMode="External"/><Relationship Id="rId31" Type="http://schemas.openxmlformats.org/officeDocument/2006/relationships/hyperlink" Target="https://pubmed.ncbi.nlm.nih.gov/21764125/" TargetMode="External"/><Relationship Id="rId52" Type="http://schemas.openxmlformats.org/officeDocument/2006/relationships/hyperlink" Target="https://pubmed.ncbi.nlm.nih.gov/17454221" TargetMode="External"/><Relationship Id="rId73" Type="http://schemas.openxmlformats.org/officeDocument/2006/relationships/hyperlink" Target="https://pubmed.ncbi.nlm.nih.gov/18981324/" TargetMode="External"/><Relationship Id="rId78" Type="http://schemas.openxmlformats.org/officeDocument/2006/relationships/hyperlink" Target="https://www.ahajournals.org/doi/10.1161/HYPERTENSIONAHA.116.06599" TargetMode="External"/><Relationship Id="rId94" Type="http://schemas.openxmlformats.org/officeDocument/2006/relationships/hyperlink" Target="http://dx.doi.org/10.7324/JAPS.2020.10806" TargetMode="External"/><Relationship Id="rId99" Type="http://schemas.openxmlformats.org/officeDocument/2006/relationships/hyperlink" Target="https://pubmed.ncbi.nlm.nih.gov/29629873/" TargetMode="External"/><Relationship Id="rId101" Type="http://schemas.openxmlformats.org/officeDocument/2006/relationships/hyperlink" Target="https://pubmed.ncbi.nlm.nih.gov/31521202/" TargetMode="External"/><Relationship Id="rId122" Type="http://schemas.openxmlformats.org/officeDocument/2006/relationships/hyperlink" Target="https://pubmed.ncbi.nlm.nih.gov/17389265/" TargetMode="External"/><Relationship Id="rId143" Type="http://schemas.openxmlformats.org/officeDocument/2006/relationships/hyperlink" Target="https://en.egpharm.com/product/index.html" TargetMode="External"/><Relationship Id="rId148" Type="http://schemas.openxmlformats.org/officeDocument/2006/relationships/hyperlink" Target="https://www.sciencedirect.com/science/article/abs/pii/S1567576921006378?via%3Dihub" TargetMode="External"/><Relationship Id="rId164" Type="http://schemas.openxmlformats.org/officeDocument/2006/relationships/hyperlink" Target="https://bv.fapesp.br/pt/bolsas/201491/acao-imunomoduladora-da-propolis-sobre-monocitos-de-gestantes-portadoras-de-pre-eclampsia-e-celulas-/" TargetMode="External"/><Relationship Id="rId169" Type="http://schemas.openxmlformats.org/officeDocument/2006/relationships/hyperlink" Target="https://www.ahajournals.org/doi/10.1161/HYPERTENSIONAHA.125.25003" TargetMode="External"/><Relationship Id="rId4" Type="http://schemas.openxmlformats.org/officeDocument/2006/relationships/hyperlink" Target="https://pubmed.ncbi.nlm.nih.gov/29694830/" TargetMode="External"/><Relationship Id="rId9" Type="http://schemas.openxmlformats.org/officeDocument/2006/relationships/hyperlink" Target="https://pubmed.ncbi.nlm.nih.gov/30415746/" TargetMode="External"/><Relationship Id="rId26" Type="http://schemas.openxmlformats.org/officeDocument/2006/relationships/hyperlink" Target="https://pubmed.ncbi.nlm.nih.gov/27939478/" TargetMode="External"/><Relationship Id="rId47" Type="http://schemas.openxmlformats.org/officeDocument/2006/relationships/hyperlink" Target="https://pubmed.ncbi.nlm.nih.gov/29934052/" TargetMode="External"/><Relationship Id="rId68" Type="http://schemas.openxmlformats.org/officeDocument/2006/relationships/hyperlink" Target="https://pubmed.ncbi.nlm.nih.gov/24144050/" TargetMode="External"/><Relationship Id="rId89" Type="http://schemas.openxmlformats.org/officeDocument/2006/relationships/hyperlink" Target="https://pubmed.ncbi.nlm.nih.gov/23704251/" TargetMode="External"/><Relationship Id="rId112" Type="http://schemas.openxmlformats.org/officeDocument/2006/relationships/hyperlink" Target="https://pubmed.ncbi.nlm.nih.gov/31116257" TargetMode="External"/><Relationship Id="rId133" Type="http://schemas.openxmlformats.org/officeDocument/2006/relationships/hyperlink" Target="https://www.tandfonline.com/doi/full/10.1080/10641955.2021.2014518" TargetMode="External"/><Relationship Id="rId154" Type="http://schemas.openxmlformats.org/officeDocument/2006/relationships/hyperlink" Target="https://www.sciencedirect.com/science/article/abs/pii/S014340042500236X" TargetMode="External"/><Relationship Id="rId16" Type="http://schemas.openxmlformats.org/officeDocument/2006/relationships/hyperlink" Target="https://pubmed.ncbi.nlm.nih.gov/21079047/" TargetMode="External"/><Relationship Id="rId37" Type="http://schemas.openxmlformats.org/officeDocument/2006/relationships/hyperlink" Target="https://doi.org/10.17116/repro2015214129-133" TargetMode="External"/><Relationship Id="rId58" Type="http://schemas.openxmlformats.org/officeDocument/2006/relationships/hyperlink" Target="https://pubmed.ncbi.nlm.nih.gov/28529486/" TargetMode="External"/><Relationship Id="rId79" Type="http://schemas.openxmlformats.org/officeDocument/2006/relationships/hyperlink" Target="https://rrpharmacology.pensoft.net/article/35316/" TargetMode="External"/><Relationship Id="rId102" Type="http://schemas.openxmlformats.org/officeDocument/2006/relationships/hyperlink" Target="https://pubmed.ncbi.nlm.nih.gov/26348106/" TargetMode="External"/><Relationship Id="rId123" Type="http://schemas.openxmlformats.org/officeDocument/2006/relationships/hyperlink" Target="https://pubmed.ncbi.nlm.nih.gov/27207105/" TargetMode="External"/><Relationship Id="rId144" Type="http://schemas.openxmlformats.org/officeDocument/2006/relationships/hyperlink" Target="https://www.gmaxbiopharm.com/pipeline.html" TargetMode="External"/><Relationship Id="rId90" Type="http://schemas.openxmlformats.org/officeDocument/2006/relationships/hyperlink" Target="https://pubmed.ncbi.nlm.nih.gov/31363805/" TargetMode="External"/><Relationship Id="rId165" Type="http://schemas.openxmlformats.org/officeDocument/2006/relationships/hyperlink" Target="https://pubmed.ncbi.nlm.nih.gov/34232157/" TargetMode="External"/><Relationship Id="rId27" Type="http://schemas.openxmlformats.org/officeDocument/2006/relationships/hyperlink" Target="https://pubmed.ncbi.nlm.nih.gov/22935405/" TargetMode="External"/><Relationship Id="rId48" Type="http://schemas.openxmlformats.org/officeDocument/2006/relationships/hyperlink" Target="https://pubmed.ncbi.nlm.nih.gov/31940027/" TargetMode="External"/><Relationship Id="rId69" Type="http://schemas.openxmlformats.org/officeDocument/2006/relationships/hyperlink" Target="https://pubmed.ncbi.nlm.nih.gov/31786977/" TargetMode="External"/><Relationship Id="rId113" Type="http://schemas.openxmlformats.org/officeDocument/2006/relationships/hyperlink" Target="http://www.chictr.org.cn/showproj.aspx?proj=4990" TargetMode="External"/><Relationship Id="rId134" Type="http://schemas.openxmlformats.org/officeDocument/2006/relationships/hyperlink" Target="https://pubmed.ncbi.nlm.nih.gov/35137612/" TargetMode="External"/><Relationship Id="rId80" Type="http://schemas.openxmlformats.org/officeDocument/2006/relationships/hyperlink" Target="https://pubmed.ncbi.nlm.nih.gov/6371062/" TargetMode="External"/><Relationship Id="rId155" Type="http://schemas.openxmlformats.org/officeDocument/2006/relationships/hyperlink" Target="https://onlinelibrary.wiley.com/doi/10.1111/fcp.12952" TargetMode="External"/><Relationship Id="rId17" Type="http://schemas.openxmlformats.org/officeDocument/2006/relationships/hyperlink" Target="https://pubmed.ncbi.nlm.nih.gov/27806983/" TargetMode="External"/><Relationship Id="rId38" Type="http://schemas.openxmlformats.org/officeDocument/2006/relationships/hyperlink" Target="https://pubmed.ncbi.nlm.nih.gov/24970393/" TargetMode="External"/><Relationship Id="rId59" Type="http://schemas.openxmlformats.org/officeDocument/2006/relationships/hyperlink" Target="https://pubmed.ncbi.nlm.nih.gov/27620880/" TargetMode="External"/><Relationship Id="rId103" Type="http://schemas.openxmlformats.org/officeDocument/2006/relationships/hyperlink" Target="https://pubmed.ncbi.nlm.nih.gov/29284357/" TargetMode="External"/><Relationship Id="rId124" Type="http://schemas.openxmlformats.org/officeDocument/2006/relationships/hyperlink" Target="https://pubmed.ncbi.nlm.nih.gov/321991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4856-41B6-FB45-B8FC-F19527F6EEC2}">
  <dimension ref="A2:AT282"/>
  <sheetViews>
    <sheetView tabSelected="1" zoomScale="144" zoomScaleNormal="130" workbookViewId="0">
      <selection activeCell="C3" sqref="C3"/>
    </sheetView>
  </sheetViews>
  <sheetFormatPr baseColWidth="10" defaultColWidth="11" defaultRowHeight="16" x14ac:dyDescent="0.2"/>
  <cols>
    <col min="1" max="1" width="52.5" bestFit="1" customWidth="1"/>
    <col min="2" max="2" width="11.83203125" bestFit="1" customWidth="1"/>
    <col min="3" max="4" width="18" customWidth="1"/>
    <col min="5" max="5" width="17.5" customWidth="1"/>
    <col min="6" max="6" width="16" bestFit="1" customWidth="1"/>
    <col min="7" max="7" width="20" customWidth="1"/>
    <col min="8" max="8" width="20.1640625" customWidth="1"/>
    <col min="9" max="9" width="17.1640625" customWidth="1"/>
    <col min="10" max="10" width="15" customWidth="1"/>
    <col min="11" max="11" width="14.1640625" customWidth="1"/>
    <col min="12" max="12" width="14.6640625" customWidth="1"/>
    <col min="13" max="13" width="15" customWidth="1"/>
    <col min="14" max="14" width="14.6640625" customWidth="1"/>
    <col min="15" max="15" width="13.5" customWidth="1"/>
    <col min="16" max="16" width="16.6640625" customWidth="1"/>
    <col min="17" max="17" width="15.83203125" customWidth="1"/>
    <col min="18" max="18" width="17" bestFit="1" customWidth="1"/>
    <col min="19" max="19" width="14" customWidth="1"/>
    <col min="20" max="20" width="19.5" bestFit="1" customWidth="1"/>
    <col min="21" max="21" width="13.1640625" customWidth="1"/>
    <col min="22" max="22" width="30.1640625" customWidth="1"/>
    <col min="23" max="23" width="27" customWidth="1"/>
    <col min="24" max="24" width="24.5" bestFit="1" customWidth="1"/>
    <col min="25" max="25" width="21.33203125" customWidth="1"/>
    <col min="26" max="26" width="22.33203125" customWidth="1"/>
    <col min="27" max="29" width="27.33203125" customWidth="1"/>
    <col min="30" max="30" width="43" customWidth="1"/>
    <col min="31" max="31" width="22.83203125" customWidth="1"/>
    <col min="32" max="32" width="29.1640625" bestFit="1" customWidth="1"/>
    <col min="33" max="33" width="44.33203125" bestFit="1" customWidth="1"/>
    <col min="34" max="34" width="34.1640625" bestFit="1" customWidth="1"/>
    <col min="35" max="35" width="31.33203125" customWidth="1"/>
    <col min="36" max="36" width="31.83203125" customWidth="1"/>
    <col min="37" max="38" width="15.33203125" customWidth="1"/>
    <col min="39" max="39" width="25.33203125" customWidth="1"/>
    <col min="40" max="40" width="29.6640625" bestFit="1" customWidth="1"/>
    <col min="41" max="41" width="25.83203125" bestFit="1" customWidth="1"/>
    <col min="42" max="42" width="19.1640625" bestFit="1" customWidth="1"/>
    <col min="43" max="43" width="19.1640625" customWidth="1"/>
    <col min="44" max="44" width="13" customWidth="1"/>
    <col min="45" max="45" width="13.1640625" bestFit="1" customWidth="1"/>
  </cols>
  <sheetData>
    <row r="2" spans="1:46" x14ac:dyDescent="0.2">
      <c r="A2" s="21" t="s">
        <v>243</v>
      </c>
    </row>
    <row r="3" spans="1:46" x14ac:dyDescent="0.2">
      <c r="V3" s="9" t="s">
        <v>0</v>
      </c>
    </row>
    <row r="4" spans="1:46" x14ac:dyDescent="0.2">
      <c r="E4" s="9" t="s">
        <v>1</v>
      </c>
      <c r="V4" t="s">
        <v>2</v>
      </c>
      <c r="W4" t="s">
        <v>3</v>
      </c>
      <c r="X4" s="66" t="s">
        <v>4</v>
      </c>
      <c r="Y4" s="66"/>
      <c r="Z4" s="66"/>
      <c r="AA4" s="7"/>
      <c r="AB4" s="7"/>
      <c r="AC4" s="7"/>
      <c r="AD4" s="67" t="s">
        <v>5</v>
      </c>
      <c r="AE4" s="67"/>
      <c r="AF4" s="67"/>
      <c r="AG4" s="68" t="s">
        <v>6</v>
      </c>
      <c r="AH4" s="68"/>
      <c r="AI4" s="68" t="s">
        <v>7</v>
      </c>
      <c r="AJ4" s="68"/>
      <c r="AK4" s="68"/>
      <c r="AM4" s="9" t="s">
        <v>8</v>
      </c>
      <c r="AR4" s="9" t="s">
        <v>9</v>
      </c>
    </row>
    <row r="5" spans="1:46" ht="80" x14ac:dyDescent="0.2">
      <c r="A5" s="1" t="s">
        <v>10</v>
      </c>
      <c r="B5" s="2" t="s">
        <v>11</v>
      </c>
      <c r="C5" s="2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26</v>
      </c>
      <c r="R5" s="2" t="s">
        <v>27</v>
      </c>
      <c r="S5" s="2" t="s">
        <v>28</v>
      </c>
      <c r="T5" s="2" t="s">
        <v>29</v>
      </c>
      <c r="U5" s="13" t="s">
        <v>30</v>
      </c>
      <c r="V5" s="1" t="s">
        <v>31</v>
      </c>
      <c r="W5" s="1" t="s">
        <v>32</v>
      </c>
      <c r="X5" s="1" t="s">
        <v>33</v>
      </c>
      <c r="Y5" s="1" t="s">
        <v>34</v>
      </c>
      <c r="Z5" s="1" t="s">
        <v>35</v>
      </c>
      <c r="AA5" s="1" t="s">
        <v>36</v>
      </c>
      <c r="AB5" s="1" t="s">
        <v>37</v>
      </c>
      <c r="AC5" s="1" t="s">
        <v>38</v>
      </c>
      <c r="AD5" s="1" t="s">
        <v>39</v>
      </c>
      <c r="AE5" s="1" t="s">
        <v>40</v>
      </c>
      <c r="AF5" s="1" t="s">
        <v>41</v>
      </c>
      <c r="AG5" s="1" t="s">
        <v>42</v>
      </c>
      <c r="AH5" s="1" t="s">
        <v>43</v>
      </c>
      <c r="AI5" s="1" t="s">
        <v>44</v>
      </c>
      <c r="AJ5" s="1" t="s">
        <v>45</v>
      </c>
      <c r="AK5" s="1" t="s">
        <v>46</v>
      </c>
      <c r="AL5" s="14" t="s">
        <v>47</v>
      </c>
      <c r="AM5" s="2" t="s">
        <v>48</v>
      </c>
      <c r="AN5" s="2" t="s">
        <v>49</v>
      </c>
      <c r="AO5" s="8" t="s">
        <v>50</v>
      </c>
      <c r="AP5" s="2" t="s">
        <v>51</v>
      </c>
      <c r="AQ5" s="14" t="s">
        <v>52</v>
      </c>
      <c r="AR5" s="13" t="s">
        <v>9</v>
      </c>
      <c r="AS5" s="13" t="s">
        <v>53</v>
      </c>
      <c r="AT5" s="13" t="s">
        <v>54</v>
      </c>
    </row>
    <row r="6" spans="1:46" s="6" customFormat="1" ht="17" x14ac:dyDescent="0.2">
      <c r="A6" s="23" t="s">
        <v>259</v>
      </c>
      <c r="B6" s="22" t="s">
        <v>67</v>
      </c>
      <c r="C6" s="22"/>
      <c r="D6" s="24" t="s">
        <v>56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2"/>
      <c r="S6" s="22">
        <f>AVERAGE(R7)</f>
        <v>30</v>
      </c>
      <c r="T6" s="22">
        <v>1</v>
      </c>
      <c r="U6" s="22">
        <f>SUM(S6:T6)</f>
        <v>31</v>
      </c>
      <c r="V6" s="3">
        <v>0</v>
      </c>
      <c r="W6" s="3">
        <v>2</v>
      </c>
      <c r="X6" s="3">
        <v>1</v>
      </c>
      <c r="Y6" s="3">
        <v>0</v>
      </c>
      <c r="Z6" s="3">
        <v>3</v>
      </c>
      <c r="AA6" s="3">
        <v>2</v>
      </c>
      <c r="AB6" s="3">
        <v>0</v>
      </c>
      <c r="AC6" s="3">
        <v>1</v>
      </c>
      <c r="AD6" s="3">
        <v>0</v>
      </c>
      <c r="AE6" s="3">
        <v>2</v>
      </c>
      <c r="AF6" s="3">
        <v>0</v>
      </c>
      <c r="AG6" s="3">
        <v>1</v>
      </c>
      <c r="AH6" s="3">
        <v>1</v>
      </c>
      <c r="AI6" s="3">
        <v>1</v>
      </c>
      <c r="AJ6" s="3">
        <v>1</v>
      </c>
      <c r="AK6" s="3">
        <v>0</v>
      </c>
      <c r="AL6" s="24">
        <f>SUM(V6:AK6)</f>
        <v>15</v>
      </c>
      <c r="AM6" s="3">
        <v>3</v>
      </c>
      <c r="AN6" s="3">
        <v>1</v>
      </c>
      <c r="AO6" s="3">
        <v>0</v>
      </c>
      <c r="AP6" s="3">
        <v>1</v>
      </c>
      <c r="AQ6" s="24">
        <f>SUM(AM6:AP6)</f>
        <v>5</v>
      </c>
      <c r="AR6" s="22">
        <f>SUM(U6+AL6+AQ6)</f>
        <v>51</v>
      </c>
      <c r="AS6" s="22" t="s">
        <v>63</v>
      </c>
      <c r="AT6" s="22" t="s">
        <v>58</v>
      </c>
    </row>
    <row r="7" spans="1:46" x14ac:dyDescent="0.2">
      <c r="A7" s="11" t="s">
        <v>260</v>
      </c>
      <c r="B7" s="11"/>
      <c r="C7" s="11" t="s">
        <v>56</v>
      </c>
      <c r="D7" s="11"/>
      <c r="E7" s="11" t="s">
        <v>74</v>
      </c>
      <c r="F7" s="11">
        <v>4</v>
      </c>
      <c r="G7" s="11">
        <v>2</v>
      </c>
      <c r="H7" s="11">
        <v>4</v>
      </c>
      <c r="I7" s="11">
        <v>4</v>
      </c>
      <c r="J7" s="11">
        <v>4</v>
      </c>
      <c r="K7" s="11">
        <v>0</v>
      </c>
      <c r="L7" s="11">
        <v>0</v>
      </c>
      <c r="M7" s="11">
        <v>4</v>
      </c>
      <c r="N7" s="11">
        <v>0</v>
      </c>
      <c r="O7" s="11">
        <v>0</v>
      </c>
      <c r="P7" s="11">
        <v>4</v>
      </c>
      <c r="Q7" s="11">
        <v>4</v>
      </c>
      <c r="R7" s="11">
        <f>SUM(F7:Q7)</f>
        <v>30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</row>
    <row r="8" spans="1:46" s="6" customFormat="1" x14ac:dyDescent="0.2">
      <c r="A8" s="3" t="s">
        <v>244</v>
      </c>
      <c r="B8" s="3" t="s">
        <v>55</v>
      </c>
      <c r="C8" s="3"/>
      <c r="D8" s="3" t="s">
        <v>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f>AVERAGE(R9:R10)</f>
        <v>19</v>
      </c>
      <c r="T8" s="3">
        <v>2</v>
      </c>
      <c r="U8" s="3">
        <f t="shared" ref="U8:U122" si="0">S8+T8</f>
        <v>21</v>
      </c>
      <c r="V8" s="3">
        <v>0</v>
      </c>
      <c r="W8" s="3">
        <v>2</v>
      </c>
      <c r="X8" s="3">
        <v>1</v>
      </c>
      <c r="Y8" s="3">
        <v>2</v>
      </c>
      <c r="Z8" s="3">
        <v>2</v>
      </c>
      <c r="AA8" s="3">
        <v>0</v>
      </c>
      <c r="AB8" s="3">
        <v>0</v>
      </c>
      <c r="AC8" s="3">
        <v>2</v>
      </c>
      <c r="AD8" s="3">
        <v>-1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f t="shared" ref="AL8:AL122" si="1">SUM(V8:AK8)</f>
        <v>8</v>
      </c>
      <c r="AM8" s="3">
        <v>4</v>
      </c>
      <c r="AN8" s="3">
        <v>3</v>
      </c>
      <c r="AO8" s="3">
        <v>-2</v>
      </c>
      <c r="AP8" s="3">
        <v>1</v>
      </c>
      <c r="AQ8" s="3">
        <f t="shared" ref="AQ8:AQ122" si="2">SUM(AM8:AP8)</f>
        <v>6</v>
      </c>
      <c r="AR8" s="3">
        <f t="shared" ref="AR8:AR122" si="3">AQ8+AL8+U8</f>
        <v>35</v>
      </c>
      <c r="AS8" s="3" t="s">
        <v>57</v>
      </c>
      <c r="AT8" s="3" t="s">
        <v>58</v>
      </c>
    </row>
    <row r="9" spans="1:46" x14ac:dyDescent="0.2">
      <c r="A9" s="10" t="s">
        <v>59</v>
      </c>
      <c r="B9" s="11"/>
      <c r="C9" s="11" t="s">
        <v>56</v>
      </c>
      <c r="D9" s="11"/>
      <c r="E9" s="11" t="s">
        <v>60</v>
      </c>
      <c r="F9" s="11">
        <v>2</v>
      </c>
      <c r="G9" s="11">
        <v>0</v>
      </c>
      <c r="H9" s="11">
        <v>0</v>
      </c>
      <c r="I9" s="11">
        <v>2</v>
      </c>
      <c r="J9" s="11">
        <v>0</v>
      </c>
      <c r="K9" s="11">
        <v>0</v>
      </c>
      <c r="L9" s="11">
        <v>0</v>
      </c>
      <c r="M9" s="11">
        <v>2</v>
      </c>
      <c r="N9" s="11">
        <v>0</v>
      </c>
      <c r="O9" s="11">
        <v>0</v>
      </c>
      <c r="P9" s="11">
        <v>2</v>
      </c>
      <c r="Q9" s="11">
        <v>4</v>
      </c>
      <c r="R9" s="11">
        <f t="shared" ref="R9:R10" si="4">SUM(F9:Q9)</f>
        <v>12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">
      <c r="A10" s="10" t="s">
        <v>61</v>
      </c>
      <c r="B10" s="11"/>
      <c r="C10" s="11" t="s">
        <v>56</v>
      </c>
      <c r="D10" s="11"/>
      <c r="E10" s="11" t="s">
        <v>62</v>
      </c>
      <c r="F10" s="11">
        <v>0</v>
      </c>
      <c r="G10" s="11">
        <v>2</v>
      </c>
      <c r="H10" s="11">
        <v>4</v>
      </c>
      <c r="I10" s="11">
        <v>4</v>
      </c>
      <c r="J10" s="11">
        <v>4</v>
      </c>
      <c r="K10" s="11">
        <v>0</v>
      </c>
      <c r="L10" s="11">
        <v>0</v>
      </c>
      <c r="M10" s="11">
        <v>4</v>
      </c>
      <c r="N10" s="11">
        <v>0</v>
      </c>
      <c r="O10" s="11">
        <v>2</v>
      </c>
      <c r="P10" s="11">
        <v>2</v>
      </c>
      <c r="Q10" s="11">
        <v>4</v>
      </c>
      <c r="R10" s="11">
        <f t="shared" si="4"/>
        <v>26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s="6" customFormat="1" x14ac:dyDescent="0.2">
      <c r="A11" s="25" t="s">
        <v>261</v>
      </c>
      <c r="B11" s="3" t="s">
        <v>55</v>
      </c>
      <c r="C11" s="3"/>
      <c r="D11" s="3" t="s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f>AVERAGE(R12)</f>
        <v>28</v>
      </c>
      <c r="T11" s="3">
        <v>1</v>
      </c>
      <c r="U11" s="3">
        <f>SUM(S11:T11)</f>
        <v>29</v>
      </c>
      <c r="V11" s="3">
        <v>0</v>
      </c>
      <c r="W11" s="3">
        <v>2</v>
      </c>
      <c r="X11" s="3">
        <v>1</v>
      </c>
      <c r="Y11" s="3">
        <v>1</v>
      </c>
      <c r="Z11" s="3">
        <v>2</v>
      </c>
      <c r="AA11" s="3">
        <v>2</v>
      </c>
      <c r="AB11" s="3">
        <v>0</v>
      </c>
      <c r="AC11" s="3">
        <v>2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</v>
      </c>
      <c r="AK11" s="3">
        <v>0</v>
      </c>
      <c r="AL11" s="3">
        <f>SUM(V11:AK11)</f>
        <v>11</v>
      </c>
      <c r="AM11" s="3">
        <v>3</v>
      </c>
      <c r="AN11" s="3">
        <v>1</v>
      </c>
      <c r="AO11" s="3">
        <v>-2</v>
      </c>
      <c r="AP11" s="3">
        <v>1</v>
      </c>
      <c r="AQ11" s="3">
        <f>SUM(AM11:AP11)</f>
        <v>3</v>
      </c>
      <c r="AR11" s="3">
        <f>SUM(U11+AL11+AQ11)</f>
        <v>43</v>
      </c>
      <c r="AS11" s="3" t="s">
        <v>63</v>
      </c>
      <c r="AT11" s="3" t="s">
        <v>58</v>
      </c>
    </row>
    <row r="12" spans="1:46" x14ac:dyDescent="0.2">
      <c r="A12" s="10" t="s">
        <v>262</v>
      </c>
      <c r="B12" s="11"/>
      <c r="C12" s="11" t="s">
        <v>56</v>
      </c>
      <c r="D12" s="11"/>
      <c r="E12" s="11" t="s">
        <v>62</v>
      </c>
      <c r="F12" s="26">
        <v>4</v>
      </c>
      <c r="G12" s="26">
        <v>2</v>
      </c>
      <c r="H12" s="26">
        <v>4</v>
      </c>
      <c r="I12" s="26">
        <v>4</v>
      </c>
      <c r="J12" s="26">
        <v>2</v>
      </c>
      <c r="K12" s="26">
        <v>0</v>
      </c>
      <c r="L12" s="26">
        <v>0</v>
      </c>
      <c r="M12" s="26">
        <v>4</v>
      </c>
      <c r="N12" s="26">
        <v>0</v>
      </c>
      <c r="O12" s="26">
        <v>0</v>
      </c>
      <c r="P12" s="26">
        <v>4</v>
      </c>
      <c r="Q12" s="26">
        <v>4</v>
      </c>
      <c r="R12" s="11">
        <f>SUM(F12:Q12)</f>
        <v>28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s="6" customFormat="1" x14ac:dyDescent="0.2">
      <c r="A13" s="3" t="s">
        <v>245</v>
      </c>
      <c r="B13" s="3" t="s">
        <v>55</v>
      </c>
      <c r="C13" s="3"/>
      <c r="D13" s="3" t="s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f>AVERAGE(R14)</f>
        <v>32</v>
      </c>
      <c r="T13" s="3">
        <v>1</v>
      </c>
      <c r="U13" s="3">
        <f>S13+T13</f>
        <v>33</v>
      </c>
      <c r="V13" s="3">
        <v>0</v>
      </c>
      <c r="W13" s="3">
        <v>2</v>
      </c>
      <c r="X13" s="3">
        <v>0</v>
      </c>
      <c r="Y13" s="3">
        <v>1</v>
      </c>
      <c r="Z13" s="3">
        <v>3</v>
      </c>
      <c r="AA13" s="3">
        <v>2</v>
      </c>
      <c r="AB13" s="3">
        <v>2</v>
      </c>
      <c r="AC13" s="3">
        <v>2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f>SUM(V13:AK13)</f>
        <v>12</v>
      </c>
      <c r="AM13" s="3">
        <v>3</v>
      </c>
      <c r="AN13" s="3">
        <v>2</v>
      </c>
      <c r="AO13" s="3">
        <v>-2</v>
      </c>
      <c r="AP13" s="3">
        <v>1</v>
      </c>
      <c r="AQ13" s="3">
        <f>SUM(AM13:AP13)</f>
        <v>4</v>
      </c>
      <c r="AR13" s="3">
        <f>AQ13+AL13+U13</f>
        <v>49</v>
      </c>
      <c r="AS13" s="3" t="s">
        <v>63</v>
      </c>
      <c r="AT13" s="3" t="s">
        <v>64</v>
      </c>
    </row>
    <row r="14" spans="1:46" x14ac:dyDescent="0.2">
      <c r="A14" s="10" t="s">
        <v>65</v>
      </c>
      <c r="B14" s="11"/>
      <c r="C14" s="11" t="s">
        <v>56</v>
      </c>
      <c r="D14" s="11"/>
      <c r="E14" s="11" t="s">
        <v>60</v>
      </c>
      <c r="F14" s="11">
        <v>4</v>
      </c>
      <c r="G14" s="11">
        <v>2</v>
      </c>
      <c r="H14" s="11">
        <v>4</v>
      </c>
      <c r="I14" s="11">
        <v>4</v>
      </c>
      <c r="J14" s="11">
        <v>4</v>
      </c>
      <c r="K14" s="11">
        <v>0</v>
      </c>
      <c r="L14" s="11">
        <v>2</v>
      </c>
      <c r="M14" s="11">
        <v>4</v>
      </c>
      <c r="N14" s="11">
        <v>0</v>
      </c>
      <c r="O14" s="11">
        <v>2</v>
      </c>
      <c r="P14" s="11">
        <v>2</v>
      </c>
      <c r="Q14" s="11">
        <v>4</v>
      </c>
      <c r="R14" s="11">
        <f>SUM(F14:Q14)</f>
        <v>32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s="32" customFormat="1" x14ac:dyDescent="0.2">
      <c r="A15" s="34" t="s">
        <v>263</v>
      </c>
      <c r="B15" s="31" t="s">
        <v>67</v>
      </c>
      <c r="C15" s="31"/>
      <c r="D15" s="31" t="s">
        <v>56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>
        <f>AVERAGE(R16:R18)</f>
        <v>27.333333333333332</v>
      </c>
      <c r="T15" s="31">
        <v>3</v>
      </c>
      <c r="U15" s="31">
        <f>SUM(S15:T15)</f>
        <v>30.333333333333332</v>
      </c>
      <c r="V15" s="3">
        <v>0</v>
      </c>
      <c r="W15" s="3">
        <v>2</v>
      </c>
      <c r="X15" s="3">
        <v>1</v>
      </c>
      <c r="Y15" s="3">
        <v>2</v>
      </c>
      <c r="Z15" s="3">
        <v>3</v>
      </c>
      <c r="AA15" s="3">
        <v>0</v>
      </c>
      <c r="AB15" s="3">
        <v>0</v>
      </c>
      <c r="AC15" s="3">
        <v>2</v>
      </c>
      <c r="AD15" s="3">
        <v>0</v>
      </c>
      <c r="AE15" s="3">
        <v>1</v>
      </c>
      <c r="AF15" s="3">
        <v>1</v>
      </c>
      <c r="AG15" s="3">
        <v>1</v>
      </c>
      <c r="AH15" s="3">
        <v>1</v>
      </c>
      <c r="AI15" s="3">
        <v>0</v>
      </c>
      <c r="AJ15" s="3">
        <v>1</v>
      </c>
      <c r="AK15" s="3">
        <v>-1</v>
      </c>
      <c r="AL15" s="31">
        <f>SUM(V15:AK15)</f>
        <v>14</v>
      </c>
      <c r="AM15" s="3">
        <v>3</v>
      </c>
      <c r="AN15" s="3">
        <v>4</v>
      </c>
      <c r="AO15" s="3">
        <v>2</v>
      </c>
      <c r="AP15" s="3">
        <v>1</v>
      </c>
      <c r="AQ15" s="31">
        <f>SUM(AM15:AP15)</f>
        <v>10</v>
      </c>
      <c r="AR15" s="31">
        <f>SUM(U15+AL15+AQ15)</f>
        <v>54.333333333333329</v>
      </c>
      <c r="AS15" s="31" t="s">
        <v>63</v>
      </c>
      <c r="AT15" s="31" t="s">
        <v>58</v>
      </c>
    </row>
    <row r="16" spans="1:46" s="29" customFormat="1" x14ac:dyDescent="0.2">
      <c r="A16" s="36" t="s">
        <v>264</v>
      </c>
      <c r="B16" s="33"/>
      <c r="C16" s="28" t="s">
        <v>56</v>
      </c>
      <c r="D16" s="28"/>
      <c r="E16" s="28" t="s">
        <v>60</v>
      </c>
      <c r="F16" s="26">
        <v>2</v>
      </c>
      <c r="G16" s="26">
        <v>2</v>
      </c>
      <c r="H16" s="26">
        <v>0</v>
      </c>
      <c r="I16" s="26">
        <v>2</v>
      </c>
      <c r="J16" s="26">
        <v>4</v>
      </c>
      <c r="K16" s="26">
        <v>0</v>
      </c>
      <c r="L16" s="26">
        <v>0</v>
      </c>
      <c r="M16" s="26">
        <v>2</v>
      </c>
      <c r="N16" s="26">
        <v>0</v>
      </c>
      <c r="O16" s="26">
        <v>0</v>
      </c>
      <c r="P16" s="26">
        <v>2</v>
      </c>
      <c r="Q16" s="26">
        <v>4</v>
      </c>
      <c r="R16" s="28">
        <f>SUM(F16:Q16)</f>
        <v>18</v>
      </c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</row>
    <row r="17" spans="1:46" s="29" customFormat="1" x14ac:dyDescent="0.2">
      <c r="A17" s="36" t="s">
        <v>265</v>
      </c>
      <c r="B17" s="33"/>
      <c r="C17" s="28" t="s">
        <v>56</v>
      </c>
      <c r="D17" s="28"/>
      <c r="E17" s="28" t="s">
        <v>60</v>
      </c>
      <c r="F17" s="26">
        <v>2</v>
      </c>
      <c r="G17" s="26">
        <v>2</v>
      </c>
      <c r="H17" s="26">
        <v>4</v>
      </c>
      <c r="I17" s="26">
        <v>4</v>
      </c>
      <c r="J17" s="26">
        <v>4</v>
      </c>
      <c r="K17" s="26">
        <v>0</v>
      </c>
      <c r="L17" s="26">
        <v>2</v>
      </c>
      <c r="M17" s="26">
        <v>4</v>
      </c>
      <c r="N17" s="26">
        <v>0</v>
      </c>
      <c r="O17" s="26">
        <v>0</v>
      </c>
      <c r="P17" s="26">
        <v>4</v>
      </c>
      <c r="Q17" s="26">
        <v>4</v>
      </c>
      <c r="R17" s="28">
        <f>SUM(F17:Q17)</f>
        <v>30</v>
      </c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</row>
    <row r="18" spans="1:46" s="29" customFormat="1" x14ac:dyDescent="0.2">
      <c r="A18" s="36" t="s">
        <v>266</v>
      </c>
      <c r="B18" s="33"/>
      <c r="C18" s="28" t="s">
        <v>56</v>
      </c>
      <c r="D18" s="28"/>
      <c r="E18" s="28" t="s">
        <v>62</v>
      </c>
      <c r="F18" s="26">
        <v>4</v>
      </c>
      <c r="G18" s="26">
        <v>2</v>
      </c>
      <c r="H18" s="26">
        <v>4</v>
      </c>
      <c r="I18" s="26">
        <v>4</v>
      </c>
      <c r="J18" s="26">
        <v>4</v>
      </c>
      <c r="K18" s="26">
        <v>0</v>
      </c>
      <c r="L18" s="26">
        <v>4</v>
      </c>
      <c r="M18" s="26">
        <v>4</v>
      </c>
      <c r="N18" s="26">
        <v>0</v>
      </c>
      <c r="O18" s="26">
        <v>0</v>
      </c>
      <c r="P18" s="26">
        <v>4</v>
      </c>
      <c r="Q18" s="26">
        <v>4</v>
      </c>
      <c r="R18" s="28">
        <f>SUM(F18:Q18)</f>
        <v>34</v>
      </c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</row>
    <row r="19" spans="1:46" s="29" customFormat="1" x14ac:dyDescent="0.2">
      <c r="A19" s="36" t="s">
        <v>267</v>
      </c>
      <c r="B19" s="33"/>
      <c r="C19" s="28" t="s">
        <v>71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</row>
    <row r="20" spans="1:46" s="6" customFormat="1" x14ac:dyDescent="0.2">
      <c r="A20" s="35" t="s">
        <v>66</v>
      </c>
      <c r="B20" s="3" t="s">
        <v>67</v>
      </c>
      <c r="C20" s="3"/>
      <c r="D20" s="3" t="s">
        <v>56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f>AVERAGE(R21:R22)</f>
        <v>30</v>
      </c>
      <c r="T20" s="3">
        <v>1</v>
      </c>
      <c r="U20" s="3">
        <f t="shared" si="0"/>
        <v>31</v>
      </c>
      <c r="V20" s="3">
        <v>1</v>
      </c>
      <c r="W20" s="3">
        <v>2</v>
      </c>
      <c r="X20" s="3">
        <v>0</v>
      </c>
      <c r="Y20" s="3">
        <v>2</v>
      </c>
      <c r="Z20" s="3">
        <v>2</v>
      </c>
      <c r="AA20" s="3">
        <v>0</v>
      </c>
      <c r="AB20" s="3">
        <v>0</v>
      </c>
      <c r="AC20" s="3">
        <v>2</v>
      </c>
      <c r="AD20" s="3">
        <v>1</v>
      </c>
      <c r="AE20" s="3">
        <v>2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0</v>
      </c>
      <c r="AL20" s="3">
        <f t="shared" si="1"/>
        <v>17</v>
      </c>
      <c r="AM20" s="3">
        <v>4</v>
      </c>
      <c r="AN20" s="3">
        <v>4</v>
      </c>
      <c r="AO20" s="3">
        <v>-2</v>
      </c>
      <c r="AP20" s="3">
        <v>1</v>
      </c>
      <c r="AQ20" s="3">
        <f t="shared" si="2"/>
        <v>7</v>
      </c>
      <c r="AR20" s="3">
        <f t="shared" si="3"/>
        <v>55</v>
      </c>
      <c r="AS20" s="3" t="s">
        <v>68</v>
      </c>
      <c r="AT20" s="3" t="s">
        <v>58</v>
      </c>
    </row>
    <row r="21" spans="1:46" x14ac:dyDescent="0.2">
      <c r="A21" s="10" t="s">
        <v>69</v>
      </c>
      <c r="B21" s="11"/>
      <c r="C21" s="11" t="s">
        <v>56</v>
      </c>
      <c r="D21" s="11"/>
      <c r="E21" s="11" t="s">
        <v>60</v>
      </c>
      <c r="F21" s="11">
        <v>4</v>
      </c>
      <c r="G21" s="11">
        <v>2</v>
      </c>
      <c r="H21" s="11">
        <v>4</v>
      </c>
      <c r="I21" s="11">
        <v>4</v>
      </c>
      <c r="J21" s="11">
        <v>4</v>
      </c>
      <c r="K21" s="11">
        <v>0</v>
      </c>
      <c r="L21" s="11">
        <v>0</v>
      </c>
      <c r="M21" s="11">
        <v>4</v>
      </c>
      <c r="N21" s="11">
        <v>0</v>
      </c>
      <c r="O21" s="11">
        <v>0</v>
      </c>
      <c r="P21" s="11">
        <v>4</v>
      </c>
      <c r="Q21" s="11">
        <v>4</v>
      </c>
      <c r="R21" s="11">
        <f t="shared" ref="R21:R128" si="5">SUM(F21:Q21)</f>
        <v>30</v>
      </c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1:46" x14ac:dyDescent="0.2">
      <c r="A22" s="10" t="s">
        <v>70</v>
      </c>
      <c r="B22" s="11"/>
      <c r="C22" s="11" t="s">
        <v>71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44"/>
      <c r="T22" s="44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</row>
    <row r="23" spans="1:46" s="6" customFormat="1" x14ac:dyDescent="0.2">
      <c r="A23" s="3" t="s">
        <v>72</v>
      </c>
      <c r="B23" s="3" t="s">
        <v>55</v>
      </c>
      <c r="C23" s="3"/>
      <c r="D23" s="3" t="s">
        <v>56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7"/>
      <c r="S23" s="46">
        <f>AVERAGE(R24)</f>
        <v>28</v>
      </c>
      <c r="T23" s="46">
        <v>1</v>
      </c>
      <c r="U23" s="41">
        <f t="shared" si="0"/>
        <v>29</v>
      </c>
      <c r="V23" s="3">
        <v>1</v>
      </c>
      <c r="W23" s="3">
        <v>2</v>
      </c>
      <c r="X23" s="3">
        <v>1</v>
      </c>
      <c r="Y23" s="3">
        <v>0</v>
      </c>
      <c r="Z23" s="3">
        <v>2</v>
      </c>
      <c r="AA23" s="3">
        <v>2</v>
      </c>
      <c r="AB23" s="3">
        <v>2</v>
      </c>
      <c r="AC23" s="3">
        <v>1</v>
      </c>
      <c r="AD23" s="3">
        <v>0</v>
      </c>
      <c r="AE23" s="3">
        <v>0</v>
      </c>
      <c r="AF23" s="3">
        <v>0</v>
      </c>
      <c r="AG23" s="3">
        <v>0</v>
      </c>
      <c r="AH23" s="3">
        <v>1</v>
      </c>
      <c r="AI23" s="3">
        <v>0</v>
      </c>
      <c r="AJ23" s="3">
        <v>0</v>
      </c>
      <c r="AK23" s="3">
        <v>0</v>
      </c>
      <c r="AL23" s="3">
        <f t="shared" si="1"/>
        <v>12</v>
      </c>
      <c r="AM23" s="3">
        <v>4</v>
      </c>
      <c r="AN23" s="3">
        <v>1</v>
      </c>
      <c r="AO23" s="3">
        <v>-2</v>
      </c>
      <c r="AP23" s="3">
        <v>1</v>
      </c>
      <c r="AQ23" s="3">
        <f t="shared" si="2"/>
        <v>4</v>
      </c>
      <c r="AR23" s="3">
        <f t="shared" si="3"/>
        <v>45</v>
      </c>
      <c r="AS23" s="3" t="s">
        <v>63</v>
      </c>
      <c r="AT23" s="3" t="s">
        <v>58</v>
      </c>
    </row>
    <row r="24" spans="1:46" x14ac:dyDescent="0.2">
      <c r="A24" s="10" t="s">
        <v>73</v>
      </c>
      <c r="B24" s="11"/>
      <c r="C24" s="11" t="s">
        <v>56</v>
      </c>
      <c r="D24" s="11"/>
      <c r="E24" s="11" t="s">
        <v>74</v>
      </c>
      <c r="F24" s="11">
        <v>4</v>
      </c>
      <c r="G24" s="11">
        <v>2</v>
      </c>
      <c r="H24" s="11">
        <v>4</v>
      </c>
      <c r="I24" s="11">
        <v>2</v>
      </c>
      <c r="J24" s="11">
        <v>4</v>
      </c>
      <c r="K24" s="11">
        <v>0</v>
      </c>
      <c r="L24" s="11">
        <v>0</v>
      </c>
      <c r="M24" s="11">
        <v>4</v>
      </c>
      <c r="N24" s="11">
        <v>0</v>
      </c>
      <c r="O24" s="11">
        <v>0</v>
      </c>
      <c r="P24" s="11">
        <v>4</v>
      </c>
      <c r="Q24" s="11">
        <v>4</v>
      </c>
      <c r="R24" s="38">
        <f t="shared" si="5"/>
        <v>28</v>
      </c>
      <c r="S24" s="47"/>
      <c r="T24" s="47"/>
      <c r="U24" s="42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</row>
    <row r="25" spans="1:46" s="32" customFormat="1" x14ac:dyDescent="0.2">
      <c r="A25" s="30" t="s">
        <v>268</v>
      </c>
      <c r="B25" s="31"/>
      <c r="C25" s="31"/>
      <c r="D25" s="31" t="s">
        <v>56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9"/>
      <c r="S25" s="48">
        <f>AVERAGE(R26:R27)</f>
        <v>33</v>
      </c>
      <c r="T25" s="48">
        <v>2</v>
      </c>
      <c r="U25" s="43">
        <f>SUM(S25:T25)</f>
        <v>35</v>
      </c>
      <c r="V25" s="3">
        <v>0</v>
      </c>
      <c r="W25" s="3">
        <v>2</v>
      </c>
      <c r="X25" s="3">
        <v>0</v>
      </c>
      <c r="Y25" s="3">
        <v>1</v>
      </c>
      <c r="Z25" s="3">
        <v>3</v>
      </c>
      <c r="AA25" s="3">
        <v>0</v>
      </c>
      <c r="AB25" s="3">
        <v>0</v>
      </c>
      <c r="AC25" s="3">
        <v>1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1</v>
      </c>
      <c r="AK25" s="3">
        <v>0</v>
      </c>
      <c r="AL25" s="31">
        <f>SUM(V25:AK25)</f>
        <v>9</v>
      </c>
      <c r="AM25" s="3">
        <v>3</v>
      </c>
      <c r="AN25" s="3">
        <v>4</v>
      </c>
      <c r="AO25" s="3">
        <v>2</v>
      </c>
      <c r="AP25" s="3">
        <v>1</v>
      </c>
      <c r="AQ25" s="31">
        <f>SUM(AM25:AP25)</f>
        <v>10</v>
      </c>
      <c r="AR25" s="31">
        <f>SUM(U25,AL25,AQ25)</f>
        <v>54</v>
      </c>
      <c r="AS25" s="31" t="s">
        <v>63</v>
      </c>
      <c r="AT25" s="31" t="s">
        <v>58</v>
      </c>
    </row>
    <row r="26" spans="1:46" s="29" customFormat="1" x14ac:dyDescent="0.2">
      <c r="A26" s="10" t="s">
        <v>269</v>
      </c>
      <c r="B26" s="28"/>
      <c r="C26" s="28" t="s">
        <v>56</v>
      </c>
      <c r="D26" s="28"/>
      <c r="E26" s="28" t="s">
        <v>60</v>
      </c>
      <c r="F26" s="26">
        <v>4</v>
      </c>
      <c r="G26" s="26">
        <v>2</v>
      </c>
      <c r="H26" s="26">
        <v>4</v>
      </c>
      <c r="I26" s="11">
        <v>4</v>
      </c>
      <c r="J26" s="26">
        <v>4</v>
      </c>
      <c r="K26" s="26">
        <v>0</v>
      </c>
      <c r="L26" s="26">
        <v>0</v>
      </c>
      <c r="M26" s="26">
        <v>4</v>
      </c>
      <c r="N26" s="26">
        <v>0</v>
      </c>
      <c r="O26" s="26">
        <v>0</v>
      </c>
      <c r="P26" s="26">
        <v>4</v>
      </c>
      <c r="Q26" s="26">
        <v>4</v>
      </c>
      <c r="R26" s="40">
        <f>SUM(F26:Q26)</f>
        <v>30</v>
      </c>
      <c r="S26" s="49"/>
      <c r="T26" s="49"/>
      <c r="U26" s="33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</row>
    <row r="27" spans="1:46" s="29" customFormat="1" x14ac:dyDescent="0.2">
      <c r="A27" s="10" t="s">
        <v>270</v>
      </c>
      <c r="B27" s="28"/>
      <c r="C27" s="28" t="s">
        <v>56</v>
      </c>
      <c r="D27" s="28"/>
      <c r="E27" s="28" t="s">
        <v>60</v>
      </c>
      <c r="F27" s="26">
        <v>4</v>
      </c>
      <c r="G27" s="26">
        <v>4</v>
      </c>
      <c r="H27" s="26">
        <v>4</v>
      </c>
      <c r="I27" s="26">
        <v>4</v>
      </c>
      <c r="J27" s="26">
        <v>4</v>
      </c>
      <c r="K27" s="26">
        <v>0</v>
      </c>
      <c r="L27" s="26">
        <v>2</v>
      </c>
      <c r="M27" s="26">
        <v>4</v>
      </c>
      <c r="N27" s="26">
        <v>0</v>
      </c>
      <c r="O27" s="26">
        <v>2</v>
      </c>
      <c r="P27" s="26">
        <v>4</v>
      </c>
      <c r="Q27" s="26">
        <v>4</v>
      </c>
      <c r="R27" s="40">
        <f>SUM(F27:Q27)</f>
        <v>36</v>
      </c>
      <c r="S27" s="49"/>
      <c r="T27" s="49"/>
      <c r="U27" s="33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</row>
    <row r="28" spans="1:46" s="6" customFormat="1" x14ac:dyDescent="0.2">
      <c r="A28" s="3" t="s">
        <v>75</v>
      </c>
      <c r="B28" s="3" t="s">
        <v>55</v>
      </c>
      <c r="C28" s="3"/>
      <c r="D28" s="3" t="s">
        <v>56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7"/>
      <c r="S28" s="46">
        <f>AVERAGE(R29:R30)</f>
        <v>33</v>
      </c>
      <c r="T28" s="46">
        <v>2</v>
      </c>
      <c r="U28" s="41">
        <f t="shared" si="0"/>
        <v>35</v>
      </c>
      <c r="V28" s="3">
        <v>1</v>
      </c>
      <c r="W28" s="3">
        <v>1</v>
      </c>
      <c r="X28" s="3">
        <v>1</v>
      </c>
      <c r="Y28" s="3">
        <v>1</v>
      </c>
      <c r="Z28" s="3">
        <v>3</v>
      </c>
      <c r="AA28" s="3">
        <v>2</v>
      </c>
      <c r="AB28" s="3">
        <v>2</v>
      </c>
      <c r="AC28" s="3">
        <v>1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</v>
      </c>
      <c r="AJ28" s="3">
        <v>0</v>
      </c>
      <c r="AK28" s="3">
        <v>0</v>
      </c>
      <c r="AL28" s="3">
        <f t="shared" si="1"/>
        <v>13</v>
      </c>
      <c r="AM28" s="3">
        <v>1</v>
      </c>
      <c r="AN28" s="3">
        <v>1</v>
      </c>
      <c r="AO28" s="3">
        <v>-2</v>
      </c>
      <c r="AP28" s="3">
        <v>1</v>
      </c>
      <c r="AQ28" s="3">
        <f t="shared" si="2"/>
        <v>1</v>
      </c>
      <c r="AR28" s="3">
        <f t="shared" si="3"/>
        <v>49</v>
      </c>
      <c r="AS28" s="3" t="s">
        <v>63</v>
      </c>
      <c r="AT28" s="3" t="s">
        <v>64</v>
      </c>
    </row>
    <row r="29" spans="1:46" x14ac:dyDescent="0.2">
      <c r="A29" s="10" t="s">
        <v>76</v>
      </c>
      <c r="B29" s="11"/>
      <c r="C29" s="11" t="s">
        <v>56</v>
      </c>
      <c r="D29" s="11"/>
      <c r="E29" s="11" t="s">
        <v>62</v>
      </c>
      <c r="F29" s="11">
        <v>4</v>
      </c>
      <c r="G29" s="11">
        <v>4</v>
      </c>
      <c r="H29" s="11">
        <v>4</v>
      </c>
      <c r="I29" s="11">
        <v>4</v>
      </c>
      <c r="J29" s="11">
        <v>4</v>
      </c>
      <c r="K29" s="11">
        <v>0</v>
      </c>
      <c r="L29" s="11">
        <v>2</v>
      </c>
      <c r="M29" s="11">
        <v>4</v>
      </c>
      <c r="N29" s="11">
        <v>0</v>
      </c>
      <c r="O29" s="11">
        <v>0</v>
      </c>
      <c r="P29" s="11">
        <v>4</v>
      </c>
      <c r="Q29" s="11">
        <v>4</v>
      </c>
      <c r="R29" s="11">
        <f t="shared" si="5"/>
        <v>34</v>
      </c>
      <c r="S29" s="45"/>
      <c r="T29" s="45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x14ac:dyDescent="0.2">
      <c r="A30" s="10" t="s">
        <v>77</v>
      </c>
      <c r="B30" s="11"/>
      <c r="C30" s="11" t="s">
        <v>56</v>
      </c>
      <c r="D30" s="11"/>
      <c r="E30" s="11" t="s">
        <v>60</v>
      </c>
      <c r="F30" s="11">
        <v>4</v>
      </c>
      <c r="G30" s="11">
        <v>2</v>
      </c>
      <c r="H30" s="11">
        <v>4</v>
      </c>
      <c r="I30" s="11">
        <v>4</v>
      </c>
      <c r="J30" s="11">
        <v>4</v>
      </c>
      <c r="K30" s="11">
        <v>0</v>
      </c>
      <c r="L30" s="11">
        <v>2</v>
      </c>
      <c r="M30" s="11">
        <v>4</v>
      </c>
      <c r="N30" s="11">
        <v>0</v>
      </c>
      <c r="O30" s="11">
        <v>0</v>
      </c>
      <c r="P30" s="11">
        <v>4</v>
      </c>
      <c r="Q30" s="11">
        <v>4</v>
      </c>
      <c r="R30" s="11">
        <f t="shared" si="5"/>
        <v>32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</row>
    <row r="31" spans="1:46" s="6" customFormat="1" x14ac:dyDescent="0.2">
      <c r="A31" s="3" t="s">
        <v>78</v>
      </c>
      <c r="B31" s="3" t="s">
        <v>67</v>
      </c>
      <c r="C31" s="3"/>
      <c r="D31" s="3" t="s">
        <v>56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f>AVERAGE(R32)</f>
        <v>26</v>
      </c>
      <c r="T31" s="3">
        <v>1</v>
      </c>
      <c r="U31" s="3">
        <f t="shared" si="0"/>
        <v>27</v>
      </c>
      <c r="V31" s="3">
        <v>1</v>
      </c>
      <c r="W31" s="3">
        <v>2</v>
      </c>
      <c r="X31" s="3">
        <v>0</v>
      </c>
      <c r="Y31" s="3">
        <v>1</v>
      </c>
      <c r="Z31" s="3">
        <v>2</v>
      </c>
      <c r="AA31" s="3">
        <v>2</v>
      </c>
      <c r="AB31" s="3">
        <v>2</v>
      </c>
      <c r="AC31" s="3">
        <v>2</v>
      </c>
      <c r="AD31" s="3">
        <v>1</v>
      </c>
      <c r="AE31" s="3">
        <v>2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-2</v>
      </c>
      <c r="AL31" s="3">
        <f t="shared" si="1"/>
        <v>18</v>
      </c>
      <c r="AM31" s="3">
        <v>3</v>
      </c>
      <c r="AN31" s="3">
        <v>4</v>
      </c>
      <c r="AO31" s="3">
        <v>2</v>
      </c>
      <c r="AP31" s="3">
        <v>1</v>
      </c>
      <c r="AQ31" s="3">
        <f t="shared" si="2"/>
        <v>10</v>
      </c>
      <c r="AR31" s="3">
        <f t="shared" si="3"/>
        <v>55</v>
      </c>
      <c r="AS31" s="3" t="s">
        <v>68</v>
      </c>
      <c r="AT31" s="3" t="s">
        <v>64</v>
      </c>
    </row>
    <row r="32" spans="1:46" x14ac:dyDescent="0.2">
      <c r="A32" s="10" t="s">
        <v>79</v>
      </c>
      <c r="B32" s="11"/>
      <c r="C32" s="11" t="s">
        <v>56</v>
      </c>
      <c r="D32" s="11"/>
      <c r="E32" s="11" t="s">
        <v>60</v>
      </c>
      <c r="F32" s="11">
        <v>2</v>
      </c>
      <c r="G32" s="11">
        <v>2</v>
      </c>
      <c r="H32" s="11">
        <v>4</v>
      </c>
      <c r="I32" s="11">
        <v>2</v>
      </c>
      <c r="J32" s="11">
        <v>4</v>
      </c>
      <c r="K32" s="11">
        <v>0</v>
      </c>
      <c r="L32" s="11">
        <v>0</v>
      </c>
      <c r="M32" s="11">
        <v>4</v>
      </c>
      <c r="N32" s="11">
        <v>2</v>
      </c>
      <c r="O32" s="11">
        <v>0</v>
      </c>
      <c r="P32" s="11">
        <v>2</v>
      </c>
      <c r="Q32" s="11">
        <v>4</v>
      </c>
      <c r="R32" s="11">
        <f t="shared" si="5"/>
        <v>26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</row>
    <row r="33" spans="1:46" s="52" customFormat="1" x14ac:dyDescent="0.2">
      <c r="A33" s="50" t="s">
        <v>271</v>
      </c>
      <c r="B33" s="51" t="s">
        <v>55</v>
      </c>
      <c r="C33" s="51"/>
      <c r="D33" s="51" t="s">
        <v>225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</row>
    <row r="34" spans="1:46" s="52" customFormat="1" x14ac:dyDescent="0.2">
      <c r="A34" s="5" t="s">
        <v>272</v>
      </c>
      <c r="B34" s="51"/>
      <c r="C34" s="51" t="s">
        <v>225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</row>
    <row r="35" spans="1:46" s="32" customFormat="1" x14ac:dyDescent="0.2">
      <c r="A35" s="30" t="s">
        <v>273</v>
      </c>
      <c r="B35" s="31"/>
      <c r="C35" s="31"/>
      <c r="D35" s="31" t="s">
        <v>56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>
        <f>AVERAGE(R36)</f>
        <v>22</v>
      </c>
      <c r="T35" s="31">
        <v>1</v>
      </c>
      <c r="U35" s="31">
        <f>SUM(S35:T35)</f>
        <v>23</v>
      </c>
      <c r="V35" s="3">
        <v>0</v>
      </c>
      <c r="W35" s="3">
        <v>2</v>
      </c>
      <c r="X35" s="3">
        <v>1</v>
      </c>
      <c r="Y35" s="3">
        <v>0</v>
      </c>
      <c r="Z35" s="3">
        <v>3</v>
      </c>
      <c r="AA35" s="3">
        <v>0</v>
      </c>
      <c r="AB35" s="3">
        <v>0</v>
      </c>
      <c r="AC35" s="3">
        <v>1</v>
      </c>
      <c r="AD35" s="3">
        <v>0</v>
      </c>
      <c r="AE35" s="3">
        <v>2</v>
      </c>
      <c r="AF35" s="3">
        <v>0</v>
      </c>
      <c r="AG35" s="3">
        <v>1</v>
      </c>
      <c r="AH35" s="3">
        <v>1</v>
      </c>
      <c r="AI35" s="3">
        <v>1</v>
      </c>
      <c r="AJ35" s="3">
        <v>1</v>
      </c>
      <c r="AK35" s="3">
        <v>-2</v>
      </c>
      <c r="AL35" s="31">
        <f>SUM(V35:AK35)</f>
        <v>11</v>
      </c>
      <c r="AM35" s="3">
        <v>3</v>
      </c>
      <c r="AN35" s="3">
        <v>4</v>
      </c>
      <c r="AO35" s="3">
        <v>2</v>
      </c>
      <c r="AP35" s="3">
        <v>1</v>
      </c>
      <c r="AQ35" s="31">
        <f>SUM(AM35:AP35)</f>
        <v>10</v>
      </c>
      <c r="AR35" s="31">
        <f>SUM(U35,AL35,AQ35)</f>
        <v>44</v>
      </c>
      <c r="AS35" s="31" t="s">
        <v>63</v>
      </c>
      <c r="AT35" s="31" t="s">
        <v>58</v>
      </c>
    </row>
    <row r="36" spans="1:46" s="29" customFormat="1" x14ac:dyDescent="0.2">
      <c r="A36" s="10" t="s">
        <v>274</v>
      </c>
      <c r="B36" s="28"/>
      <c r="C36" s="28" t="s">
        <v>56</v>
      </c>
      <c r="D36" s="28"/>
      <c r="E36" s="28" t="s">
        <v>74</v>
      </c>
      <c r="F36" s="26">
        <v>2</v>
      </c>
      <c r="G36" s="26">
        <v>2</v>
      </c>
      <c r="H36" s="53">
        <v>2</v>
      </c>
      <c r="I36" s="26">
        <v>2</v>
      </c>
      <c r="J36" s="26">
        <v>4</v>
      </c>
      <c r="K36" s="26">
        <v>0</v>
      </c>
      <c r="L36" s="26">
        <v>0</v>
      </c>
      <c r="M36" s="26">
        <v>2</v>
      </c>
      <c r="N36" s="26">
        <v>0</v>
      </c>
      <c r="O36" s="26">
        <v>0</v>
      </c>
      <c r="P36" s="26">
        <v>4</v>
      </c>
      <c r="Q36" s="26">
        <v>4</v>
      </c>
      <c r="R36" s="28">
        <f>SUM(F36:Q36)</f>
        <v>22</v>
      </c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</row>
    <row r="37" spans="1:46" s="6" customFormat="1" x14ac:dyDescent="0.2">
      <c r="A37" s="3" t="s">
        <v>80</v>
      </c>
      <c r="B37" s="3" t="s">
        <v>55</v>
      </c>
      <c r="C37" s="3"/>
      <c r="D37" s="3" t="s">
        <v>56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>
        <f>AVERAGE(R38)</f>
        <v>20</v>
      </c>
      <c r="T37" s="3">
        <v>1</v>
      </c>
      <c r="U37" s="3">
        <f t="shared" si="0"/>
        <v>21</v>
      </c>
      <c r="V37" s="3">
        <v>1</v>
      </c>
      <c r="W37" s="3">
        <v>2</v>
      </c>
      <c r="X37" s="3">
        <v>1</v>
      </c>
      <c r="Y37" s="3">
        <v>0</v>
      </c>
      <c r="Z37" s="3">
        <v>2</v>
      </c>
      <c r="AA37" s="3">
        <v>2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f t="shared" si="1"/>
        <v>8</v>
      </c>
      <c r="AM37" s="3">
        <v>3</v>
      </c>
      <c r="AN37" s="3">
        <v>4</v>
      </c>
      <c r="AO37" s="3">
        <v>-2</v>
      </c>
      <c r="AP37" s="3">
        <v>1</v>
      </c>
      <c r="AQ37" s="3">
        <f t="shared" si="2"/>
        <v>6</v>
      </c>
      <c r="AR37" s="3">
        <f t="shared" si="3"/>
        <v>35</v>
      </c>
      <c r="AS37" s="3" t="s">
        <v>57</v>
      </c>
      <c r="AT37" s="3" t="s">
        <v>58</v>
      </c>
    </row>
    <row r="38" spans="1:46" x14ac:dyDescent="0.2">
      <c r="A38" s="10" t="s">
        <v>81</v>
      </c>
      <c r="B38" s="11"/>
      <c r="C38" s="11" t="s">
        <v>56</v>
      </c>
      <c r="D38" s="11"/>
      <c r="E38" s="11" t="s">
        <v>74</v>
      </c>
      <c r="F38" s="11">
        <v>0</v>
      </c>
      <c r="G38" s="11">
        <v>0</v>
      </c>
      <c r="H38" s="11">
        <v>2</v>
      </c>
      <c r="I38" s="11">
        <v>4</v>
      </c>
      <c r="J38" s="11">
        <v>2</v>
      </c>
      <c r="K38" s="11">
        <v>0</v>
      </c>
      <c r="L38" s="11">
        <v>0</v>
      </c>
      <c r="M38" s="11">
        <v>4</v>
      </c>
      <c r="N38" s="11">
        <v>0</v>
      </c>
      <c r="O38" s="11">
        <v>0</v>
      </c>
      <c r="P38" s="11">
        <v>4</v>
      </c>
      <c r="Q38" s="11">
        <v>4</v>
      </c>
      <c r="R38" s="11">
        <f t="shared" si="5"/>
        <v>20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</row>
    <row r="39" spans="1:46" s="52" customFormat="1" x14ac:dyDescent="0.2">
      <c r="A39" s="50" t="s">
        <v>275</v>
      </c>
      <c r="B39" s="51" t="s">
        <v>67</v>
      </c>
      <c r="C39" s="51"/>
      <c r="D39" s="51" t="s">
        <v>90</v>
      </c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</row>
    <row r="40" spans="1:46" s="52" customFormat="1" x14ac:dyDescent="0.2">
      <c r="A40" s="5" t="s">
        <v>276</v>
      </c>
      <c r="B40" s="51"/>
      <c r="C40" s="51" t="s">
        <v>90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</row>
    <row r="41" spans="1:46" s="32" customFormat="1" x14ac:dyDescent="0.2">
      <c r="A41" s="30" t="s">
        <v>277</v>
      </c>
      <c r="B41" s="31" t="s">
        <v>67</v>
      </c>
      <c r="C41" s="31"/>
      <c r="D41" s="31" t="s">
        <v>56</v>
      </c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>
        <f>AVERAGE(R42)</f>
        <v>22</v>
      </c>
      <c r="T41" s="31">
        <v>1</v>
      </c>
      <c r="U41" s="31">
        <f>SUM(S41:T41)</f>
        <v>23</v>
      </c>
      <c r="V41" s="3">
        <v>0</v>
      </c>
      <c r="W41" s="3">
        <v>2</v>
      </c>
      <c r="X41" s="3">
        <v>1</v>
      </c>
      <c r="Y41" s="3">
        <v>0</v>
      </c>
      <c r="Z41" s="3">
        <v>3</v>
      </c>
      <c r="AA41" s="3">
        <v>0</v>
      </c>
      <c r="AB41" s="3">
        <v>0</v>
      </c>
      <c r="AC41" s="54">
        <v>1</v>
      </c>
      <c r="AD41" s="3">
        <v>1</v>
      </c>
      <c r="AE41" s="3">
        <v>2</v>
      </c>
      <c r="AF41" s="3">
        <v>1</v>
      </c>
      <c r="AG41" s="3">
        <v>1</v>
      </c>
      <c r="AH41" s="3">
        <v>1</v>
      </c>
      <c r="AI41" s="3">
        <v>1</v>
      </c>
      <c r="AJ41" s="3">
        <v>1</v>
      </c>
      <c r="AK41" s="3">
        <v>-2</v>
      </c>
      <c r="AL41" s="31">
        <f>SUM(V41:AK41)</f>
        <v>13</v>
      </c>
      <c r="AM41" s="54">
        <v>3</v>
      </c>
      <c r="AN41" s="3">
        <v>4</v>
      </c>
      <c r="AO41" s="3">
        <v>2</v>
      </c>
      <c r="AP41" s="3">
        <v>1</v>
      </c>
      <c r="AQ41" s="31">
        <f>SUM(AM41:AP41)</f>
        <v>10</v>
      </c>
      <c r="AR41" s="31">
        <f>SUM(U41,AL41,AQ41)</f>
        <v>46</v>
      </c>
      <c r="AS41" s="31" t="s">
        <v>63</v>
      </c>
      <c r="AT41" s="31" t="s">
        <v>58</v>
      </c>
    </row>
    <row r="42" spans="1:46" s="29" customFormat="1" x14ac:dyDescent="0.2">
      <c r="A42" s="10" t="s">
        <v>278</v>
      </c>
      <c r="B42" s="28"/>
      <c r="C42" s="28" t="s">
        <v>56</v>
      </c>
      <c r="D42" s="28"/>
      <c r="E42" s="28" t="s">
        <v>74</v>
      </c>
      <c r="F42" s="26">
        <v>2</v>
      </c>
      <c r="G42" s="26">
        <v>2</v>
      </c>
      <c r="H42" s="53">
        <v>2</v>
      </c>
      <c r="I42" s="26">
        <v>2</v>
      </c>
      <c r="J42" s="26">
        <v>4</v>
      </c>
      <c r="K42" s="26">
        <v>0</v>
      </c>
      <c r="L42" s="26">
        <v>0</v>
      </c>
      <c r="M42" s="26">
        <v>2</v>
      </c>
      <c r="N42" s="26">
        <v>0</v>
      </c>
      <c r="O42" s="26">
        <v>0</v>
      </c>
      <c r="P42" s="26">
        <v>4</v>
      </c>
      <c r="Q42" s="26">
        <v>4</v>
      </c>
      <c r="R42" s="28">
        <f>SUM(F42:Q42)</f>
        <v>22</v>
      </c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</row>
    <row r="43" spans="1:46" s="6" customFormat="1" x14ac:dyDescent="0.2">
      <c r="A43" s="3" t="s">
        <v>82</v>
      </c>
      <c r="B43" s="3" t="s">
        <v>55</v>
      </c>
      <c r="C43" s="3"/>
      <c r="D43" s="3" t="s">
        <v>56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>
        <f>AVERAGE(R44)</f>
        <v>26</v>
      </c>
      <c r="T43" s="3">
        <v>1</v>
      </c>
      <c r="U43" s="3">
        <f t="shared" si="0"/>
        <v>27</v>
      </c>
      <c r="V43" s="3">
        <v>0</v>
      </c>
      <c r="W43" s="3">
        <v>2</v>
      </c>
      <c r="X43" s="3">
        <v>1</v>
      </c>
      <c r="Y43" s="3">
        <v>0</v>
      </c>
      <c r="Z43" s="3">
        <v>3</v>
      </c>
      <c r="AA43" s="3">
        <v>2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1</v>
      </c>
      <c r="AK43" s="3">
        <v>0</v>
      </c>
      <c r="AL43" s="3">
        <f t="shared" si="1"/>
        <v>10</v>
      </c>
      <c r="AM43" s="3">
        <v>3</v>
      </c>
      <c r="AN43" s="3">
        <v>0</v>
      </c>
      <c r="AO43" s="3">
        <v>0</v>
      </c>
      <c r="AP43" s="3">
        <v>1</v>
      </c>
      <c r="AQ43" s="3">
        <f t="shared" si="2"/>
        <v>4</v>
      </c>
      <c r="AR43" s="3">
        <f t="shared" si="3"/>
        <v>41</v>
      </c>
      <c r="AS43" s="3" t="s">
        <v>63</v>
      </c>
      <c r="AT43" s="3" t="s">
        <v>58</v>
      </c>
    </row>
    <row r="44" spans="1:46" x14ac:dyDescent="0.2">
      <c r="A44" s="10" t="s">
        <v>83</v>
      </c>
      <c r="B44" s="11"/>
      <c r="C44" s="11" t="s">
        <v>56</v>
      </c>
      <c r="D44" s="11"/>
      <c r="E44" s="11" t="s">
        <v>74</v>
      </c>
      <c r="F44" s="11">
        <v>4</v>
      </c>
      <c r="G44" s="11">
        <v>2</v>
      </c>
      <c r="H44" s="11">
        <v>2</v>
      </c>
      <c r="I44" s="11">
        <v>2</v>
      </c>
      <c r="J44" s="11">
        <v>4</v>
      </c>
      <c r="K44" s="11">
        <v>0</v>
      </c>
      <c r="L44" s="11">
        <v>0</v>
      </c>
      <c r="M44" s="11">
        <v>4</v>
      </c>
      <c r="N44" s="11">
        <v>0</v>
      </c>
      <c r="O44" s="11">
        <v>0</v>
      </c>
      <c r="P44" s="11">
        <v>4</v>
      </c>
      <c r="Q44" s="11">
        <v>4</v>
      </c>
      <c r="R44" s="11">
        <f t="shared" si="5"/>
        <v>26</v>
      </c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</row>
    <row r="45" spans="1:46" s="6" customFormat="1" x14ac:dyDescent="0.2">
      <c r="A45" s="3" t="s">
        <v>84</v>
      </c>
      <c r="B45" s="3" t="s">
        <v>55</v>
      </c>
      <c r="C45" s="3"/>
      <c r="D45" s="3" t="s">
        <v>56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>
        <f>AVERAGE(R46)</f>
        <v>32</v>
      </c>
      <c r="T45" s="3">
        <v>1</v>
      </c>
      <c r="U45" s="3">
        <f t="shared" si="0"/>
        <v>33</v>
      </c>
      <c r="V45" s="3">
        <v>0</v>
      </c>
      <c r="W45" s="3">
        <v>2</v>
      </c>
      <c r="X45" s="3">
        <v>0</v>
      </c>
      <c r="Y45" s="3">
        <v>1</v>
      </c>
      <c r="Z45" s="3">
        <v>2</v>
      </c>
      <c r="AA45" s="3">
        <v>2</v>
      </c>
      <c r="AB45" s="3">
        <v>2</v>
      </c>
      <c r="AC45" s="3">
        <v>2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</v>
      </c>
      <c r="AJ45" s="3">
        <v>0</v>
      </c>
      <c r="AK45" s="3">
        <v>0</v>
      </c>
      <c r="AL45" s="3">
        <f t="shared" si="1"/>
        <v>12</v>
      </c>
      <c r="AM45" s="3">
        <v>3</v>
      </c>
      <c r="AN45" s="3">
        <v>4</v>
      </c>
      <c r="AO45" s="3">
        <v>-2</v>
      </c>
      <c r="AP45" s="3">
        <v>1</v>
      </c>
      <c r="AQ45" s="3">
        <f t="shared" si="2"/>
        <v>6</v>
      </c>
      <c r="AR45" s="3">
        <f t="shared" si="3"/>
        <v>51</v>
      </c>
      <c r="AS45" s="3" t="s">
        <v>63</v>
      </c>
      <c r="AT45" s="3" t="s">
        <v>64</v>
      </c>
    </row>
    <row r="46" spans="1:46" x14ac:dyDescent="0.2">
      <c r="A46" s="10" t="s">
        <v>85</v>
      </c>
      <c r="B46" s="11"/>
      <c r="C46" s="11" t="s">
        <v>56</v>
      </c>
      <c r="D46" s="11"/>
      <c r="E46" s="11" t="s">
        <v>60</v>
      </c>
      <c r="F46" s="11">
        <v>4</v>
      </c>
      <c r="G46" s="11">
        <v>2</v>
      </c>
      <c r="H46" s="11">
        <v>4</v>
      </c>
      <c r="I46" s="11">
        <v>4</v>
      </c>
      <c r="J46" s="11">
        <v>4</v>
      </c>
      <c r="K46" s="11">
        <v>0</v>
      </c>
      <c r="L46" s="11">
        <v>2</v>
      </c>
      <c r="M46" s="11">
        <v>4</v>
      </c>
      <c r="N46" s="11">
        <v>0</v>
      </c>
      <c r="O46" s="11">
        <v>0</v>
      </c>
      <c r="P46" s="11">
        <v>4</v>
      </c>
      <c r="Q46" s="11">
        <v>4</v>
      </c>
      <c r="R46" s="11">
        <f t="shared" si="5"/>
        <v>32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</row>
    <row r="47" spans="1:46" s="6" customFormat="1" x14ac:dyDescent="0.2">
      <c r="A47" s="3" t="s">
        <v>86</v>
      </c>
      <c r="B47" s="3" t="s">
        <v>55</v>
      </c>
      <c r="C47" s="3"/>
      <c r="D47" s="3" t="s">
        <v>56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>
        <f>AVERAGE(R48)</f>
        <v>26</v>
      </c>
      <c r="T47" s="3">
        <v>1</v>
      </c>
      <c r="U47" s="3">
        <f t="shared" si="0"/>
        <v>27</v>
      </c>
      <c r="V47" s="3">
        <v>1</v>
      </c>
      <c r="W47" s="3">
        <v>2</v>
      </c>
      <c r="X47" s="3">
        <v>0</v>
      </c>
      <c r="Y47" s="3">
        <v>1</v>
      </c>
      <c r="Z47" s="3">
        <v>2</v>
      </c>
      <c r="AA47" s="3">
        <v>2</v>
      </c>
      <c r="AB47" s="3">
        <v>2</v>
      </c>
      <c r="AC47" s="3">
        <v>2</v>
      </c>
      <c r="AD47" s="3">
        <v>0</v>
      </c>
      <c r="AE47" s="3">
        <v>1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f t="shared" si="1"/>
        <v>14</v>
      </c>
      <c r="AM47" s="3">
        <v>3</v>
      </c>
      <c r="AN47" s="3">
        <v>3</v>
      </c>
      <c r="AO47" s="3">
        <v>-2</v>
      </c>
      <c r="AP47" s="3">
        <v>1</v>
      </c>
      <c r="AQ47" s="3">
        <f t="shared" si="2"/>
        <v>5</v>
      </c>
      <c r="AR47" s="3">
        <f t="shared" si="3"/>
        <v>46</v>
      </c>
      <c r="AS47" s="3" t="s">
        <v>63</v>
      </c>
      <c r="AT47" s="3" t="s">
        <v>64</v>
      </c>
    </row>
    <row r="48" spans="1:46" x14ac:dyDescent="0.2">
      <c r="A48" s="10" t="s">
        <v>87</v>
      </c>
      <c r="B48" s="11"/>
      <c r="C48" s="11" t="s">
        <v>56</v>
      </c>
      <c r="D48" s="11"/>
      <c r="E48" s="11" t="s">
        <v>60</v>
      </c>
      <c r="F48" s="11">
        <v>2</v>
      </c>
      <c r="G48" s="11">
        <v>2</v>
      </c>
      <c r="H48" s="11">
        <v>4</v>
      </c>
      <c r="I48" s="11">
        <v>2</v>
      </c>
      <c r="J48" s="11">
        <v>4</v>
      </c>
      <c r="K48" s="11">
        <v>0</v>
      </c>
      <c r="L48" s="11">
        <v>0</v>
      </c>
      <c r="M48" s="11">
        <v>4</v>
      </c>
      <c r="N48" s="11">
        <v>0</v>
      </c>
      <c r="O48" s="11">
        <v>0</v>
      </c>
      <c r="P48" s="11">
        <v>4</v>
      </c>
      <c r="Q48" s="11">
        <v>4</v>
      </c>
      <c r="R48" s="11">
        <f t="shared" si="5"/>
        <v>26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1:46" s="6" customFormat="1" x14ac:dyDescent="0.2">
      <c r="A49" s="3" t="s">
        <v>246</v>
      </c>
      <c r="B49" s="3" t="s">
        <v>55</v>
      </c>
      <c r="C49" s="3"/>
      <c r="D49" s="3" t="s">
        <v>56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>
        <f>AVERAGE(R52)</f>
        <v>22</v>
      </c>
      <c r="T49" s="3">
        <v>1</v>
      </c>
      <c r="U49" s="3">
        <f>SUM(S49:T49)</f>
        <v>23</v>
      </c>
      <c r="V49" s="3">
        <v>1</v>
      </c>
      <c r="W49" s="3">
        <v>2</v>
      </c>
      <c r="X49" s="3">
        <v>1</v>
      </c>
      <c r="Y49" s="3">
        <v>1</v>
      </c>
      <c r="Z49" s="3">
        <v>3</v>
      </c>
      <c r="AA49" s="3">
        <v>2</v>
      </c>
      <c r="AB49" s="55">
        <v>0</v>
      </c>
      <c r="AC49" s="3">
        <v>1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1</v>
      </c>
      <c r="AJ49" s="3">
        <v>0</v>
      </c>
      <c r="AK49" s="3">
        <v>-1</v>
      </c>
      <c r="AL49" s="3">
        <f>SUM(V49:AK49)</f>
        <v>12</v>
      </c>
      <c r="AM49" s="3">
        <v>3</v>
      </c>
      <c r="AN49" s="3">
        <v>3</v>
      </c>
      <c r="AO49" s="3">
        <v>-2</v>
      </c>
      <c r="AP49" s="3">
        <v>1</v>
      </c>
      <c r="AQ49" s="3">
        <f>SUM(AM49:AP49)</f>
        <v>5</v>
      </c>
      <c r="AR49" s="3">
        <f>SUM(U49,AL49,AQ49)</f>
        <v>40</v>
      </c>
      <c r="AS49" s="3" t="s">
        <v>57</v>
      </c>
      <c r="AT49" s="3" t="s">
        <v>58</v>
      </c>
    </row>
    <row r="50" spans="1:46" x14ac:dyDescent="0.2">
      <c r="A50" s="10" t="s">
        <v>88</v>
      </c>
      <c r="B50" s="11"/>
      <c r="C50" s="11" t="s">
        <v>71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</row>
    <row r="51" spans="1:46" x14ac:dyDescent="0.2">
      <c r="A51" s="10" t="s">
        <v>89</v>
      </c>
      <c r="B51" s="11"/>
      <c r="C51" s="11" t="s">
        <v>90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</row>
    <row r="52" spans="1:46" x14ac:dyDescent="0.2">
      <c r="A52" s="10" t="s">
        <v>279</v>
      </c>
      <c r="B52" s="11"/>
      <c r="C52" s="11" t="s">
        <v>56</v>
      </c>
      <c r="D52" s="11"/>
      <c r="E52" s="11" t="s">
        <v>62</v>
      </c>
      <c r="F52" s="26">
        <v>2</v>
      </c>
      <c r="G52" s="26">
        <v>2</v>
      </c>
      <c r="H52" s="26">
        <v>0</v>
      </c>
      <c r="I52" s="26">
        <v>2</v>
      </c>
      <c r="J52" s="26">
        <v>4</v>
      </c>
      <c r="K52" s="26">
        <v>0</v>
      </c>
      <c r="L52" s="26">
        <v>0</v>
      </c>
      <c r="M52" s="26">
        <v>4</v>
      </c>
      <c r="N52" s="26">
        <v>0</v>
      </c>
      <c r="O52" s="26">
        <v>0</v>
      </c>
      <c r="P52" s="26">
        <v>4</v>
      </c>
      <c r="Q52" s="26">
        <v>4</v>
      </c>
      <c r="R52" s="11">
        <f>SUM(F52:Q52)</f>
        <v>22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</row>
    <row r="53" spans="1:46" s="32" customFormat="1" x14ac:dyDescent="0.2">
      <c r="A53" s="56" t="s">
        <v>280</v>
      </c>
      <c r="B53" s="31" t="s">
        <v>55</v>
      </c>
      <c r="C53" s="31"/>
      <c r="D53" s="31" t="s">
        <v>56</v>
      </c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>
        <f>AVERAGE(R54)</f>
        <v>28</v>
      </c>
      <c r="T53" s="31">
        <v>1</v>
      </c>
      <c r="U53" s="31">
        <f>SUM(S53:T53)</f>
        <v>29</v>
      </c>
      <c r="V53" s="3">
        <v>0</v>
      </c>
      <c r="W53" s="3">
        <v>2</v>
      </c>
      <c r="X53" s="3">
        <v>0</v>
      </c>
      <c r="Y53" s="3">
        <v>2</v>
      </c>
      <c r="Z53" s="3">
        <v>2</v>
      </c>
      <c r="AA53" s="3">
        <v>0</v>
      </c>
      <c r="AB53" s="3">
        <v>0</v>
      </c>
      <c r="AC53" s="3">
        <v>2</v>
      </c>
      <c r="AD53" s="3">
        <v>0</v>
      </c>
      <c r="AE53" s="3">
        <v>1</v>
      </c>
      <c r="AF53" s="3">
        <v>1</v>
      </c>
      <c r="AG53" s="3">
        <v>1</v>
      </c>
      <c r="AH53" s="3">
        <v>0</v>
      </c>
      <c r="AI53" s="3">
        <v>1</v>
      </c>
      <c r="AJ53" s="3">
        <v>1</v>
      </c>
      <c r="AK53" s="3">
        <v>-2</v>
      </c>
      <c r="AL53" s="31">
        <f>SUM(V53:AK53)</f>
        <v>11</v>
      </c>
      <c r="AM53" s="3">
        <v>3</v>
      </c>
      <c r="AN53" s="3">
        <v>4</v>
      </c>
      <c r="AO53" s="3">
        <v>-2</v>
      </c>
      <c r="AP53" s="3">
        <v>1</v>
      </c>
      <c r="AQ53" s="31">
        <f>SUM(AM53:AP53)</f>
        <v>6</v>
      </c>
      <c r="AR53" s="31">
        <f>SUM(U53,AL53,AQ53)</f>
        <v>46</v>
      </c>
      <c r="AS53" s="31" t="s">
        <v>63</v>
      </c>
      <c r="AT53" s="31" t="s">
        <v>58</v>
      </c>
    </row>
    <row r="54" spans="1:46" s="29" customFormat="1" x14ac:dyDescent="0.2">
      <c r="A54" s="10" t="s">
        <v>281</v>
      </c>
      <c r="B54" s="28"/>
      <c r="C54" s="28" t="s">
        <v>56</v>
      </c>
      <c r="D54" s="28"/>
      <c r="E54" s="28" t="s">
        <v>60</v>
      </c>
      <c r="F54" s="26">
        <v>2</v>
      </c>
      <c r="G54" s="26">
        <v>2</v>
      </c>
      <c r="H54" s="26">
        <v>4</v>
      </c>
      <c r="I54" s="26">
        <v>4</v>
      </c>
      <c r="J54" s="26">
        <v>4</v>
      </c>
      <c r="K54" s="26">
        <v>0</v>
      </c>
      <c r="L54" s="26">
        <v>2</v>
      </c>
      <c r="M54" s="26">
        <v>2</v>
      </c>
      <c r="N54" s="26">
        <v>0</v>
      </c>
      <c r="O54" s="26">
        <v>0</v>
      </c>
      <c r="P54" s="26">
        <v>4</v>
      </c>
      <c r="Q54" s="26">
        <v>4</v>
      </c>
      <c r="R54" s="28">
        <f>SUM(F54:Q54)</f>
        <v>28</v>
      </c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</row>
    <row r="55" spans="1:46" s="32" customFormat="1" x14ac:dyDescent="0.2">
      <c r="A55" s="56" t="s">
        <v>282</v>
      </c>
      <c r="B55" s="31" t="s">
        <v>55</v>
      </c>
      <c r="C55" s="31"/>
      <c r="D55" s="31" t="s">
        <v>56</v>
      </c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>
        <f>AVERAGE(R56)</f>
        <v>32</v>
      </c>
      <c r="T55" s="31">
        <v>1</v>
      </c>
      <c r="U55" s="31">
        <f>SUM(S55:T55)</f>
        <v>33</v>
      </c>
      <c r="V55" s="3">
        <v>0</v>
      </c>
      <c r="W55" s="3">
        <v>2</v>
      </c>
      <c r="X55" s="3">
        <v>1</v>
      </c>
      <c r="Y55" s="3">
        <v>1</v>
      </c>
      <c r="Z55" s="3">
        <v>3</v>
      </c>
      <c r="AA55" s="3">
        <v>2</v>
      </c>
      <c r="AB55" s="3">
        <v>2</v>
      </c>
      <c r="AC55" s="3">
        <v>2</v>
      </c>
      <c r="AD55" s="3">
        <v>0</v>
      </c>
      <c r="AE55" s="3">
        <v>0</v>
      </c>
      <c r="AF55" s="3">
        <v>0</v>
      </c>
      <c r="AG55" s="3">
        <v>1</v>
      </c>
      <c r="AH55" s="3">
        <v>0</v>
      </c>
      <c r="AI55" s="3">
        <v>1</v>
      </c>
      <c r="AJ55" s="3">
        <v>1</v>
      </c>
      <c r="AK55" s="3">
        <v>0</v>
      </c>
      <c r="AL55" s="31">
        <f>SUM(V55:AK55)</f>
        <v>16</v>
      </c>
      <c r="AM55" s="15">
        <v>3</v>
      </c>
      <c r="AN55" s="16">
        <v>1</v>
      </c>
      <c r="AO55" s="16">
        <v>-2</v>
      </c>
      <c r="AP55" s="16">
        <v>1</v>
      </c>
      <c r="AQ55" s="31">
        <f>SUM(AM55:AP55)</f>
        <v>3</v>
      </c>
      <c r="AR55" s="31">
        <f>SUM(U55,AL55,AQ55)</f>
        <v>52</v>
      </c>
      <c r="AS55" s="31" t="s">
        <v>63</v>
      </c>
      <c r="AT55" s="31" t="s">
        <v>64</v>
      </c>
    </row>
    <row r="56" spans="1:46" s="29" customFormat="1" x14ac:dyDescent="0.2">
      <c r="A56" s="10" t="s">
        <v>283</v>
      </c>
      <c r="B56" s="28"/>
      <c r="C56" s="28" t="s">
        <v>56</v>
      </c>
      <c r="D56" s="28"/>
      <c r="E56" s="28" t="s">
        <v>62</v>
      </c>
      <c r="F56" s="11">
        <v>4</v>
      </c>
      <c r="G56" s="11">
        <v>2</v>
      </c>
      <c r="H56" s="11">
        <v>4</v>
      </c>
      <c r="I56" s="11">
        <v>4</v>
      </c>
      <c r="J56" s="11">
        <v>4</v>
      </c>
      <c r="K56" s="11">
        <v>0</v>
      </c>
      <c r="L56" s="11">
        <v>2</v>
      </c>
      <c r="M56" s="11">
        <v>4</v>
      </c>
      <c r="N56" s="11">
        <v>0</v>
      </c>
      <c r="O56" s="11">
        <v>0</v>
      </c>
      <c r="P56" s="11">
        <v>4</v>
      </c>
      <c r="Q56" s="11">
        <v>4</v>
      </c>
      <c r="R56" s="28">
        <f>SUM(F56:Q56)</f>
        <v>32</v>
      </c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</row>
    <row r="57" spans="1:46" s="6" customFormat="1" x14ac:dyDescent="0.2">
      <c r="A57" s="3" t="s">
        <v>91</v>
      </c>
      <c r="B57" s="3" t="s">
        <v>67</v>
      </c>
      <c r="C57" s="3"/>
      <c r="D57" s="3" t="s">
        <v>56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>
        <f>AVERAGE(R58)</f>
        <v>34</v>
      </c>
      <c r="T57" s="3">
        <v>1</v>
      </c>
      <c r="U57" s="3">
        <f t="shared" si="0"/>
        <v>35</v>
      </c>
      <c r="V57" s="3">
        <v>1</v>
      </c>
      <c r="W57" s="3">
        <v>2</v>
      </c>
      <c r="X57" s="3">
        <v>0</v>
      </c>
      <c r="Y57" s="3">
        <v>1</v>
      </c>
      <c r="Z57" s="3">
        <v>3</v>
      </c>
      <c r="AA57" s="3">
        <v>0</v>
      </c>
      <c r="AB57" s="3">
        <v>0</v>
      </c>
      <c r="AC57" s="3">
        <v>2</v>
      </c>
      <c r="AD57" s="3">
        <v>1</v>
      </c>
      <c r="AE57" s="3">
        <v>2</v>
      </c>
      <c r="AF57" s="3">
        <v>1</v>
      </c>
      <c r="AG57" s="3">
        <v>1</v>
      </c>
      <c r="AH57" s="3">
        <v>1</v>
      </c>
      <c r="AI57" s="3">
        <v>1</v>
      </c>
      <c r="AJ57" s="3">
        <v>1</v>
      </c>
      <c r="AK57" s="3">
        <v>-2</v>
      </c>
      <c r="AL57" s="3">
        <f t="shared" si="1"/>
        <v>15</v>
      </c>
      <c r="AM57" s="3">
        <v>3</v>
      </c>
      <c r="AN57" s="3">
        <v>4</v>
      </c>
      <c r="AO57" s="3">
        <v>2</v>
      </c>
      <c r="AP57" s="3">
        <v>1</v>
      </c>
      <c r="AQ57" s="3">
        <f t="shared" si="2"/>
        <v>10</v>
      </c>
      <c r="AR57" s="3">
        <f t="shared" si="3"/>
        <v>60</v>
      </c>
      <c r="AS57" s="3" t="s">
        <v>68</v>
      </c>
      <c r="AT57" s="3" t="s">
        <v>64</v>
      </c>
    </row>
    <row r="58" spans="1:46" x14ac:dyDescent="0.2">
      <c r="A58" s="10" t="s">
        <v>92</v>
      </c>
      <c r="B58" s="11"/>
      <c r="C58" s="11" t="s">
        <v>56</v>
      </c>
      <c r="D58" s="11"/>
      <c r="E58" s="11" t="s">
        <v>60</v>
      </c>
      <c r="F58" s="11">
        <v>4</v>
      </c>
      <c r="G58" s="11">
        <v>2</v>
      </c>
      <c r="H58" s="11">
        <v>4</v>
      </c>
      <c r="I58" s="11">
        <v>2</v>
      </c>
      <c r="J58" s="11">
        <v>4</v>
      </c>
      <c r="K58" s="11">
        <v>0</v>
      </c>
      <c r="L58" s="11">
        <v>2</v>
      </c>
      <c r="M58" s="11">
        <v>4</v>
      </c>
      <c r="N58" s="11">
        <v>2</v>
      </c>
      <c r="O58" s="11">
        <v>2</v>
      </c>
      <c r="P58" s="11">
        <v>4</v>
      </c>
      <c r="Q58" s="11">
        <v>4</v>
      </c>
      <c r="R58" s="11">
        <f t="shared" si="5"/>
        <v>34</v>
      </c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</row>
    <row r="59" spans="1:46" s="12" customFormat="1" x14ac:dyDescent="0.2">
      <c r="A59" s="4" t="s">
        <v>93</v>
      </c>
      <c r="B59" s="4" t="s">
        <v>67</v>
      </c>
      <c r="C59" s="4"/>
      <c r="D59" s="4" t="s">
        <v>94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s="12" customFormat="1" x14ac:dyDescent="0.2">
      <c r="A60" s="5" t="s">
        <v>95</v>
      </c>
      <c r="B60" s="4"/>
      <c r="C60" s="4" t="s">
        <v>90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s="12" customFormat="1" x14ac:dyDescent="0.2">
      <c r="A61" s="5" t="s">
        <v>96</v>
      </c>
      <c r="B61" s="4"/>
      <c r="C61" s="4" t="s">
        <v>94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12" customFormat="1" x14ac:dyDescent="0.2">
      <c r="A62" s="5" t="s">
        <v>97</v>
      </c>
      <c r="B62" s="4"/>
      <c r="C62" s="4" t="s">
        <v>94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 s="12" customFormat="1" x14ac:dyDescent="0.2">
      <c r="A63" s="5" t="s">
        <v>98</v>
      </c>
      <c r="B63" s="4"/>
      <c r="C63" s="4" t="s">
        <v>56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s="6" customFormat="1" x14ac:dyDescent="0.2">
      <c r="A64" s="25" t="s">
        <v>284</v>
      </c>
      <c r="B64" s="3"/>
      <c r="C64" s="3"/>
      <c r="D64" s="3" t="s">
        <v>56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>
        <f>AVERAGE(R65)</f>
        <v>24</v>
      </c>
      <c r="T64" s="3">
        <v>1</v>
      </c>
      <c r="U64" s="3">
        <f>SUM(S64:T64)</f>
        <v>25</v>
      </c>
      <c r="V64" s="3">
        <v>0</v>
      </c>
      <c r="W64" s="3">
        <v>2</v>
      </c>
      <c r="X64" s="3">
        <v>2</v>
      </c>
      <c r="Y64" s="3">
        <v>0</v>
      </c>
      <c r="Z64" s="3">
        <v>3</v>
      </c>
      <c r="AA64" s="3">
        <v>2</v>
      </c>
      <c r="AB64" s="3">
        <v>2</v>
      </c>
      <c r="AC64" s="3">
        <v>1</v>
      </c>
      <c r="AD64" s="3">
        <v>0</v>
      </c>
      <c r="AE64" s="3">
        <v>2</v>
      </c>
      <c r="AF64" s="3">
        <v>0</v>
      </c>
      <c r="AG64" s="3">
        <v>1</v>
      </c>
      <c r="AH64" s="3">
        <v>1</v>
      </c>
      <c r="AI64" s="3">
        <v>1</v>
      </c>
      <c r="AJ64" s="3">
        <v>1</v>
      </c>
      <c r="AK64" s="3">
        <v>-2</v>
      </c>
      <c r="AL64" s="3">
        <f>SUM(V64:AK64)</f>
        <v>16</v>
      </c>
      <c r="AM64" s="3">
        <v>3</v>
      </c>
      <c r="AN64" s="3">
        <v>4</v>
      </c>
      <c r="AO64" s="3">
        <v>2</v>
      </c>
      <c r="AP64" s="3">
        <v>1</v>
      </c>
      <c r="AQ64" s="3">
        <f>SUM(AM64:AP64)</f>
        <v>10</v>
      </c>
      <c r="AR64" s="3">
        <f>SUM(U64,AL64,AQ64)</f>
        <v>51</v>
      </c>
      <c r="AS64" s="3" t="s">
        <v>63</v>
      </c>
      <c r="AT64" s="3" t="s">
        <v>58</v>
      </c>
    </row>
    <row r="65" spans="1:46" x14ac:dyDescent="0.2">
      <c r="A65" s="10" t="s">
        <v>285</v>
      </c>
      <c r="B65" s="11"/>
      <c r="C65" s="11" t="s">
        <v>56</v>
      </c>
      <c r="D65" s="11"/>
      <c r="E65" s="11" t="s">
        <v>74</v>
      </c>
      <c r="F65" s="11">
        <v>2</v>
      </c>
      <c r="G65" s="11">
        <v>2</v>
      </c>
      <c r="H65" s="11">
        <v>4</v>
      </c>
      <c r="I65" s="11">
        <v>2</v>
      </c>
      <c r="J65" s="11">
        <v>2</v>
      </c>
      <c r="K65" s="11">
        <v>0</v>
      </c>
      <c r="L65" s="11">
        <v>0</v>
      </c>
      <c r="M65" s="11">
        <v>4</v>
      </c>
      <c r="N65" s="11">
        <v>0</v>
      </c>
      <c r="O65" s="11">
        <v>0</v>
      </c>
      <c r="P65" s="11">
        <v>4</v>
      </c>
      <c r="Q65" s="11">
        <v>4</v>
      </c>
      <c r="R65" s="11">
        <f>SUM(F65:Q65)</f>
        <v>24</v>
      </c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</row>
    <row r="66" spans="1:46" s="6" customFormat="1" x14ac:dyDescent="0.2">
      <c r="A66" s="3" t="s">
        <v>99</v>
      </c>
      <c r="B66" s="3" t="s">
        <v>55</v>
      </c>
      <c r="C66" s="3"/>
      <c r="D66" s="3" t="s">
        <v>56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>
        <f>AVERAGE(R67)</f>
        <v>20</v>
      </c>
      <c r="T66" s="3">
        <v>1</v>
      </c>
      <c r="U66" s="3">
        <f t="shared" si="0"/>
        <v>21</v>
      </c>
      <c r="V66" s="3">
        <v>1</v>
      </c>
      <c r="W66" s="3">
        <v>2</v>
      </c>
      <c r="X66" s="3">
        <v>1</v>
      </c>
      <c r="Y66" s="3">
        <v>0</v>
      </c>
      <c r="Z66" s="3">
        <v>2</v>
      </c>
      <c r="AA66" s="3">
        <v>2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f t="shared" si="1"/>
        <v>8</v>
      </c>
      <c r="AM66" s="3">
        <v>3</v>
      </c>
      <c r="AN66" s="3">
        <v>4</v>
      </c>
      <c r="AO66" s="3">
        <v>-2</v>
      </c>
      <c r="AP66" s="3">
        <v>1</v>
      </c>
      <c r="AQ66" s="3">
        <f t="shared" si="2"/>
        <v>6</v>
      </c>
      <c r="AR66" s="3">
        <f t="shared" si="3"/>
        <v>35</v>
      </c>
      <c r="AS66" s="3" t="s">
        <v>57</v>
      </c>
      <c r="AT66" s="3" t="s">
        <v>58</v>
      </c>
    </row>
    <row r="67" spans="1:46" x14ac:dyDescent="0.2">
      <c r="A67" s="10" t="s">
        <v>81</v>
      </c>
      <c r="B67" s="11"/>
      <c r="C67" s="11" t="s">
        <v>56</v>
      </c>
      <c r="D67" s="11"/>
      <c r="E67" s="11" t="s">
        <v>74</v>
      </c>
      <c r="F67" s="11">
        <v>0</v>
      </c>
      <c r="G67" s="11">
        <v>0</v>
      </c>
      <c r="H67" s="11">
        <v>2</v>
      </c>
      <c r="I67" s="11">
        <v>4</v>
      </c>
      <c r="J67" s="11">
        <v>2</v>
      </c>
      <c r="K67" s="11">
        <v>0</v>
      </c>
      <c r="L67" s="11">
        <v>0</v>
      </c>
      <c r="M67" s="11">
        <v>4</v>
      </c>
      <c r="N67" s="11">
        <v>0</v>
      </c>
      <c r="O67" s="11">
        <v>0</v>
      </c>
      <c r="P67" s="11">
        <v>4</v>
      </c>
      <c r="Q67" s="11">
        <v>4</v>
      </c>
      <c r="R67" s="11">
        <f t="shared" si="5"/>
        <v>20</v>
      </c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</row>
    <row r="68" spans="1:46" s="20" customFormat="1" x14ac:dyDescent="0.2">
      <c r="A68" s="57" t="s">
        <v>286</v>
      </c>
      <c r="B68" s="19" t="s">
        <v>55</v>
      </c>
      <c r="C68" s="19"/>
      <c r="D68" s="19" t="s">
        <v>90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</row>
    <row r="69" spans="1:46" s="20" customFormat="1" x14ac:dyDescent="0.2">
      <c r="A69" s="5" t="s">
        <v>287</v>
      </c>
      <c r="B69" s="19"/>
      <c r="C69" s="19" t="s">
        <v>90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</row>
    <row r="70" spans="1:46" s="6" customFormat="1" x14ac:dyDescent="0.2">
      <c r="A70" s="3" t="s">
        <v>100</v>
      </c>
      <c r="B70" s="3" t="s">
        <v>55</v>
      </c>
      <c r="C70" s="3"/>
      <c r="D70" s="3" t="s">
        <v>56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>
        <f>AVERAGE(R71)</f>
        <v>28</v>
      </c>
      <c r="T70" s="3">
        <v>1</v>
      </c>
      <c r="U70" s="3">
        <f t="shared" si="0"/>
        <v>29</v>
      </c>
      <c r="V70" s="3">
        <v>1</v>
      </c>
      <c r="W70" s="3">
        <v>2</v>
      </c>
      <c r="X70" s="3">
        <v>0</v>
      </c>
      <c r="Y70" s="3">
        <v>1</v>
      </c>
      <c r="Z70" s="3">
        <v>3</v>
      </c>
      <c r="AA70" s="3">
        <v>2</v>
      </c>
      <c r="AB70" s="3">
        <v>2</v>
      </c>
      <c r="AC70" s="3">
        <v>2</v>
      </c>
      <c r="AD70" s="3">
        <v>1</v>
      </c>
      <c r="AE70" s="3">
        <v>0</v>
      </c>
      <c r="AF70" s="3">
        <v>0</v>
      </c>
      <c r="AG70" s="3">
        <v>1</v>
      </c>
      <c r="AH70" s="3">
        <v>1</v>
      </c>
      <c r="AI70" s="3">
        <v>0</v>
      </c>
      <c r="AJ70" s="3">
        <v>0</v>
      </c>
      <c r="AK70" s="3">
        <v>0</v>
      </c>
      <c r="AL70" s="3">
        <f t="shared" si="1"/>
        <v>16</v>
      </c>
      <c r="AM70" s="3">
        <v>4</v>
      </c>
      <c r="AN70" s="3">
        <v>1</v>
      </c>
      <c r="AO70" s="3">
        <v>0</v>
      </c>
      <c r="AP70" s="3">
        <v>1</v>
      </c>
      <c r="AQ70" s="3">
        <f t="shared" si="2"/>
        <v>6</v>
      </c>
      <c r="AR70" s="3">
        <f t="shared" si="3"/>
        <v>51</v>
      </c>
      <c r="AS70" s="3" t="s">
        <v>63</v>
      </c>
      <c r="AT70" s="3" t="s">
        <v>64</v>
      </c>
    </row>
    <row r="71" spans="1:46" x14ac:dyDescent="0.2">
      <c r="A71" s="10" t="s">
        <v>101</v>
      </c>
      <c r="B71" s="11"/>
      <c r="C71" s="11" t="s">
        <v>56</v>
      </c>
      <c r="D71" s="11"/>
      <c r="E71" s="11" t="s">
        <v>60</v>
      </c>
      <c r="F71" s="11">
        <v>2</v>
      </c>
      <c r="G71" s="11">
        <v>2</v>
      </c>
      <c r="H71" s="11">
        <v>4</v>
      </c>
      <c r="I71" s="11">
        <v>4</v>
      </c>
      <c r="J71" s="11">
        <v>4</v>
      </c>
      <c r="K71" s="11">
        <v>0</v>
      </c>
      <c r="L71" s="11">
        <v>0</v>
      </c>
      <c r="M71" s="11">
        <v>4</v>
      </c>
      <c r="N71" s="11">
        <v>0</v>
      </c>
      <c r="O71" s="11">
        <v>2</v>
      </c>
      <c r="P71" s="11">
        <v>2</v>
      </c>
      <c r="Q71" s="11">
        <v>4</v>
      </c>
      <c r="R71" s="11">
        <f t="shared" si="5"/>
        <v>28</v>
      </c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</row>
    <row r="72" spans="1:46" s="6" customFormat="1" x14ac:dyDescent="0.2">
      <c r="A72" s="3" t="s">
        <v>247</v>
      </c>
      <c r="B72" s="3" t="s">
        <v>67</v>
      </c>
      <c r="C72" s="3"/>
      <c r="D72" s="3" t="s">
        <v>56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>
        <f>AVERAGE(R73:R74)</f>
        <v>28</v>
      </c>
      <c r="T72" s="3">
        <v>2</v>
      </c>
      <c r="U72" s="3">
        <f t="shared" si="0"/>
        <v>30</v>
      </c>
      <c r="V72" s="3">
        <v>0</v>
      </c>
      <c r="W72" s="3">
        <v>2</v>
      </c>
      <c r="X72" s="3">
        <v>1</v>
      </c>
      <c r="Y72" s="3">
        <v>2</v>
      </c>
      <c r="Z72" s="3">
        <v>3</v>
      </c>
      <c r="AA72" s="3">
        <v>2</v>
      </c>
      <c r="AB72" s="3">
        <v>2</v>
      </c>
      <c r="AC72" s="3">
        <v>2</v>
      </c>
      <c r="AD72" s="3">
        <v>1</v>
      </c>
      <c r="AE72" s="3">
        <v>2</v>
      </c>
      <c r="AF72" s="3">
        <v>1</v>
      </c>
      <c r="AG72" s="3">
        <v>1</v>
      </c>
      <c r="AH72" s="3">
        <v>1</v>
      </c>
      <c r="AI72" s="3">
        <v>1</v>
      </c>
      <c r="AJ72" s="3">
        <v>1</v>
      </c>
      <c r="AK72" s="3">
        <v>-2</v>
      </c>
      <c r="AL72" s="3">
        <f t="shared" si="1"/>
        <v>20</v>
      </c>
      <c r="AM72" s="3">
        <v>3</v>
      </c>
      <c r="AN72" s="3">
        <v>3</v>
      </c>
      <c r="AO72" s="3">
        <v>-2</v>
      </c>
      <c r="AP72" s="3">
        <v>1</v>
      </c>
      <c r="AQ72" s="3">
        <f t="shared" si="2"/>
        <v>5</v>
      </c>
      <c r="AR72" s="3">
        <f t="shared" si="3"/>
        <v>55</v>
      </c>
      <c r="AS72" s="3" t="s">
        <v>63</v>
      </c>
      <c r="AT72" s="3" t="s">
        <v>102</v>
      </c>
    </row>
    <row r="73" spans="1:46" x14ac:dyDescent="0.2">
      <c r="A73" s="10" t="s">
        <v>103</v>
      </c>
      <c r="B73" s="11"/>
      <c r="C73" s="11" t="s">
        <v>56</v>
      </c>
      <c r="D73" s="11"/>
      <c r="E73" s="11" t="s">
        <v>62</v>
      </c>
      <c r="F73" s="11">
        <v>4</v>
      </c>
      <c r="G73" s="11">
        <v>2</v>
      </c>
      <c r="H73" s="11">
        <v>4</v>
      </c>
      <c r="I73" s="11">
        <v>2</v>
      </c>
      <c r="J73" s="11">
        <v>4</v>
      </c>
      <c r="K73" s="11">
        <v>0</v>
      </c>
      <c r="L73" s="11">
        <v>0</v>
      </c>
      <c r="M73" s="11">
        <v>4</v>
      </c>
      <c r="N73" s="11">
        <v>0</v>
      </c>
      <c r="O73" s="11">
        <v>0</v>
      </c>
      <c r="P73" s="11">
        <v>2</v>
      </c>
      <c r="Q73" s="11">
        <v>4</v>
      </c>
      <c r="R73" s="11">
        <f t="shared" si="5"/>
        <v>26</v>
      </c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</row>
    <row r="74" spans="1:46" x14ac:dyDescent="0.2">
      <c r="A74" s="10" t="s">
        <v>104</v>
      </c>
      <c r="B74" s="11"/>
      <c r="C74" s="11" t="s">
        <v>56</v>
      </c>
      <c r="D74" s="11"/>
      <c r="E74" s="11" t="s">
        <v>60</v>
      </c>
      <c r="F74" s="11">
        <v>4</v>
      </c>
      <c r="G74" s="11">
        <v>2</v>
      </c>
      <c r="H74" s="11">
        <v>4</v>
      </c>
      <c r="I74" s="11">
        <v>2</v>
      </c>
      <c r="J74" s="11">
        <v>4</v>
      </c>
      <c r="K74" s="11">
        <v>0</v>
      </c>
      <c r="L74" s="11">
        <v>2</v>
      </c>
      <c r="M74" s="11">
        <v>4</v>
      </c>
      <c r="N74" s="11">
        <v>0</v>
      </c>
      <c r="O74" s="11">
        <v>0</v>
      </c>
      <c r="P74" s="11">
        <v>4</v>
      </c>
      <c r="Q74" s="11">
        <v>4</v>
      </c>
      <c r="R74" s="11">
        <f t="shared" si="5"/>
        <v>30</v>
      </c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</row>
    <row r="75" spans="1:46" s="6" customFormat="1" x14ac:dyDescent="0.2">
      <c r="A75" s="3" t="s">
        <v>105</v>
      </c>
      <c r="B75" s="3" t="s">
        <v>67</v>
      </c>
      <c r="C75" s="3"/>
      <c r="D75" s="3" t="s">
        <v>56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>
        <f>AVERAGE(R76:R77)</f>
        <v>30</v>
      </c>
      <c r="T75" s="3">
        <v>2</v>
      </c>
      <c r="U75" s="3">
        <f t="shared" si="0"/>
        <v>32</v>
      </c>
      <c r="V75" s="3">
        <v>0</v>
      </c>
      <c r="W75" s="3">
        <v>2</v>
      </c>
      <c r="X75" s="3">
        <v>0</v>
      </c>
      <c r="Y75" s="3">
        <v>2</v>
      </c>
      <c r="Z75" s="3">
        <v>3</v>
      </c>
      <c r="AA75" s="3">
        <v>2</v>
      </c>
      <c r="AB75" s="3">
        <v>2</v>
      </c>
      <c r="AC75" s="3">
        <v>1</v>
      </c>
      <c r="AD75" s="3">
        <v>0</v>
      </c>
      <c r="AE75" s="3">
        <v>0</v>
      </c>
      <c r="AF75" s="3">
        <v>0</v>
      </c>
      <c r="AG75" s="3">
        <v>1</v>
      </c>
      <c r="AH75" s="3">
        <v>1</v>
      </c>
      <c r="AI75" s="3">
        <v>1</v>
      </c>
      <c r="AJ75" s="3">
        <v>1</v>
      </c>
      <c r="AK75" s="3">
        <v>-2</v>
      </c>
      <c r="AL75" s="3">
        <f t="shared" si="1"/>
        <v>14</v>
      </c>
      <c r="AM75" s="3">
        <v>3</v>
      </c>
      <c r="AN75" s="3">
        <v>4</v>
      </c>
      <c r="AO75" s="3">
        <v>-2</v>
      </c>
      <c r="AP75" s="3">
        <v>1</v>
      </c>
      <c r="AQ75" s="3">
        <f t="shared" si="2"/>
        <v>6</v>
      </c>
      <c r="AR75" s="3">
        <f t="shared" si="3"/>
        <v>52</v>
      </c>
      <c r="AS75" s="3" t="s">
        <v>63</v>
      </c>
      <c r="AT75" s="3" t="s">
        <v>64</v>
      </c>
    </row>
    <row r="76" spans="1:46" x14ac:dyDescent="0.2">
      <c r="A76" s="10" t="s">
        <v>106</v>
      </c>
      <c r="B76" s="11"/>
      <c r="C76" s="11" t="s">
        <v>56</v>
      </c>
      <c r="D76" s="11"/>
      <c r="E76" s="11" t="s">
        <v>60</v>
      </c>
      <c r="F76" s="11">
        <v>2</v>
      </c>
      <c r="G76" s="11">
        <v>2</v>
      </c>
      <c r="H76" s="11">
        <v>4</v>
      </c>
      <c r="I76" s="11">
        <v>4</v>
      </c>
      <c r="J76" s="11">
        <v>4</v>
      </c>
      <c r="K76" s="11">
        <v>0</v>
      </c>
      <c r="L76" s="11">
        <v>2</v>
      </c>
      <c r="M76" s="11">
        <v>4</v>
      </c>
      <c r="N76" s="11">
        <v>0</v>
      </c>
      <c r="O76" s="11">
        <v>0</v>
      </c>
      <c r="P76" s="11">
        <v>4</v>
      </c>
      <c r="Q76" s="11">
        <v>4</v>
      </c>
      <c r="R76" s="11">
        <f t="shared" si="5"/>
        <v>30</v>
      </c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</row>
    <row r="77" spans="1:46" x14ac:dyDescent="0.2">
      <c r="A77" s="10" t="s">
        <v>107</v>
      </c>
      <c r="B77" s="11"/>
      <c r="C77" s="11" t="s">
        <v>56</v>
      </c>
      <c r="D77" s="11"/>
      <c r="E77" s="11" t="s">
        <v>60</v>
      </c>
      <c r="F77" s="11">
        <v>4</v>
      </c>
      <c r="G77" s="11">
        <v>2</v>
      </c>
      <c r="H77" s="11">
        <v>4</v>
      </c>
      <c r="I77" s="11">
        <v>4</v>
      </c>
      <c r="J77" s="11">
        <v>4</v>
      </c>
      <c r="K77" s="11">
        <v>0</v>
      </c>
      <c r="L77" s="11">
        <v>0</v>
      </c>
      <c r="M77" s="11">
        <v>4</v>
      </c>
      <c r="N77" s="11">
        <v>0</v>
      </c>
      <c r="O77" s="11">
        <v>0</v>
      </c>
      <c r="P77" s="11">
        <v>4</v>
      </c>
      <c r="Q77" s="11">
        <v>4</v>
      </c>
      <c r="R77" s="11">
        <f t="shared" si="5"/>
        <v>30</v>
      </c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N77" s="11"/>
      <c r="AO77" s="11"/>
      <c r="AP77" s="11"/>
      <c r="AQ77" s="11"/>
      <c r="AR77" s="11"/>
      <c r="AS77" s="11"/>
      <c r="AT77" s="11"/>
    </row>
    <row r="78" spans="1:46" s="6" customFormat="1" x14ac:dyDescent="0.2">
      <c r="A78" s="3" t="s">
        <v>108</v>
      </c>
      <c r="B78" s="3" t="s">
        <v>67</v>
      </c>
      <c r="C78" s="3"/>
      <c r="D78" s="3" t="s">
        <v>56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>
        <f>AVERAGE(R79)</f>
        <v>36</v>
      </c>
      <c r="T78" s="3">
        <v>1</v>
      </c>
      <c r="U78" s="3">
        <f t="shared" si="0"/>
        <v>37</v>
      </c>
      <c r="V78" s="3">
        <v>1</v>
      </c>
      <c r="W78" s="3">
        <v>2</v>
      </c>
      <c r="X78" s="3">
        <v>2</v>
      </c>
      <c r="Y78" s="3">
        <v>1</v>
      </c>
      <c r="Z78" s="3">
        <v>3</v>
      </c>
      <c r="AA78" s="3">
        <v>2</v>
      </c>
      <c r="AB78" s="3">
        <v>0</v>
      </c>
      <c r="AC78" s="3">
        <v>1</v>
      </c>
      <c r="AD78" s="3">
        <v>-1</v>
      </c>
      <c r="AE78" s="3">
        <v>2</v>
      </c>
      <c r="AF78" s="3">
        <v>1</v>
      </c>
      <c r="AG78" s="3">
        <v>1</v>
      </c>
      <c r="AH78" s="3">
        <v>1</v>
      </c>
      <c r="AI78" s="3">
        <v>1</v>
      </c>
      <c r="AJ78" s="3">
        <v>1</v>
      </c>
      <c r="AK78" s="3">
        <v>-2</v>
      </c>
      <c r="AL78" s="3">
        <f t="shared" si="1"/>
        <v>16</v>
      </c>
      <c r="AM78" s="3">
        <v>3</v>
      </c>
      <c r="AN78" s="3">
        <v>4</v>
      </c>
      <c r="AO78" s="3">
        <v>2</v>
      </c>
      <c r="AP78" s="3">
        <v>1</v>
      </c>
      <c r="AQ78" s="3">
        <f t="shared" si="2"/>
        <v>10</v>
      </c>
      <c r="AR78" s="3">
        <f t="shared" si="3"/>
        <v>63</v>
      </c>
      <c r="AS78" s="3" t="s">
        <v>68</v>
      </c>
      <c r="AT78" s="3" t="s">
        <v>64</v>
      </c>
    </row>
    <row r="79" spans="1:46" x14ac:dyDescent="0.2">
      <c r="A79" s="10" t="s">
        <v>109</v>
      </c>
      <c r="B79" s="11"/>
      <c r="C79" s="11" t="s">
        <v>56</v>
      </c>
      <c r="D79" s="11"/>
      <c r="E79" s="11" t="s">
        <v>62</v>
      </c>
      <c r="F79" s="11">
        <v>4</v>
      </c>
      <c r="G79" s="11">
        <v>4</v>
      </c>
      <c r="H79" s="11">
        <v>2</v>
      </c>
      <c r="I79" s="11">
        <v>4</v>
      </c>
      <c r="J79" s="11">
        <v>4</v>
      </c>
      <c r="K79" s="11">
        <v>0</v>
      </c>
      <c r="L79" s="11">
        <v>2</v>
      </c>
      <c r="M79" s="11">
        <v>4</v>
      </c>
      <c r="N79" s="11">
        <v>0</v>
      </c>
      <c r="O79" s="11">
        <v>4</v>
      </c>
      <c r="P79" s="11">
        <v>4</v>
      </c>
      <c r="Q79" s="11">
        <v>4</v>
      </c>
      <c r="R79" s="11">
        <f t="shared" si="5"/>
        <v>36</v>
      </c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</row>
    <row r="80" spans="1:46" s="6" customFormat="1" x14ac:dyDescent="0.2">
      <c r="A80" s="3" t="s">
        <v>110</v>
      </c>
      <c r="B80" s="3" t="s">
        <v>55</v>
      </c>
      <c r="C80" s="3"/>
      <c r="D80" s="3" t="s">
        <v>56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>
        <f>AVERAGE(R81)</f>
        <v>30</v>
      </c>
      <c r="T80" s="3">
        <v>1</v>
      </c>
      <c r="U80" s="3">
        <f t="shared" si="0"/>
        <v>31</v>
      </c>
      <c r="V80" s="3">
        <v>1</v>
      </c>
      <c r="W80" s="3">
        <v>2</v>
      </c>
      <c r="X80" s="3">
        <v>1</v>
      </c>
      <c r="Y80" s="3">
        <v>0</v>
      </c>
      <c r="Z80" s="3">
        <v>2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1</v>
      </c>
      <c r="AJ80" s="3">
        <v>0</v>
      </c>
      <c r="AK80" s="3">
        <v>-1</v>
      </c>
      <c r="AL80" s="3">
        <f t="shared" si="1"/>
        <v>6</v>
      </c>
      <c r="AM80" s="3">
        <v>4</v>
      </c>
      <c r="AN80" s="3">
        <v>1</v>
      </c>
      <c r="AO80" s="3">
        <v>-2</v>
      </c>
      <c r="AP80" s="3">
        <v>1</v>
      </c>
      <c r="AQ80" s="3">
        <f t="shared" si="2"/>
        <v>4</v>
      </c>
      <c r="AR80" s="3">
        <f t="shared" si="3"/>
        <v>41</v>
      </c>
      <c r="AS80" s="3" t="s">
        <v>63</v>
      </c>
      <c r="AT80" s="3" t="s">
        <v>58</v>
      </c>
    </row>
    <row r="81" spans="1:46" x14ac:dyDescent="0.2">
      <c r="A81" s="10" t="s">
        <v>111</v>
      </c>
      <c r="B81" s="11"/>
      <c r="C81" s="11" t="s">
        <v>56</v>
      </c>
      <c r="D81" s="11"/>
      <c r="E81" s="11" t="s">
        <v>74</v>
      </c>
      <c r="F81" s="11">
        <v>4</v>
      </c>
      <c r="G81" s="11">
        <v>2</v>
      </c>
      <c r="H81" s="11">
        <v>4</v>
      </c>
      <c r="I81" s="11">
        <v>4</v>
      </c>
      <c r="J81" s="11">
        <v>4</v>
      </c>
      <c r="K81" s="11">
        <v>0</v>
      </c>
      <c r="L81" s="11">
        <v>0</v>
      </c>
      <c r="M81" s="11">
        <v>4</v>
      </c>
      <c r="N81" s="11">
        <v>0</v>
      </c>
      <c r="O81" s="11">
        <v>0</v>
      </c>
      <c r="P81" s="11">
        <v>4</v>
      </c>
      <c r="Q81" s="11">
        <v>4</v>
      </c>
      <c r="R81" s="11">
        <f t="shared" si="5"/>
        <v>30</v>
      </c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</row>
    <row r="82" spans="1:46" s="59" customFormat="1" x14ac:dyDescent="0.2">
      <c r="A82" s="60" t="s">
        <v>288</v>
      </c>
      <c r="B82" s="58" t="s">
        <v>55</v>
      </c>
      <c r="C82" s="58"/>
      <c r="D82" s="58" t="s">
        <v>90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</row>
    <row r="83" spans="1:46" s="59" customFormat="1" x14ac:dyDescent="0.2">
      <c r="A83" s="5" t="s">
        <v>289</v>
      </c>
      <c r="B83" s="58"/>
      <c r="C83" s="58" t="s">
        <v>90</v>
      </c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</row>
    <row r="84" spans="1:46" s="6" customFormat="1" x14ac:dyDescent="0.2">
      <c r="A84" s="3" t="s">
        <v>248</v>
      </c>
      <c r="B84" s="3" t="s">
        <v>55</v>
      </c>
      <c r="C84" s="3"/>
      <c r="D84" s="3" t="s">
        <v>56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>
        <f>AVERAGE(R85:R86)</f>
        <v>31</v>
      </c>
      <c r="T84" s="3">
        <v>2</v>
      </c>
      <c r="U84" s="3">
        <f t="shared" si="0"/>
        <v>33</v>
      </c>
      <c r="V84" s="3">
        <v>0</v>
      </c>
      <c r="W84" s="3">
        <v>2</v>
      </c>
      <c r="X84" s="3">
        <v>2</v>
      </c>
      <c r="Y84" s="3">
        <v>2</v>
      </c>
      <c r="Z84" s="3">
        <v>2</v>
      </c>
      <c r="AA84" s="3">
        <v>2</v>
      </c>
      <c r="AB84" s="3">
        <v>2</v>
      </c>
      <c r="AC84" s="3">
        <v>2</v>
      </c>
      <c r="AD84" s="3">
        <v>0</v>
      </c>
      <c r="AE84" s="3">
        <v>0</v>
      </c>
      <c r="AF84" s="3">
        <v>0</v>
      </c>
      <c r="AG84" s="3">
        <v>1</v>
      </c>
      <c r="AH84" s="3">
        <v>0</v>
      </c>
      <c r="AI84" s="3">
        <v>0</v>
      </c>
      <c r="AJ84" s="3">
        <v>0</v>
      </c>
      <c r="AK84" s="3">
        <v>0</v>
      </c>
      <c r="AL84" s="3">
        <f t="shared" si="1"/>
        <v>15</v>
      </c>
      <c r="AM84" s="3">
        <v>3</v>
      </c>
      <c r="AN84" s="3">
        <v>1</v>
      </c>
      <c r="AO84" s="3">
        <v>-2</v>
      </c>
      <c r="AP84" s="3">
        <v>1</v>
      </c>
      <c r="AQ84" s="3">
        <f t="shared" si="2"/>
        <v>3</v>
      </c>
      <c r="AR84" s="3">
        <f t="shared" si="3"/>
        <v>51</v>
      </c>
      <c r="AS84" s="3" t="s">
        <v>63</v>
      </c>
      <c r="AT84" s="3" t="s">
        <v>112</v>
      </c>
    </row>
    <row r="85" spans="1:46" x14ac:dyDescent="0.2">
      <c r="A85" s="10" t="s">
        <v>113</v>
      </c>
      <c r="B85" s="11"/>
      <c r="C85" s="11" t="s">
        <v>56</v>
      </c>
      <c r="D85" s="11"/>
      <c r="E85" s="11" t="s">
        <v>62</v>
      </c>
      <c r="F85" s="11">
        <v>2</v>
      </c>
      <c r="G85" s="11">
        <v>2</v>
      </c>
      <c r="H85" s="11">
        <v>4</v>
      </c>
      <c r="I85" s="11">
        <v>4</v>
      </c>
      <c r="J85" s="11">
        <v>4</v>
      </c>
      <c r="K85" s="11">
        <v>0</v>
      </c>
      <c r="L85" s="11">
        <v>2</v>
      </c>
      <c r="M85" s="11">
        <v>4</v>
      </c>
      <c r="N85" s="11">
        <v>0</v>
      </c>
      <c r="O85" s="11">
        <v>2</v>
      </c>
      <c r="P85" s="11">
        <v>2</v>
      </c>
      <c r="Q85" s="11">
        <v>4</v>
      </c>
      <c r="R85" s="11">
        <f t="shared" si="5"/>
        <v>30</v>
      </c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</row>
    <row r="86" spans="1:46" x14ac:dyDescent="0.2">
      <c r="A86" s="10" t="s">
        <v>114</v>
      </c>
      <c r="B86" s="11"/>
      <c r="C86" s="11" t="s">
        <v>56</v>
      </c>
      <c r="D86" s="11"/>
      <c r="E86" s="11" t="s">
        <v>60</v>
      </c>
      <c r="F86" s="11">
        <v>4</v>
      </c>
      <c r="G86" s="11">
        <v>2</v>
      </c>
      <c r="H86" s="11">
        <v>4</v>
      </c>
      <c r="I86" s="11">
        <v>4</v>
      </c>
      <c r="J86" s="11">
        <v>4</v>
      </c>
      <c r="K86" s="11">
        <v>0</v>
      </c>
      <c r="L86" s="11">
        <v>2</v>
      </c>
      <c r="M86" s="11">
        <v>4</v>
      </c>
      <c r="N86" s="11">
        <v>0</v>
      </c>
      <c r="O86" s="11">
        <v>0</v>
      </c>
      <c r="P86" s="11">
        <v>4</v>
      </c>
      <c r="Q86" s="11">
        <v>4</v>
      </c>
      <c r="R86" s="11">
        <f t="shared" si="5"/>
        <v>32</v>
      </c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</row>
    <row r="87" spans="1:46" s="32" customFormat="1" x14ac:dyDescent="0.2">
      <c r="A87" s="30" t="s">
        <v>290</v>
      </c>
      <c r="B87" s="31" t="s">
        <v>55</v>
      </c>
      <c r="C87" s="31"/>
      <c r="D87" s="31" t="s">
        <v>56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>
        <f>AVERAGE(R88)</f>
        <v>32</v>
      </c>
      <c r="T87" s="31">
        <v>1</v>
      </c>
      <c r="U87" s="31">
        <f>SUM(S87:T87)</f>
        <v>33</v>
      </c>
      <c r="V87" s="3">
        <v>0</v>
      </c>
      <c r="W87" s="3">
        <v>2</v>
      </c>
      <c r="X87" s="3">
        <v>2</v>
      </c>
      <c r="Y87" s="3">
        <v>2</v>
      </c>
      <c r="Z87" s="3">
        <v>3</v>
      </c>
      <c r="AA87" s="3">
        <v>0</v>
      </c>
      <c r="AB87" s="3">
        <v>0</v>
      </c>
      <c r="AC87" s="3">
        <v>2</v>
      </c>
      <c r="AD87" s="3">
        <v>1</v>
      </c>
      <c r="AE87" s="3">
        <v>1</v>
      </c>
      <c r="AF87" s="3">
        <v>1</v>
      </c>
      <c r="AG87" s="3">
        <v>1</v>
      </c>
      <c r="AH87" s="3">
        <v>1</v>
      </c>
      <c r="AI87" s="3">
        <v>0</v>
      </c>
      <c r="AJ87" s="3">
        <v>1</v>
      </c>
      <c r="AK87" s="3">
        <v>-1</v>
      </c>
      <c r="AL87" s="31">
        <f>SUM(V87:AK87)</f>
        <v>16</v>
      </c>
      <c r="AM87" s="3">
        <v>3</v>
      </c>
      <c r="AN87" s="3">
        <v>1</v>
      </c>
      <c r="AO87" s="3">
        <v>-2</v>
      </c>
      <c r="AP87" s="3">
        <v>1</v>
      </c>
      <c r="AQ87" s="31">
        <f>SUM(AM87:AP87)</f>
        <v>3</v>
      </c>
      <c r="AR87" s="31">
        <f>SUM(U87,AL87,AQ87)</f>
        <v>52</v>
      </c>
      <c r="AS87" s="31" t="s">
        <v>63</v>
      </c>
      <c r="AT87" s="31" t="s">
        <v>64</v>
      </c>
    </row>
    <row r="88" spans="1:46" s="29" customFormat="1" x14ac:dyDescent="0.2">
      <c r="A88" s="10" t="s">
        <v>291</v>
      </c>
      <c r="B88" s="28"/>
      <c r="C88" s="28" t="s">
        <v>56</v>
      </c>
      <c r="D88" s="28"/>
      <c r="E88" s="28" t="s">
        <v>62</v>
      </c>
      <c r="F88" s="11">
        <v>4</v>
      </c>
      <c r="G88" s="11">
        <v>2</v>
      </c>
      <c r="H88" s="11">
        <v>4</v>
      </c>
      <c r="I88" s="11">
        <v>4</v>
      </c>
      <c r="J88" s="11">
        <v>4</v>
      </c>
      <c r="K88" s="11">
        <v>0</v>
      </c>
      <c r="L88" s="11">
        <v>2</v>
      </c>
      <c r="M88" s="11">
        <v>4</v>
      </c>
      <c r="N88" s="11">
        <v>0</v>
      </c>
      <c r="O88" s="11">
        <v>0</v>
      </c>
      <c r="P88" s="11">
        <v>4</v>
      </c>
      <c r="Q88" s="11">
        <v>4</v>
      </c>
      <c r="R88" s="28">
        <f>SUM(F88:Q88)</f>
        <v>32</v>
      </c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</row>
    <row r="89" spans="1:46" s="6" customFormat="1" x14ac:dyDescent="0.2">
      <c r="A89" s="3" t="s">
        <v>249</v>
      </c>
      <c r="B89" s="3" t="s">
        <v>55</v>
      </c>
      <c r="C89" s="3"/>
      <c r="D89" s="3" t="s">
        <v>56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>
        <f>AVERAGE(R90:R92)</f>
        <v>26.666666666666668</v>
      </c>
      <c r="T89" s="3">
        <v>3</v>
      </c>
      <c r="U89" s="3">
        <f t="shared" si="0"/>
        <v>29.666666666666668</v>
      </c>
      <c r="V89" s="3">
        <v>0</v>
      </c>
      <c r="W89" s="3">
        <v>2</v>
      </c>
      <c r="X89" s="3">
        <v>0</v>
      </c>
      <c r="Y89" s="3">
        <v>2</v>
      </c>
      <c r="Z89" s="3">
        <v>3</v>
      </c>
      <c r="AA89" s="3">
        <v>2</v>
      </c>
      <c r="AB89" s="3">
        <v>2</v>
      </c>
      <c r="AC89" s="3">
        <v>2</v>
      </c>
      <c r="AD89" s="3">
        <v>0</v>
      </c>
      <c r="AE89" s="3">
        <v>1</v>
      </c>
      <c r="AF89" s="3">
        <v>1</v>
      </c>
      <c r="AG89" s="3">
        <v>1</v>
      </c>
      <c r="AH89" s="3">
        <v>0</v>
      </c>
      <c r="AI89" s="3">
        <v>1</v>
      </c>
      <c r="AJ89" s="3">
        <v>1</v>
      </c>
      <c r="AK89" s="3">
        <v>-1</v>
      </c>
      <c r="AL89" s="3">
        <f t="shared" si="1"/>
        <v>17</v>
      </c>
      <c r="AM89" s="3">
        <v>3</v>
      </c>
      <c r="AN89" s="3">
        <v>1</v>
      </c>
      <c r="AO89" s="3">
        <v>-2</v>
      </c>
      <c r="AP89" s="3">
        <v>1</v>
      </c>
      <c r="AQ89" s="3">
        <f t="shared" si="2"/>
        <v>3</v>
      </c>
      <c r="AR89" s="3">
        <f t="shared" si="3"/>
        <v>49.666666666666671</v>
      </c>
      <c r="AS89" s="3" t="s">
        <v>63</v>
      </c>
      <c r="AT89" s="3" t="s">
        <v>64</v>
      </c>
    </row>
    <row r="90" spans="1:46" x14ac:dyDescent="0.2">
      <c r="A90" s="10" t="s">
        <v>115</v>
      </c>
      <c r="B90" s="11"/>
      <c r="C90" s="11" t="s">
        <v>56</v>
      </c>
      <c r="D90" s="11"/>
      <c r="E90" s="11" t="s">
        <v>60</v>
      </c>
      <c r="F90" s="11">
        <v>4</v>
      </c>
      <c r="G90" s="11">
        <v>2</v>
      </c>
      <c r="H90" s="11">
        <v>2</v>
      </c>
      <c r="I90" s="11">
        <v>4</v>
      </c>
      <c r="J90" s="11">
        <v>4</v>
      </c>
      <c r="K90" s="11">
        <v>0</v>
      </c>
      <c r="L90" s="11">
        <v>0</v>
      </c>
      <c r="M90" s="11">
        <v>4</v>
      </c>
      <c r="N90" s="11">
        <v>0</v>
      </c>
      <c r="O90" s="11">
        <v>0</v>
      </c>
      <c r="P90" s="11">
        <v>2</v>
      </c>
      <c r="Q90" s="11">
        <v>4</v>
      </c>
      <c r="R90" s="11">
        <f t="shared" si="5"/>
        <v>26</v>
      </c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</row>
    <row r="91" spans="1:46" x14ac:dyDescent="0.2">
      <c r="A91" s="10" t="s">
        <v>116</v>
      </c>
      <c r="B91" s="11"/>
      <c r="C91" s="11" t="s">
        <v>56</v>
      </c>
      <c r="D91" s="11"/>
      <c r="E91" s="11" t="s">
        <v>60</v>
      </c>
      <c r="F91" s="11">
        <v>2</v>
      </c>
      <c r="G91" s="11">
        <v>2</v>
      </c>
      <c r="H91" s="11">
        <v>4</v>
      </c>
      <c r="I91" s="11">
        <v>4</v>
      </c>
      <c r="J91" s="11">
        <v>4</v>
      </c>
      <c r="K91" s="11">
        <v>0</v>
      </c>
      <c r="L91" s="11">
        <v>0</v>
      </c>
      <c r="M91" s="11">
        <v>4</v>
      </c>
      <c r="N91" s="11">
        <v>0</v>
      </c>
      <c r="O91" s="11">
        <v>0</v>
      </c>
      <c r="P91" s="11">
        <v>4</v>
      </c>
      <c r="Q91" s="11">
        <v>4</v>
      </c>
      <c r="R91" s="11">
        <f t="shared" si="5"/>
        <v>28</v>
      </c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</row>
    <row r="92" spans="1:46" x14ac:dyDescent="0.2">
      <c r="A92" s="10" t="s">
        <v>117</v>
      </c>
      <c r="B92" s="11"/>
      <c r="C92" s="11" t="s">
        <v>56</v>
      </c>
      <c r="D92" s="11"/>
      <c r="E92" s="11" t="s">
        <v>60</v>
      </c>
      <c r="F92" s="11">
        <v>2</v>
      </c>
      <c r="G92" s="11">
        <v>2</v>
      </c>
      <c r="H92" s="11">
        <v>4</v>
      </c>
      <c r="I92" s="11">
        <v>4</v>
      </c>
      <c r="J92" s="11">
        <v>4</v>
      </c>
      <c r="K92" s="11">
        <v>0</v>
      </c>
      <c r="L92" s="11">
        <v>0</v>
      </c>
      <c r="M92" s="11">
        <v>4</v>
      </c>
      <c r="N92" s="11">
        <v>0</v>
      </c>
      <c r="O92" s="11">
        <v>0</v>
      </c>
      <c r="P92" s="11">
        <v>2</v>
      </c>
      <c r="Q92" s="11">
        <v>4</v>
      </c>
      <c r="R92" s="11">
        <f t="shared" si="5"/>
        <v>26</v>
      </c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</row>
    <row r="93" spans="1:46" s="52" customFormat="1" x14ac:dyDescent="0.2">
      <c r="A93" s="60" t="s">
        <v>292</v>
      </c>
      <c r="B93" s="51" t="s">
        <v>55</v>
      </c>
      <c r="C93" s="51"/>
      <c r="D93" s="51" t="s">
        <v>90</v>
      </c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</row>
    <row r="94" spans="1:46" s="52" customFormat="1" x14ac:dyDescent="0.2">
      <c r="A94" s="5" t="s">
        <v>293</v>
      </c>
      <c r="B94" s="51"/>
      <c r="C94" s="51" t="s">
        <v>90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</row>
    <row r="95" spans="1:46" s="32" customFormat="1" x14ac:dyDescent="0.2">
      <c r="A95" s="30" t="s">
        <v>294</v>
      </c>
      <c r="B95" s="31" t="s">
        <v>67</v>
      </c>
      <c r="C95" s="31"/>
      <c r="D95" s="31" t="s">
        <v>56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>
        <f>AVERAGE(R96)</f>
        <v>28</v>
      </c>
      <c r="T95" s="31">
        <v>1</v>
      </c>
      <c r="U95" s="31">
        <f>SUM(S95:T95)</f>
        <v>29</v>
      </c>
      <c r="V95" s="3">
        <v>0</v>
      </c>
      <c r="W95" s="3">
        <v>2</v>
      </c>
      <c r="X95" s="3">
        <v>0</v>
      </c>
      <c r="Y95" s="3">
        <v>2</v>
      </c>
      <c r="Z95" s="3">
        <v>3</v>
      </c>
      <c r="AA95" s="3">
        <v>2</v>
      </c>
      <c r="AB95" s="3">
        <v>2</v>
      </c>
      <c r="AC95" s="3">
        <v>2</v>
      </c>
      <c r="AD95" s="3">
        <v>-1</v>
      </c>
      <c r="AE95" s="3">
        <v>0</v>
      </c>
      <c r="AF95" s="3">
        <v>0</v>
      </c>
      <c r="AG95" s="3">
        <v>1</v>
      </c>
      <c r="AH95" s="3">
        <v>1</v>
      </c>
      <c r="AI95" s="3">
        <v>1</v>
      </c>
      <c r="AJ95" s="3">
        <v>1</v>
      </c>
      <c r="AK95" s="3">
        <v>-2</v>
      </c>
      <c r="AL95" s="31">
        <f>SUM(V95:AK95)</f>
        <v>14</v>
      </c>
      <c r="AM95" s="3">
        <v>4</v>
      </c>
      <c r="AN95" s="3">
        <v>1</v>
      </c>
      <c r="AO95" s="3">
        <v>2</v>
      </c>
      <c r="AP95" s="3">
        <v>1</v>
      </c>
      <c r="AQ95" s="31">
        <f>SUM(AM95:AP95)</f>
        <v>8</v>
      </c>
      <c r="AR95" s="31">
        <f>SUM(U95,AL95,AQ95)</f>
        <v>51</v>
      </c>
      <c r="AS95" s="31" t="s">
        <v>63</v>
      </c>
      <c r="AT95" s="31" t="s">
        <v>64</v>
      </c>
    </row>
    <row r="96" spans="1:46" s="29" customFormat="1" x14ac:dyDescent="0.2">
      <c r="A96" s="10" t="s">
        <v>295</v>
      </c>
      <c r="B96" s="28"/>
      <c r="C96" s="28" t="s">
        <v>56</v>
      </c>
      <c r="D96" s="28"/>
      <c r="E96" s="28" t="s">
        <v>60</v>
      </c>
      <c r="F96" s="42">
        <v>2</v>
      </c>
      <c r="G96" s="11">
        <v>2</v>
      </c>
      <c r="H96" s="11">
        <v>4</v>
      </c>
      <c r="I96" s="11">
        <v>4</v>
      </c>
      <c r="J96" s="11">
        <v>4</v>
      </c>
      <c r="K96" s="11">
        <v>0</v>
      </c>
      <c r="L96" s="11">
        <v>2</v>
      </c>
      <c r="M96" s="11">
        <v>2</v>
      </c>
      <c r="N96" s="11">
        <v>0</v>
      </c>
      <c r="O96" s="11">
        <v>0</v>
      </c>
      <c r="P96" s="11">
        <v>4</v>
      </c>
      <c r="Q96" s="11">
        <v>4</v>
      </c>
      <c r="R96" s="28">
        <f>SUM(F96:Q96)</f>
        <v>28</v>
      </c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</row>
    <row r="97" spans="1:46" s="6" customFormat="1" x14ac:dyDescent="0.2">
      <c r="A97" s="3" t="s">
        <v>118</v>
      </c>
      <c r="B97" s="3" t="s">
        <v>67</v>
      </c>
      <c r="C97" s="3"/>
      <c r="D97" s="3" t="s">
        <v>56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>
        <f>AVERAGE(R98)</f>
        <v>24</v>
      </c>
      <c r="T97" s="3">
        <v>1</v>
      </c>
      <c r="U97" s="3">
        <f t="shared" si="0"/>
        <v>25</v>
      </c>
      <c r="V97" s="3">
        <v>1</v>
      </c>
      <c r="W97" s="3">
        <v>2</v>
      </c>
      <c r="X97" s="3">
        <v>0</v>
      </c>
      <c r="Y97" s="3">
        <v>1</v>
      </c>
      <c r="Z97" s="3">
        <v>1</v>
      </c>
      <c r="AA97" s="3">
        <v>0</v>
      </c>
      <c r="AB97" s="3">
        <v>0</v>
      </c>
      <c r="AC97" s="3">
        <v>2</v>
      </c>
      <c r="AD97" s="3">
        <v>0</v>
      </c>
      <c r="AE97" s="3">
        <v>0</v>
      </c>
      <c r="AF97" s="3">
        <v>0</v>
      </c>
      <c r="AG97" s="3">
        <v>1</v>
      </c>
      <c r="AH97" s="3">
        <v>1</v>
      </c>
      <c r="AI97" s="3">
        <v>0</v>
      </c>
      <c r="AJ97" s="3">
        <v>0</v>
      </c>
      <c r="AK97" s="3">
        <v>-2</v>
      </c>
      <c r="AL97" s="3">
        <f t="shared" si="1"/>
        <v>7</v>
      </c>
      <c r="AM97" s="3">
        <v>3</v>
      </c>
      <c r="AN97" s="3">
        <v>4</v>
      </c>
      <c r="AO97" s="3">
        <v>2</v>
      </c>
      <c r="AP97" s="3">
        <v>1</v>
      </c>
      <c r="AQ97" s="3">
        <f t="shared" si="2"/>
        <v>10</v>
      </c>
      <c r="AR97" s="3">
        <f t="shared" si="3"/>
        <v>42</v>
      </c>
      <c r="AS97" s="3" t="s">
        <v>63</v>
      </c>
      <c r="AT97" s="3" t="s">
        <v>58</v>
      </c>
    </row>
    <row r="98" spans="1:46" x14ac:dyDescent="0.2">
      <c r="A98" s="10" t="s">
        <v>119</v>
      </c>
      <c r="B98" s="11"/>
      <c r="C98" s="11" t="s">
        <v>56</v>
      </c>
      <c r="D98" s="11"/>
      <c r="E98" s="11" t="s">
        <v>60</v>
      </c>
      <c r="F98" s="11">
        <v>2</v>
      </c>
      <c r="G98" s="11">
        <v>2</v>
      </c>
      <c r="H98" s="11">
        <v>4</v>
      </c>
      <c r="I98" s="11">
        <v>4</v>
      </c>
      <c r="J98" s="11">
        <v>4</v>
      </c>
      <c r="K98" s="11">
        <v>0</v>
      </c>
      <c r="L98" s="11">
        <v>0</v>
      </c>
      <c r="M98" s="11">
        <v>4</v>
      </c>
      <c r="N98" s="11">
        <v>0</v>
      </c>
      <c r="O98" s="11">
        <v>0</v>
      </c>
      <c r="P98" s="11">
        <v>2</v>
      </c>
      <c r="Q98" s="11">
        <v>2</v>
      </c>
      <c r="R98" s="11">
        <f t="shared" si="5"/>
        <v>24</v>
      </c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</row>
    <row r="99" spans="1:46" s="6" customFormat="1" x14ac:dyDescent="0.2">
      <c r="A99" s="3" t="s">
        <v>120</v>
      </c>
      <c r="B99" s="3" t="s">
        <v>67</v>
      </c>
      <c r="C99" s="3"/>
      <c r="D99" s="3" t="s">
        <v>56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>
        <f>AVERAGE(R100:R101)</f>
        <v>23</v>
      </c>
      <c r="T99" s="3">
        <v>2</v>
      </c>
      <c r="U99" s="3">
        <f t="shared" si="0"/>
        <v>25</v>
      </c>
      <c r="V99" s="3">
        <v>0</v>
      </c>
      <c r="W99" s="3">
        <v>1</v>
      </c>
      <c r="X99" s="3">
        <v>0</v>
      </c>
      <c r="Y99" s="3">
        <v>2</v>
      </c>
      <c r="Z99" s="3">
        <v>2</v>
      </c>
      <c r="AA99" s="3">
        <v>2</v>
      </c>
      <c r="AB99" s="3">
        <v>0</v>
      </c>
      <c r="AC99" s="3">
        <v>1</v>
      </c>
      <c r="AD99" s="3">
        <v>0</v>
      </c>
      <c r="AE99" s="3">
        <v>0</v>
      </c>
      <c r="AF99" s="3">
        <v>0</v>
      </c>
      <c r="AG99" s="3">
        <v>1</v>
      </c>
      <c r="AH99" s="3">
        <v>0</v>
      </c>
      <c r="AI99" s="3">
        <v>1</v>
      </c>
      <c r="AJ99" s="3">
        <v>0</v>
      </c>
      <c r="AK99" s="3">
        <v>-1</v>
      </c>
      <c r="AL99" s="3">
        <f t="shared" si="1"/>
        <v>9</v>
      </c>
      <c r="AM99" s="3">
        <v>1</v>
      </c>
      <c r="AN99" s="3">
        <v>4</v>
      </c>
      <c r="AO99" s="3">
        <v>2</v>
      </c>
      <c r="AP99" s="3">
        <v>1</v>
      </c>
      <c r="AQ99" s="3">
        <f t="shared" si="2"/>
        <v>8</v>
      </c>
      <c r="AR99" s="3">
        <f t="shared" si="3"/>
        <v>42</v>
      </c>
      <c r="AS99" s="3" t="s">
        <v>63</v>
      </c>
      <c r="AT99" s="3" t="s">
        <v>58</v>
      </c>
    </row>
    <row r="100" spans="1:46" x14ac:dyDescent="0.2">
      <c r="A100" s="10" t="s">
        <v>121</v>
      </c>
      <c r="B100" s="11"/>
      <c r="C100" s="11" t="s">
        <v>56</v>
      </c>
      <c r="D100" s="11"/>
      <c r="E100" s="11" t="s">
        <v>62</v>
      </c>
      <c r="F100" s="11">
        <v>4</v>
      </c>
      <c r="G100" s="11">
        <v>2</v>
      </c>
      <c r="H100" s="11">
        <v>0</v>
      </c>
      <c r="I100" s="11">
        <v>2</v>
      </c>
      <c r="J100" s="11">
        <v>2</v>
      </c>
      <c r="K100" s="11">
        <v>0</v>
      </c>
      <c r="L100" s="11">
        <v>0</v>
      </c>
      <c r="M100" s="11">
        <v>2</v>
      </c>
      <c r="N100" s="11">
        <v>0</v>
      </c>
      <c r="O100" s="11">
        <v>0</v>
      </c>
      <c r="P100" s="11">
        <v>4</v>
      </c>
      <c r="Q100" s="11">
        <v>4</v>
      </c>
      <c r="R100" s="11">
        <f t="shared" si="5"/>
        <v>20</v>
      </c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</row>
    <row r="101" spans="1:46" x14ac:dyDescent="0.2">
      <c r="A101" s="10" t="s">
        <v>122</v>
      </c>
      <c r="B101" s="11"/>
      <c r="C101" s="11" t="s">
        <v>56</v>
      </c>
      <c r="D101" s="11"/>
      <c r="E101" s="11" t="s">
        <v>60</v>
      </c>
      <c r="F101" s="11">
        <v>4</v>
      </c>
      <c r="G101" s="11">
        <v>2</v>
      </c>
      <c r="H101" s="11">
        <v>4</v>
      </c>
      <c r="I101" s="11">
        <v>2</v>
      </c>
      <c r="J101" s="11">
        <v>4</v>
      </c>
      <c r="K101" s="11">
        <v>0</v>
      </c>
      <c r="L101" s="11">
        <v>0</v>
      </c>
      <c r="M101" s="11">
        <v>4</v>
      </c>
      <c r="N101" s="11">
        <v>0</v>
      </c>
      <c r="O101" s="11">
        <v>0</v>
      </c>
      <c r="P101" s="11">
        <v>2</v>
      </c>
      <c r="Q101" s="11">
        <v>4</v>
      </c>
      <c r="R101" s="11">
        <f t="shared" si="5"/>
        <v>26</v>
      </c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</row>
    <row r="102" spans="1:46" s="6" customFormat="1" x14ac:dyDescent="0.2">
      <c r="A102" s="61" t="s">
        <v>296</v>
      </c>
      <c r="B102" s="3" t="s">
        <v>55</v>
      </c>
      <c r="C102" s="3"/>
      <c r="D102" s="3" t="s">
        <v>56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>
        <f>AVERAGE(R103)</f>
        <v>30</v>
      </c>
      <c r="T102" s="3">
        <v>1</v>
      </c>
      <c r="U102" s="3">
        <f>SUM(S102:T102)</f>
        <v>31</v>
      </c>
      <c r="V102" s="3">
        <v>0</v>
      </c>
      <c r="W102" s="3">
        <v>1</v>
      </c>
      <c r="X102" s="3">
        <v>0</v>
      </c>
      <c r="Y102" s="3">
        <v>1</v>
      </c>
      <c r="Z102" s="3">
        <v>3</v>
      </c>
      <c r="AA102" s="3">
        <v>0</v>
      </c>
      <c r="AB102" s="3">
        <v>0</v>
      </c>
      <c r="AC102" s="3">
        <v>1</v>
      </c>
      <c r="AD102" s="3">
        <v>0</v>
      </c>
      <c r="AE102" s="3">
        <v>0</v>
      </c>
      <c r="AF102" s="3">
        <v>0</v>
      </c>
      <c r="AG102" s="3">
        <v>1</v>
      </c>
      <c r="AH102" s="3">
        <v>0</v>
      </c>
      <c r="AI102" s="3">
        <v>0</v>
      </c>
      <c r="AJ102" s="3">
        <v>0</v>
      </c>
      <c r="AK102" s="3">
        <v>0</v>
      </c>
      <c r="AL102" s="3">
        <f>SUM(V102:AK102)</f>
        <v>7</v>
      </c>
      <c r="AM102" s="3">
        <v>1</v>
      </c>
      <c r="AN102" s="3">
        <v>4</v>
      </c>
      <c r="AO102" s="3">
        <v>0</v>
      </c>
      <c r="AP102" s="3">
        <v>1</v>
      </c>
      <c r="AQ102" s="3">
        <f>SUM(AM102:AP102)</f>
        <v>6</v>
      </c>
      <c r="AR102" s="3">
        <f>SUM(U102,AL102,AQ102)</f>
        <v>44</v>
      </c>
      <c r="AS102" s="3" t="s">
        <v>63</v>
      </c>
      <c r="AT102" s="3" t="s">
        <v>58</v>
      </c>
    </row>
    <row r="103" spans="1:46" x14ac:dyDescent="0.2">
      <c r="A103" s="10" t="s">
        <v>297</v>
      </c>
      <c r="B103" s="11"/>
      <c r="C103" s="11" t="s">
        <v>56</v>
      </c>
      <c r="D103" s="11"/>
      <c r="E103" s="11" t="s">
        <v>60</v>
      </c>
      <c r="F103" s="11">
        <v>2</v>
      </c>
      <c r="G103" s="11">
        <v>2</v>
      </c>
      <c r="H103" s="11">
        <v>4</v>
      </c>
      <c r="I103" s="11">
        <v>4</v>
      </c>
      <c r="J103" s="11">
        <v>4</v>
      </c>
      <c r="K103" s="11">
        <v>0</v>
      </c>
      <c r="L103" s="11">
        <v>2</v>
      </c>
      <c r="M103" s="11">
        <v>4</v>
      </c>
      <c r="N103" s="11">
        <v>0</v>
      </c>
      <c r="O103" s="11">
        <v>0</v>
      </c>
      <c r="P103" s="11">
        <v>4</v>
      </c>
      <c r="Q103" s="11">
        <v>4</v>
      </c>
      <c r="R103" s="11">
        <f>SUM(F103:Q103)</f>
        <v>30</v>
      </c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</row>
    <row r="104" spans="1:46" s="6" customFormat="1" x14ac:dyDescent="0.2">
      <c r="A104" s="56" t="s">
        <v>298</v>
      </c>
      <c r="B104" s="3" t="s">
        <v>67</v>
      </c>
      <c r="C104" s="3"/>
      <c r="D104" s="3" t="s">
        <v>56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>
        <f>AVERAGE(R105)</f>
        <v>28</v>
      </c>
      <c r="T104" s="3">
        <v>1</v>
      </c>
      <c r="U104" s="3">
        <f>SUM(S104:T104)</f>
        <v>29</v>
      </c>
      <c r="V104" s="3">
        <v>0</v>
      </c>
      <c r="W104" s="3">
        <v>2</v>
      </c>
      <c r="X104" s="3">
        <v>0</v>
      </c>
      <c r="Y104" s="3">
        <v>1</v>
      </c>
      <c r="Z104" s="3">
        <v>3</v>
      </c>
      <c r="AA104" s="3">
        <v>2</v>
      </c>
      <c r="AB104" s="3">
        <v>0</v>
      </c>
      <c r="AC104" s="3">
        <v>1</v>
      </c>
      <c r="AD104" s="3">
        <v>0</v>
      </c>
      <c r="AE104" s="3">
        <v>1</v>
      </c>
      <c r="AF104" s="3">
        <v>-2</v>
      </c>
      <c r="AG104" s="3">
        <v>1</v>
      </c>
      <c r="AH104" s="3">
        <v>1</v>
      </c>
      <c r="AI104" s="3">
        <v>1</v>
      </c>
      <c r="AJ104" s="3">
        <v>1</v>
      </c>
      <c r="AK104" s="3">
        <v>-2</v>
      </c>
      <c r="AL104" s="3">
        <f>SUM(V104:AK104)</f>
        <v>10</v>
      </c>
      <c r="AM104" s="3">
        <v>4</v>
      </c>
      <c r="AN104" s="3">
        <v>4</v>
      </c>
      <c r="AO104" s="3">
        <v>2</v>
      </c>
      <c r="AP104" s="3">
        <v>1</v>
      </c>
      <c r="AQ104" s="3">
        <f>SUM(AM104:AP104)</f>
        <v>11</v>
      </c>
      <c r="AR104" s="3">
        <f>SUM(U104,AL104,AQ104)</f>
        <v>50</v>
      </c>
      <c r="AS104" s="3" t="s">
        <v>63</v>
      </c>
      <c r="AT104" s="3" t="s">
        <v>58</v>
      </c>
    </row>
    <row r="105" spans="1:46" x14ac:dyDescent="0.2">
      <c r="A105" s="10" t="s">
        <v>299</v>
      </c>
      <c r="B105" s="11"/>
      <c r="C105" s="11" t="s">
        <v>56</v>
      </c>
      <c r="D105" s="11"/>
      <c r="E105" s="11" t="s">
        <v>60</v>
      </c>
      <c r="F105" s="11">
        <v>4</v>
      </c>
      <c r="G105" s="11">
        <v>2</v>
      </c>
      <c r="H105" s="11">
        <v>4</v>
      </c>
      <c r="I105" s="11">
        <v>4</v>
      </c>
      <c r="J105" s="11">
        <v>4</v>
      </c>
      <c r="K105" s="11">
        <v>0</v>
      </c>
      <c r="L105" s="11">
        <v>0</v>
      </c>
      <c r="M105" s="11">
        <v>2</v>
      </c>
      <c r="N105" s="11">
        <v>0</v>
      </c>
      <c r="O105" s="11">
        <v>0</v>
      </c>
      <c r="P105" s="11">
        <v>4</v>
      </c>
      <c r="Q105" s="11">
        <v>4</v>
      </c>
      <c r="R105" s="11">
        <f>SUM(F105:Q105)</f>
        <v>28</v>
      </c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</row>
    <row r="106" spans="1:46" s="6" customFormat="1" x14ac:dyDescent="0.2">
      <c r="A106" s="61" t="s">
        <v>300</v>
      </c>
      <c r="B106" s="3" t="s">
        <v>67</v>
      </c>
      <c r="C106" s="3"/>
      <c r="D106" s="3" t="s">
        <v>56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>
        <f>AVERAGE(R107:R108)</f>
        <v>32</v>
      </c>
      <c r="T106" s="3">
        <v>2</v>
      </c>
      <c r="U106" s="3">
        <f>SUM(S106:T106)</f>
        <v>34</v>
      </c>
      <c r="V106" s="3">
        <v>0</v>
      </c>
      <c r="W106" s="3">
        <v>2</v>
      </c>
      <c r="X106" s="3">
        <v>1</v>
      </c>
      <c r="Y106" s="3">
        <v>1</v>
      </c>
      <c r="Z106" s="3">
        <v>3</v>
      </c>
      <c r="AA106" s="3">
        <v>2</v>
      </c>
      <c r="AB106" s="3">
        <v>2</v>
      </c>
      <c r="AC106" s="3">
        <v>2</v>
      </c>
      <c r="AD106" s="3">
        <v>-1</v>
      </c>
      <c r="AE106" s="3">
        <v>1</v>
      </c>
      <c r="AF106" s="3">
        <v>1</v>
      </c>
      <c r="AG106" s="3">
        <v>1</v>
      </c>
      <c r="AH106" s="3">
        <v>1</v>
      </c>
      <c r="AI106" s="3">
        <v>1</v>
      </c>
      <c r="AJ106" s="3">
        <v>1</v>
      </c>
      <c r="AK106" s="3">
        <v>-2</v>
      </c>
      <c r="AL106" s="3">
        <f>SUM(V106:AK106)</f>
        <v>16</v>
      </c>
      <c r="AM106" s="3">
        <v>4</v>
      </c>
      <c r="AN106" s="3">
        <v>4</v>
      </c>
      <c r="AO106" s="3">
        <v>-2</v>
      </c>
      <c r="AP106" s="3">
        <v>1</v>
      </c>
      <c r="AQ106" s="3">
        <f>SUM(AM106:AP106)</f>
        <v>7</v>
      </c>
      <c r="AR106" s="3">
        <f>SUM(U106,AL106,AQ106)</f>
        <v>57</v>
      </c>
      <c r="AS106" s="3" t="s">
        <v>68</v>
      </c>
      <c r="AT106" s="3" t="s">
        <v>58</v>
      </c>
    </row>
    <row r="107" spans="1:46" x14ac:dyDescent="0.2">
      <c r="A107" s="10" t="s">
        <v>301</v>
      </c>
      <c r="B107" s="11"/>
      <c r="C107" s="11" t="s">
        <v>56</v>
      </c>
      <c r="D107" s="11"/>
      <c r="E107" s="11" t="s">
        <v>62</v>
      </c>
      <c r="F107" s="11">
        <v>4</v>
      </c>
      <c r="G107" s="11">
        <v>2</v>
      </c>
      <c r="H107" s="11">
        <v>4</v>
      </c>
      <c r="I107" s="11">
        <v>4</v>
      </c>
      <c r="J107" s="11">
        <v>4</v>
      </c>
      <c r="K107" s="11">
        <v>0</v>
      </c>
      <c r="L107" s="11">
        <v>2</v>
      </c>
      <c r="M107" s="11">
        <v>4</v>
      </c>
      <c r="N107" s="11">
        <v>0</v>
      </c>
      <c r="O107" s="11">
        <v>0</v>
      </c>
      <c r="P107" s="11">
        <v>4</v>
      </c>
      <c r="Q107" s="11">
        <v>4</v>
      </c>
      <c r="R107" s="11">
        <f>SUM(F107:Q107)</f>
        <v>32</v>
      </c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</row>
    <row r="108" spans="1:46" x14ac:dyDescent="0.2">
      <c r="A108" s="10" t="s">
        <v>302</v>
      </c>
      <c r="B108" s="11"/>
      <c r="C108" s="11" t="s">
        <v>56</v>
      </c>
      <c r="D108" s="11"/>
      <c r="E108" s="11" t="s">
        <v>60</v>
      </c>
      <c r="F108" s="11">
        <v>4</v>
      </c>
      <c r="G108" s="11">
        <v>2</v>
      </c>
      <c r="H108" s="11">
        <v>4</v>
      </c>
      <c r="I108" s="11">
        <v>4</v>
      </c>
      <c r="J108" s="11">
        <v>4</v>
      </c>
      <c r="K108" s="11">
        <v>0</v>
      </c>
      <c r="L108" s="11">
        <v>2</v>
      </c>
      <c r="M108" s="11">
        <v>4</v>
      </c>
      <c r="N108" s="11">
        <v>0</v>
      </c>
      <c r="O108" s="11">
        <v>0</v>
      </c>
      <c r="P108" s="11">
        <v>4</v>
      </c>
      <c r="Q108" s="11">
        <v>4</v>
      </c>
      <c r="R108" s="11">
        <f>SUM(F108:Q108)</f>
        <v>32</v>
      </c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</row>
    <row r="109" spans="1:46" s="6" customFormat="1" x14ac:dyDescent="0.2">
      <c r="A109" s="25" t="s">
        <v>303</v>
      </c>
      <c r="B109" s="3" t="s">
        <v>67</v>
      </c>
      <c r="C109" s="3"/>
      <c r="D109" s="3" t="s">
        <v>56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>
        <f>AVERAGE(R110)</f>
        <v>28</v>
      </c>
      <c r="T109" s="3">
        <v>1</v>
      </c>
      <c r="U109" s="3">
        <f>SUM(S109:T109)</f>
        <v>29</v>
      </c>
      <c r="V109" s="3">
        <v>0</v>
      </c>
      <c r="W109" s="3">
        <v>2</v>
      </c>
      <c r="X109" s="3">
        <v>1</v>
      </c>
      <c r="Y109" s="3">
        <v>0</v>
      </c>
      <c r="Z109" s="3">
        <v>3</v>
      </c>
      <c r="AA109" s="3">
        <v>0</v>
      </c>
      <c r="AB109" s="3">
        <v>0</v>
      </c>
      <c r="AC109" s="3">
        <v>1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1</v>
      </c>
      <c r="AK109" s="3">
        <v>-2</v>
      </c>
      <c r="AL109" s="3">
        <f>SUM(V109:AK109)</f>
        <v>6</v>
      </c>
      <c r="AM109" s="3">
        <v>3</v>
      </c>
      <c r="AN109" s="3">
        <v>4</v>
      </c>
      <c r="AO109" s="3">
        <v>2</v>
      </c>
      <c r="AP109" s="3">
        <v>1</v>
      </c>
      <c r="AQ109" s="3">
        <f>SUM(AM109:AP109)</f>
        <v>10</v>
      </c>
      <c r="AR109" s="3">
        <f>SUM(U109,AL109,AQ109)</f>
        <v>45</v>
      </c>
      <c r="AS109" s="3" t="s">
        <v>63</v>
      </c>
      <c r="AT109" s="3" t="s">
        <v>58</v>
      </c>
    </row>
    <row r="110" spans="1:46" x14ac:dyDescent="0.2">
      <c r="A110" s="10" t="s">
        <v>304</v>
      </c>
      <c r="B110" s="11"/>
      <c r="C110" s="11" t="s">
        <v>56</v>
      </c>
      <c r="D110" s="11"/>
      <c r="E110" s="11" t="s">
        <v>74</v>
      </c>
      <c r="F110" s="42">
        <v>2</v>
      </c>
      <c r="G110" s="11">
        <v>2</v>
      </c>
      <c r="H110" s="11">
        <v>4</v>
      </c>
      <c r="I110" s="11">
        <v>4</v>
      </c>
      <c r="J110" s="11">
        <v>4</v>
      </c>
      <c r="K110" s="11">
        <v>0</v>
      </c>
      <c r="L110" s="11">
        <v>0</v>
      </c>
      <c r="M110" s="11">
        <v>4</v>
      </c>
      <c r="N110" s="11">
        <v>0</v>
      </c>
      <c r="O110" s="11">
        <v>0</v>
      </c>
      <c r="P110" s="11">
        <v>4</v>
      </c>
      <c r="Q110" s="11">
        <v>4</v>
      </c>
      <c r="R110" s="11">
        <f>SUM(F110:Q110)</f>
        <v>28</v>
      </c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</row>
    <row r="111" spans="1:46" s="6" customFormat="1" x14ac:dyDescent="0.2">
      <c r="A111" s="3" t="s">
        <v>123</v>
      </c>
      <c r="B111" s="3" t="s">
        <v>55</v>
      </c>
      <c r="C111" s="3"/>
      <c r="D111" s="3" t="s">
        <v>56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>
        <f>AVERAGE(R112:R113)</f>
        <v>28</v>
      </c>
      <c r="T111" s="3">
        <v>2</v>
      </c>
      <c r="U111" s="3">
        <f t="shared" si="0"/>
        <v>30</v>
      </c>
      <c r="V111" s="3">
        <v>0</v>
      </c>
      <c r="W111" s="3">
        <v>1</v>
      </c>
      <c r="X111" s="3">
        <v>0</v>
      </c>
      <c r="Y111" s="3">
        <v>1</v>
      </c>
      <c r="Z111" s="3">
        <v>1</v>
      </c>
      <c r="AA111" s="3">
        <v>0</v>
      </c>
      <c r="AB111" s="3">
        <v>0</v>
      </c>
      <c r="AC111" s="3">
        <v>1</v>
      </c>
      <c r="AD111" s="3">
        <v>-1</v>
      </c>
      <c r="AE111" s="3">
        <v>1</v>
      </c>
      <c r="AF111" s="3">
        <v>-2</v>
      </c>
      <c r="AG111" s="3">
        <v>1</v>
      </c>
      <c r="AH111" s="3">
        <v>0</v>
      </c>
      <c r="AI111" s="3">
        <v>0</v>
      </c>
      <c r="AJ111" s="3">
        <v>0</v>
      </c>
      <c r="AK111" s="3">
        <v>0</v>
      </c>
      <c r="AL111" s="3">
        <f t="shared" si="1"/>
        <v>3</v>
      </c>
      <c r="AM111" s="3">
        <v>1</v>
      </c>
      <c r="AN111" s="3">
        <v>4</v>
      </c>
      <c r="AO111" s="3">
        <v>-2</v>
      </c>
      <c r="AP111" s="3">
        <v>1</v>
      </c>
      <c r="AQ111" s="3">
        <f t="shared" si="2"/>
        <v>4</v>
      </c>
      <c r="AR111" s="3">
        <f t="shared" si="3"/>
        <v>37</v>
      </c>
      <c r="AS111" s="3" t="s">
        <v>57</v>
      </c>
      <c r="AT111" s="3" t="s">
        <v>58</v>
      </c>
    </row>
    <row r="112" spans="1:46" x14ac:dyDescent="0.2">
      <c r="A112" s="10" t="s">
        <v>124</v>
      </c>
      <c r="B112" s="11"/>
      <c r="C112" s="11" t="s">
        <v>56</v>
      </c>
      <c r="D112" s="11"/>
      <c r="E112" s="11" t="s">
        <v>60</v>
      </c>
      <c r="F112" s="11">
        <v>4</v>
      </c>
      <c r="G112" s="11">
        <v>2</v>
      </c>
      <c r="H112" s="11">
        <v>0</v>
      </c>
      <c r="I112" s="11">
        <v>4</v>
      </c>
      <c r="J112" s="11">
        <v>2</v>
      </c>
      <c r="K112" s="11">
        <v>0</v>
      </c>
      <c r="L112" s="11">
        <v>2</v>
      </c>
      <c r="M112" s="11">
        <v>4</v>
      </c>
      <c r="N112" s="11">
        <v>0</v>
      </c>
      <c r="O112" s="11">
        <v>0</v>
      </c>
      <c r="P112" s="11">
        <v>4</v>
      </c>
      <c r="Q112" s="11">
        <v>2</v>
      </c>
      <c r="R112" s="11">
        <f t="shared" si="5"/>
        <v>24</v>
      </c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</row>
    <row r="113" spans="1:46" x14ac:dyDescent="0.2">
      <c r="A113" s="10" t="s">
        <v>125</v>
      </c>
      <c r="B113" s="11"/>
      <c r="C113" s="11" t="s">
        <v>56</v>
      </c>
      <c r="D113" s="11"/>
      <c r="E113" s="11" t="s">
        <v>60</v>
      </c>
      <c r="F113" s="11">
        <v>4</v>
      </c>
      <c r="G113" s="11">
        <v>2</v>
      </c>
      <c r="H113" s="11">
        <v>4</v>
      </c>
      <c r="I113" s="11">
        <v>4</v>
      </c>
      <c r="J113" s="11">
        <v>4</v>
      </c>
      <c r="K113" s="11">
        <v>0</v>
      </c>
      <c r="L113" s="11">
        <v>2</v>
      </c>
      <c r="M113" s="11">
        <v>4</v>
      </c>
      <c r="N113" s="11">
        <v>0</v>
      </c>
      <c r="O113" s="11">
        <v>0</v>
      </c>
      <c r="P113" s="11">
        <v>4</v>
      </c>
      <c r="Q113" s="11">
        <v>4</v>
      </c>
      <c r="R113" s="11">
        <f t="shared" si="5"/>
        <v>32</v>
      </c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</row>
    <row r="114" spans="1:46" s="6" customFormat="1" x14ac:dyDescent="0.2">
      <c r="A114" s="56" t="s">
        <v>305</v>
      </c>
      <c r="B114" s="3" t="s">
        <v>67</v>
      </c>
      <c r="C114" s="3"/>
      <c r="D114" s="3" t="s">
        <v>56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>
        <f>AVERAGE(R115)</f>
        <v>32</v>
      </c>
      <c r="T114" s="3">
        <v>1</v>
      </c>
      <c r="U114" s="3">
        <f>SUM(S114:T114)</f>
        <v>33</v>
      </c>
      <c r="V114" s="3">
        <v>0</v>
      </c>
      <c r="W114" s="3">
        <v>2</v>
      </c>
      <c r="X114" s="3">
        <v>0</v>
      </c>
      <c r="Y114" s="3">
        <v>1</v>
      </c>
      <c r="Z114" s="3">
        <v>3</v>
      </c>
      <c r="AA114" s="3">
        <v>2</v>
      </c>
      <c r="AB114" s="3">
        <v>2</v>
      </c>
      <c r="AC114" s="3">
        <v>2</v>
      </c>
      <c r="AD114" s="3">
        <v>1</v>
      </c>
      <c r="AE114" s="3">
        <v>1</v>
      </c>
      <c r="AF114" s="3">
        <v>-2</v>
      </c>
      <c r="AG114" s="3">
        <v>1</v>
      </c>
      <c r="AH114" s="3">
        <v>1</v>
      </c>
      <c r="AI114" s="3">
        <v>1</v>
      </c>
      <c r="AJ114" s="3">
        <v>1</v>
      </c>
      <c r="AK114" s="3">
        <v>-2</v>
      </c>
      <c r="AL114" s="3">
        <f>SUM(V114:AK114)</f>
        <v>14</v>
      </c>
      <c r="AM114" s="3">
        <v>3</v>
      </c>
      <c r="AN114" s="3">
        <v>4</v>
      </c>
      <c r="AO114" s="3">
        <v>-2</v>
      </c>
      <c r="AP114" s="3">
        <v>1</v>
      </c>
      <c r="AQ114" s="3">
        <f>SUM(AM114:AP114)</f>
        <v>6</v>
      </c>
      <c r="AR114" s="3">
        <f>SUM(U114,AQ114,AL114,)</f>
        <v>53</v>
      </c>
      <c r="AS114" s="3" t="s">
        <v>63</v>
      </c>
      <c r="AT114" s="3" t="s">
        <v>58</v>
      </c>
    </row>
    <row r="115" spans="1:46" x14ac:dyDescent="0.2">
      <c r="A115" s="10" t="s">
        <v>306</v>
      </c>
      <c r="B115" s="11"/>
      <c r="C115" s="11" t="s">
        <v>56</v>
      </c>
      <c r="D115" s="11"/>
      <c r="E115" s="11" t="s">
        <v>62</v>
      </c>
      <c r="F115" s="42">
        <v>4</v>
      </c>
      <c r="G115" s="11">
        <v>2</v>
      </c>
      <c r="H115" s="11">
        <v>4</v>
      </c>
      <c r="I115" s="11">
        <v>4</v>
      </c>
      <c r="J115" s="11">
        <v>4</v>
      </c>
      <c r="K115" s="11">
        <v>0</v>
      </c>
      <c r="L115" s="11">
        <v>2</v>
      </c>
      <c r="M115" s="11">
        <v>4</v>
      </c>
      <c r="N115" s="11">
        <v>0</v>
      </c>
      <c r="O115" s="11">
        <v>0</v>
      </c>
      <c r="P115" s="11">
        <v>4</v>
      </c>
      <c r="Q115" s="11">
        <v>4</v>
      </c>
      <c r="R115" s="11">
        <f>SUM(F115:Q115)</f>
        <v>32</v>
      </c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</row>
    <row r="116" spans="1:46" s="6" customFormat="1" x14ac:dyDescent="0.2">
      <c r="A116" s="56" t="s">
        <v>307</v>
      </c>
      <c r="B116" s="3" t="s">
        <v>67</v>
      </c>
      <c r="C116" s="3"/>
      <c r="D116" s="3" t="s">
        <v>56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>
        <f>AVERAGE(R117)</f>
        <v>30</v>
      </c>
      <c r="T116" s="3">
        <v>1</v>
      </c>
      <c r="U116" s="3">
        <f>SUM(S116:T116)</f>
        <v>31</v>
      </c>
      <c r="V116" s="3">
        <v>0</v>
      </c>
      <c r="W116" s="3">
        <v>2</v>
      </c>
      <c r="X116" s="3">
        <v>0</v>
      </c>
      <c r="Y116" s="3">
        <v>1</v>
      </c>
      <c r="Z116" s="3">
        <v>3</v>
      </c>
      <c r="AA116" s="3">
        <v>2</v>
      </c>
      <c r="AB116" s="3">
        <v>0</v>
      </c>
      <c r="AC116" s="3">
        <v>0</v>
      </c>
      <c r="AD116" s="3">
        <v>0</v>
      </c>
      <c r="AE116" s="3">
        <v>1</v>
      </c>
      <c r="AF116" s="3">
        <v>-2</v>
      </c>
      <c r="AG116" s="3">
        <v>1</v>
      </c>
      <c r="AH116" s="3">
        <v>1</v>
      </c>
      <c r="AI116" s="3">
        <v>0</v>
      </c>
      <c r="AJ116" s="3">
        <v>1</v>
      </c>
      <c r="AK116" s="3">
        <v>-2</v>
      </c>
      <c r="AL116" s="3">
        <f>SUM(V116:AK116)</f>
        <v>8</v>
      </c>
      <c r="AM116" s="3">
        <v>3</v>
      </c>
      <c r="AN116" s="3">
        <v>4</v>
      </c>
      <c r="AO116" s="3">
        <v>2</v>
      </c>
      <c r="AP116" s="3">
        <v>1</v>
      </c>
      <c r="AQ116" s="3">
        <f>SUM(AM116:AP116)</f>
        <v>10</v>
      </c>
      <c r="AR116" s="3">
        <f>SUM(U116,AL116,AQ116)</f>
        <v>49</v>
      </c>
      <c r="AS116" s="3" t="s">
        <v>63</v>
      </c>
      <c r="AT116" s="3" t="s">
        <v>58</v>
      </c>
    </row>
    <row r="117" spans="1:46" x14ac:dyDescent="0.2">
      <c r="A117" s="10" t="s">
        <v>308</v>
      </c>
      <c r="B117" s="11"/>
      <c r="C117" s="11" t="s">
        <v>56</v>
      </c>
      <c r="D117" s="11"/>
      <c r="E117" s="11" t="s">
        <v>60</v>
      </c>
      <c r="F117" s="42">
        <v>4</v>
      </c>
      <c r="G117" s="11">
        <v>0</v>
      </c>
      <c r="H117" s="11">
        <v>4</v>
      </c>
      <c r="I117" s="11">
        <v>4</v>
      </c>
      <c r="J117" s="11">
        <v>4</v>
      </c>
      <c r="K117" s="11">
        <v>0</v>
      </c>
      <c r="L117" s="11">
        <v>2</v>
      </c>
      <c r="M117" s="11">
        <v>4</v>
      </c>
      <c r="N117" s="11">
        <v>0</v>
      </c>
      <c r="O117" s="11">
        <v>0</v>
      </c>
      <c r="P117" s="11">
        <v>4</v>
      </c>
      <c r="Q117" s="11">
        <v>4</v>
      </c>
      <c r="R117" s="11">
        <f>SUM(F117:Q117)</f>
        <v>30</v>
      </c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</row>
    <row r="118" spans="1:46" s="6" customFormat="1" x14ac:dyDescent="0.2">
      <c r="A118" s="56" t="s">
        <v>309</v>
      </c>
      <c r="B118" s="3" t="s">
        <v>67</v>
      </c>
      <c r="C118" s="3"/>
      <c r="D118" s="3" t="s">
        <v>56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>
        <f>AVERAGE(R119)</f>
        <v>32</v>
      </c>
      <c r="T118" s="3">
        <v>1</v>
      </c>
      <c r="U118" s="3">
        <f>SUM(S118:T118)</f>
        <v>33</v>
      </c>
      <c r="V118" s="3">
        <v>0</v>
      </c>
      <c r="W118" s="3">
        <v>2</v>
      </c>
      <c r="X118" s="3">
        <v>0</v>
      </c>
      <c r="Y118" s="3">
        <v>1</v>
      </c>
      <c r="Z118" s="3">
        <v>3</v>
      </c>
      <c r="AA118" s="3">
        <v>2</v>
      </c>
      <c r="AB118" s="3">
        <v>0</v>
      </c>
      <c r="AC118" s="3">
        <v>2</v>
      </c>
      <c r="AD118" s="3">
        <v>0</v>
      </c>
      <c r="AE118" s="3">
        <v>1</v>
      </c>
      <c r="AF118" s="3">
        <v>-2</v>
      </c>
      <c r="AG118" s="3">
        <v>1</v>
      </c>
      <c r="AH118" s="3">
        <v>1</v>
      </c>
      <c r="AI118" s="3">
        <v>1</v>
      </c>
      <c r="AJ118" s="3">
        <v>1</v>
      </c>
      <c r="AK118" s="3">
        <v>-2</v>
      </c>
      <c r="AL118" s="3">
        <f>SUM(V118:AK118)</f>
        <v>11</v>
      </c>
      <c r="AM118" s="3">
        <v>3</v>
      </c>
      <c r="AN118" s="3">
        <v>4</v>
      </c>
      <c r="AO118" s="3">
        <v>2</v>
      </c>
      <c r="AP118" s="3">
        <v>1</v>
      </c>
      <c r="AQ118" s="3">
        <f>SUM(AM118:AP118)</f>
        <v>10</v>
      </c>
      <c r="AR118" s="3">
        <f>SUM(U118,AL118,AQ118)</f>
        <v>54</v>
      </c>
      <c r="AS118" s="3" t="s">
        <v>63</v>
      </c>
      <c r="AT118" s="3" t="s">
        <v>58</v>
      </c>
    </row>
    <row r="119" spans="1:46" x14ac:dyDescent="0.2">
      <c r="A119" s="10" t="s">
        <v>310</v>
      </c>
      <c r="B119" s="11"/>
      <c r="C119" s="11" t="s">
        <v>56</v>
      </c>
      <c r="D119" s="11"/>
      <c r="E119" s="11" t="s">
        <v>60</v>
      </c>
      <c r="F119" s="42">
        <v>4</v>
      </c>
      <c r="G119" s="11">
        <v>2</v>
      </c>
      <c r="H119" s="11">
        <v>4</v>
      </c>
      <c r="I119" s="11">
        <v>4</v>
      </c>
      <c r="J119" s="11">
        <v>4</v>
      </c>
      <c r="K119" s="11">
        <v>0</v>
      </c>
      <c r="L119" s="11">
        <v>2</v>
      </c>
      <c r="M119" s="11">
        <v>4</v>
      </c>
      <c r="N119" s="11">
        <v>0</v>
      </c>
      <c r="O119" s="11">
        <v>0</v>
      </c>
      <c r="P119" s="11">
        <v>4</v>
      </c>
      <c r="Q119" s="11">
        <v>4</v>
      </c>
      <c r="R119" s="11">
        <f>SUM(F119:Q119)</f>
        <v>32</v>
      </c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</row>
    <row r="120" spans="1:46" s="6" customFormat="1" x14ac:dyDescent="0.2">
      <c r="A120" s="56" t="s">
        <v>311</v>
      </c>
      <c r="B120" s="3" t="s">
        <v>67</v>
      </c>
      <c r="C120" s="3"/>
      <c r="D120" s="3" t="s">
        <v>56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>
        <f>AVERAGE(R121)</f>
        <v>24</v>
      </c>
      <c r="T120" s="3">
        <v>1</v>
      </c>
      <c r="U120" s="3">
        <f>SUM(S120:T120)</f>
        <v>25</v>
      </c>
      <c r="V120" s="3">
        <v>0</v>
      </c>
      <c r="W120" s="3">
        <v>2</v>
      </c>
      <c r="X120" s="3">
        <v>0</v>
      </c>
      <c r="Y120" s="3">
        <v>2</v>
      </c>
      <c r="Z120" s="3">
        <v>3</v>
      </c>
      <c r="AA120" s="3">
        <v>0</v>
      </c>
      <c r="AB120" s="3">
        <v>0</v>
      </c>
      <c r="AC120" s="3">
        <v>2</v>
      </c>
      <c r="AD120" s="3">
        <v>1</v>
      </c>
      <c r="AE120" s="3">
        <v>1</v>
      </c>
      <c r="AF120" s="3">
        <v>-2</v>
      </c>
      <c r="AG120" s="3">
        <v>1</v>
      </c>
      <c r="AH120" s="3">
        <v>1</v>
      </c>
      <c r="AI120" s="3">
        <v>1</v>
      </c>
      <c r="AJ120" s="3">
        <v>1</v>
      </c>
      <c r="AK120" s="3">
        <v>-2</v>
      </c>
      <c r="AL120" s="3">
        <f>SUM(V120:AK120)</f>
        <v>11</v>
      </c>
      <c r="AM120" s="3">
        <v>3</v>
      </c>
      <c r="AN120" s="3">
        <v>4</v>
      </c>
      <c r="AO120" s="3">
        <v>2</v>
      </c>
      <c r="AP120" s="3">
        <v>1</v>
      </c>
      <c r="AQ120" s="3">
        <f>SUM(AM120:AP120)</f>
        <v>10</v>
      </c>
      <c r="AR120" s="3">
        <f>SUM(U120,AL120,AQ120)</f>
        <v>46</v>
      </c>
      <c r="AS120" s="3" t="s">
        <v>63</v>
      </c>
      <c r="AT120" s="3" t="s">
        <v>58</v>
      </c>
    </row>
    <row r="121" spans="1:46" x14ac:dyDescent="0.2">
      <c r="A121" s="10" t="s">
        <v>312</v>
      </c>
      <c r="B121" s="11"/>
      <c r="C121" s="11" t="s">
        <v>56</v>
      </c>
      <c r="D121" s="11"/>
      <c r="E121" s="11" t="s">
        <v>60</v>
      </c>
      <c r="F121" s="11">
        <v>2</v>
      </c>
      <c r="G121" s="11">
        <v>2</v>
      </c>
      <c r="H121" s="11">
        <v>4</v>
      </c>
      <c r="I121" s="11">
        <v>4</v>
      </c>
      <c r="J121" s="11">
        <v>2</v>
      </c>
      <c r="K121" s="11">
        <v>0</v>
      </c>
      <c r="L121" s="11">
        <v>0</v>
      </c>
      <c r="M121" s="11">
        <v>2</v>
      </c>
      <c r="N121" s="11">
        <v>0</v>
      </c>
      <c r="O121" s="11">
        <v>0</v>
      </c>
      <c r="P121" s="11">
        <v>4</v>
      </c>
      <c r="Q121" s="11">
        <v>4</v>
      </c>
      <c r="R121" s="11">
        <f>SUM(F121:Q121)</f>
        <v>24</v>
      </c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</row>
    <row r="122" spans="1:46" s="6" customFormat="1" x14ac:dyDescent="0.2">
      <c r="A122" s="3" t="s">
        <v>126</v>
      </c>
      <c r="B122" s="3" t="s">
        <v>55</v>
      </c>
      <c r="C122" s="3"/>
      <c r="D122" s="3" t="s">
        <v>56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>
        <f>AVERAGE(R123)</f>
        <v>24</v>
      </c>
      <c r="T122" s="3">
        <v>1</v>
      </c>
      <c r="U122" s="3">
        <f t="shared" si="0"/>
        <v>25</v>
      </c>
      <c r="V122" s="3">
        <v>0</v>
      </c>
      <c r="W122" s="3">
        <v>2</v>
      </c>
      <c r="X122" s="3">
        <v>1</v>
      </c>
      <c r="Y122" s="3">
        <v>1</v>
      </c>
      <c r="Z122" s="3">
        <v>3</v>
      </c>
      <c r="AA122" s="3">
        <v>2</v>
      </c>
      <c r="AB122" s="3">
        <v>2</v>
      </c>
      <c r="AC122" s="3">
        <v>2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1</v>
      </c>
      <c r="AJ122" s="3">
        <v>0</v>
      </c>
      <c r="AK122" s="3">
        <v>0</v>
      </c>
      <c r="AL122" s="3">
        <f t="shared" si="1"/>
        <v>14</v>
      </c>
      <c r="AM122" s="3">
        <v>4</v>
      </c>
      <c r="AN122" s="3">
        <v>4</v>
      </c>
      <c r="AO122" s="3">
        <v>-2</v>
      </c>
      <c r="AP122" s="3">
        <v>1</v>
      </c>
      <c r="AQ122" s="3">
        <f t="shared" si="2"/>
        <v>7</v>
      </c>
      <c r="AR122" s="3">
        <f t="shared" si="3"/>
        <v>46</v>
      </c>
      <c r="AS122" s="3" t="s">
        <v>63</v>
      </c>
      <c r="AT122" s="3" t="s">
        <v>64</v>
      </c>
    </row>
    <row r="123" spans="1:46" x14ac:dyDescent="0.2">
      <c r="A123" s="10" t="s">
        <v>127</v>
      </c>
      <c r="B123" s="11"/>
      <c r="C123" s="11" t="s">
        <v>56</v>
      </c>
      <c r="D123" s="11"/>
      <c r="E123" s="11" t="s">
        <v>62</v>
      </c>
      <c r="F123" s="11">
        <v>2</v>
      </c>
      <c r="G123" s="11">
        <v>2</v>
      </c>
      <c r="H123" s="11">
        <v>4</v>
      </c>
      <c r="I123" s="11">
        <v>2</v>
      </c>
      <c r="J123" s="11">
        <v>4</v>
      </c>
      <c r="K123" s="11">
        <v>0</v>
      </c>
      <c r="L123" s="11">
        <v>0</v>
      </c>
      <c r="M123" s="11">
        <v>4</v>
      </c>
      <c r="N123" s="11">
        <v>0</v>
      </c>
      <c r="O123" s="11">
        <v>0</v>
      </c>
      <c r="P123" s="11">
        <v>2</v>
      </c>
      <c r="Q123" s="11">
        <v>4</v>
      </c>
      <c r="R123" s="11">
        <f t="shared" si="5"/>
        <v>24</v>
      </c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</row>
    <row r="124" spans="1:46" s="6" customFormat="1" x14ac:dyDescent="0.2">
      <c r="A124" s="30" t="s">
        <v>314</v>
      </c>
      <c r="B124" s="3" t="s">
        <v>55</v>
      </c>
      <c r="C124" s="3"/>
      <c r="D124" s="3" t="s">
        <v>56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>
        <f>AVERAGE(R125)</f>
        <v>32</v>
      </c>
      <c r="T124" s="3">
        <v>1</v>
      </c>
      <c r="U124" s="3">
        <f>SUM(S124:T124)</f>
        <v>33</v>
      </c>
      <c r="V124" s="3">
        <v>0</v>
      </c>
      <c r="W124" s="3">
        <v>2</v>
      </c>
      <c r="X124" s="3">
        <v>0</v>
      </c>
      <c r="Y124" s="3">
        <v>2</v>
      </c>
      <c r="Z124" s="3">
        <v>3</v>
      </c>
      <c r="AA124" s="3">
        <v>0</v>
      </c>
      <c r="AB124" s="3">
        <v>0</v>
      </c>
      <c r="AC124" s="3">
        <v>2</v>
      </c>
      <c r="AD124" s="3">
        <v>1</v>
      </c>
      <c r="AE124" s="3">
        <v>1</v>
      </c>
      <c r="AF124" s="3">
        <v>0</v>
      </c>
      <c r="AG124" s="3">
        <v>1</v>
      </c>
      <c r="AH124" s="3">
        <v>1</v>
      </c>
      <c r="AI124" s="3">
        <v>1</v>
      </c>
      <c r="AJ124" s="3">
        <v>1</v>
      </c>
      <c r="AK124" s="3">
        <v>0</v>
      </c>
      <c r="AL124" s="3">
        <f>SUM(V124:AK124)</f>
        <v>15</v>
      </c>
      <c r="AM124" s="3">
        <v>3</v>
      </c>
      <c r="AN124" s="3">
        <v>1</v>
      </c>
      <c r="AO124" s="3">
        <v>-2</v>
      </c>
      <c r="AP124" s="3">
        <v>1</v>
      </c>
      <c r="AQ124" s="3">
        <f>SUM(AM124:AP124)</f>
        <v>3</v>
      </c>
      <c r="AR124" s="3">
        <f>SUM(U124,AL124,AQ124)</f>
        <v>51</v>
      </c>
      <c r="AS124" s="3" t="s">
        <v>63</v>
      </c>
      <c r="AT124" s="3" t="s">
        <v>64</v>
      </c>
    </row>
    <row r="125" spans="1:46" x14ac:dyDescent="0.2">
      <c r="A125" s="27" t="s">
        <v>313</v>
      </c>
      <c r="B125" s="11"/>
      <c r="C125" s="11" t="s">
        <v>56</v>
      </c>
      <c r="D125" s="11"/>
      <c r="E125" s="11" t="s">
        <v>60</v>
      </c>
      <c r="F125" s="11">
        <v>4</v>
      </c>
      <c r="G125" s="11">
        <v>2</v>
      </c>
      <c r="H125" s="11">
        <v>4</v>
      </c>
      <c r="I125" s="11">
        <v>4</v>
      </c>
      <c r="J125" s="11">
        <v>4</v>
      </c>
      <c r="K125" s="11">
        <v>0</v>
      </c>
      <c r="L125" s="11">
        <v>2</v>
      </c>
      <c r="M125" s="11">
        <v>4</v>
      </c>
      <c r="N125" s="11">
        <v>0</v>
      </c>
      <c r="O125" s="11">
        <v>0</v>
      </c>
      <c r="P125" s="11">
        <v>4</v>
      </c>
      <c r="Q125" s="11">
        <v>4</v>
      </c>
      <c r="R125" s="11">
        <f>SUM(F125:Q125)</f>
        <v>32</v>
      </c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</row>
    <row r="126" spans="1:46" s="6" customFormat="1" x14ac:dyDescent="0.2">
      <c r="A126" s="3" t="s">
        <v>128</v>
      </c>
      <c r="B126" s="3" t="s">
        <v>67</v>
      </c>
      <c r="C126" s="3"/>
      <c r="D126" s="3" t="s">
        <v>56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>
        <f>AVERAGE(R127:R128)</f>
        <v>31</v>
      </c>
      <c r="T126" s="3">
        <v>2</v>
      </c>
      <c r="U126" s="3">
        <f t="shared" ref="U126:U198" si="6">S126+T126</f>
        <v>33</v>
      </c>
      <c r="V126" s="3">
        <v>0</v>
      </c>
      <c r="W126" s="3">
        <v>2</v>
      </c>
      <c r="X126" s="3">
        <v>1</v>
      </c>
      <c r="Y126" s="3">
        <v>2</v>
      </c>
      <c r="Z126" s="3">
        <v>2</v>
      </c>
      <c r="AA126" s="3">
        <v>0</v>
      </c>
      <c r="AB126" s="3">
        <v>0</v>
      </c>
      <c r="AC126" s="3">
        <v>2</v>
      </c>
      <c r="AD126" s="3">
        <v>1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f t="shared" ref="AL126:AL198" si="7">SUM(V126:AK126)</f>
        <v>10</v>
      </c>
      <c r="AM126" s="3">
        <v>4</v>
      </c>
      <c r="AN126" s="3">
        <v>1</v>
      </c>
      <c r="AO126" s="3">
        <v>-2</v>
      </c>
      <c r="AP126" s="3">
        <v>1</v>
      </c>
      <c r="AQ126" s="3">
        <f t="shared" ref="AQ126:AQ198" si="8">SUM(AM126:AP126)</f>
        <v>4</v>
      </c>
      <c r="AR126" s="3">
        <f t="shared" ref="AR126:AR198" si="9">AQ126+AL126+U126</f>
        <v>47</v>
      </c>
      <c r="AS126" s="3" t="s">
        <v>63</v>
      </c>
      <c r="AT126" s="3" t="s">
        <v>58</v>
      </c>
    </row>
    <row r="127" spans="1:46" x14ac:dyDescent="0.2">
      <c r="A127" s="10" t="s">
        <v>129</v>
      </c>
      <c r="B127" s="11"/>
      <c r="C127" s="11" t="s">
        <v>56</v>
      </c>
      <c r="D127" s="11"/>
      <c r="E127" s="11" t="s">
        <v>60</v>
      </c>
      <c r="F127" s="11">
        <v>2</v>
      </c>
      <c r="G127" s="11">
        <v>2</v>
      </c>
      <c r="H127" s="11">
        <v>4</v>
      </c>
      <c r="I127" s="11">
        <v>4</v>
      </c>
      <c r="J127" s="11">
        <v>4</v>
      </c>
      <c r="K127" s="11">
        <v>0</v>
      </c>
      <c r="L127" s="11">
        <v>2</v>
      </c>
      <c r="M127" s="11">
        <v>4</v>
      </c>
      <c r="N127" s="11">
        <v>0</v>
      </c>
      <c r="O127" s="11">
        <v>0</v>
      </c>
      <c r="P127" s="11">
        <v>4</v>
      </c>
      <c r="Q127" s="11">
        <v>4</v>
      </c>
      <c r="R127" s="11">
        <f t="shared" si="5"/>
        <v>30</v>
      </c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</row>
    <row r="128" spans="1:46" x14ac:dyDescent="0.2">
      <c r="A128" s="10" t="s">
        <v>130</v>
      </c>
      <c r="B128" s="11"/>
      <c r="C128" s="11" t="s">
        <v>56</v>
      </c>
      <c r="D128" s="11"/>
      <c r="E128" s="11" t="s">
        <v>62</v>
      </c>
      <c r="F128" s="11">
        <v>4</v>
      </c>
      <c r="G128" s="11">
        <v>2</v>
      </c>
      <c r="H128" s="11">
        <v>4</v>
      </c>
      <c r="I128" s="11">
        <v>4</v>
      </c>
      <c r="J128" s="11">
        <v>4</v>
      </c>
      <c r="K128" s="11">
        <v>0</v>
      </c>
      <c r="L128" s="11">
        <v>2</v>
      </c>
      <c r="M128" s="11">
        <v>4</v>
      </c>
      <c r="N128" s="11">
        <v>0</v>
      </c>
      <c r="O128" s="11">
        <v>0</v>
      </c>
      <c r="P128" s="11">
        <v>4</v>
      </c>
      <c r="Q128" s="11">
        <v>4</v>
      </c>
      <c r="R128" s="11">
        <f t="shared" si="5"/>
        <v>32</v>
      </c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</row>
    <row r="129" spans="1:46" s="12" customFormat="1" x14ac:dyDescent="0.2">
      <c r="A129" s="4" t="s">
        <v>131</v>
      </c>
      <c r="B129" s="4" t="s">
        <v>55</v>
      </c>
      <c r="C129" s="4"/>
      <c r="D129" s="4" t="s">
        <v>90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s="12" customFormat="1" x14ac:dyDescent="0.2">
      <c r="A130" s="5" t="s">
        <v>132</v>
      </c>
      <c r="B130" s="4"/>
      <c r="C130" s="4" t="s">
        <v>90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s="6" customFormat="1" x14ac:dyDescent="0.2">
      <c r="A131" s="3" t="s">
        <v>133</v>
      </c>
      <c r="B131" s="3" t="s">
        <v>67</v>
      </c>
      <c r="C131" s="3"/>
      <c r="D131" s="3" t="s">
        <v>56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>
        <f>AVERAGE(R132)</f>
        <v>30</v>
      </c>
      <c r="T131" s="3">
        <v>1</v>
      </c>
      <c r="U131" s="3">
        <f t="shared" si="6"/>
        <v>31</v>
      </c>
      <c r="V131" s="3">
        <v>0</v>
      </c>
      <c r="W131" s="3">
        <v>2</v>
      </c>
      <c r="X131" s="3">
        <v>0</v>
      </c>
      <c r="Y131" s="3">
        <v>1</v>
      </c>
      <c r="Z131" s="3">
        <v>3</v>
      </c>
      <c r="AA131" s="3">
        <v>2</v>
      </c>
      <c r="AB131" s="3">
        <v>2</v>
      </c>
      <c r="AC131" s="3">
        <v>2</v>
      </c>
      <c r="AD131" s="3">
        <v>-1</v>
      </c>
      <c r="AE131" s="3">
        <v>2</v>
      </c>
      <c r="AF131" s="3">
        <v>-2</v>
      </c>
      <c r="AG131" s="3">
        <v>1</v>
      </c>
      <c r="AH131" s="3">
        <v>1</v>
      </c>
      <c r="AI131" s="3">
        <v>1</v>
      </c>
      <c r="AJ131" s="3">
        <v>1</v>
      </c>
      <c r="AK131" s="3">
        <v>-2</v>
      </c>
      <c r="AL131" s="3">
        <f t="shared" si="7"/>
        <v>13</v>
      </c>
      <c r="AM131" s="3">
        <v>3</v>
      </c>
      <c r="AN131" s="3">
        <v>3</v>
      </c>
      <c r="AO131" s="3">
        <v>-2</v>
      </c>
      <c r="AP131" s="3">
        <v>1</v>
      </c>
      <c r="AQ131" s="3">
        <f t="shared" si="8"/>
        <v>5</v>
      </c>
      <c r="AR131" s="3">
        <f t="shared" si="9"/>
        <v>49</v>
      </c>
      <c r="AS131" s="3" t="s">
        <v>63</v>
      </c>
      <c r="AT131" s="3" t="s">
        <v>64</v>
      </c>
    </row>
    <row r="132" spans="1:46" x14ac:dyDescent="0.2">
      <c r="A132" s="17" t="s">
        <v>134</v>
      </c>
      <c r="B132" s="11"/>
      <c r="C132" s="11" t="s">
        <v>56</v>
      </c>
      <c r="D132" s="11"/>
      <c r="E132" s="11" t="s">
        <v>60</v>
      </c>
      <c r="F132" s="11">
        <v>2</v>
      </c>
      <c r="G132" s="11">
        <v>2</v>
      </c>
      <c r="H132" s="11">
        <v>4</v>
      </c>
      <c r="I132" s="11">
        <v>4</v>
      </c>
      <c r="J132" s="11">
        <v>4</v>
      </c>
      <c r="K132" s="11">
        <v>0</v>
      </c>
      <c r="L132" s="11">
        <v>2</v>
      </c>
      <c r="M132" s="11">
        <v>4</v>
      </c>
      <c r="N132" s="11">
        <v>0</v>
      </c>
      <c r="O132" s="11">
        <v>0</v>
      </c>
      <c r="P132" s="11">
        <v>4</v>
      </c>
      <c r="Q132" s="11">
        <v>4</v>
      </c>
      <c r="R132" s="11">
        <f t="shared" ref="R132:R202" si="10">SUM(F132:Q132)</f>
        <v>30</v>
      </c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</row>
    <row r="133" spans="1:46" s="6" customFormat="1" x14ac:dyDescent="0.2">
      <c r="A133" s="3" t="s">
        <v>250</v>
      </c>
      <c r="B133" s="3" t="s">
        <v>67</v>
      </c>
      <c r="C133" s="3"/>
      <c r="D133" s="3" t="s">
        <v>56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>
        <f>AVERAGE(R134:R137)</f>
        <v>22</v>
      </c>
      <c r="T133" s="3">
        <v>2</v>
      </c>
      <c r="U133" s="3">
        <f t="shared" si="6"/>
        <v>24</v>
      </c>
      <c r="V133" s="3">
        <v>1</v>
      </c>
      <c r="W133" s="3">
        <v>2</v>
      </c>
      <c r="X133" s="3">
        <v>2</v>
      </c>
      <c r="Y133" s="3">
        <v>0</v>
      </c>
      <c r="Z133" s="3">
        <v>3</v>
      </c>
      <c r="AA133" s="3">
        <v>0</v>
      </c>
      <c r="AB133" s="3">
        <v>0</v>
      </c>
      <c r="AC133" s="3">
        <v>2</v>
      </c>
      <c r="AD133" s="3">
        <v>-1</v>
      </c>
      <c r="AE133" s="3">
        <v>2</v>
      </c>
      <c r="AF133" s="3">
        <v>1</v>
      </c>
      <c r="AG133" s="3">
        <v>1</v>
      </c>
      <c r="AH133" s="3">
        <v>1</v>
      </c>
      <c r="AI133" s="3">
        <v>1</v>
      </c>
      <c r="AJ133" s="3">
        <v>1</v>
      </c>
      <c r="AK133" s="3">
        <v>-2</v>
      </c>
      <c r="AL133" s="3">
        <f t="shared" si="7"/>
        <v>14</v>
      </c>
      <c r="AM133" s="3">
        <v>3</v>
      </c>
      <c r="AN133" s="3">
        <v>4</v>
      </c>
      <c r="AO133" s="3">
        <v>2</v>
      </c>
      <c r="AP133" s="3">
        <v>1</v>
      </c>
      <c r="AQ133" s="3">
        <f t="shared" si="8"/>
        <v>10</v>
      </c>
      <c r="AR133" s="3">
        <f t="shared" si="9"/>
        <v>48</v>
      </c>
      <c r="AS133" s="3" t="s">
        <v>63</v>
      </c>
      <c r="AT133" s="3" t="s">
        <v>64</v>
      </c>
    </row>
    <row r="134" spans="1:46" x14ac:dyDescent="0.2">
      <c r="A134" s="10" t="s">
        <v>135</v>
      </c>
      <c r="B134" s="11"/>
      <c r="C134" s="11" t="s">
        <v>71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</row>
    <row r="135" spans="1:46" x14ac:dyDescent="0.2">
      <c r="A135" s="10" t="s">
        <v>136</v>
      </c>
      <c r="B135" s="11"/>
      <c r="C135" s="11" t="s">
        <v>56</v>
      </c>
      <c r="D135" s="11"/>
      <c r="E135" s="11" t="s">
        <v>74</v>
      </c>
      <c r="F135" s="11">
        <v>4</v>
      </c>
      <c r="G135" s="11">
        <v>2</v>
      </c>
      <c r="H135" s="11">
        <v>0</v>
      </c>
      <c r="I135" s="11">
        <v>2</v>
      </c>
      <c r="J135" s="11">
        <v>4</v>
      </c>
      <c r="K135" s="11">
        <v>0</v>
      </c>
      <c r="L135" s="11">
        <v>2</v>
      </c>
      <c r="M135" s="11">
        <v>4</v>
      </c>
      <c r="N135" s="11">
        <v>0</v>
      </c>
      <c r="O135" s="11">
        <v>0</v>
      </c>
      <c r="P135" s="11">
        <v>2</v>
      </c>
      <c r="Q135" s="11">
        <v>4</v>
      </c>
      <c r="R135" s="11">
        <f t="shared" si="10"/>
        <v>24</v>
      </c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</row>
    <row r="136" spans="1:46" x14ac:dyDescent="0.2">
      <c r="A136" s="10" t="s">
        <v>137</v>
      </c>
      <c r="B136" s="11"/>
      <c r="C136" s="11" t="s">
        <v>56</v>
      </c>
      <c r="D136" s="11"/>
      <c r="E136" s="11" t="s">
        <v>74</v>
      </c>
      <c r="F136" s="11">
        <v>2</v>
      </c>
      <c r="G136" s="11">
        <v>2</v>
      </c>
      <c r="H136" s="11">
        <v>4</v>
      </c>
      <c r="I136" s="11">
        <v>2</v>
      </c>
      <c r="J136" s="11">
        <v>2</v>
      </c>
      <c r="K136" s="11">
        <v>0</v>
      </c>
      <c r="L136" s="11">
        <v>0</v>
      </c>
      <c r="M136" s="11">
        <v>2</v>
      </c>
      <c r="N136" s="11">
        <v>0</v>
      </c>
      <c r="O136" s="11">
        <v>0</v>
      </c>
      <c r="P136" s="11">
        <v>2</v>
      </c>
      <c r="Q136" s="11">
        <v>4</v>
      </c>
      <c r="R136" s="11">
        <f t="shared" si="10"/>
        <v>20</v>
      </c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</row>
    <row r="137" spans="1:46" x14ac:dyDescent="0.2">
      <c r="A137" s="10" t="s">
        <v>138</v>
      </c>
      <c r="B137" s="11"/>
      <c r="C137" s="11" t="s">
        <v>71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</row>
    <row r="138" spans="1:46" s="12" customFormat="1" x14ac:dyDescent="0.2">
      <c r="A138" s="62" t="s">
        <v>315</v>
      </c>
      <c r="B138" s="4" t="s">
        <v>55</v>
      </c>
      <c r="C138" s="4"/>
      <c r="D138" s="4" t="s">
        <v>71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s="12" customFormat="1" x14ac:dyDescent="0.2">
      <c r="A139" s="5" t="s">
        <v>316</v>
      </c>
      <c r="B139" s="4"/>
      <c r="C139" s="4" t="s">
        <v>71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s="12" customFormat="1" x14ac:dyDescent="0.2">
      <c r="A140" s="4" t="s">
        <v>139</v>
      </c>
      <c r="B140" s="4" t="s">
        <v>67</v>
      </c>
      <c r="C140" s="4"/>
      <c r="D140" s="4" t="s">
        <v>94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s="12" customFormat="1" x14ac:dyDescent="0.2">
      <c r="A141" s="5" t="s">
        <v>140</v>
      </c>
      <c r="B141" s="4"/>
      <c r="C141" s="4" t="s">
        <v>94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s="12" customFormat="1" x14ac:dyDescent="0.2">
      <c r="A142" s="4" t="s">
        <v>141</v>
      </c>
      <c r="B142" s="4" t="s">
        <v>67</v>
      </c>
      <c r="C142" s="4"/>
      <c r="D142" s="4" t="s">
        <v>94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s="12" customFormat="1" x14ac:dyDescent="0.2">
      <c r="A143" s="5" t="s">
        <v>142</v>
      </c>
      <c r="B143" s="4"/>
      <c r="C143" s="4" t="s">
        <v>94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s="6" customFormat="1" x14ac:dyDescent="0.2">
      <c r="A144" s="3" t="s">
        <v>143</v>
      </c>
      <c r="B144" s="3" t="s">
        <v>67</v>
      </c>
      <c r="C144" s="3"/>
      <c r="D144" s="3" t="s">
        <v>56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>
        <f>AVERAGE(R145)</f>
        <v>28</v>
      </c>
      <c r="T144" s="3">
        <v>1</v>
      </c>
      <c r="U144" s="3">
        <f t="shared" si="6"/>
        <v>29</v>
      </c>
      <c r="V144" s="3">
        <v>1</v>
      </c>
      <c r="W144" s="3">
        <v>1</v>
      </c>
      <c r="X144" s="3">
        <v>0</v>
      </c>
      <c r="Y144" s="3">
        <v>2</v>
      </c>
      <c r="Z144" s="3">
        <v>3</v>
      </c>
      <c r="AA144" s="3">
        <v>2</v>
      </c>
      <c r="AB144" s="3">
        <v>2</v>
      </c>
      <c r="AC144" s="3">
        <v>1</v>
      </c>
      <c r="AD144" s="3">
        <v>-1</v>
      </c>
      <c r="AE144" s="3">
        <v>2</v>
      </c>
      <c r="AF144" s="3">
        <v>-2</v>
      </c>
      <c r="AG144" s="3">
        <v>1</v>
      </c>
      <c r="AH144" s="3">
        <v>1</v>
      </c>
      <c r="AI144" s="3">
        <v>1</v>
      </c>
      <c r="AJ144" s="3">
        <v>1</v>
      </c>
      <c r="AK144" s="3">
        <v>-2</v>
      </c>
      <c r="AL144" s="3">
        <f t="shared" si="7"/>
        <v>13</v>
      </c>
      <c r="AM144" s="3">
        <v>1</v>
      </c>
      <c r="AN144" s="3">
        <v>4</v>
      </c>
      <c r="AO144" s="3">
        <v>2</v>
      </c>
      <c r="AP144" s="3">
        <v>1</v>
      </c>
      <c r="AQ144" s="3">
        <f t="shared" si="8"/>
        <v>8</v>
      </c>
      <c r="AR144" s="3">
        <f t="shared" si="9"/>
        <v>50</v>
      </c>
      <c r="AS144" s="3" t="s">
        <v>63</v>
      </c>
      <c r="AT144" s="3" t="s">
        <v>64</v>
      </c>
    </row>
    <row r="145" spans="1:46" x14ac:dyDescent="0.2">
      <c r="A145" s="10" t="s">
        <v>144</v>
      </c>
      <c r="B145" s="11"/>
      <c r="C145" s="11" t="s">
        <v>56</v>
      </c>
      <c r="D145" s="11"/>
      <c r="E145" s="11" t="s">
        <v>60</v>
      </c>
      <c r="F145" s="11">
        <v>4</v>
      </c>
      <c r="G145" s="11">
        <v>2</v>
      </c>
      <c r="H145" s="11">
        <v>4</v>
      </c>
      <c r="I145" s="11">
        <v>4</v>
      </c>
      <c r="J145" s="11">
        <v>4</v>
      </c>
      <c r="K145" s="11">
        <v>0</v>
      </c>
      <c r="L145" s="11">
        <v>0</v>
      </c>
      <c r="M145" s="11">
        <v>4</v>
      </c>
      <c r="N145" s="11">
        <v>0</v>
      </c>
      <c r="O145" s="11">
        <v>0</v>
      </c>
      <c r="P145" s="11">
        <v>4</v>
      </c>
      <c r="Q145" s="11">
        <v>2</v>
      </c>
      <c r="R145" s="11">
        <f t="shared" si="10"/>
        <v>28</v>
      </c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</row>
    <row r="146" spans="1:46" s="12" customFormat="1" x14ac:dyDescent="0.2">
      <c r="A146" s="4" t="s">
        <v>145</v>
      </c>
      <c r="B146" s="4" t="s">
        <v>67</v>
      </c>
      <c r="C146" s="4"/>
      <c r="D146" s="4" t="s">
        <v>94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s="12" customFormat="1" x14ac:dyDescent="0.2">
      <c r="A147" s="5" t="s">
        <v>79</v>
      </c>
      <c r="B147" s="4"/>
      <c r="C147" s="4" t="s">
        <v>94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s="6" customFormat="1" x14ac:dyDescent="0.2">
      <c r="A148" s="3" t="s">
        <v>251</v>
      </c>
      <c r="B148" s="3" t="s">
        <v>55</v>
      </c>
      <c r="C148" s="3"/>
      <c r="D148" s="3" t="s">
        <v>56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>
        <f>AVERAGE(R149:R150)</f>
        <v>32</v>
      </c>
      <c r="T148" s="3">
        <v>2</v>
      </c>
      <c r="U148" s="3">
        <f t="shared" si="6"/>
        <v>34</v>
      </c>
      <c r="V148" s="3">
        <v>1</v>
      </c>
      <c r="W148" s="3">
        <v>2</v>
      </c>
      <c r="X148" s="3">
        <v>0</v>
      </c>
      <c r="Y148" s="3">
        <v>2</v>
      </c>
      <c r="Z148" s="3">
        <v>3</v>
      </c>
      <c r="AA148" s="3">
        <v>2</v>
      </c>
      <c r="AB148" s="3">
        <v>2</v>
      </c>
      <c r="AC148" s="3">
        <v>2</v>
      </c>
      <c r="AD148" s="3">
        <v>1</v>
      </c>
      <c r="AE148" s="3">
        <v>1</v>
      </c>
      <c r="AF148" s="3">
        <v>1</v>
      </c>
      <c r="AG148" s="3">
        <v>1</v>
      </c>
      <c r="AH148" s="3">
        <v>0</v>
      </c>
      <c r="AI148" s="3">
        <v>0</v>
      </c>
      <c r="AJ148" s="3">
        <v>1</v>
      </c>
      <c r="AK148" s="3">
        <v>1</v>
      </c>
      <c r="AL148" s="3">
        <f t="shared" si="7"/>
        <v>20</v>
      </c>
      <c r="AM148" s="3">
        <v>4</v>
      </c>
      <c r="AN148" s="3">
        <v>4</v>
      </c>
      <c r="AO148" s="3">
        <v>0</v>
      </c>
      <c r="AP148" s="3">
        <v>1</v>
      </c>
      <c r="AQ148" s="3">
        <f t="shared" si="8"/>
        <v>9</v>
      </c>
      <c r="AR148" s="3">
        <f t="shared" si="9"/>
        <v>63</v>
      </c>
      <c r="AS148" s="3" t="s">
        <v>68</v>
      </c>
      <c r="AT148" s="3" t="s">
        <v>102</v>
      </c>
    </row>
    <row r="149" spans="1:46" x14ac:dyDescent="0.2">
      <c r="A149" s="10" t="s">
        <v>146</v>
      </c>
      <c r="B149" s="11"/>
      <c r="C149" s="11" t="s">
        <v>56</v>
      </c>
      <c r="D149" s="11"/>
      <c r="E149" s="11" t="s">
        <v>60</v>
      </c>
      <c r="F149" s="11">
        <v>4</v>
      </c>
      <c r="G149" s="11">
        <v>2</v>
      </c>
      <c r="H149" s="11">
        <v>4</v>
      </c>
      <c r="I149" s="11">
        <v>4</v>
      </c>
      <c r="J149" s="11">
        <v>4</v>
      </c>
      <c r="K149" s="11">
        <v>0</v>
      </c>
      <c r="L149" s="11">
        <v>0</v>
      </c>
      <c r="M149" s="11">
        <v>4</v>
      </c>
      <c r="N149" s="11">
        <v>0</v>
      </c>
      <c r="O149" s="11">
        <v>2</v>
      </c>
      <c r="P149" s="11">
        <v>2</v>
      </c>
      <c r="Q149" s="11">
        <v>4</v>
      </c>
      <c r="R149" s="11">
        <f t="shared" si="10"/>
        <v>30</v>
      </c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</row>
    <row r="150" spans="1:46" x14ac:dyDescent="0.2">
      <c r="A150" s="10" t="s">
        <v>147</v>
      </c>
      <c r="B150" s="11"/>
      <c r="C150" s="11" t="s">
        <v>56</v>
      </c>
      <c r="D150" s="11"/>
      <c r="E150" s="11" t="s">
        <v>60</v>
      </c>
      <c r="F150" s="11">
        <v>4</v>
      </c>
      <c r="G150" s="11">
        <v>2</v>
      </c>
      <c r="H150" s="11">
        <v>4</v>
      </c>
      <c r="I150" s="11">
        <v>4</v>
      </c>
      <c r="J150" s="11">
        <v>4</v>
      </c>
      <c r="K150" s="11">
        <v>0</v>
      </c>
      <c r="L150" s="11">
        <v>2</v>
      </c>
      <c r="M150" s="11">
        <v>4</v>
      </c>
      <c r="N150" s="11">
        <v>0</v>
      </c>
      <c r="O150" s="11">
        <v>2</v>
      </c>
      <c r="P150" s="11">
        <v>4</v>
      </c>
      <c r="Q150" s="11">
        <v>4</v>
      </c>
      <c r="R150" s="11">
        <f t="shared" si="10"/>
        <v>34</v>
      </c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</row>
    <row r="151" spans="1:46" s="6" customFormat="1" x14ac:dyDescent="0.2">
      <c r="A151" s="25" t="s">
        <v>317</v>
      </c>
      <c r="B151" s="3" t="s">
        <v>67</v>
      </c>
      <c r="C151" s="3"/>
      <c r="D151" s="3" t="s">
        <v>56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>
        <f>AVERAGE(R152)</f>
        <v>26</v>
      </c>
      <c r="T151" s="3">
        <v>1</v>
      </c>
      <c r="U151" s="3">
        <f>SUM(S151:T151)</f>
        <v>27</v>
      </c>
      <c r="V151" s="3">
        <v>0</v>
      </c>
      <c r="W151" s="3">
        <v>2</v>
      </c>
      <c r="X151" s="3">
        <v>0</v>
      </c>
      <c r="Y151" s="3">
        <v>1</v>
      </c>
      <c r="Z151" s="3">
        <v>3</v>
      </c>
      <c r="AA151" s="3">
        <v>2</v>
      </c>
      <c r="AB151" s="3">
        <v>0</v>
      </c>
      <c r="AC151" s="3">
        <v>1</v>
      </c>
      <c r="AD151" s="3">
        <v>-1</v>
      </c>
      <c r="AE151" s="3">
        <v>1</v>
      </c>
      <c r="AF151" s="3">
        <v>1</v>
      </c>
      <c r="AG151" s="3">
        <v>1</v>
      </c>
      <c r="AH151" s="3">
        <v>1</v>
      </c>
      <c r="AI151" s="3">
        <v>1</v>
      </c>
      <c r="AJ151" s="3">
        <v>1</v>
      </c>
      <c r="AK151" s="3">
        <v>-2</v>
      </c>
      <c r="AL151" s="3">
        <f>SUM(V151:AK151)</f>
        <v>12</v>
      </c>
      <c r="AM151" s="3">
        <v>3</v>
      </c>
      <c r="AN151" s="3">
        <v>4</v>
      </c>
      <c r="AO151" s="3">
        <v>2</v>
      </c>
      <c r="AP151" s="3">
        <v>1</v>
      </c>
      <c r="AQ151" s="3">
        <f>SUM(AM151:AP151)</f>
        <v>10</v>
      </c>
      <c r="AR151" s="3">
        <f>SUM(U151,AL151,AQ151)</f>
        <v>49</v>
      </c>
      <c r="AS151" s="3" t="s">
        <v>63</v>
      </c>
      <c r="AT151" s="3" t="s">
        <v>58</v>
      </c>
    </row>
    <row r="152" spans="1:46" x14ac:dyDescent="0.2">
      <c r="A152" s="10" t="s">
        <v>318</v>
      </c>
      <c r="B152" s="11"/>
      <c r="C152" s="11" t="s">
        <v>56</v>
      </c>
      <c r="D152" s="11"/>
      <c r="E152" s="11" t="s">
        <v>60</v>
      </c>
      <c r="F152" s="11">
        <v>2</v>
      </c>
      <c r="G152" s="11">
        <v>2</v>
      </c>
      <c r="H152" s="11">
        <v>4</v>
      </c>
      <c r="I152" s="11">
        <v>4</v>
      </c>
      <c r="J152" s="11">
        <v>4</v>
      </c>
      <c r="K152" s="11">
        <v>0</v>
      </c>
      <c r="L152" s="11">
        <v>2</v>
      </c>
      <c r="M152" s="11">
        <v>2</v>
      </c>
      <c r="N152" s="11">
        <v>0</v>
      </c>
      <c r="O152" s="11">
        <v>0</v>
      </c>
      <c r="P152" s="11">
        <v>4</v>
      </c>
      <c r="Q152" s="11">
        <v>2</v>
      </c>
      <c r="R152" s="11">
        <f>SUM(F152:Q152)</f>
        <v>26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</row>
    <row r="153" spans="1:46" s="12" customFormat="1" x14ac:dyDescent="0.2">
      <c r="A153" s="4" t="s">
        <v>252</v>
      </c>
      <c r="B153" s="4" t="s">
        <v>67</v>
      </c>
      <c r="C153" s="4"/>
      <c r="D153" s="4" t="s">
        <v>90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s="12" customFormat="1" x14ac:dyDescent="0.2">
      <c r="A154" s="5" t="s">
        <v>148</v>
      </c>
      <c r="B154" s="4"/>
      <c r="C154" s="4" t="s">
        <v>71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s="12" customFormat="1" x14ac:dyDescent="0.2">
      <c r="A155" s="5" t="s">
        <v>149</v>
      </c>
      <c r="B155" s="4"/>
      <c r="C155" s="4" t="s">
        <v>90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s="6" customFormat="1" x14ac:dyDescent="0.2">
      <c r="A156" s="3" t="s">
        <v>253</v>
      </c>
      <c r="B156" s="3" t="s">
        <v>67</v>
      </c>
      <c r="C156" s="3"/>
      <c r="D156" s="3" t="s">
        <v>56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>
        <f>AVERAGE(R157:R158)</f>
        <v>30</v>
      </c>
      <c r="T156" s="3">
        <v>1</v>
      </c>
      <c r="U156" s="3">
        <f t="shared" si="6"/>
        <v>31</v>
      </c>
      <c r="V156" s="3">
        <v>0</v>
      </c>
      <c r="W156" s="3">
        <v>2</v>
      </c>
      <c r="X156" s="3">
        <v>2</v>
      </c>
      <c r="Y156" s="3">
        <v>2</v>
      </c>
      <c r="Z156" s="3">
        <v>3</v>
      </c>
      <c r="AA156" s="3">
        <v>2</v>
      </c>
      <c r="AB156" s="3">
        <v>2</v>
      </c>
      <c r="AC156" s="3">
        <v>2</v>
      </c>
      <c r="AD156" s="3">
        <v>-1</v>
      </c>
      <c r="AE156" s="3">
        <v>1</v>
      </c>
      <c r="AF156" s="3">
        <v>1</v>
      </c>
      <c r="AG156" s="3">
        <v>1</v>
      </c>
      <c r="AH156" s="3">
        <v>0</v>
      </c>
      <c r="AI156" s="3">
        <v>1</v>
      </c>
      <c r="AJ156" s="3">
        <v>0</v>
      </c>
      <c r="AK156" s="3">
        <v>-2</v>
      </c>
      <c r="AL156" s="3">
        <f t="shared" si="7"/>
        <v>16</v>
      </c>
      <c r="AM156" s="3">
        <v>4</v>
      </c>
      <c r="AN156" s="3">
        <v>1</v>
      </c>
      <c r="AO156" s="3">
        <v>0</v>
      </c>
      <c r="AP156" s="3">
        <v>1</v>
      </c>
      <c r="AQ156" s="3">
        <f t="shared" si="8"/>
        <v>6</v>
      </c>
      <c r="AR156" s="3">
        <f t="shared" si="9"/>
        <v>53</v>
      </c>
      <c r="AS156" s="3" t="s">
        <v>63</v>
      </c>
      <c r="AT156" s="3" t="s">
        <v>64</v>
      </c>
    </row>
    <row r="157" spans="1:46" x14ac:dyDescent="0.2">
      <c r="A157" s="10" t="s">
        <v>150</v>
      </c>
      <c r="B157" s="11"/>
      <c r="C157" s="11" t="s">
        <v>56</v>
      </c>
      <c r="D157" s="11"/>
      <c r="E157" s="11" t="s">
        <v>62</v>
      </c>
      <c r="F157" s="11">
        <v>4</v>
      </c>
      <c r="G157" s="11">
        <v>2</v>
      </c>
      <c r="H157" s="11">
        <v>4</v>
      </c>
      <c r="I157" s="11">
        <v>4</v>
      </c>
      <c r="J157" s="11">
        <v>4</v>
      </c>
      <c r="K157" s="11">
        <v>0</v>
      </c>
      <c r="L157" s="11">
        <v>0</v>
      </c>
      <c r="M157" s="11">
        <v>4</v>
      </c>
      <c r="N157" s="11">
        <v>0</v>
      </c>
      <c r="O157" s="11">
        <v>0</v>
      </c>
      <c r="P157" s="11">
        <v>4</v>
      </c>
      <c r="Q157" s="11">
        <v>4</v>
      </c>
      <c r="R157" s="11">
        <f t="shared" si="10"/>
        <v>30</v>
      </c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</row>
    <row r="158" spans="1:46" x14ac:dyDescent="0.2">
      <c r="A158" s="10" t="s">
        <v>151</v>
      </c>
      <c r="B158" s="11"/>
      <c r="C158" s="11" t="s">
        <v>71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11"/>
      <c r="AM158" s="11"/>
      <c r="AN158" s="11"/>
      <c r="AO158" s="11"/>
      <c r="AP158" s="11"/>
      <c r="AQ158" s="11"/>
      <c r="AR158" s="11"/>
      <c r="AS158" s="11"/>
      <c r="AT158" s="11"/>
    </row>
    <row r="159" spans="1:46" s="6" customFormat="1" x14ac:dyDescent="0.2">
      <c r="A159" s="25" t="s">
        <v>319</v>
      </c>
      <c r="B159" s="3" t="s">
        <v>55</v>
      </c>
      <c r="C159" s="3"/>
      <c r="D159" s="3" t="s">
        <v>56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>
        <f>AVERAGE(R160)</f>
        <v>32</v>
      </c>
      <c r="T159" s="3">
        <v>1</v>
      </c>
      <c r="U159" s="37">
        <f>SUM(S159:T159)</f>
        <v>33</v>
      </c>
      <c r="V159" s="3">
        <v>0</v>
      </c>
      <c r="W159" s="3">
        <v>2</v>
      </c>
      <c r="X159" s="3">
        <v>2</v>
      </c>
      <c r="Y159" s="3">
        <v>1</v>
      </c>
      <c r="Z159" s="3">
        <v>2</v>
      </c>
      <c r="AA159" s="3">
        <v>2</v>
      </c>
      <c r="AB159" s="3">
        <v>0</v>
      </c>
      <c r="AC159" s="3">
        <v>2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41">
        <f>SUM(V159:AK159)</f>
        <v>11</v>
      </c>
      <c r="AM159" s="3">
        <v>3</v>
      </c>
      <c r="AN159" s="3">
        <v>1</v>
      </c>
      <c r="AO159" s="3">
        <v>-2</v>
      </c>
      <c r="AP159" s="3">
        <v>1</v>
      </c>
      <c r="AQ159" s="3">
        <f>SUM(AM159:AP159)</f>
        <v>3</v>
      </c>
      <c r="AR159" s="3">
        <f>SUM(U159,AL159,AQ159)</f>
        <v>47</v>
      </c>
      <c r="AS159" s="3" t="s">
        <v>63</v>
      </c>
      <c r="AT159" s="3" t="s">
        <v>58</v>
      </c>
    </row>
    <row r="160" spans="1:46" x14ac:dyDescent="0.2">
      <c r="A160" s="10" t="s">
        <v>320</v>
      </c>
      <c r="B160" s="11"/>
      <c r="C160" s="11" t="s">
        <v>56</v>
      </c>
      <c r="D160" s="11"/>
      <c r="E160" s="11" t="s">
        <v>62</v>
      </c>
      <c r="F160" s="11">
        <v>4</v>
      </c>
      <c r="G160" s="11">
        <v>2</v>
      </c>
      <c r="H160" s="11">
        <v>4</v>
      </c>
      <c r="I160" s="11">
        <v>4</v>
      </c>
      <c r="J160" s="11">
        <v>4</v>
      </c>
      <c r="K160" s="11">
        <v>0</v>
      </c>
      <c r="L160" s="11">
        <v>2</v>
      </c>
      <c r="M160" s="11">
        <v>4</v>
      </c>
      <c r="N160" s="11">
        <v>0</v>
      </c>
      <c r="O160" s="11">
        <v>0</v>
      </c>
      <c r="P160" s="11">
        <v>4</v>
      </c>
      <c r="Q160" s="11">
        <v>4</v>
      </c>
      <c r="R160" s="11">
        <f>SUM(F160:Q160)</f>
        <v>32</v>
      </c>
      <c r="S160" s="11"/>
      <c r="T160" s="11"/>
      <c r="U160" s="38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2"/>
      <c r="AM160" s="11"/>
      <c r="AN160" s="11"/>
      <c r="AO160" s="11"/>
      <c r="AP160" s="11"/>
      <c r="AQ160" s="11"/>
      <c r="AR160" s="11"/>
      <c r="AS160" s="11"/>
      <c r="AT160" s="11"/>
    </row>
    <row r="161" spans="1:46" s="6" customFormat="1" x14ac:dyDescent="0.2">
      <c r="A161" s="56" t="s">
        <v>321</v>
      </c>
      <c r="B161" s="3" t="s">
        <v>67</v>
      </c>
      <c r="C161" s="3"/>
      <c r="D161" s="3" t="s">
        <v>56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>
        <f>AVERAGE(R162)</f>
        <v>28</v>
      </c>
      <c r="T161" s="3">
        <v>1</v>
      </c>
      <c r="U161" s="37">
        <f>SUM(S161:T161)</f>
        <v>29</v>
      </c>
      <c r="V161" s="3">
        <v>0</v>
      </c>
      <c r="W161" s="3">
        <v>1</v>
      </c>
      <c r="X161" s="3">
        <v>0</v>
      </c>
      <c r="Y161" s="3">
        <v>0</v>
      </c>
      <c r="Z161" s="3">
        <v>3</v>
      </c>
      <c r="AA161" s="3">
        <v>2</v>
      </c>
      <c r="AB161" s="3">
        <v>0</v>
      </c>
      <c r="AC161" s="3">
        <v>0</v>
      </c>
      <c r="AD161" s="3">
        <v>1</v>
      </c>
      <c r="AE161" s="3">
        <v>1</v>
      </c>
      <c r="AF161" s="3">
        <v>0</v>
      </c>
      <c r="AG161" s="3">
        <v>1</v>
      </c>
      <c r="AH161" s="3">
        <v>1</v>
      </c>
      <c r="AI161" s="3">
        <v>1</v>
      </c>
      <c r="AJ161" s="3">
        <v>1</v>
      </c>
      <c r="AK161" s="3">
        <v>-2</v>
      </c>
      <c r="AL161" s="41">
        <f>SUM(V161:AK161)</f>
        <v>10</v>
      </c>
      <c r="AM161" s="3">
        <v>1</v>
      </c>
      <c r="AN161" s="3">
        <v>4</v>
      </c>
      <c r="AO161" s="3">
        <v>2</v>
      </c>
      <c r="AP161" s="3">
        <v>1</v>
      </c>
      <c r="AQ161" s="3">
        <f>SUM(AM161:AP161)</f>
        <v>8</v>
      </c>
      <c r="AR161" s="3">
        <f>SUM(U161,AL161,AQ161)</f>
        <v>47</v>
      </c>
      <c r="AS161" s="3" t="s">
        <v>63</v>
      </c>
      <c r="AT161" s="3" t="s">
        <v>58</v>
      </c>
    </row>
    <row r="162" spans="1:46" x14ac:dyDescent="0.2">
      <c r="A162" s="10" t="s">
        <v>322</v>
      </c>
      <c r="B162" s="11"/>
      <c r="C162" s="11" t="s">
        <v>56</v>
      </c>
      <c r="D162" s="11"/>
      <c r="E162" s="11" t="s">
        <v>74</v>
      </c>
      <c r="F162" s="11">
        <v>4</v>
      </c>
      <c r="G162" s="11">
        <v>2</v>
      </c>
      <c r="H162" s="11">
        <v>4</v>
      </c>
      <c r="I162" s="11">
        <v>4</v>
      </c>
      <c r="J162" s="11">
        <v>2</v>
      </c>
      <c r="K162" s="11">
        <v>0</v>
      </c>
      <c r="L162" s="11">
        <v>0</v>
      </c>
      <c r="M162" s="11">
        <v>4</v>
      </c>
      <c r="N162" s="11">
        <v>0</v>
      </c>
      <c r="O162" s="11">
        <v>0</v>
      </c>
      <c r="P162" s="11">
        <v>4</v>
      </c>
      <c r="Q162" s="11">
        <v>4</v>
      </c>
      <c r="R162" s="11">
        <f>SUM(F162:Q162)</f>
        <v>28</v>
      </c>
      <c r="S162" s="11"/>
      <c r="T162" s="11"/>
      <c r="U162" s="38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2"/>
      <c r="AM162" s="11"/>
      <c r="AN162" s="11"/>
      <c r="AO162" s="11"/>
      <c r="AP162" s="11"/>
      <c r="AQ162" s="11"/>
      <c r="AR162" s="11"/>
      <c r="AS162" s="11"/>
      <c r="AT162" s="11"/>
    </row>
    <row r="163" spans="1:46" s="6" customFormat="1" x14ac:dyDescent="0.2">
      <c r="A163" s="3" t="s">
        <v>152</v>
      </c>
      <c r="B163" s="3" t="s">
        <v>55</v>
      </c>
      <c r="C163" s="3"/>
      <c r="D163" s="3" t="s">
        <v>56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>
        <f>AVERAGE(R164:R165)</f>
        <v>26</v>
      </c>
      <c r="T163" s="3">
        <v>1</v>
      </c>
      <c r="U163" s="3">
        <f t="shared" si="6"/>
        <v>27</v>
      </c>
      <c r="V163" s="63">
        <v>1</v>
      </c>
      <c r="W163" s="64">
        <v>2</v>
      </c>
      <c r="X163" s="64">
        <v>1</v>
      </c>
      <c r="Y163" s="64">
        <v>0</v>
      </c>
      <c r="Z163" s="64">
        <v>2</v>
      </c>
      <c r="AA163" s="64">
        <v>0</v>
      </c>
      <c r="AB163" s="64">
        <v>0</v>
      </c>
      <c r="AC163" s="64">
        <v>1</v>
      </c>
      <c r="AD163" s="64">
        <v>0</v>
      </c>
      <c r="AE163" s="64">
        <v>0</v>
      </c>
      <c r="AF163" s="64">
        <v>0</v>
      </c>
      <c r="AG163" s="64">
        <v>0</v>
      </c>
      <c r="AH163" s="64">
        <v>0</v>
      </c>
      <c r="AI163" s="64">
        <v>1</v>
      </c>
      <c r="AJ163" s="64">
        <v>0</v>
      </c>
      <c r="AK163" s="64">
        <v>0</v>
      </c>
      <c r="AL163" s="3">
        <f t="shared" si="7"/>
        <v>8</v>
      </c>
      <c r="AM163" s="3">
        <v>3</v>
      </c>
      <c r="AN163" s="3">
        <v>0</v>
      </c>
      <c r="AO163" s="3">
        <v>0</v>
      </c>
      <c r="AP163" s="3">
        <v>1</v>
      </c>
      <c r="AQ163" s="3">
        <f t="shared" si="8"/>
        <v>4</v>
      </c>
      <c r="AR163" s="3">
        <f t="shared" si="9"/>
        <v>39</v>
      </c>
      <c r="AS163" s="3" t="s">
        <v>57</v>
      </c>
      <c r="AT163" s="3" t="s">
        <v>58</v>
      </c>
    </row>
    <row r="164" spans="1:46" x14ac:dyDescent="0.2">
      <c r="A164" s="10" t="s">
        <v>153</v>
      </c>
      <c r="B164" s="11"/>
      <c r="C164" s="11" t="s">
        <v>71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</row>
    <row r="165" spans="1:46" x14ac:dyDescent="0.2">
      <c r="A165" s="10" t="s">
        <v>154</v>
      </c>
      <c r="B165" s="11"/>
      <c r="C165" s="11" t="s">
        <v>56</v>
      </c>
      <c r="D165" s="11"/>
      <c r="E165" s="11" t="s">
        <v>74</v>
      </c>
      <c r="F165" s="11">
        <v>4</v>
      </c>
      <c r="G165" s="11">
        <v>2</v>
      </c>
      <c r="H165" s="11">
        <v>4</v>
      </c>
      <c r="I165" s="11">
        <v>2</v>
      </c>
      <c r="J165" s="11">
        <v>4</v>
      </c>
      <c r="K165" s="11">
        <v>0</v>
      </c>
      <c r="L165" s="11">
        <v>0</v>
      </c>
      <c r="M165" s="11">
        <v>4</v>
      </c>
      <c r="N165" s="11">
        <v>0</v>
      </c>
      <c r="O165" s="11">
        <v>0</v>
      </c>
      <c r="P165" s="11">
        <v>2</v>
      </c>
      <c r="Q165" s="11">
        <v>4</v>
      </c>
      <c r="R165" s="11">
        <f t="shared" si="10"/>
        <v>26</v>
      </c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</row>
    <row r="166" spans="1:46" s="6" customFormat="1" x14ac:dyDescent="0.2">
      <c r="A166" s="3" t="s">
        <v>155</v>
      </c>
      <c r="B166" s="3" t="s">
        <v>55</v>
      </c>
      <c r="C166" s="3"/>
      <c r="D166" s="3" t="s">
        <v>56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>
        <f>AVERAGE(R167:R172)</f>
        <v>27.333333333333332</v>
      </c>
      <c r="T166" s="3">
        <v>3</v>
      </c>
      <c r="U166" s="3">
        <f t="shared" si="6"/>
        <v>30.333333333333332</v>
      </c>
      <c r="V166" s="3">
        <v>1</v>
      </c>
      <c r="W166" s="3">
        <v>2</v>
      </c>
      <c r="X166" s="3">
        <v>1</v>
      </c>
      <c r="Y166" s="3">
        <v>2</v>
      </c>
      <c r="Z166" s="3">
        <v>3</v>
      </c>
      <c r="AA166" s="3">
        <v>2</v>
      </c>
      <c r="AB166" s="3">
        <v>2</v>
      </c>
      <c r="AC166" s="3">
        <v>2</v>
      </c>
      <c r="AD166" s="3">
        <v>0</v>
      </c>
      <c r="AE166" s="3">
        <v>1</v>
      </c>
      <c r="AF166" s="3">
        <v>1</v>
      </c>
      <c r="AG166" s="3">
        <v>1</v>
      </c>
      <c r="AH166" s="3">
        <v>1</v>
      </c>
      <c r="AI166" s="3">
        <v>1</v>
      </c>
      <c r="AJ166" s="3">
        <v>1</v>
      </c>
      <c r="AK166" s="3">
        <v>0</v>
      </c>
      <c r="AL166" s="3">
        <f t="shared" si="7"/>
        <v>21</v>
      </c>
      <c r="AM166" s="3">
        <v>3</v>
      </c>
      <c r="AN166" s="3">
        <v>3</v>
      </c>
      <c r="AO166" s="3">
        <v>-2</v>
      </c>
      <c r="AP166" s="3">
        <v>1</v>
      </c>
      <c r="AQ166" s="3">
        <f t="shared" si="8"/>
        <v>5</v>
      </c>
      <c r="AR166" s="3">
        <f t="shared" si="9"/>
        <v>56.333333333333329</v>
      </c>
      <c r="AS166" s="3" t="s">
        <v>68</v>
      </c>
      <c r="AT166" s="3" t="s">
        <v>64</v>
      </c>
    </row>
    <row r="167" spans="1:46" x14ac:dyDescent="0.2">
      <c r="A167" s="10" t="s">
        <v>156</v>
      </c>
      <c r="B167" s="11"/>
      <c r="C167" s="11" t="s">
        <v>56</v>
      </c>
      <c r="D167" s="11"/>
      <c r="E167" s="11" t="s">
        <v>60</v>
      </c>
      <c r="F167" s="11">
        <v>2</v>
      </c>
      <c r="G167" s="11">
        <v>2</v>
      </c>
      <c r="H167" s="11">
        <v>4</v>
      </c>
      <c r="I167" s="11">
        <v>4</v>
      </c>
      <c r="J167" s="11">
        <v>2</v>
      </c>
      <c r="K167" s="11">
        <v>0</v>
      </c>
      <c r="L167" s="11">
        <v>2</v>
      </c>
      <c r="M167" s="11">
        <v>4</v>
      </c>
      <c r="N167" s="11">
        <v>0</v>
      </c>
      <c r="O167" s="11">
        <v>0</v>
      </c>
      <c r="P167" s="11">
        <v>4</v>
      </c>
      <c r="Q167" s="11">
        <v>4</v>
      </c>
      <c r="R167" s="11">
        <f t="shared" si="10"/>
        <v>28</v>
      </c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</row>
    <row r="168" spans="1:46" x14ac:dyDescent="0.2">
      <c r="A168" s="10" t="s">
        <v>157</v>
      </c>
      <c r="B168" s="11"/>
      <c r="C168" s="11" t="s">
        <v>56</v>
      </c>
      <c r="D168" s="11"/>
      <c r="E168" s="11" t="s">
        <v>60</v>
      </c>
      <c r="F168" s="11">
        <v>2</v>
      </c>
      <c r="G168" s="11">
        <v>2</v>
      </c>
      <c r="H168" s="11">
        <v>4</v>
      </c>
      <c r="I168" s="11">
        <v>4</v>
      </c>
      <c r="J168" s="11">
        <v>2</v>
      </c>
      <c r="K168" s="11">
        <v>0</v>
      </c>
      <c r="L168" s="11">
        <v>0</v>
      </c>
      <c r="M168" s="11">
        <v>4</v>
      </c>
      <c r="N168" s="11">
        <v>0</v>
      </c>
      <c r="O168" s="11">
        <v>0</v>
      </c>
      <c r="P168" s="11">
        <v>4</v>
      </c>
      <c r="Q168" s="11">
        <v>4</v>
      </c>
      <c r="R168" s="11">
        <f t="shared" si="10"/>
        <v>26</v>
      </c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</row>
    <row r="169" spans="1:46" x14ac:dyDescent="0.2">
      <c r="A169" s="10" t="s">
        <v>158</v>
      </c>
      <c r="B169" s="11"/>
      <c r="C169" s="11" t="s">
        <v>56</v>
      </c>
      <c r="D169" s="11"/>
      <c r="E169" s="11" t="s">
        <v>60</v>
      </c>
      <c r="F169" s="11">
        <v>4</v>
      </c>
      <c r="G169" s="11">
        <v>2</v>
      </c>
      <c r="H169" s="11">
        <v>4</v>
      </c>
      <c r="I169" s="11">
        <v>4</v>
      </c>
      <c r="J169" s="11">
        <v>2</v>
      </c>
      <c r="K169" s="11">
        <v>0</v>
      </c>
      <c r="L169" s="11">
        <v>0</v>
      </c>
      <c r="M169" s="11">
        <v>4</v>
      </c>
      <c r="N169" s="11">
        <v>0</v>
      </c>
      <c r="O169" s="11">
        <v>0</v>
      </c>
      <c r="P169" s="11">
        <v>4</v>
      </c>
      <c r="Q169" s="11">
        <v>4</v>
      </c>
      <c r="R169" s="11">
        <f t="shared" si="10"/>
        <v>28</v>
      </c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</row>
    <row r="170" spans="1:46" x14ac:dyDescent="0.2">
      <c r="A170" s="10" t="s">
        <v>159</v>
      </c>
      <c r="B170" s="11"/>
      <c r="C170" s="11" t="s">
        <v>90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</row>
    <row r="171" spans="1:46" x14ac:dyDescent="0.2">
      <c r="A171" s="10" t="s">
        <v>160</v>
      </c>
      <c r="B171" s="11"/>
      <c r="C171" s="11" t="s">
        <v>71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</row>
    <row r="172" spans="1:46" x14ac:dyDescent="0.2">
      <c r="A172" s="10" t="s">
        <v>161</v>
      </c>
      <c r="B172" s="11"/>
      <c r="C172" s="11" t="s">
        <v>90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</row>
    <row r="173" spans="1:46" s="6" customFormat="1" x14ac:dyDescent="0.2">
      <c r="A173" s="56" t="s">
        <v>323</v>
      </c>
      <c r="B173" s="3" t="s">
        <v>55</v>
      </c>
      <c r="C173" s="3"/>
      <c r="D173" s="3" t="s">
        <v>56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>
        <f>AVERAGE(R174)</f>
        <v>28</v>
      </c>
      <c r="T173" s="3">
        <v>1</v>
      </c>
      <c r="U173" s="3">
        <f>SUM(S173:T173)</f>
        <v>29</v>
      </c>
      <c r="V173" s="3">
        <v>1</v>
      </c>
      <c r="W173" s="3">
        <v>1</v>
      </c>
      <c r="X173" s="3">
        <v>1</v>
      </c>
      <c r="Y173" s="3">
        <v>0</v>
      </c>
      <c r="Z173" s="3">
        <v>2</v>
      </c>
      <c r="AA173" s="3">
        <v>2</v>
      </c>
      <c r="AB173" s="3">
        <v>2</v>
      </c>
      <c r="AC173" s="3">
        <v>1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1</v>
      </c>
      <c r="AJ173" s="3">
        <v>1</v>
      </c>
      <c r="AK173" s="3">
        <v>0</v>
      </c>
      <c r="AL173" s="3">
        <f>SUM(V173:AK173)</f>
        <v>12</v>
      </c>
      <c r="AM173" s="3">
        <v>1</v>
      </c>
      <c r="AN173" s="3">
        <v>3</v>
      </c>
      <c r="AO173" s="3">
        <v>-2</v>
      </c>
      <c r="AP173" s="3">
        <v>1</v>
      </c>
      <c r="AQ173" s="3">
        <f>SUM(AM173:AP173)</f>
        <v>3</v>
      </c>
      <c r="AR173" s="3">
        <f>SUM(U173,AL173,AQ173)</f>
        <v>44</v>
      </c>
      <c r="AS173" s="3" t="s">
        <v>63</v>
      </c>
      <c r="AT173" s="3" t="s">
        <v>58</v>
      </c>
    </row>
    <row r="174" spans="1:46" x14ac:dyDescent="0.2">
      <c r="A174" s="10" t="s">
        <v>324</v>
      </c>
      <c r="B174" s="11"/>
      <c r="C174" s="11" t="s">
        <v>56</v>
      </c>
      <c r="D174" s="11"/>
      <c r="E174" s="11" t="s">
        <v>74</v>
      </c>
      <c r="F174" s="11">
        <v>4</v>
      </c>
      <c r="G174" s="11">
        <v>2</v>
      </c>
      <c r="H174" s="11">
        <v>4</v>
      </c>
      <c r="I174" s="11">
        <v>4</v>
      </c>
      <c r="J174" s="11">
        <v>4</v>
      </c>
      <c r="K174" s="11">
        <v>0</v>
      </c>
      <c r="L174" s="11">
        <v>0</v>
      </c>
      <c r="M174" s="11">
        <v>4</v>
      </c>
      <c r="N174" s="11">
        <v>0</v>
      </c>
      <c r="O174" s="11">
        <v>0</v>
      </c>
      <c r="P174" s="11">
        <v>2</v>
      </c>
      <c r="Q174" s="11">
        <v>4</v>
      </c>
      <c r="R174" s="11">
        <f>SUM(F174:Q174)</f>
        <v>28</v>
      </c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</row>
    <row r="175" spans="1:46" s="12" customFormat="1" x14ac:dyDescent="0.2">
      <c r="A175" s="65" t="s">
        <v>325</v>
      </c>
      <c r="B175" s="4" t="s">
        <v>67</v>
      </c>
      <c r="C175" s="4"/>
      <c r="D175" s="4" t="s">
        <v>90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s="12" customFormat="1" x14ac:dyDescent="0.2">
      <c r="A176" s="5" t="s">
        <v>326</v>
      </c>
      <c r="B176" s="4"/>
      <c r="C176" s="4" t="s">
        <v>90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s="6" customFormat="1" x14ac:dyDescent="0.2">
      <c r="A177" s="3" t="s">
        <v>254</v>
      </c>
      <c r="B177" s="3" t="s">
        <v>67</v>
      </c>
      <c r="C177" s="3"/>
      <c r="D177" s="3" t="s">
        <v>56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>
        <f>AVERAGE(R178:R180)</f>
        <v>26</v>
      </c>
      <c r="T177" s="3">
        <v>1</v>
      </c>
      <c r="U177" s="3">
        <f t="shared" si="6"/>
        <v>27</v>
      </c>
      <c r="V177" s="3">
        <v>0</v>
      </c>
      <c r="W177" s="3">
        <v>1</v>
      </c>
      <c r="X177" s="3">
        <v>0</v>
      </c>
      <c r="Y177" s="3">
        <v>0</v>
      </c>
      <c r="Z177" s="3">
        <v>2</v>
      </c>
      <c r="AA177" s="3">
        <v>0</v>
      </c>
      <c r="AB177" s="3">
        <v>0</v>
      </c>
      <c r="AC177" s="3">
        <v>1</v>
      </c>
      <c r="AD177" s="3">
        <v>0</v>
      </c>
      <c r="AE177" s="3">
        <v>2</v>
      </c>
      <c r="AF177" s="3">
        <v>1</v>
      </c>
      <c r="AG177" s="3">
        <v>1</v>
      </c>
      <c r="AH177" s="3">
        <v>1</v>
      </c>
      <c r="AI177" s="3">
        <v>1</v>
      </c>
      <c r="AJ177" s="3">
        <v>0</v>
      </c>
      <c r="AK177" s="3">
        <v>-2</v>
      </c>
      <c r="AL177" s="3">
        <f t="shared" si="7"/>
        <v>8</v>
      </c>
      <c r="AM177" s="3">
        <v>1</v>
      </c>
      <c r="AN177" s="3">
        <v>4</v>
      </c>
      <c r="AO177" s="3">
        <v>2</v>
      </c>
      <c r="AP177" s="3">
        <v>1</v>
      </c>
      <c r="AQ177" s="3">
        <f t="shared" si="8"/>
        <v>8</v>
      </c>
      <c r="AR177" s="3">
        <f t="shared" si="9"/>
        <v>43</v>
      </c>
      <c r="AS177" s="3" t="s">
        <v>63</v>
      </c>
      <c r="AT177" s="3" t="s">
        <v>58</v>
      </c>
    </row>
    <row r="178" spans="1:46" x14ac:dyDescent="0.2">
      <c r="A178" s="10" t="s">
        <v>162</v>
      </c>
      <c r="B178" s="11"/>
      <c r="C178" s="11" t="s">
        <v>71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</row>
    <row r="179" spans="1:46" x14ac:dyDescent="0.2">
      <c r="A179" s="10" t="s">
        <v>163</v>
      </c>
      <c r="B179" s="11"/>
      <c r="C179" s="11" t="s">
        <v>71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</row>
    <row r="180" spans="1:46" x14ac:dyDescent="0.2">
      <c r="A180" s="10" t="s">
        <v>164</v>
      </c>
      <c r="B180" s="11"/>
      <c r="C180" s="11" t="s">
        <v>56</v>
      </c>
      <c r="D180" s="11"/>
      <c r="E180" s="11" t="s">
        <v>60</v>
      </c>
      <c r="F180" s="11">
        <v>2</v>
      </c>
      <c r="G180" s="11">
        <v>2</v>
      </c>
      <c r="H180" s="11">
        <v>2</v>
      </c>
      <c r="I180" s="11">
        <v>4</v>
      </c>
      <c r="J180" s="11">
        <v>4</v>
      </c>
      <c r="K180" s="11">
        <v>0</v>
      </c>
      <c r="L180" s="11">
        <v>2</v>
      </c>
      <c r="M180" s="11">
        <v>2</v>
      </c>
      <c r="N180" s="11">
        <v>0</v>
      </c>
      <c r="O180" s="11">
        <v>0</v>
      </c>
      <c r="P180" s="11">
        <v>4</v>
      </c>
      <c r="Q180" s="11">
        <v>4</v>
      </c>
      <c r="R180" s="11">
        <f t="shared" si="10"/>
        <v>26</v>
      </c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</row>
    <row r="181" spans="1:46" s="6" customFormat="1" x14ac:dyDescent="0.2">
      <c r="A181" s="3" t="s">
        <v>165</v>
      </c>
      <c r="B181" s="3" t="s">
        <v>67</v>
      </c>
      <c r="C181" s="3"/>
      <c r="D181" s="3" t="s">
        <v>56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>
        <f>AVERAGE(R182:R183)</f>
        <v>29</v>
      </c>
      <c r="T181" s="3">
        <v>2</v>
      </c>
      <c r="U181" s="3">
        <f t="shared" si="6"/>
        <v>31</v>
      </c>
      <c r="V181" s="3">
        <v>0</v>
      </c>
      <c r="W181" s="3">
        <v>2</v>
      </c>
      <c r="X181" s="3">
        <v>0</v>
      </c>
      <c r="Y181" s="3">
        <v>2</v>
      </c>
      <c r="Z181" s="3">
        <v>3</v>
      </c>
      <c r="AA181" s="3">
        <v>2</v>
      </c>
      <c r="AB181" s="3">
        <v>2</v>
      </c>
      <c r="AC181" s="3">
        <v>2</v>
      </c>
      <c r="AD181" s="3">
        <v>1</v>
      </c>
      <c r="AE181" s="3">
        <v>1</v>
      </c>
      <c r="AF181" s="3">
        <v>1</v>
      </c>
      <c r="AG181" s="3">
        <v>1</v>
      </c>
      <c r="AH181" s="3">
        <v>1</v>
      </c>
      <c r="AI181" s="3">
        <v>1</v>
      </c>
      <c r="AJ181" s="3">
        <v>1</v>
      </c>
      <c r="AK181" s="3">
        <v>-1</v>
      </c>
      <c r="AL181" s="3">
        <f t="shared" si="7"/>
        <v>19</v>
      </c>
      <c r="AM181" s="3">
        <v>4</v>
      </c>
      <c r="AN181" s="3">
        <v>4</v>
      </c>
      <c r="AO181" s="3">
        <v>-2</v>
      </c>
      <c r="AP181" s="3">
        <v>1</v>
      </c>
      <c r="AQ181" s="3">
        <f t="shared" si="8"/>
        <v>7</v>
      </c>
      <c r="AR181" s="3">
        <f t="shared" si="9"/>
        <v>57</v>
      </c>
      <c r="AS181" s="3" t="s">
        <v>68</v>
      </c>
      <c r="AT181" s="3" t="s">
        <v>102</v>
      </c>
    </row>
    <row r="182" spans="1:46" x14ac:dyDescent="0.2">
      <c r="A182" s="10" t="s">
        <v>166</v>
      </c>
      <c r="B182" s="11"/>
      <c r="C182" s="11" t="s">
        <v>56</v>
      </c>
      <c r="D182" s="11"/>
      <c r="E182" s="11" t="s">
        <v>62</v>
      </c>
      <c r="F182" s="11">
        <v>4</v>
      </c>
      <c r="G182" s="11">
        <v>2</v>
      </c>
      <c r="H182" s="11">
        <v>0</v>
      </c>
      <c r="I182" s="11">
        <v>4</v>
      </c>
      <c r="J182" s="11">
        <v>4</v>
      </c>
      <c r="K182" s="11">
        <v>0</v>
      </c>
      <c r="L182" s="11">
        <v>2</v>
      </c>
      <c r="M182" s="11">
        <v>4</v>
      </c>
      <c r="N182" s="11">
        <v>0</v>
      </c>
      <c r="O182" s="11">
        <v>0</v>
      </c>
      <c r="P182" s="11">
        <v>4</v>
      </c>
      <c r="Q182" s="11">
        <v>4</v>
      </c>
      <c r="R182" s="11">
        <f t="shared" si="10"/>
        <v>28</v>
      </c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</row>
    <row r="183" spans="1:46" x14ac:dyDescent="0.2">
      <c r="A183" s="10" t="s">
        <v>167</v>
      </c>
      <c r="B183" s="11"/>
      <c r="C183" s="11" t="s">
        <v>56</v>
      </c>
      <c r="D183" s="11"/>
      <c r="E183" s="11" t="s">
        <v>60</v>
      </c>
      <c r="F183" s="11">
        <v>4</v>
      </c>
      <c r="G183" s="11">
        <v>2</v>
      </c>
      <c r="H183" s="11">
        <v>4</v>
      </c>
      <c r="I183" s="11">
        <v>4</v>
      </c>
      <c r="J183" s="11">
        <v>4</v>
      </c>
      <c r="K183" s="11">
        <v>0</v>
      </c>
      <c r="L183" s="11">
        <v>0</v>
      </c>
      <c r="M183" s="11">
        <v>4</v>
      </c>
      <c r="N183" s="11">
        <v>0</v>
      </c>
      <c r="O183" s="11">
        <v>0</v>
      </c>
      <c r="P183" s="11">
        <v>4</v>
      </c>
      <c r="Q183" s="11">
        <v>4</v>
      </c>
      <c r="R183" s="11">
        <f t="shared" si="10"/>
        <v>30</v>
      </c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</row>
    <row r="184" spans="1:46" s="6" customFormat="1" x14ac:dyDescent="0.2">
      <c r="A184" s="3" t="s">
        <v>168</v>
      </c>
      <c r="B184" s="3" t="s">
        <v>55</v>
      </c>
      <c r="C184" s="3"/>
      <c r="D184" s="3" t="s">
        <v>56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>
        <f>AVERAGE(R185:R186)</f>
        <v>30</v>
      </c>
      <c r="T184" s="3">
        <v>1</v>
      </c>
      <c r="U184" s="3">
        <f t="shared" si="6"/>
        <v>31</v>
      </c>
      <c r="V184" s="3">
        <v>0</v>
      </c>
      <c r="W184" s="3">
        <v>2</v>
      </c>
      <c r="X184" s="3">
        <v>0</v>
      </c>
      <c r="Y184" s="3">
        <v>1</v>
      </c>
      <c r="Z184" s="3">
        <v>1</v>
      </c>
      <c r="AA184" s="3">
        <v>0</v>
      </c>
      <c r="AB184" s="3">
        <v>0</v>
      </c>
      <c r="AC184" s="3">
        <v>2</v>
      </c>
      <c r="AD184" s="3">
        <v>-1</v>
      </c>
      <c r="AE184" s="3">
        <v>1</v>
      </c>
      <c r="AF184" s="3">
        <v>1</v>
      </c>
      <c r="AG184" s="3">
        <v>1</v>
      </c>
      <c r="AH184" s="3">
        <v>0</v>
      </c>
      <c r="AI184" s="3">
        <v>1</v>
      </c>
      <c r="AJ184" s="3">
        <v>1</v>
      </c>
      <c r="AK184" s="3">
        <v>-1</v>
      </c>
      <c r="AL184" s="3">
        <f t="shared" si="7"/>
        <v>9</v>
      </c>
      <c r="AM184" s="3">
        <v>4</v>
      </c>
      <c r="AN184" s="3">
        <v>4</v>
      </c>
      <c r="AO184" s="3">
        <v>2</v>
      </c>
      <c r="AP184" s="3">
        <v>1</v>
      </c>
      <c r="AQ184" s="3">
        <f t="shared" si="8"/>
        <v>11</v>
      </c>
      <c r="AR184" s="3">
        <f t="shared" si="9"/>
        <v>51</v>
      </c>
      <c r="AS184" s="3" t="s">
        <v>63</v>
      </c>
      <c r="AT184" s="3" t="s">
        <v>58</v>
      </c>
    </row>
    <row r="185" spans="1:46" x14ac:dyDescent="0.2">
      <c r="A185" s="10" t="s">
        <v>169</v>
      </c>
      <c r="B185" s="11"/>
      <c r="C185" s="11" t="s">
        <v>71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</row>
    <row r="186" spans="1:46" x14ac:dyDescent="0.2">
      <c r="A186" s="10" t="s">
        <v>170</v>
      </c>
      <c r="B186" s="11"/>
      <c r="C186" s="11" t="s">
        <v>56</v>
      </c>
      <c r="D186" s="11"/>
      <c r="E186" s="11" t="s">
        <v>60</v>
      </c>
      <c r="F186" s="11">
        <v>4</v>
      </c>
      <c r="G186" s="11">
        <v>2</v>
      </c>
      <c r="H186" s="11">
        <v>4</v>
      </c>
      <c r="I186" s="11">
        <v>2</v>
      </c>
      <c r="J186" s="11">
        <v>4</v>
      </c>
      <c r="K186" s="11">
        <v>0</v>
      </c>
      <c r="L186" s="11">
        <v>2</v>
      </c>
      <c r="M186" s="11">
        <v>4</v>
      </c>
      <c r="N186" s="11">
        <v>0</v>
      </c>
      <c r="O186" s="11">
        <v>0</v>
      </c>
      <c r="P186" s="11">
        <v>4</v>
      </c>
      <c r="Q186" s="11">
        <v>4</v>
      </c>
      <c r="R186" s="11">
        <f t="shared" si="10"/>
        <v>30</v>
      </c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</row>
    <row r="187" spans="1:46" s="6" customFormat="1" x14ac:dyDescent="0.2">
      <c r="A187" s="3" t="s">
        <v>171</v>
      </c>
      <c r="B187" s="3" t="s">
        <v>67</v>
      </c>
      <c r="C187" s="3"/>
      <c r="D187" s="3" t="s">
        <v>56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>
        <f>AVERAGE(R188:R191)</f>
        <v>25.333333333333332</v>
      </c>
      <c r="T187" s="3">
        <v>3</v>
      </c>
      <c r="U187" s="3">
        <f t="shared" si="6"/>
        <v>28.333333333333332</v>
      </c>
      <c r="V187" s="3">
        <v>0</v>
      </c>
      <c r="W187" s="3">
        <v>2</v>
      </c>
      <c r="X187" s="3">
        <v>1</v>
      </c>
      <c r="Y187" s="3">
        <v>2</v>
      </c>
      <c r="Z187" s="3">
        <v>3</v>
      </c>
      <c r="AA187" s="3">
        <v>2</v>
      </c>
      <c r="AB187" s="3">
        <v>2</v>
      </c>
      <c r="AC187" s="3">
        <v>2</v>
      </c>
      <c r="AD187" s="3">
        <v>0</v>
      </c>
      <c r="AE187" s="3">
        <v>1</v>
      </c>
      <c r="AF187" s="3">
        <v>1</v>
      </c>
      <c r="AG187" s="3">
        <v>1</v>
      </c>
      <c r="AH187" s="3">
        <v>1</v>
      </c>
      <c r="AI187" s="3">
        <v>1</v>
      </c>
      <c r="AJ187" s="3">
        <v>1</v>
      </c>
      <c r="AK187" s="3">
        <v>-2</v>
      </c>
      <c r="AL187" s="3">
        <f t="shared" si="7"/>
        <v>18</v>
      </c>
      <c r="AM187" s="6">
        <v>4</v>
      </c>
      <c r="AN187" s="3">
        <v>4</v>
      </c>
      <c r="AO187" s="3">
        <v>-2</v>
      </c>
      <c r="AP187" s="3">
        <v>1</v>
      </c>
      <c r="AQ187" s="3">
        <f t="shared" si="8"/>
        <v>7</v>
      </c>
      <c r="AR187" s="3">
        <f t="shared" si="9"/>
        <v>53.333333333333329</v>
      </c>
      <c r="AS187" s="3" t="s">
        <v>63</v>
      </c>
      <c r="AT187" s="3" t="s">
        <v>64</v>
      </c>
    </row>
    <row r="188" spans="1:46" x14ac:dyDescent="0.2">
      <c r="A188" s="10" t="s">
        <v>172</v>
      </c>
      <c r="B188" s="11"/>
      <c r="C188" s="11" t="s">
        <v>71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</row>
    <row r="189" spans="1:46" x14ac:dyDescent="0.2">
      <c r="A189" s="10" t="s">
        <v>173</v>
      </c>
      <c r="B189" s="11"/>
      <c r="C189" s="11" t="s">
        <v>56</v>
      </c>
      <c r="D189" s="11"/>
      <c r="E189" s="11" t="s">
        <v>74</v>
      </c>
      <c r="F189" s="11">
        <v>4</v>
      </c>
      <c r="G189" s="11">
        <v>0</v>
      </c>
      <c r="H189" s="11">
        <v>4</v>
      </c>
      <c r="I189" s="11">
        <v>4</v>
      </c>
      <c r="J189" s="11">
        <v>4</v>
      </c>
      <c r="K189" s="11">
        <v>0</v>
      </c>
      <c r="L189" s="11">
        <v>0</v>
      </c>
      <c r="M189" s="11">
        <v>4</v>
      </c>
      <c r="N189" s="11">
        <v>0</v>
      </c>
      <c r="O189" s="11">
        <v>0</v>
      </c>
      <c r="P189" s="11">
        <v>4</v>
      </c>
      <c r="Q189" s="11">
        <v>4</v>
      </c>
      <c r="R189" s="11">
        <f t="shared" si="10"/>
        <v>28</v>
      </c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1:46" x14ac:dyDescent="0.2">
      <c r="A190" s="10" t="s">
        <v>174</v>
      </c>
      <c r="B190" s="11"/>
      <c r="C190" s="11" t="s">
        <v>56</v>
      </c>
      <c r="D190" s="11"/>
      <c r="E190" s="11" t="s">
        <v>60</v>
      </c>
      <c r="F190" s="11">
        <v>2</v>
      </c>
      <c r="G190" s="11">
        <v>2</v>
      </c>
      <c r="H190" s="11">
        <v>2</v>
      </c>
      <c r="I190" s="11">
        <v>4</v>
      </c>
      <c r="J190" s="11">
        <v>4</v>
      </c>
      <c r="K190" s="11">
        <v>0</v>
      </c>
      <c r="L190" s="11">
        <v>0</v>
      </c>
      <c r="M190" s="11">
        <v>2</v>
      </c>
      <c r="N190" s="11">
        <v>0</v>
      </c>
      <c r="O190" s="11">
        <v>0</v>
      </c>
      <c r="P190" s="11">
        <v>4</v>
      </c>
      <c r="Q190" s="11">
        <v>4</v>
      </c>
      <c r="R190" s="11">
        <f t="shared" si="10"/>
        <v>24</v>
      </c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1:46" x14ac:dyDescent="0.2">
      <c r="A191" s="10" t="s">
        <v>175</v>
      </c>
      <c r="B191" s="11"/>
      <c r="C191" s="11" t="s">
        <v>56</v>
      </c>
      <c r="D191" s="11"/>
      <c r="E191" s="11" t="s">
        <v>60</v>
      </c>
      <c r="F191" s="11">
        <v>0</v>
      </c>
      <c r="G191" s="11">
        <v>2</v>
      </c>
      <c r="H191" s="11">
        <v>4</v>
      </c>
      <c r="I191" s="11">
        <v>2</v>
      </c>
      <c r="J191" s="11">
        <v>4</v>
      </c>
      <c r="K191" s="11">
        <v>0</v>
      </c>
      <c r="L191" s="11">
        <v>2</v>
      </c>
      <c r="M191" s="11">
        <v>2</v>
      </c>
      <c r="N191" s="11">
        <v>0</v>
      </c>
      <c r="O191" s="11">
        <v>0</v>
      </c>
      <c r="P191" s="11">
        <v>4</v>
      </c>
      <c r="Q191" s="11">
        <v>4</v>
      </c>
      <c r="R191" s="11">
        <f t="shared" si="10"/>
        <v>24</v>
      </c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1:46" s="6" customFormat="1" x14ac:dyDescent="0.2">
      <c r="A192" s="3" t="s">
        <v>176</v>
      </c>
      <c r="B192" s="3" t="s">
        <v>67</v>
      </c>
      <c r="C192" s="3"/>
      <c r="D192" s="3" t="s">
        <v>56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>
        <f>AVERAGE(R193:R197)</f>
        <v>29</v>
      </c>
      <c r="T192" s="3">
        <v>2</v>
      </c>
      <c r="U192" s="3">
        <f t="shared" si="6"/>
        <v>31</v>
      </c>
      <c r="V192" s="3">
        <v>0</v>
      </c>
      <c r="W192" s="3">
        <v>1</v>
      </c>
      <c r="X192" s="3">
        <v>1</v>
      </c>
      <c r="Y192" s="3">
        <v>1</v>
      </c>
      <c r="Z192" s="3">
        <v>3</v>
      </c>
      <c r="AA192" s="3">
        <v>0</v>
      </c>
      <c r="AB192" s="3">
        <v>0</v>
      </c>
      <c r="AC192" s="3">
        <v>1</v>
      </c>
      <c r="AD192" s="3">
        <v>0</v>
      </c>
      <c r="AE192" s="3">
        <v>1</v>
      </c>
      <c r="AF192" s="3">
        <v>-2</v>
      </c>
      <c r="AG192" s="3">
        <v>1</v>
      </c>
      <c r="AH192" s="3">
        <v>1</v>
      </c>
      <c r="AI192" s="3">
        <v>1</v>
      </c>
      <c r="AJ192" s="3">
        <v>0</v>
      </c>
      <c r="AK192" s="3">
        <v>0</v>
      </c>
      <c r="AL192" s="3">
        <f t="shared" si="7"/>
        <v>9</v>
      </c>
      <c r="AM192" s="3">
        <v>1</v>
      </c>
      <c r="AN192" s="3">
        <v>4</v>
      </c>
      <c r="AO192" s="3">
        <v>2</v>
      </c>
      <c r="AP192" s="3">
        <v>1</v>
      </c>
      <c r="AQ192" s="3">
        <f t="shared" si="8"/>
        <v>8</v>
      </c>
      <c r="AR192" s="3">
        <f t="shared" si="9"/>
        <v>48</v>
      </c>
      <c r="AS192" s="3" t="s">
        <v>63</v>
      </c>
      <c r="AT192" s="3" t="s">
        <v>58</v>
      </c>
    </row>
    <row r="193" spans="1:46" x14ac:dyDescent="0.2">
      <c r="A193" s="10" t="s">
        <v>177</v>
      </c>
      <c r="B193" s="11"/>
      <c r="C193" s="11" t="s">
        <v>90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1:46" x14ac:dyDescent="0.2">
      <c r="A194" s="10" t="s">
        <v>178</v>
      </c>
      <c r="B194" s="11"/>
      <c r="C194" s="11" t="s">
        <v>56</v>
      </c>
      <c r="D194" s="11"/>
      <c r="E194" s="11" t="s">
        <v>62</v>
      </c>
      <c r="F194" s="11">
        <v>2</v>
      </c>
      <c r="G194" s="11">
        <v>2</v>
      </c>
      <c r="H194" s="11">
        <v>4</v>
      </c>
      <c r="I194" s="11">
        <v>4</v>
      </c>
      <c r="J194" s="11">
        <v>4</v>
      </c>
      <c r="K194" s="11">
        <v>0</v>
      </c>
      <c r="L194" s="11">
        <v>2</v>
      </c>
      <c r="M194" s="11">
        <v>4</v>
      </c>
      <c r="N194" s="11">
        <v>0</v>
      </c>
      <c r="O194" s="11">
        <v>0</v>
      </c>
      <c r="P194" s="11">
        <v>4</v>
      </c>
      <c r="Q194" s="11">
        <v>4</v>
      </c>
      <c r="R194" s="11">
        <f t="shared" si="10"/>
        <v>30</v>
      </c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1:46" x14ac:dyDescent="0.2">
      <c r="A195" s="10" t="s">
        <v>179</v>
      </c>
      <c r="B195" s="11"/>
      <c r="C195" s="11" t="s">
        <v>56</v>
      </c>
      <c r="D195" s="11"/>
      <c r="E195" s="11" t="s">
        <v>60</v>
      </c>
      <c r="F195" s="11">
        <v>4</v>
      </c>
      <c r="G195" s="11">
        <v>2</v>
      </c>
      <c r="H195" s="11">
        <v>4</v>
      </c>
      <c r="I195" s="11">
        <v>4</v>
      </c>
      <c r="J195" s="11">
        <v>2</v>
      </c>
      <c r="K195" s="11">
        <v>0</v>
      </c>
      <c r="L195" s="11">
        <v>0</v>
      </c>
      <c r="M195" s="11">
        <v>4</v>
      </c>
      <c r="N195" s="11">
        <v>0</v>
      </c>
      <c r="O195" s="11">
        <v>0</v>
      </c>
      <c r="P195" s="11">
        <v>4</v>
      </c>
      <c r="Q195" s="11">
        <v>4</v>
      </c>
      <c r="R195" s="11">
        <f t="shared" si="10"/>
        <v>28</v>
      </c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1:46" x14ac:dyDescent="0.2">
      <c r="A196" s="10" t="s">
        <v>180</v>
      </c>
      <c r="B196" s="11"/>
      <c r="C196" s="11" t="s">
        <v>90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1:46" x14ac:dyDescent="0.2">
      <c r="A197" s="10" t="s">
        <v>181</v>
      </c>
      <c r="B197" s="11"/>
      <c r="C197" s="11" t="s">
        <v>90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1:46" s="6" customFormat="1" x14ac:dyDescent="0.2">
      <c r="A198" s="3" t="s">
        <v>182</v>
      </c>
      <c r="B198" s="3" t="s">
        <v>67</v>
      </c>
      <c r="C198" s="3"/>
      <c r="D198" s="3" t="s">
        <v>56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>
        <f>AVERAGE(R199:R202)</f>
        <v>25.333333333333332</v>
      </c>
      <c r="T198" s="3">
        <v>3</v>
      </c>
      <c r="U198" s="3">
        <f t="shared" si="6"/>
        <v>28.333333333333332</v>
      </c>
      <c r="V198" s="3">
        <v>0</v>
      </c>
      <c r="W198" s="3">
        <v>2</v>
      </c>
      <c r="X198" s="3">
        <v>0</v>
      </c>
      <c r="Y198" s="3">
        <v>1</v>
      </c>
      <c r="Z198" s="3">
        <v>3</v>
      </c>
      <c r="AA198" s="3">
        <v>0</v>
      </c>
      <c r="AB198" s="3">
        <v>0</v>
      </c>
      <c r="AC198" s="3">
        <v>2</v>
      </c>
      <c r="AD198" s="3">
        <v>0</v>
      </c>
      <c r="AE198" s="3">
        <v>0</v>
      </c>
      <c r="AF198" s="3">
        <v>0</v>
      </c>
      <c r="AG198" s="3">
        <v>1</v>
      </c>
      <c r="AH198" s="3">
        <v>0</v>
      </c>
      <c r="AI198" s="3">
        <v>0</v>
      </c>
      <c r="AJ198" s="3">
        <v>0</v>
      </c>
      <c r="AK198" s="3">
        <v>0</v>
      </c>
      <c r="AL198" s="3">
        <f t="shared" si="7"/>
        <v>9</v>
      </c>
      <c r="AM198" s="3">
        <v>3</v>
      </c>
      <c r="AN198" s="3">
        <v>4</v>
      </c>
      <c r="AO198" s="3">
        <v>2</v>
      </c>
      <c r="AP198" s="3">
        <v>1</v>
      </c>
      <c r="AQ198" s="3">
        <f t="shared" si="8"/>
        <v>10</v>
      </c>
      <c r="AR198" s="3">
        <f t="shared" si="9"/>
        <v>47.333333333333329</v>
      </c>
      <c r="AS198" s="3" t="s">
        <v>63</v>
      </c>
      <c r="AT198" s="3" t="s">
        <v>58</v>
      </c>
    </row>
    <row r="199" spans="1:46" x14ac:dyDescent="0.2">
      <c r="A199" s="10" t="s">
        <v>183</v>
      </c>
      <c r="B199" s="11"/>
      <c r="C199" s="11" t="s">
        <v>71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1:46" x14ac:dyDescent="0.2">
      <c r="A200" s="10" t="s">
        <v>184</v>
      </c>
      <c r="B200" s="11"/>
      <c r="C200" s="11" t="s">
        <v>56</v>
      </c>
      <c r="D200" s="11"/>
      <c r="E200" s="11" t="s">
        <v>60</v>
      </c>
      <c r="F200" s="11">
        <v>4</v>
      </c>
      <c r="G200" s="11">
        <v>2</v>
      </c>
      <c r="H200" s="11">
        <v>0</v>
      </c>
      <c r="I200" s="11">
        <v>4</v>
      </c>
      <c r="J200" s="11">
        <v>4</v>
      </c>
      <c r="K200" s="11">
        <v>0</v>
      </c>
      <c r="L200" s="11">
        <v>2</v>
      </c>
      <c r="M200" s="11">
        <v>4</v>
      </c>
      <c r="N200" s="11">
        <v>0</v>
      </c>
      <c r="O200" s="11">
        <v>0</v>
      </c>
      <c r="P200" s="11">
        <v>4</v>
      </c>
      <c r="Q200" s="11">
        <v>4</v>
      </c>
      <c r="R200" s="11">
        <f t="shared" si="10"/>
        <v>28</v>
      </c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1:46" x14ac:dyDescent="0.2">
      <c r="A201" s="10" t="s">
        <v>185</v>
      </c>
      <c r="B201" s="11"/>
      <c r="C201" s="11" t="s">
        <v>56</v>
      </c>
      <c r="D201" s="11"/>
      <c r="E201" s="11" t="s">
        <v>74</v>
      </c>
      <c r="F201" s="11">
        <v>2</v>
      </c>
      <c r="G201" s="11">
        <v>0</v>
      </c>
      <c r="H201" s="11">
        <v>0</v>
      </c>
      <c r="I201" s="11">
        <v>2</v>
      </c>
      <c r="J201" s="11">
        <v>4</v>
      </c>
      <c r="K201" s="11">
        <v>0</v>
      </c>
      <c r="L201" s="11">
        <v>0</v>
      </c>
      <c r="M201" s="11">
        <v>4</v>
      </c>
      <c r="N201" s="11">
        <v>0</v>
      </c>
      <c r="O201" s="11">
        <v>0</v>
      </c>
      <c r="P201" s="11">
        <v>2</v>
      </c>
      <c r="Q201" s="11">
        <v>4</v>
      </c>
      <c r="R201" s="11">
        <f t="shared" si="10"/>
        <v>18</v>
      </c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1:46" x14ac:dyDescent="0.2">
      <c r="A202" s="10" t="s">
        <v>186</v>
      </c>
      <c r="B202" s="11"/>
      <c r="C202" s="11" t="s">
        <v>56</v>
      </c>
      <c r="D202" s="11"/>
      <c r="E202" s="11" t="s">
        <v>60</v>
      </c>
      <c r="F202" s="11">
        <v>4</v>
      </c>
      <c r="G202" s="11">
        <v>2</v>
      </c>
      <c r="H202" s="11">
        <v>4</v>
      </c>
      <c r="I202" s="11">
        <v>4</v>
      </c>
      <c r="J202" s="11">
        <v>4</v>
      </c>
      <c r="K202" s="11">
        <v>0</v>
      </c>
      <c r="L202" s="11">
        <v>2</v>
      </c>
      <c r="M202" s="11">
        <v>2</v>
      </c>
      <c r="N202" s="11">
        <v>0</v>
      </c>
      <c r="O202" s="11">
        <v>0</v>
      </c>
      <c r="P202" s="11">
        <v>4</v>
      </c>
      <c r="Q202" s="11">
        <v>4</v>
      </c>
      <c r="R202" s="11">
        <f t="shared" si="10"/>
        <v>30</v>
      </c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1:46" s="6" customFormat="1" x14ac:dyDescent="0.2">
      <c r="A203" s="3" t="s">
        <v>187</v>
      </c>
      <c r="B203" s="3"/>
      <c r="C203" s="3"/>
      <c r="D203" s="3" t="s">
        <v>56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>
        <f>AVERAGE(R204)</f>
        <v>32</v>
      </c>
      <c r="T203" s="3">
        <v>1</v>
      </c>
      <c r="U203" s="3">
        <f t="shared" ref="U203:U278" si="11">S203+T203</f>
        <v>33</v>
      </c>
      <c r="V203" s="3">
        <v>0</v>
      </c>
      <c r="W203" s="3">
        <v>2</v>
      </c>
      <c r="X203" s="3">
        <v>0</v>
      </c>
      <c r="Y203" s="3">
        <v>1</v>
      </c>
      <c r="Z203" s="3">
        <v>2</v>
      </c>
      <c r="AA203" s="3">
        <v>0</v>
      </c>
      <c r="AB203" s="3">
        <v>0</v>
      </c>
      <c r="AC203" s="3">
        <v>2</v>
      </c>
      <c r="AD203" s="3">
        <v>0</v>
      </c>
      <c r="AE203" s="3">
        <v>0</v>
      </c>
      <c r="AF203" s="3">
        <v>0</v>
      </c>
      <c r="AG203" s="3">
        <v>0</v>
      </c>
      <c r="AH203" s="3">
        <v>1</v>
      </c>
      <c r="AI203" s="3">
        <v>0</v>
      </c>
      <c r="AJ203" s="3">
        <v>0</v>
      </c>
      <c r="AK203" s="3">
        <v>-1</v>
      </c>
      <c r="AL203" s="3">
        <f t="shared" ref="AL203:AL278" si="12">SUM(V203:AK203)</f>
        <v>7</v>
      </c>
      <c r="AM203" s="3">
        <v>1</v>
      </c>
      <c r="AN203" s="3">
        <v>4</v>
      </c>
      <c r="AO203" s="3">
        <v>-2</v>
      </c>
      <c r="AP203" s="3">
        <v>1</v>
      </c>
      <c r="AQ203" s="3">
        <f t="shared" ref="AQ203:AQ278" si="13">SUM(AM203:AP203)</f>
        <v>4</v>
      </c>
      <c r="AR203" s="3">
        <f t="shared" ref="AR203:AR278" si="14">AQ203+AL203+U203</f>
        <v>44</v>
      </c>
      <c r="AS203" s="3" t="s">
        <v>63</v>
      </c>
      <c r="AT203" s="3" t="s">
        <v>58</v>
      </c>
    </row>
    <row r="204" spans="1:46" x14ac:dyDescent="0.2">
      <c r="A204" s="10" t="s">
        <v>188</v>
      </c>
      <c r="B204" s="11"/>
      <c r="C204" s="11" t="s">
        <v>56</v>
      </c>
      <c r="D204" s="11"/>
      <c r="E204" s="11" t="s">
        <v>60</v>
      </c>
      <c r="F204" s="11">
        <v>4</v>
      </c>
      <c r="G204" s="11">
        <v>2</v>
      </c>
      <c r="H204" s="11">
        <v>4</v>
      </c>
      <c r="I204" s="11">
        <v>4</v>
      </c>
      <c r="J204" s="11">
        <v>4</v>
      </c>
      <c r="K204" s="11">
        <v>0</v>
      </c>
      <c r="L204" s="11">
        <v>2</v>
      </c>
      <c r="M204" s="11">
        <v>4</v>
      </c>
      <c r="N204" s="11">
        <v>0</v>
      </c>
      <c r="O204" s="11">
        <v>0</v>
      </c>
      <c r="P204" s="11">
        <v>4</v>
      </c>
      <c r="Q204" s="11">
        <v>4</v>
      </c>
      <c r="R204" s="11">
        <f t="shared" ref="R204:R282" si="15">SUM(F204:Q204)</f>
        <v>32</v>
      </c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1:46" s="6" customFormat="1" x14ac:dyDescent="0.2">
      <c r="A205" s="3" t="s">
        <v>189</v>
      </c>
      <c r="B205" s="3" t="s">
        <v>67</v>
      </c>
      <c r="C205" s="3"/>
      <c r="D205" s="3" t="s">
        <v>56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>
        <f>AVERAGE(R206:R208)</f>
        <v>22.666666666666668</v>
      </c>
      <c r="T205" s="3">
        <v>3</v>
      </c>
      <c r="U205" s="3">
        <f t="shared" si="11"/>
        <v>25.666666666666668</v>
      </c>
      <c r="V205" s="3">
        <v>0</v>
      </c>
      <c r="W205" s="3">
        <v>1</v>
      </c>
      <c r="X205" s="3">
        <v>0</v>
      </c>
      <c r="Y205" s="3">
        <v>1</v>
      </c>
      <c r="Z205" s="3">
        <v>2</v>
      </c>
      <c r="AA205" s="3">
        <v>0</v>
      </c>
      <c r="AB205" s="3">
        <v>0</v>
      </c>
      <c r="AC205" s="3">
        <v>1</v>
      </c>
      <c r="AD205" s="3">
        <v>-1</v>
      </c>
      <c r="AE205" s="3">
        <v>1</v>
      </c>
      <c r="AF205" s="3">
        <v>-2</v>
      </c>
      <c r="AG205" s="3">
        <v>1</v>
      </c>
      <c r="AH205" s="3">
        <v>1</v>
      </c>
      <c r="AI205" s="3">
        <v>0</v>
      </c>
      <c r="AJ205" s="3">
        <v>0</v>
      </c>
      <c r="AK205" s="3">
        <v>-2</v>
      </c>
      <c r="AL205" s="3">
        <f t="shared" si="12"/>
        <v>3</v>
      </c>
      <c r="AM205" s="3">
        <v>1</v>
      </c>
      <c r="AN205" s="3">
        <v>4</v>
      </c>
      <c r="AO205" s="3">
        <v>2</v>
      </c>
      <c r="AP205" s="3">
        <v>1</v>
      </c>
      <c r="AQ205" s="3">
        <f t="shared" si="13"/>
        <v>8</v>
      </c>
      <c r="AR205" s="3">
        <f t="shared" si="14"/>
        <v>36.666666666666671</v>
      </c>
      <c r="AS205" s="3" t="s">
        <v>57</v>
      </c>
      <c r="AT205" s="3" t="s">
        <v>58</v>
      </c>
    </row>
    <row r="206" spans="1:46" x14ac:dyDescent="0.2">
      <c r="A206" s="10" t="s">
        <v>190</v>
      </c>
      <c r="B206" s="11"/>
      <c r="C206" s="11" t="s">
        <v>56</v>
      </c>
      <c r="D206" s="11"/>
      <c r="E206" s="11" t="s">
        <v>60</v>
      </c>
      <c r="F206" s="11">
        <v>2</v>
      </c>
      <c r="G206" s="11">
        <v>2</v>
      </c>
      <c r="H206" s="11">
        <v>4</v>
      </c>
      <c r="I206" s="11">
        <v>4</v>
      </c>
      <c r="J206" s="11">
        <v>4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2</v>
      </c>
      <c r="Q206" s="11">
        <v>4</v>
      </c>
      <c r="R206" s="11">
        <f t="shared" si="15"/>
        <v>22</v>
      </c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1:46" x14ac:dyDescent="0.2">
      <c r="A207" s="10" t="s">
        <v>191</v>
      </c>
      <c r="B207" s="11"/>
      <c r="C207" s="11" t="s">
        <v>56</v>
      </c>
      <c r="D207" s="11"/>
      <c r="E207" s="11" t="s">
        <v>60</v>
      </c>
      <c r="F207" s="11">
        <v>2</v>
      </c>
      <c r="G207" s="11">
        <v>2</v>
      </c>
      <c r="H207" s="11">
        <v>4</v>
      </c>
      <c r="I207" s="11">
        <v>4</v>
      </c>
      <c r="J207" s="11">
        <v>4</v>
      </c>
      <c r="K207" s="11">
        <v>0</v>
      </c>
      <c r="L207" s="11">
        <v>0</v>
      </c>
      <c r="M207" s="11">
        <v>2</v>
      </c>
      <c r="N207" s="11">
        <v>0</v>
      </c>
      <c r="O207" s="11">
        <v>0</v>
      </c>
      <c r="P207" s="11">
        <v>2</v>
      </c>
      <c r="Q207" s="11">
        <v>4</v>
      </c>
      <c r="R207" s="11">
        <f t="shared" si="15"/>
        <v>24</v>
      </c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1:46" x14ac:dyDescent="0.2">
      <c r="A208" s="10" t="s">
        <v>192</v>
      </c>
      <c r="B208" s="11"/>
      <c r="C208" s="11" t="s">
        <v>56</v>
      </c>
      <c r="D208" s="11"/>
      <c r="E208" s="11" t="s">
        <v>60</v>
      </c>
      <c r="F208" s="11">
        <v>2</v>
      </c>
      <c r="G208" s="11">
        <v>2</v>
      </c>
      <c r="H208" s="11">
        <v>0</v>
      </c>
      <c r="I208" s="11">
        <v>4</v>
      </c>
      <c r="J208" s="11">
        <v>4</v>
      </c>
      <c r="K208" s="11">
        <v>0</v>
      </c>
      <c r="L208" s="11">
        <v>0</v>
      </c>
      <c r="M208" s="11">
        <v>2</v>
      </c>
      <c r="N208" s="11">
        <v>0</v>
      </c>
      <c r="O208" s="11">
        <v>0</v>
      </c>
      <c r="P208" s="11">
        <v>4</v>
      </c>
      <c r="Q208" s="11">
        <v>4</v>
      </c>
      <c r="R208" s="11">
        <f t="shared" si="15"/>
        <v>22</v>
      </c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1:46" s="12" customFormat="1" x14ac:dyDescent="0.2">
      <c r="A209" s="65" t="s">
        <v>327</v>
      </c>
      <c r="B209" s="4" t="s">
        <v>55</v>
      </c>
      <c r="C209" s="4"/>
      <c r="D209" s="4" t="s">
        <v>225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s="12" customFormat="1" x14ac:dyDescent="0.2">
      <c r="A210" s="5" t="s">
        <v>328</v>
      </c>
      <c r="B210" s="4"/>
      <c r="C210" s="4" t="s">
        <v>225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s="6" customFormat="1" x14ac:dyDescent="0.2">
      <c r="A211" s="56" t="s">
        <v>329</v>
      </c>
      <c r="B211" s="3" t="s">
        <v>55</v>
      </c>
      <c r="C211" s="3"/>
      <c r="D211" s="3" t="s">
        <v>56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>
        <f>AVERAGE(R212)</f>
        <v>24</v>
      </c>
      <c r="T211" s="3">
        <v>1</v>
      </c>
      <c r="U211" s="3">
        <f>SUM(S211:T211)</f>
        <v>25</v>
      </c>
      <c r="V211" s="3">
        <v>0</v>
      </c>
      <c r="W211" s="3">
        <v>2</v>
      </c>
      <c r="X211" s="3">
        <v>2</v>
      </c>
      <c r="Y211" s="3">
        <v>0</v>
      </c>
      <c r="Z211" s="3">
        <v>3</v>
      </c>
      <c r="AA211" s="3">
        <v>2</v>
      </c>
      <c r="AB211" s="3">
        <v>2</v>
      </c>
      <c r="AC211" s="3">
        <v>1</v>
      </c>
      <c r="AD211" s="3">
        <v>1</v>
      </c>
      <c r="AE211" s="3">
        <v>2</v>
      </c>
      <c r="AF211" s="3">
        <v>0</v>
      </c>
      <c r="AG211" s="3">
        <v>1</v>
      </c>
      <c r="AH211" s="3">
        <v>1</v>
      </c>
      <c r="AI211" s="3">
        <v>1</v>
      </c>
      <c r="AJ211" s="3">
        <v>1</v>
      </c>
      <c r="AK211" s="3">
        <v>-2</v>
      </c>
      <c r="AL211" s="3">
        <f>SUM(V211:AK211)</f>
        <v>17</v>
      </c>
      <c r="AM211" s="3">
        <v>3</v>
      </c>
      <c r="AN211" s="3">
        <v>4</v>
      </c>
      <c r="AO211" s="3">
        <v>2</v>
      </c>
      <c r="AP211" s="3">
        <v>1</v>
      </c>
      <c r="AQ211" s="3">
        <f>SUM(AM211:AP211)</f>
        <v>10</v>
      </c>
      <c r="AR211" s="3">
        <f>SUM(U211,AL211,AQ211)</f>
        <v>52</v>
      </c>
      <c r="AS211" s="3" t="s">
        <v>63</v>
      </c>
      <c r="AT211" s="3" t="s">
        <v>58</v>
      </c>
    </row>
    <row r="212" spans="1:46" x14ac:dyDescent="0.2">
      <c r="A212" s="10" t="s">
        <v>285</v>
      </c>
      <c r="B212" s="11"/>
      <c r="C212" s="11" t="s">
        <v>56</v>
      </c>
      <c r="D212" s="11"/>
      <c r="E212" s="11" t="s">
        <v>74</v>
      </c>
      <c r="F212" s="11">
        <v>2</v>
      </c>
      <c r="G212" s="11">
        <v>2</v>
      </c>
      <c r="H212" s="11">
        <v>4</v>
      </c>
      <c r="I212" s="11">
        <v>2</v>
      </c>
      <c r="J212" s="11">
        <v>2</v>
      </c>
      <c r="K212" s="11">
        <v>0</v>
      </c>
      <c r="L212" s="11">
        <v>0</v>
      </c>
      <c r="M212" s="11">
        <v>4</v>
      </c>
      <c r="N212" s="11">
        <v>0</v>
      </c>
      <c r="O212" s="11">
        <v>0</v>
      </c>
      <c r="P212" s="11">
        <v>4</v>
      </c>
      <c r="Q212" s="11">
        <v>4</v>
      </c>
      <c r="R212" s="11">
        <f>SUM(F212:Q212)</f>
        <v>24</v>
      </c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1:46" s="12" customFormat="1" x14ac:dyDescent="0.2">
      <c r="A213" s="60" t="s">
        <v>330</v>
      </c>
      <c r="B213" s="4" t="s">
        <v>67</v>
      </c>
      <c r="C213" s="4"/>
      <c r="D213" s="4" t="s">
        <v>71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s="12" customFormat="1" x14ac:dyDescent="0.2">
      <c r="A214" s="5" t="s">
        <v>331</v>
      </c>
      <c r="B214" s="4"/>
      <c r="C214" s="4" t="s">
        <v>71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s="6" customFormat="1" x14ac:dyDescent="0.2">
      <c r="A215" s="25" t="s">
        <v>332</v>
      </c>
      <c r="B215" s="3" t="s">
        <v>67</v>
      </c>
      <c r="C215" s="3"/>
      <c r="D215" s="3" t="s">
        <v>56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>
        <f>AVERAGE(R216)</f>
        <v>28</v>
      </c>
      <c r="T215" s="3">
        <v>1</v>
      </c>
      <c r="U215" s="3">
        <f>SUM(S215:T215)</f>
        <v>29</v>
      </c>
      <c r="V215" s="3">
        <v>0</v>
      </c>
      <c r="W215" s="3">
        <v>2</v>
      </c>
      <c r="X215" s="3">
        <v>2</v>
      </c>
      <c r="Y215" s="3">
        <v>1</v>
      </c>
      <c r="Z215" s="3">
        <v>3</v>
      </c>
      <c r="AA215" s="3">
        <v>2</v>
      </c>
      <c r="AB215" s="3">
        <v>2</v>
      </c>
      <c r="AC215" s="3">
        <v>1</v>
      </c>
      <c r="AD215" s="3">
        <v>1</v>
      </c>
      <c r="AE215" s="3">
        <v>1</v>
      </c>
      <c r="AF215" s="3">
        <v>-2</v>
      </c>
      <c r="AG215" s="3">
        <v>1</v>
      </c>
      <c r="AH215" s="3">
        <v>1</v>
      </c>
      <c r="AI215" s="3">
        <v>1</v>
      </c>
      <c r="AJ215" s="3">
        <v>1</v>
      </c>
      <c r="AK215" s="3">
        <v>-2</v>
      </c>
      <c r="AL215" s="3">
        <f>SUM(V215:AK215)</f>
        <v>15</v>
      </c>
      <c r="AM215" s="3">
        <v>3</v>
      </c>
      <c r="AN215" s="3">
        <v>4</v>
      </c>
      <c r="AO215" s="3">
        <v>2</v>
      </c>
      <c r="AP215" s="3">
        <v>1</v>
      </c>
      <c r="AQ215" s="3">
        <f>SUM(AM215:AP215)</f>
        <v>10</v>
      </c>
      <c r="AR215" s="3">
        <f>SUM(U215,AL215,AQ215)</f>
        <v>54</v>
      </c>
      <c r="AS215" s="3" t="s">
        <v>63</v>
      </c>
      <c r="AT215" s="3" t="s">
        <v>112</v>
      </c>
    </row>
    <row r="216" spans="1:46" x14ac:dyDescent="0.2">
      <c r="A216" s="10" t="s">
        <v>333</v>
      </c>
      <c r="B216" s="11"/>
      <c r="C216" s="11" t="s">
        <v>56</v>
      </c>
      <c r="D216" s="11"/>
      <c r="E216" s="11" t="s">
        <v>62</v>
      </c>
      <c r="F216" s="11">
        <v>2</v>
      </c>
      <c r="G216" s="11">
        <v>2</v>
      </c>
      <c r="H216" s="11">
        <v>4</v>
      </c>
      <c r="I216" s="11">
        <v>4</v>
      </c>
      <c r="J216" s="11">
        <v>4</v>
      </c>
      <c r="K216" s="11">
        <v>0</v>
      </c>
      <c r="L216" s="11">
        <v>0</v>
      </c>
      <c r="M216" s="11">
        <v>4</v>
      </c>
      <c r="N216" s="11">
        <v>0</v>
      </c>
      <c r="O216" s="11">
        <v>0</v>
      </c>
      <c r="P216" s="11">
        <v>4</v>
      </c>
      <c r="Q216" s="11">
        <v>4</v>
      </c>
      <c r="R216" s="11">
        <f>SUM(F216:Q216)</f>
        <v>28</v>
      </c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1:46" s="6" customFormat="1" x14ac:dyDescent="0.2">
      <c r="A217" s="61" t="s">
        <v>334</v>
      </c>
      <c r="B217" s="3" t="s">
        <v>67</v>
      </c>
      <c r="C217" s="3"/>
      <c r="D217" s="3" t="s">
        <v>56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>
        <f>AVERAGE(R218)</f>
        <v>30</v>
      </c>
      <c r="T217" s="3">
        <v>1</v>
      </c>
      <c r="U217" s="3">
        <f>SUM(S217:T217)</f>
        <v>31</v>
      </c>
      <c r="V217" s="3">
        <v>0</v>
      </c>
      <c r="W217" s="3">
        <v>2</v>
      </c>
      <c r="X217" s="3">
        <v>0</v>
      </c>
      <c r="Y217" s="3">
        <v>1</v>
      </c>
      <c r="Z217" s="3">
        <v>3</v>
      </c>
      <c r="AA217" s="3">
        <v>2</v>
      </c>
      <c r="AB217" s="3">
        <v>0</v>
      </c>
      <c r="AC217" s="3">
        <v>2</v>
      </c>
      <c r="AD217" s="3">
        <v>0</v>
      </c>
      <c r="AE217" s="3">
        <v>1</v>
      </c>
      <c r="AF217" s="3">
        <v>-2</v>
      </c>
      <c r="AG217" s="3">
        <v>1</v>
      </c>
      <c r="AH217" s="3">
        <v>1</v>
      </c>
      <c r="AI217" s="3">
        <v>1</v>
      </c>
      <c r="AJ217" s="3">
        <v>1</v>
      </c>
      <c r="AK217" s="3">
        <v>-1</v>
      </c>
      <c r="AL217" s="3">
        <f>SUM(V217:AK217)</f>
        <v>12</v>
      </c>
      <c r="AM217" s="3">
        <v>3</v>
      </c>
      <c r="AN217" s="3">
        <v>4</v>
      </c>
      <c r="AO217" s="3">
        <v>2</v>
      </c>
      <c r="AP217" s="3">
        <v>1</v>
      </c>
      <c r="AQ217" s="3">
        <f>SUM(AM217:AP217)</f>
        <v>10</v>
      </c>
      <c r="AR217" s="3">
        <f>SUM(U217,AL217,AQ217)</f>
        <v>53</v>
      </c>
      <c r="AS217" s="3" t="s">
        <v>63</v>
      </c>
      <c r="AT217" s="3" t="s">
        <v>58</v>
      </c>
    </row>
    <row r="218" spans="1:46" x14ac:dyDescent="0.2">
      <c r="A218" s="10" t="s">
        <v>335</v>
      </c>
      <c r="B218" s="11"/>
      <c r="C218" s="11" t="s">
        <v>56</v>
      </c>
      <c r="D218" s="11"/>
      <c r="E218" s="11" t="s">
        <v>60</v>
      </c>
      <c r="F218" s="11">
        <v>4</v>
      </c>
      <c r="G218" s="11">
        <v>2</v>
      </c>
      <c r="H218" s="11">
        <v>4</v>
      </c>
      <c r="I218" s="11">
        <v>4</v>
      </c>
      <c r="J218" s="11">
        <v>4</v>
      </c>
      <c r="K218" s="11">
        <v>0</v>
      </c>
      <c r="L218" s="11">
        <v>2</v>
      </c>
      <c r="M218" s="11">
        <v>2</v>
      </c>
      <c r="N218" s="11">
        <v>0</v>
      </c>
      <c r="O218" s="11">
        <v>0</v>
      </c>
      <c r="P218" s="11">
        <v>4</v>
      </c>
      <c r="Q218" s="11">
        <v>4</v>
      </c>
      <c r="R218" s="11">
        <f>SUM(F218:Q218)</f>
        <v>30</v>
      </c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1:46" s="6" customFormat="1" x14ac:dyDescent="0.2">
      <c r="A219" s="25" t="s">
        <v>336</v>
      </c>
      <c r="B219" s="3" t="s">
        <v>67</v>
      </c>
      <c r="C219" s="3"/>
      <c r="D219" s="3" t="s">
        <v>56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>
        <f>AVERAGE(R220)</f>
        <v>28</v>
      </c>
      <c r="T219" s="3">
        <v>1</v>
      </c>
      <c r="U219" s="3">
        <f>SUM(S219:T219)</f>
        <v>29</v>
      </c>
      <c r="V219" s="3">
        <v>0</v>
      </c>
      <c r="W219" s="3">
        <v>2</v>
      </c>
      <c r="X219" s="3">
        <v>2</v>
      </c>
      <c r="Y219" s="3">
        <v>1</v>
      </c>
      <c r="Z219" s="3">
        <v>3</v>
      </c>
      <c r="AA219" s="3">
        <v>2</v>
      </c>
      <c r="AB219" s="3">
        <v>2</v>
      </c>
      <c r="AC219" s="3">
        <v>2</v>
      </c>
      <c r="AD219" s="3">
        <v>1</v>
      </c>
      <c r="AE219" s="3">
        <v>0</v>
      </c>
      <c r="AF219" s="3">
        <v>0</v>
      </c>
      <c r="AG219" s="3">
        <v>1</v>
      </c>
      <c r="AH219" s="3">
        <v>1</v>
      </c>
      <c r="AI219" s="3">
        <v>1</v>
      </c>
      <c r="AJ219" s="3">
        <v>1</v>
      </c>
      <c r="AK219" s="3">
        <v>-2</v>
      </c>
      <c r="AL219" s="3">
        <f>SUM(V219:AK219)</f>
        <v>17</v>
      </c>
      <c r="AM219" s="3">
        <v>3</v>
      </c>
      <c r="AN219" s="3">
        <v>1</v>
      </c>
      <c r="AO219" s="3">
        <v>-2</v>
      </c>
      <c r="AP219" s="3">
        <v>1</v>
      </c>
      <c r="AQ219" s="3">
        <f>SUM(AM219:AP219)</f>
        <v>3</v>
      </c>
      <c r="AR219" s="3">
        <f>SUM(U219,AL219,AQ219)</f>
        <v>49</v>
      </c>
      <c r="AS219" s="3" t="s">
        <v>63</v>
      </c>
      <c r="AT219" s="3" t="s">
        <v>64</v>
      </c>
    </row>
    <row r="220" spans="1:46" x14ac:dyDescent="0.2">
      <c r="A220" s="10" t="s">
        <v>337</v>
      </c>
      <c r="B220" s="11"/>
      <c r="C220" s="11" t="s">
        <v>56</v>
      </c>
      <c r="D220" s="11"/>
      <c r="E220" s="11" t="s">
        <v>62</v>
      </c>
      <c r="F220" s="11">
        <v>2</v>
      </c>
      <c r="G220" s="11">
        <v>2</v>
      </c>
      <c r="H220" s="11">
        <v>4</v>
      </c>
      <c r="I220" s="11">
        <v>4</v>
      </c>
      <c r="J220" s="11">
        <v>2</v>
      </c>
      <c r="K220" s="11">
        <v>0</v>
      </c>
      <c r="L220" s="11">
        <v>2</v>
      </c>
      <c r="M220" s="11">
        <v>4</v>
      </c>
      <c r="N220" s="11">
        <v>0</v>
      </c>
      <c r="O220" s="11">
        <v>0</v>
      </c>
      <c r="P220" s="11">
        <v>4</v>
      </c>
      <c r="Q220" s="11">
        <v>4</v>
      </c>
      <c r="R220" s="11">
        <f>SUM(F220:Q220)</f>
        <v>28</v>
      </c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1:46" s="6" customFormat="1" x14ac:dyDescent="0.2">
      <c r="A221" s="3" t="s">
        <v>193</v>
      </c>
      <c r="B221" s="3" t="s">
        <v>55</v>
      </c>
      <c r="C221" s="3"/>
      <c r="D221" s="3" t="s">
        <v>56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>
        <f>AVERAGE(R222)</f>
        <v>24</v>
      </c>
      <c r="T221" s="3">
        <v>1</v>
      </c>
      <c r="U221" s="3">
        <f t="shared" si="11"/>
        <v>25</v>
      </c>
      <c r="V221" s="3">
        <v>0</v>
      </c>
      <c r="W221" s="3">
        <v>1</v>
      </c>
      <c r="X221" s="3">
        <v>0</v>
      </c>
      <c r="Y221" s="3">
        <v>1</v>
      </c>
      <c r="Z221" s="3">
        <v>3</v>
      </c>
      <c r="AA221" s="3">
        <v>2</v>
      </c>
      <c r="AB221" s="3">
        <v>0</v>
      </c>
      <c r="AC221" s="3">
        <v>1</v>
      </c>
      <c r="AD221" s="3">
        <v>1</v>
      </c>
      <c r="AE221" s="3">
        <v>0</v>
      </c>
      <c r="AF221" s="3">
        <v>0</v>
      </c>
      <c r="AG221" s="3">
        <v>0</v>
      </c>
      <c r="AH221" s="3">
        <v>0</v>
      </c>
      <c r="AI221" s="3">
        <v>1</v>
      </c>
      <c r="AJ221" s="3">
        <v>0</v>
      </c>
      <c r="AK221" s="3">
        <v>0</v>
      </c>
      <c r="AL221" s="3">
        <f t="shared" si="12"/>
        <v>10</v>
      </c>
      <c r="AM221" s="3">
        <v>1</v>
      </c>
      <c r="AN221" s="3">
        <v>1</v>
      </c>
      <c r="AO221" s="3">
        <v>-2</v>
      </c>
      <c r="AP221" s="3">
        <v>1</v>
      </c>
      <c r="AQ221" s="3">
        <f>SUM(AM221:AP221)</f>
        <v>1</v>
      </c>
      <c r="AR221" s="3">
        <f t="shared" si="14"/>
        <v>36</v>
      </c>
      <c r="AS221" s="3" t="s">
        <v>57</v>
      </c>
      <c r="AT221" s="3" t="s">
        <v>58</v>
      </c>
    </row>
    <row r="222" spans="1:46" x14ac:dyDescent="0.2">
      <c r="A222" s="10" t="s">
        <v>194</v>
      </c>
      <c r="B222" s="11"/>
      <c r="C222" s="11" t="s">
        <v>56</v>
      </c>
      <c r="D222" s="11"/>
      <c r="E222" s="11" t="s">
        <v>60</v>
      </c>
      <c r="F222" s="11">
        <v>4</v>
      </c>
      <c r="G222" s="11">
        <v>2</v>
      </c>
      <c r="H222" s="11">
        <v>4</v>
      </c>
      <c r="I222" s="11">
        <v>2</v>
      </c>
      <c r="J222" s="11">
        <v>2</v>
      </c>
      <c r="K222" s="11">
        <v>0</v>
      </c>
      <c r="L222" s="11">
        <v>0</v>
      </c>
      <c r="M222" s="11">
        <v>4</v>
      </c>
      <c r="N222" s="11">
        <v>0</v>
      </c>
      <c r="O222" s="11">
        <v>0</v>
      </c>
      <c r="P222" s="11">
        <v>2</v>
      </c>
      <c r="Q222" s="11">
        <v>4</v>
      </c>
      <c r="R222" s="11">
        <f t="shared" si="15"/>
        <v>24</v>
      </c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1:46" s="12" customFormat="1" x14ac:dyDescent="0.2">
      <c r="A223" s="4" t="s">
        <v>195</v>
      </c>
      <c r="B223" s="4" t="s">
        <v>55</v>
      </c>
      <c r="C223" s="4"/>
      <c r="D223" s="4" t="s">
        <v>71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s="12" customFormat="1" x14ac:dyDescent="0.2">
      <c r="A224" s="5" t="s">
        <v>196</v>
      </c>
      <c r="B224" s="4"/>
      <c r="C224" s="4" t="s">
        <v>71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s="12" customFormat="1" x14ac:dyDescent="0.2">
      <c r="A225" s="4" t="s">
        <v>197</v>
      </c>
      <c r="B225" s="4" t="s">
        <v>55</v>
      </c>
      <c r="C225" s="4"/>
      <c r="D225" s="4" t="s">
        <v>90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s="12" customFormat="1" x14ac:dyDescent="0.2">
      <c r="A226" s="5" t="s">
        <v>198</v>
      </c>
      <c r="B226" s="4"/>
      <c r="C226" s="4" t="s">
        <v>90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s="6" customFormat="1" x14ac:dyDescent="0.2">
      <c r="A227" s="3" t="s">
        <v>199</v>
      </c>
      <c r="B227" s="3" t="s">
        <v>67</v>
      </c>
      <c r="C227" s="3"/>
      <c r="D227" s="3" t="s">
        <v>56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>
        <f>AVERAGE(R228)</f>
        <v>24</v>
      </c>
      <c r="T227" s="3">
        <v>1</v>
      </c>
      <c r="U227" s="3">
        <f t="shared" si="11"/>
        <v>25</v>
      </c>
      <c r="V227" s="3">
        <v>1</v>
      </c>
      <c r="W227" s="3">
        <v>2</v>
      </c>
      <c r="X227" s="3">
        <v>0</v>
      </c>
      <c r="Y227" s="3">
        <v>1</v>
      </c>
      <c r="Z227" s="3">
        <v>1</v>
      </c>
      <c r="AA227" s="3">
        <v>0</v>
      </c>
      <c r="AB227" s="3">
        <v>0</v>
      </c>
      <c r="AC227" s="3">
        <v>2</v>
      </c>
      <c r="AD227" s="3">
        <v>-1</v>
      </c>
      <c r="AE227" s="3">
        <v>2</v>
      </c>
      <c r="AF227" s="3">
        <v>-2</v>
      </c>
      <c r="AG227" s="3">
        <v>1</v>
      </c>
      <c r="AH227" s="3">
        <v>1</v>
      </c>
      <c r="AI227" s="3">
        <v>0</v>
      </c>
      <c r="AJ227" s="3">
        <v>0</v>
      </c>
      <c r="AK227" s="3">
        <v>-2</v>
      </c>
      <c r="AL227" s="3">
        <f t="shared" si="12"/>
        <v>6</v>
      </c>
      <c r="AM227" s="3">
        <v>3</v>
      </c>
      <c r="AN227" s="3">
        <v>4</v>
      </c>
      <c r="AO227" s="3">
        <v>2</v>
      </c>
      <c r="AP227" s="3">
        <v>1</v>
      </c>
      <c r="AQ227" s="3">
        <f t="shared" si="13"/>
        <v>10</v>
      </c>
      <c r="AR227" s="3">
        <f t="shared" si="14"/>
        <v>41</v>
      </c>
      <c r="AS227" s="3" t="s">
        <v>63</v>
      </c>
      <c r="AT227" s="3" t="s">
        <v>58</v>
      </c>
    </row>
    <row r="228" spans="1:46" x14ac:dyDescent="0.2">
      <c r="A228" s="10" t="s">
        <v>119</v>
      </c>
      <c r="B228" s="11"/>
      <c r="C228" s="11" t="s">
        <v>56</v>
      </c>
      <c r="D228" s="11"/>
      <c r="E228" s="11" t="s">
        <v>60</v>
      </c>
      <c r="F228" s="11">
        <v>2</v>
      </c>
      <c r="G228" s="11">
        <v>2</v>
      </c>
      <c r="H228" s="11">
        <v>4</v>
      </c>
      <c r="I228" s="11">
        <v>4</v>
      </c>
      <c r="J228" s="11">
        <v>4</v>
      </c>
      <c r="K228" s="11">
        <v>0</v>
      </c>
      <c r="L228" s="11">
        <v>0</v>
      </c>
      <c r="M228" s="11">
        <v>4</v>
      </c>
      <c r="N228" s="11">
        <v>0</v>
      </c>
      <c r="O228" s="11">
        <v>0</v>
      </c>
      <c r="P228" s="11">
        <v>2</v>
      </c>
      <c r="Q228" s="11">
        <v>2</v>
      </c>
      <c r="R228" s="11">
        <f t="shared" si="15"/>
        <v>24</v>
      </c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</row>
    <row r="229" spans="1:46" s="6" customFormat="1" x14ac:dyDescent="0.2">
      <c r="A229" s="3" t="s">
        <v>200</v>
      </c>
      <c r="B229" s="3" t="s">
        <v>55</v>
      </c>
      <c r="C229" s="3"/>
      <c r="D229" s="3" t="s">
        <v>56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>
        <f>AVERAGE(R230:R231)</f>
        <v>24</v>
      </c>
      <c r="T229" s="3">
        <v>2</v>
      </c>
      <c r="U229" s="3">
        <f t="shared" si="11"/>
        <v>26</v>
      </c>
      <c r="V229" s="3">
        <v>0</v>
      </c>
      <c r="W229" s="3">
        <v>2</v>
      </c>
      <c r="X229" s="3">
        <v>2</v>
      </c>
      <c r="Y229" s="3">
        <v>2</v>
      </c>
      <c r="Z229" s="3">
        <v>3</v>
      </c>
      <c r="AA229" s="3">
        <v>2</v>
      </c>
      <c r="AB229" s="3">
        <v>2</v>
      </c>
      <c r="AC229" s="3">
        <v>1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f t="shared" si="12"/>
        <v>14</v>
      </c>
      <c r="AM229" s="3">
        <v>3</v>
      </c>
      <c r="AN229" s="3">
        <v>1</v>
      </c>
      <c r="AO229" s="3">
        <v>-2</v>
      </c>
      <c r="AP229" s="3">
        <v>1</v>
      </c>
      <c r="AQ229" s="3">
        <f t="shared" si="13"/>
        <v>3</v>
      </c>
      <c r="AR229" s="3">
        <f t="shared" si="14"/>
        <v>43</v>
      </c>
      <c r="AS229" s="3" t="s">
        <v>63</v>
      </c>
      <c r="AT229" s="3" t="s">
        <v>64</v>
      </c>
    </row>
    <row r="230" spans="1:46" x14ac:dyDescent="0.2">
      <c r="A230" s="10" t="s">
        <v>81</v>
      </c>
      <c r="B230" s="11"/>
      <c r="C230" s="11" t="s">
        <v>56</v>
      </c>
      <c r="D230" s="11"/>
      <c r="E230" s="11" t="s">
        <v>74</v>
      </c>
      <c r="F230" s="11">
        <v>0</v>
      </c>
      <c r="G230" s="11">
        <v>0</v>
      </c>
      <c r="H230" s="11">
        <v>2</v>
      </c>
      <c r="I230" s="11">
        <v>4</v>
      </c>
      <c r="J230" s="11">
        <v>2</v>
      </c>
      <c r="K230" s="11">
        <v>0</v>
      </c>
      <c r="L230" s="11">
        <v>0</v>
      </c>
      <c r="M230" s="11">
        <v>4</v>
      </c>
      <c r="N230" s="11">
        <v>0</v>
      </c>
      <c r="O230" s="11">
        <v>0</v>
      </c>
      <c r="P230" s="11">
        <v>4</v>
      </c>
      <c r="Q230" s="11">
        <v>4</v>
      </c>
      <c r="R230" s="11">
        <f t="shared" si="15"/>
        <v>20</v>
      </c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</row>
    <row r="231" spans="1:46" x14ac:dyDescent="0.2">
      <c r="A231" s="10" t="s">
        <v>201</v>
      </c>
      <c r="B231" s="11"/>
      <c r="C231" s="11" t="s">
        <v>56</v>
      </c>
      <c r="D231" s="11"/>
      <c r="E231" s="11" t="s">
        <v>62</v>
      </c>
      <c r="F231" s="11">
        <v>0</v>
      </c>
      <c r="G231" s="11">
        <v>2</v>
      </c>
      <c r="H231" s="11">
        <v>4</v>
      </c>
      <c r="I231" s="11">
        <v>4</v>
      </c>
      <c r="J231" s="11">
        <v>4</v>
      </c>
      <c r="K231" s="11">
        <v>0</v>
      </c>
      <c r="L231" s="11">
        <v>2</v>
      </c>
      <c r="M231" s="11">
        <v>4</v>
      </c>
      <c r="N231" s="11">
        <v>0</v>
      </c>
      <c r="O231" s="11">
        <v>0</v>
      </c>
      <c r="P231" s="11">
        <v>4</v>
      </c>
      <c r="Q231" s="11">
        <v>4</v>
      </c>
      <c r="R231" s="11">
        <f t="shared" si="15"/>
        <v>28</v>
      </c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</row>
    <row r="232" spans="1:46" s="6" customFormat="1" x14ac:dyDescent="0.2">
      <c r="A232" s="3" t="s">
        <v>202</v>
      </c>
      <c r="B232" s="3" t="s">
        <v>55</v>
      </c>
      <c r="C232" s="3"/>
      <c r="D232" s="3" t="s">
        <v>56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>
        <f>AVERAGE(R233:R234)</f>
        <v>27</v>
      </c>
      <c r="T232" s="3">
        <v>2</v>
      </c>
      <c r="U232" s="3">
        <f t="shared" si="11"/>
        <v>29</v>
      </c>
      <c r="V232" s="3">
        <v>0</v>
      </c>
      <c r="W232" s="3">
        <v>2</v>
      </c>
      <c r="X232" s="3">
        <v>1</v>
      </c>
      <c r="Y232" s="3">
        <v>1</v>
      </c>
      <c r="Z232" s="3">
        <v>3</v>
      </c>
      <c r="AA232" s="3">
        <v>2</v>
      </c>
      <c r="AB232" s="3">
        <v>2</v>
      </c>
      <c r="AC232" s="3">
        <v>2</v>
      </c>
      <c r="AD232" s="3">
        <v>1</v>
      </c>
      <c r="AE232" s="3">
        <v>0</v>
      </c>
      <c r="AF232" s="3">
        <v>0</v>
      </c>
      <c r="AG232" s="3">
        <v>1</v>
      </c>
      <c r="AH232" s="3">
        <v>0</v>
      </c>
      <c r="AI232" s="3">
        <v>0</v>
      </c>
      <c r="AJ232" s="3">
        <v>0</v>
      </c>
      <c r="AK232" s="3">
        <v>-1</v>
      </c>
      <c r="AL232" s="3">
        <f t="shared" si="12"/>
        <v>14</v>
      </c>
      <c r="AM232" s="3">
        <v>4</v>
      </c>
      <c r="AN232" s="3">
        <v>3</v>
      </c>
      <c r="AO232" s="3">
        <v>-2</v>
      </c>
      <c r="AP232" s="3">
        <v>1</v>
      </c>
      <c r="AQ232" s="3">
        <f t="shared" si="13"/>
        <v>6</v>
      </c>
      <c r="AR232" s="3">
        <f t="shared" si="14"/>
        <v>49</v>
      </c>
      <c r="AS232" s="3" t="s">
        <v>63</v>
      </c>
      <c r="AT232" s="3" t="s">
        <v>112</v>
      </c>
    </row>
    <row r="233" spans="1:46" x14ac:dyDescent="0.2">
      <c r="A233" s="10" t="s">
        <v>203</v>
      </c>
      <c r="B233" s="11"/>
      <c r="C233" s="11" t="s">
        <v>56</v>
      </c>
      <c r="D233" s="11"/>
      <c r="E233" s="11" t="s">
        <v>62</v>
      </c>
      <c r="F233" s="11">
        <v>2</v>
      </c>
      <c r="G233" s="11">
        <v>2</v>
      </c>
      <c r="H233" s="11">
        <v>4</v>
      </c>
      <c r="I233" s="11">
        <v>4</v>
      </c>
      <c r="J233" s="11">
        <v>4</v>
      </c>
      <c r="K233" s="11">
        <v>0</v>
      </c>
      <c r="L233" s="11">
        <v>2</v>
      </c>
      <c r="M233" s="11">
        <v>4</v>
      </c>
      <c r="N233" s="11">
        <v>0</v>
      </c>
      <c r="O233" s="11">
        <v>0</v>
      </c>
      <c r="P233" s="11">
        <v>4</v>
      </c>
      <c r="Q233" s="11">
        <v>4</v>
      </c>
      <c r="R233" s="11">
        <f t="shared" si="15"/>
        <v>30</v>
      </c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</row>
    <row r="234" spans="1:46" x14ac:dyDescent="0.2">
      <c r="A234" s="10" t="s">
        <v>204</v>
      </c>
      <c r="B234" s="11"/>
      <c r="C234" s="11" t="s">
        <v>56</v>
      </c>
      <c r="D234" s="11"/>
      <c r="E234" s="11" t="s">
        <v>62</v>
      </c>
      <c r="F234" s="11">
        <v>4</v>
      </c>
      <c r="G234" s="11">
        <v>2</v>
      </c>
      <c r="H234" s="11">
        <v>2</v>
      </c>
      <c r="I234" s="11">
        <v>2</v>
      </c>
      <c r="J234" s="11">
        <v>2</v>
      </c>
      <c r="K234" s="11">
        <v>0</v>
      </c>
      <c r="L234" s="11">
        <v>0</v>
      </c>
      <c r="M234" s="11">
        <v>4</v>
      </c>
      <c r="N234" s="11">
        <v>0</v>
      </c>
      <c r="O234" s="11">
        <v>0</v>
      </c>
      <c r="P234" s="11">
        <v>4</v>
      </c>
      <c r="Q234" s="11">
        <v>4</v>
      </c>
      <c r="R234" s="11">
        <f t="shared" si="15"/>
        <v>24</v>
      </c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</row>
    <row r="235" spans="1:46" s="12" customFormat="1" x14ac:dyDescent="0.2">
      <c r="A235" s="4" t="s">
        <v>255</v>
      </c>
      <c r="B235" s="4" t="s">
        <v>67</v>
      </c>
      <c r="C235" s="4"/>
      <c r="D235" s="4" t="s">
        <v>94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s="12" customFormat="1" x14ac:dyDescent="0.2">
      <c r="A236" s="5" t="s">
        <v>205</v>
      </c>
      <c r="B236" s="4"/>
      <c r="C236" s="4" t="s">
        <v>71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s="12" customFormat="1" x14ac:dyDescent="0.2">
      <c r="A237" s="5" t="s">
        <v>206</v>
      </c>
      <c r="B237" s="4"/>
      <c r="C237" s="4" t="s">
        <v>56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s="12" customFormat="1" x14ac:dyDescent="0.2">
      <c r="A238" s="5" t="s">
        <v>207</v>
      </c>
      <c r="B238" s="4"/>
      <c r="C238" s="4" t="s">
        <v>56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s="12" customFormat="1" x14ac:dyDescent="0.2">
      <c r="A239" s="5" t="s">
        <v>208</v>
      </c>
      <c r="B239" s="4"/>
      <c r="C239" s="4" t="s">
        <v>94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s="12" customFormat="1" x14ac:dyDescent="0.2">
      <c r="A240" s="5" t="s">
        <v>138</v>
      </c>
      <c r="B240" s="4"/>
      <c r="C240" s="4" t="s">
        <v>71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s="6" customFormat="1" x14ac:dyDescent="0.2">
      <c r="A241" s="3" t="s">
        <v>256</v>
      </c>
      <c r="B241" s="3" t="s">
        <v>55</v>
      </c>
      <c r="C241" s="3"/>
      <c r="D241" s="3" t="s">
        <v>56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>
        <f>AVERAGE(R242:R244)</f>
        <v>29.333333333333332</v>
      </c>
      <c r="T241" s="3">
        <v>3</v>
      </c>
      <c r="U241" s="3">
        <f t="shared" si="11"/>
        <v>32.333333333333329</v>
      </c>
      <c r="V241" s="3">
        <v>0</v>
      </c>
      <c r="W241" s="3">
        <v>2</v>
      </c>
      <c r="X241" s="3">
        <v>1</v>
      </c>
      <c r="Y241" s="3">
        <v>2</v>
      </c>
      <c r="Z241" s="3">
        <v>2</v>
      </c>
      <c r="AA241" s="3">
        <v>2</v>
      </c>
      <c r="AB241" s="3">
        <v>2</v>
      </c>
      <c r="AC241" s="3">
        <v>2</v>
      </c>
      <c r="AD241" s="3">
        <v>-1</v>
      </c>
      <c r="AE241" s="3">
        <v>0</v>
      </c>
      <c r="AF241" s="3">
        <v>0</v>
      </c>
      <c r="AG241" s="3">
        <v>1</v>
      </c>
      <c r="AH241" s="3">
        <v>0</v>
      </c>
      <c r="AI241" s="3">
        <v>1</v>
      </c>
      <c r="AJ241" s="3">
        <v>1</v>
      </c>
      <c r="AK241" s="3">
        <v>0</v>
      </c>
      <c r="AL241" s="3">
        <f t="shared" si="12"/>
        <v>15</v>
      </c>
      <c r="AM241" s="3">
        <v>3</v>
      </c>
      <c r="AN241" s="3">
        <v>1</v>
      </c>
      <c r="AO241" s="3">
        <v>2</v>
      </c>
      <c r="AP241" s="3">
        <v>1</v>
      </c>
      <c r="AQ241" s="3">
        <f t="shared" si="13"/>
        <v>7</v>
      </c>
      <c r="AR241" s="3">
        <f t="shared" si="14"/>
        <v>54.333333333333329</v>
      </c>
      <c r="AS241" s="3" t="s">
        <v>63</v>
      </c>
      <c r="AT241" s="3" t="s">
        <v>64</v>
      </c>
    </row>
    <row r="242" spans="1:46" x14ac:dyDescent="0.2">
      <c r="A242" s="10" t="s">
        <v>209</v>
      </c>
      <c r="B242" s="11"/>
      <c r="C242" s="11" t="s">
        <v>56</v>
      </c>
      <c r="D242" s="11"/>
      <c r="E242" s="11" t="s">
        <v>62</v>
      </c>
      <c r="F242" s="11">
        <v>2</v>
      </c>
      <c r="G242" s="11">
        <v>2</v>
      </c>
      <c r="H242" s="11">
        <v>4</v>
      </c>
      <c r="I242" s="11">
        <v>4</v>
      </c>
      <c r="J242" s="11">
        <v>4</v>
      </c>
      <c r="K242" s="11">
        <v>0</v>
      </c>
      <c r="L242" s="11">
        <v>0</v>
      </c>
      <c r="M242" s="11">
        <v>4</v>
      </c>
      <c r="N242" s="11">
        <v>0</v>
      </c>
      <c r="O242" s="11">
        <v>0</v>
      </c>
      <c r="P242" s="11">
        <v>2</v>
      </c>
      <c r="Q242" s="11">
        <v>4</v>
      </c>
      <c r="R242" s="11">
        <f t="shared" si="15"/>
        <v>26</v>
      </c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</row>
    <row r="243" spans="1:46" x14ac:dyDescent="0.2">
      <c r="A243" s="10" t="s">
        <v>210</v>
      </c>
      <c r="B243" s="11"/>
      <c r="C243" s="11" t="s">
        <v>56</v>
      </c>
      <c r="D243" s="11"/>
      <c r="E243" s="11" t="s">
        <v>60</v>
      </c>
      <c r="F243" s="11">
        <v>2</v>
      </c>
      <c r="G243" s="11">
        <v>2</v>
      </c>
      <c r="H243" s="11">
        <v>4</v>
      </c>
      <c r="I243" s="11">
        <v>4</v>
      </c>
      <c r="J243" s="11">
        <v>4</v>
      </c>
      <c r="K243" s="11">
        <v>0</v>
      </c>
      <c r="L243" s="11">
        <v>2</v>
      </c>
      <c r="M243" s="11">
        <v>4</v>
      </c>
      <c r="N243" s="11">
        <v>0</v>
      </c>
      <c r="O243" s="11">
        <v>0</v>
      </c>
      <c r="P243" s="11">
        <v>4</v>
      </c>
      <c r="Q243" s="11">
        <v>4</v>
      </c>
      <c r="R243" s="11">
        <f t="shared" si="15"/>
        <v>30</v>
      </c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</row>
    <row r="244" spans="1:46" x14ac:dyDescent="0.2">
      <c r="A244" s="10" t="s">
        <v>211</v>
      </c>
      <c r="B244" s="11"/>
      <c r="C244" s="11" t="s">
        <v>56</v>
      </c>
      <c r="D244" s="11"/>
      <c r="E244" s="11" t="s">
        <v>60</v>
      </c>
      <c r="F244" s="11">
        <v>4</v>
      </c>
      <c r="G244" s="11">
        <v>2</v>
      </c>
      <c r="H244" s="11">
        <v>4</v>
      </c>
      <c r="I244" s="11">
        <v>4</v>
      </c>
      <c r="J244" s="11">
        <v>4</v>
      </c>
      <c r="K244" s="11">
        <v>0</v>
      </c>
      <c r="L244" s="11">
        <v>2</v>
      </c>
      <c r="M244" s="11">
        <v>4</v>
      </c>
      <c r="N244" s="11">
        <v>0</v>
      </c>
      <c r="O244" s="11">
        <v>0</v>
      </c>
      <c r="P244" s="11">
        <v>4</v>
      </c>
      <c r="Q244" s="11">
        <v>4</v>
      </c>
      <c r="R244" s="11">
        <f t="shared" si="15"/>
        <v>32</v>
      </c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</row>
    <row r="245" spans="1:46" s="6" customFormat="1" x14ac:dyDescent="0.2">
      <c r="A245" s="3" t="s">
        <v>212</v>
      </c>
      <c r="B245" s="3" t="s">
        <v>67</v>
      </c>
      <c r="C245" s="3"/>
      <c r="D245" s="3" t="s">
        <v>56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>
        <f>AVERAGE(R246)</f>
        <v>24</v>
      </c>
      <c r="T245" s="3">
        <v>1</v>
      </c>
      <c r="U245" s="3">
        <f t="shared" si="11"/>
        <v>25</v>
      </c>
      <c r="V245" s="3">
        <v>0</v>
      </c>
      <c r="W245" s="3">
        <v>2</v>
      </c>
      <c r="X245" s="3">
        <v>1</v>
      </c>
      <c r="Y245" s="3">
        <v>0</v>
      </c>
      <c r="Z245" s="3">
        <v>2</v>
      </c>
      <c r="AA245" s="3">
        <v>2</v>
      </c>
      <c r="AB245" s="3">
        <v>0</v>
      </c>
      <c r="AC245" s="3">
        <v>-1</v>
      </c>
      <c r="AD245" s="3">
        <v>0</v>
      </c>
      <c r="AE245" s="3">
        <v>0</v>
      </c>
      <c r="AF245" s="3">
        <v>0</v>
      </c>
      <c r="AG245" s="3">
        <v>1</v>
      </c>
      <c r="AH245" s="3">
        <v>0</v>
      </c>
      <c r="AI245" s="3">
        <v>1</v>
      </c>
      <c r="AJ245" s="3">
        <v>0</v>
      </c>
      <c r="AK245" s="3">
        <v>-1</v>
      </c>
      <c r="AL245" s="3">
        <f t="shared" si="12"/>
        <v>7</v>
      </c>
      <c r="AM245" s="3">
        <v>3</v>
      </c>
      <c r="AN245" s="3">
        <v>4</v>
      </c>
      <c r="AO245" s="3">
        <v>-2</v>
      </c>
      <c r="AP245" s="3">
        <v>1</v>
      </c>
      <c r="AQ245" s="3">
        <f t="shared" si="13"/>
        <v>6</v>
      </c>
      <c r="AR245" s="3">
        <f t="shared" si="14"/>
        <v>38</v>
      </c>
      <c r="AS245" s="3" t="s">
        <v>57</v>
      </c>
      <c r="AT245" s="3" t="s">
        <v>58</v>
      </c>
    </row>
    <row r="246" spans="1:46" x14ac:dyDescent="0.2">
      <c r="A246" s="10" t="s">
        <v>213</v>
      </c>
      <c r="B246" s="11"/>
      <c r="C246" s="11" t="s">
        <v>56</v>
      </c>
      <c r="D246" s="11"/>
      <c r="E246" s="11" t="s">
        <v>74</v>
      </c>
      <c r="F246" s="11">
        <v>4</v>
      </c>
      <c r="G246" s="11">
        <v>2</v>
      </c>
      <c r="H246" s="11">
        <v>2</v>
      </c>
      <c r="I246" s="11">
        <v>2</v>
      </c>
      <c r="J246" s="11">
        <v>2</v>
      </c>
      <c r="K246" s="11">
        <v>0</v>
      </c>
      <c r="L246" s="11">
        <v>0</v>
      </c>
      <c r="M246" s="11">
        <v>4</v>
      </c>
      <c r="N246" s="11">
        <v>0</v>
      </c>
      <c r="O246" s="11">
        <v>0</v>
      </c>
      <c r="P246" s="11">
        <v>4</v>
      </c>
      <c r="Q246" s="11">
        <v>4</v>
      </c>
      <c r="R246" s="11">
        <f t="shared" si="15"/>
        <v>24</v>
      </c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</row>
    <row r="247" spans="1:46" s="6" customFormat="1" x14ac:dyDescent="0.2">
      <c r="A247" s="25" t="s">
        <v>338</v>
      </c>
      <c r="B247" s="3" t="s">
        <v>67</v>
      </c>
      <c r="C247" s="3"/>
      <c r="D247" s="3" t="s">
        <v>56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>
        <f>AVERAGE(R248)</f>
        <v>32</v>
      </c>
      <c r="T247" s="3">
        <v>1</v>
      </c>
      <c r="U247" s="3">
        <f>SUM(S247:T247)</f>
        <v>33</v>
      </c>
      <c r="V247" s="3">
        <v>0</v>
      </c>
      <c r="W247" s="3">
        <v>2</v>
      </c>
      <c r="X247" s="3">
        <v>2</v>
      </c>
      <c r="Y247" s="3">
        <v>1</v>
      </c>
      <c r="Z247" s="3">
        <v>3</v>
      </c>
      <c r="AA247" s="3">
        <v>2</v>
      </c>
      <c r="AB247" s="3">
        <v>2</v>
      </c>
      <c r="AC247" s="3">
        <v>2</v>
      </c>
      <c r="AD247" s="3">
        <v>-1</v>
      </c>
      <c r="AE247" s="3">
        <v>0</v>
      </c>
      <c r="AF247" s="3">
        <v>0</v>
      </c>
      <c r="AG247" s="3">
        <v>1</v>
      </c>
      <c r="AH247" s="3">
        <v>1</v>
      </c>
      <c r="AI247" s="3">
        <v>1</v>
      </c>
      <c r="AJ247" s="3">
        <v>1</v>
      </c>
      <c r="AK247" s="3">
        <v>-2</v>
      </c>
      <c r="AL247" s="3">
        <f>SUM(V247:AK247)</f>
        <v>15</v>
      </c>
      <c r="AM247" s="3">
        <v>3</v>
      </c>
      <c r="AN247" s="3">
        <v>1</v>
      </c>
      <c r="AO247" s="3">
        <v>2</v>
      </c>
      <c r="AP247" s="3">
        <v>1</v>
      </c>
      <c r="AQ247" s="3">
        <f>SUM(AM247:AP247)</f>
        <v>7</v>
      </c>
      <c r="AR247" s="3">
        <f>SUM(U247,AL247,AQ247)</f>
        <v>55</v>
      </c>
      <c r="AS247" s="3" t="s">
        <v>68</v>
      </c>
      <c r="AT247" s="3" t="s">
        <v>64</v>
      </c>
    </row>
    <row r="248" spans="1:46" x14ac:dyDescent="0.2">
      <c r="A248" s="10" t="s">
        <v>339</v>
      </c>
      <c r="B248" s="11"/>
      <c r="C248" s="11" t="s">
        <v>56</v>
      </c>
      <c r="D248" s="11"/>
      <c r="E248" s="11" t="s">
        <v>62</v>
      </c>
      <c r="F248" s="11">
        <v>4</v>
      </c>
      <c r="G248" s="11">
        <v>2</v>
      </c>
      <c r="H248" s="11">
        <v>4</v>
      </c>
      <c r="I248" s="11">
        <v>2</v>
      </c>
      <c r="J248" s="11">
        <v>4</v>
      </c>
      <c r="K248" s="11">
        <v>0</v>
      </c>
      <c r="L248" s="11">
        <v>4</v>
      </c>
      <c r="M248" s="11">
        <v>4</v>
      </c>
      <c r="N248" s="11">
        <v>0</v>
      </c>
      <c r="O248" s="11">
        <v>0</v>
      </c>
      <c r="P248" s="11">
        <v>4</v>
      </c>
      <c r="Q248" s="11">
        <v>4</v>
      </c>
      <c r="R248" s="11">
        <f>SUM(F248:Q248)</f>
        <v>32</v>
      </c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</row>
    <row r="249" spans="1:46" s="6" customFormat="1" x14ac:dyDescent="0.2">
      <c r="A249" s="3" t="s">
        <v>214</v>
      </c>
      <c r="B249" s="3" t="s">
        <v>55</v>
      </c>
      <c r="C249" s="3"/>
      <c r="D249" s="3" t="s">
        <v>56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>
        <f>AVERAGE(R250)</f>
        <v>38</v>
      </c>
      <c r="T249" s="3">
        <v>1</v>
      </c>
      <c r="U249" s="3">
        <f t="shared" si="11"/>
        <v>39</v>
      </c>
      <c r="V249" s="3">
        <v>1</v>
      </c>
      <c r="W249" s="3">
        <v>2</v>
      </c>
      <c r="X249" s="3">
        <v>1</v>
      </c>
      <c r="Y249" s="3">
        <v>2</v>
      </c>
      <c r="Z249" s="3">
        <v>2</v>
      </c>
      <c r="AA249" s="3">
        <v>2</v>
      </c>
      <c r="AB249" s="3">
        <v>2</v>
      </c>
      <c r="AC249" s="3">
        <v>2</v>
      </c>
      <c r="AD249" s="3">
        <v>0</v>
      </c>
      <c r="AE249" s="3">
        <v>0</v>
      </c>
      <c r="AF249" s="3">
        <v>0</v>
      </c>
      <c r="AG249" s="3">
        <v>1</v>
      </c>
      <c r="AH249" s="3">
        <v>0</v>
      </c>
      <c r="AI249" s="3">
        <v>1</v>
      </c>
      <c r="AJ249" s="3">
        <v>0</v>
      </c>
      <c r="AK249" s="3">
        <v>0</v>
      </c>
      <c r="AL249" s="3">
        <f t="shared" si="12"/>
        <v>16</v>
      </c>
      <c r="AM249" s="3">
        <v>3</v>
      </c>
      <c r="AN249" s="3">
        <v>1</v>
      </c>
      <c r="AO249" s="3">
        <v>-2</v>
      </c>
      <c r="AP249" s="3">
        <v>1</v>
      </c>
      <c r="AQ249" s="3">
        <f t="shared" si="13"/>
        <v>3</v>
      </c>
      <c r="AR249" s="3">
        <f t="shared" si="14"/>
        <v>58</v>
      </c>
      <c r="AS249" s="3" t="s">
        <v>68</v>
      </c>
      <c r="AT249" s="3" t="s">
        <v>58</v>
      </c>
    </row>
    <row r="250" spans="1:46" x14ac:dyDescent="0.2">
      <c r="A250" s="10" t="s">
        <v>215</v>
      </c>
      <c r="B250" s="11"/>
      <c r="C250" s="11" t="s">
        <v>56</v>
      </c>
      <c r="D250" s="11"/>
      <c r="E250" s="11" t="s">
        <v>62</v>
      </c>
      <c r="F250" s="11">
        <v>4</v>
      </c>
      <c r="G250" s="11">
        <v>4</v>
      </c>
      <c r="H250" s="11">
        <v>4</v>
      </c>
      <c r="I250" s="11">
        <v>4</v>
      </c>
      <c r="J250" s="11">
        <v>4</v>
      </c>
      <c r="K250" s="11">
        <v>0</v>
      </c>
      <c r="L250" s="11">
        <v>2</v>
      </c>
      <c r="M250" s="11">
        <v>4</v>
      </c>
      <c r="N250" s="11">
        <v>0</v>
      </c>
      <c r="O250" s="11">
        <v>4</v>
      </c>
      <c r="P250" s="11">
        <v>4</v>
      </c>
      <c r="Q250" s="11">
        <v>4</v>
      </c>
      <c r="R250" s="11">
        <f t="shared" si="15"/>
        <v>38</v>
      </c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</row>
    <row r="251" spans="1:46" s="6" customFormat="1" x14ac:dyDescent="0.2">
      <c r="A251" s="3" t="s">
        <v>257</v>
      </c>
      <c r="B251" s="3" t="s">
        <v>55</v>
      </c>
      <c r="C251" s="3"/>
      <c r="D251" s="3" t="s">
        <v>56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>
        <f>AVERAGE(R252)</f>
        <v>28</v>
      </c>
      <c r="T251" s="3">
        <v>1</v>
      </c>
      <c r="U251" s="3">
        <f t="shared" si="11"/>
        <v>29</v>
      </c>
      <c r="V251" s="3">
        <v>1</v>
      </c>
      <c r="W251" s="3">
        <v>2</v>
      </c>
      <c r="X251" s="3">
        <v>0</v>
      </c>
      <c r="Y251" s="3">
        <v>1</v>
      </c>
      <c r="Z251" s="3">
        <v>2</v>
      </c>
      <c r="AA251" s="3">
        <v>0</v>
      </c>
      <c r="AB251" s="3">
        <v>0</v>
      </c>
      <c r="AC251" s="3">
        <v>2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1</v>
      </c>
      <c r="AJ251" s="3">
        <v>0</v>
      </c>
      <c r="AK251" s="3">
        <v>-1</v>
      </c>
      <c r="AL251" s="3">
        <f t="shared" si="12"/>
        <v>8</v>
      </c>
      <c r="AM251" s="3">
        <v>3</v>
      </c>
      <c r="AN251" s="3">
        <v>1</v>
      </c>
      <c r="AO251" s="3">
        <v>0</v>
      </c>
      <c r="AP251" s="3">
        <v>1</v>
      </c>
      <c r="AQ251" s="3">
        <f t="shared" si="13"/>
        <v>5</v>
      </c>
      <c r="AR251" s="3">
        <f t="shared" si="14"/>
        <v>42</v>
      </c>
      <c r="AS251" s="3" t="s">
        <v>63</v>
      </c>
      <c r="AT251" s="3" t="s">
        <v>58</v>
      </c>
    </row>
    <row r="252" spans="1:46" x14ac:dyDescent="0.2">
      <c r="A252" s="10" t="s">
        <v>216</v>
      </c>
      <c r="B252" s="11"/>
      <c r="C252" s="11" t="s">
        <v>56</v>
      </c>
      <c r="D252" s="11"/>
      <c r="E252" s="11" t="s">
        <v>60</v>
      </c>
      <c r="F252" s="11">
        <v>4</v>
      </c>
      <c r="G252" s="11">
        <v>2</v>
      </c>
      <c r="H252" s="11">
        <v>4</v>
      </c>
      <c r="I252" s="11">
        <v>4</v>
      </c>
      <c r="J252" s="11">
        <v>4</v>
      </c>
      <c r="K252" s="11">
        <v>0</v>
      </c>
      <c r="L252" s="11">
        <v>0</v>
      </c>
      <c r="M252" s="11">
        <v>4</v>
      </c>
      <c r="N252" s="11">
        <v>0</v>
      </c>
      <c r="O252" s="11">
        <v>0</v>
      </c>
      <c r="P252" s="11">
        <v>2</v>
      </c>
      <c r="Q252" s="11">
        <v>4</v>
      </c>
      <c r="R252" s="11">
        <f t="shared" si="15"/>
        <v>28</v>
      </c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</row>
    <row r="253" spans="1:46" s="6" customFormat="1" x14ac:dyDescent="0.2">
      <c r="A253" s="3" t="s">
        <v>217</v>
      </c>
      <c r="B253" s="3" t="s">
        <v>67</v>
      </c>
      <c r="C253" s="3"/>
      <c r="D253" s="3" t="s">
        <v>56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>
        <f>AVERAGE(R254:R257)</f>
        <v>29</v>
      </c>
      <c r="T253" s="3">
        <v>2</v>
      </c>
      <c r="U253" s="3">
        <f t="shared" si="11"/>
        <v>31</v>
      </c>
      <c r="V253" s="3">
        <v>0</v>
      </c>
      <c r="W253" s="3">
        <v>2</v>
      </c>
      <c r="X253" s="3">
        <v>1</v>
      </c>
      <c r="Y253" s="3">
        <v>2</v>
      </c>
      <c r="Z253" s="3">
        <v>3</v>
      </c>
      <c r="AA253" s="3">
        <v>2</v>
      </c>
      <c r="AB253" s="3">
        <v>2</v>
      </c>
      <c r="AC253" s="3">
        <v>2</v>
      </c>
      <c r="AD253" s="3">
        <v>0</v>
      </c>
      <c r="AE253" s="3">
        <v>2</v>
      </c>
      <c r="AF253" s="3">
        <v>-2</v>
      </c>
      <c r="AG253" s="3">
        <v>1</v>
      </c>
      <c r="AH253" s="3">
        <v>1</v>
      </c>
      <c r="AI253" s="3">
        <v>1</v>
      </c>
      <c r="AJ253" s="3">
        <v>0</v>
      </c>
      <c r="AK253" s="3">
        <v>-2</v>
      </c>
      <c r="AL253" s="3">
        <f t="shared" si="12"/>
        <v>15</v>
      </c>
      <c r="AM253" s="3">
        <v>3</v>
      </c>
      <c r="AN253" s="3">
        <v>1</v>
      </c>
      <c r="AO253" s="3">
        <v>-2</v>
      </c>
      <c r="AP253" s="3">
        <v>1</v>
      </c>
      <c r="AQ253" s="3">
        <f t="shared" si="13"/>
        <v>3</v>
      </c>
      <c r="AR253" s="3">
        <f t="shared" si="14"/>
        <v>49</v>
      </c>
      <c r="AS253" s="3" t="s">
        <v>63</v>
      </c>
      <c r="AT253" s="3" t="s">
        <v>112</v>
      </c>
    </row>
    <row r="254" spans="1:46" x14ac:dyDescent="0.2">
      <c r="A254" s="10" t="s">
        <v>218</v>
      </c>
      <c r="B254" s="11"/>
      <c r="C254" s="11" t="s">
        <v>56</v>
      </c>
      <c r="D254" s="11"/>
      <c r="E254" s="11" t="s">
        <v>60</v>
      </c>
      <c r="F254" s="11">
        <v>2</v>
      </c>
      <c r="G254" s="11">
        <v>2</v>
      </c>
      <c r="H254" s="11">
        <v>4</v>
      </c>
      <c r="I254" s="11">
        <v>2</v>
      </c>
      <c r="J254" s="11">
        <v>4</v>
      </c>
      <c r="K254" s="11">
        <v>0</v>
      </c>
      <c r="L254" s="11">
        <v>2</v>
      </c>
      <c r="M254" s="11">
        <v>4</v>
      </c>
      <c r="N254" s="11">
        <v>0</v>
      </c>
      <c r="O254" s="11">
        <v>0</v>
      </c>
      <c r="P254" s="11">
        <v>2</v>
      </c>
      <c r="Q254" s="11">
        <v>4</v>
      </c>
      <c r="R254" s="11">
        <f t="shared" si="15"/>
        <v>26</v>
      </c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</row>
    <row r="255" spans="1:46" x14ac:dyDescent="0.2">
      <c r="A255" s="10" t="s">
        <v>219</v>
      </c>
      <c r="B255" s="11"/>
      <c r="C255" s="11" t="s">
        <v>56</v>
      </c>
      <c r="D255" s="11"/>
      <c r="E255" s="11" t="s">
        <v>62</v>
      </c>
      <c r="F255" s="11">
        <v>4</v>
      </c>
      <c r="G255" s="11">
        <v>2</v>
      </c>
      <c r="H255" s="11">
        <v>4</v>
      </c>
      <c r="I255" s="11">
        <v>4</v>
      </c>
      <c r="J255" s="11">
        <v>4</v>
      </c>
      <c r="K255" s="11">
        <v>0</v>
      </c>
      <c r="L255" s="11">
        <v>2</v>
      </c>
      <c r="M255" s="11">
        <v>4</v>
      </c>
      <c r="N255" s="11">
        <v>0</v>
      </c>
      <c r="O255" s="11">
        <v>0</v>
      </c>
      <c r="P255" s="11">
        <v>4</v>
      </c>
      <c r="Q255" s="11">
        <v>4</v>
      </c>
      <c r="R255" s="11">
        <f t="shared" si="15"/>
        <v>32</v>
      </c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</row>
    <row r="256" spans="1:46" x14ac:dyDescent="0.2">
      <c r="A256" s="10" t="s">
        <v>220</v>
      </c>
      <c r="B256" s="11"/>
      <c r="C256" s="11" t="s">
        <v>90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</row>
    <row r="257" spans="1:46" x14ac:dyDescent="0.2">
      <c r="A257" s="10" t="s">
        <v>221</v>
      </c>
      <c r="B257" s="11"/>
      <c r="C257" s="11" t="s">
        <v>71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</row>
    <row r="258" spans="1:46" s="20" customFormat="1" x14ac:dyDescent="0.2">
      <c r="A258" s="62" t="s">
        <v>340</v>
      </c>
      <c r="B258" s="19" t="s">
        <v>67</v>
      </c>
      <c r="C258" s="19"/>
      <c r="D258" s="19" t="s">
        <v>71</v>
      </c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</row>
    <row r="259" spans="1:46" s="20" customFormat="1" x14ac:dyDescent="0.2">
      <c r="A259" s="5" t="s">
        <v>341</v>
      </c>
      <c r="B259" s="19"/>
      <c r="C259" s="19" t="s">
        <v>71</v>
      </c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</row>
    <row r="260" spans="1:46" s="6" customFormat="1" x14ac:dyDescent="0.2">
      <c r="A260" s="3" t="s">
        <v>258</v>
      </c>
      <c r="B260" s="3" t="s">
        <v>67</v>
      </c>
      <c r="C260" s="3"/>
      <c r="D260" s="3" t="s">
        <v>56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>
        <f>AVERAGE(R261:R262)</f>
        <v>25</v>
      </c>
      <c r="T260" s="3">
        <v>2</v>
      </c>
      <c r="U260" s="3">
        <f t="shared" si="11"/>
        <v>27</v>
      </c>
      <c r="V260" s="3">
        <v>1</v>
      </c>
      <c r="W260" s="3">
        <v>1</v>
      </c>
      <c r="X260" s="3">
        <v>0</v>
      </c>
      <c r="Y260" s="3">
        <v>1</v>
      </c>
      <c r="Z260" s="3">
        <v>2</v>
      </c>
      <c r="AA260" s="3">
        <v>2</v>
      </c>
      <c r="AB260" s="3">
        <v>0</v>
      </c>
      <c r="AC260" s="3">
        <v>1</v>
      </c>
      <c r="AD260" s="3">
        <v>0</v>
      </c>
      <c r="AE260" s="3">
        <v>2</v>
      </c>
      <c r="AF260" s="3">
        <v>-2</v>
      </c>
      <c r="AG260" s="3">
        <v>1</v>
      </c>
      <c r="AH260" s="3">
        <v>1</v>
      </c>
      <c r="AI260" s="3">
        <v>0</v>
      </c>
      <c r="AJ260" s="3">
        <v>0</v>
      </c>
      <c r="AK260" s="3">
        <v>-1</v>
      </c>
      <c r="AL260" s="3">
        <f t="shared" si="12"/>
        <v>9</v>
      </c>
      <c r="AM260" s="3">
        <v>1</v>
      </c>
      <c r="AN260" s="3">
        <v>4</v>
      </c>
      <c r="AO260" s="3">
        <v>2</v>
      </c>
      <c r="AP260" s="3">
        <v>1</v>
      </c>
      <c r="AQ260" s="3">
        <f t="shared" si="13"/>
        <v>8</v>
      </c>
      <c r="AR260" s="3">
        <f t="shared" si="14"/>
        <v>44</v>
      </c>
      <c r="AS260" s="3" t="s">
        <v>63</v>
      </c>
      <c r="AT260" s="3" t="s">
        <v>58</v>
      </c>
    </row>
    <row r="261" spans="1:46" x14ac:dyDescent="0.2">
      <c r="A261" s="10" t="s">
        <v>222</v>
      </c>
      <c r="B261" s="11"/>
      <c r="C261" s="11" t="s">
        <v>56</v>
      </c>
      <c r="D261" s="11"/>
      <c r="E261" s="11" t="s">
        <v>60</v>
      </c>
      <c r="F261" s="11">
        <v>2</v>
      </c>
      <c r="G261" s="11">
        <v>2</v>
      </c>
      <c r="H261" s="11">
        <v>4</v>
      </c>
      <c r="I261" s="11">
        <v>4</v>
      </c>
      <c r="J261" s="11">
        <v>4</v>
      </c>
      <c r="K261" s="11">
        <v>0</v>
      </c>
      <c r="L261" s="11">
        <v>0</v>
      </c>
      <c r="M261" s="11">
        <v>2</v>
      </c>
      <c r="N261" s="11">
        <v>0</v>
      </c>
      <c r="O261" s="11">
        <v>0</v>
      </c>
      <c r="P261" s="11">
        <v>2</v>
      </c>
      <c r="Q261" s="11">
        <v>4</v>
      </c>
      <c r="R261" s="11">
        <f t="shared" si="15"/>
        <v>24</v>
      </c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</row>
    <row r="262" spans="1:46" x14ac:dyDescent="0.2">
      <c r="A262" s="10" t="s">
        <v>223</v>
      </c>
      <c r="B262" s="11"/>
      <c r="C262" s="11" t="s">
        <v>56</v>
      </c>
      <c r="D262" s="11"/>
      <c r="E262" s="11" t="s">
        <v>60</v>
      </c>
      <c r="F262" s="11">
        <v>2</v>
      </c>
      <c r="G262" s="11">
        <v>2</v>
      </c>
      <c r="H262" s="11">
        <v>4</v>
      </c>
      <c r="I262" s="11">
        <v>4</v>
      </c>
      <c r="J262" s="11">
        <v>4</v>
      </c>
      <c r="K262" s="11">
        <v>0</v>
      </c>
      <c r="L262" s="11">
        <v>0</v>
      </c>
      <c r="M262" s="11">
        <v>4</v>
      </c>
      <c r="N262" s="11">
        <v>0</v>
      </c>
      <c r="O262" s="11">
        <v>0</v>
      </c>
      <c r="P262" s="11">
        <v>2</v>
      </c>
      <c r="Q262" s="11">
        <v>4</v>
      </c>
      <c r="R262" s="11">
        <f t="shared" si="15"/>
        <v>26</v>
      </c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</row>
    <row r="263" spans="1:46" s="20" customFormat="1" x14ac:dyDescent="0.2">
      <c r="A263" s="19" t="s">
        <v>224</v>
      </c>
      <c r="B263" s="19" t="s">
        <v>67</v>
      </c>
      <c r="C263" s="19"/>
      <c r="D263" s="19" t="s">
        <v>225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</row>
    <row r="264" spans="1:46" s="20" customFormat="1" x14ac:dyDescent="0.2">
      <c r="A264" s="18" t="s">
        <v>226</v>
      </c>
      <c r="B264" s="19"/>
      <c r="C264" s="19" t="s">
        <v>225</v>
      </c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</row>
    <row r="265" spans="1:46" s="6" customFormat="1" x14ac:dyDescent="0.2">
      <c r="A265" s="3" t="s">
        <v>227</v>
      </c>
      <c r="B265" s="3" t="s">
        <v>55</v>
      </c>
      <c r="C265" s="3"/>
      <c r="D265" s="3" t="s">
        <v>56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>
        <f>AVERAGE(R266:R269)</f>
        <v>25</v>
      </c>
      <c r="T265" s="3">
        <v>2</v>
      </c>
      <c r="U265" s="3">
        <f t="shared" si="11"/>
        <v>27</v>
      </c>
      <c r="V265" s="3">
        <v>0</v>
      </c>
      <c r="W265" s="3">
        <v>2</v>
      </c>
      <c r="X265" s="3">
        <v>1</v>
      </c>
      <c r="Y265" s="3">
        <v>1</v>
      </c>
      <c r="Z265" s="3">
        <v>3</v>
      </c>
      <c r="AA265" s="3">
        <v>2</v>
      </c>
      <c r="AB265" s="3">
        <v>2</v>
      </c>
      <c r="AC265" s="3">
        <v>2</v>
      </c>
      <c r="AD265" s="3">
        <v>0</v>
      </c>
      <c r="AE265" s="3">
        <v>1</v>
      </c>
      <c r="AF265" s="3">
        <v>1</v>
      </c>
      <c r="AG265" s="3">
        <v>0</v>
      </c>
      <c r="AH265" s="3">
        <v>1</v>
      </c>
      <c r="AI265" s="3">
        <v>1</v>
      </c>
      <c r="AJ265" s="3">
        <v>0</v>
      </c>
      <c r="AK265" s="3">
        <v>0</v>
      </c>
      <c r="AL265" s="3">
        <f t="shared" si="12"/>
        <v>17</v>
      </c>
      <c r="AM265" s="3">
        <v>4</v>
      </c>
      <c r="AN265" s="3">
        <v>1</v>
      </c>
      <c r="AO265" s="3">
        <v>-2</v>
      </c>
      <c r="AP265" s="3">
        <v>1</v>
      </c>
      <c r="AQ265" s="3">
        <f t="shared" si="13"/>
        <v>4</v>
      </c>
      <c r="AR265" s="3">
        <f t="shared" si="14"/>
        <v>48</v>
      </c>
      <c r="AS265" s="3" t="s">
        <v>63</v>
      </c>
      <c r="AT265" s="3" t="s">
        <v>64</v>
      </c>
    </row>
    <row r="266" spans="1:46" x14ac:dyDescent="0.2">
      <c r="A266" s="10" t="s">
        <v>228</v>
      </c>
      <c r="B266" s="11"/>
      <c r="C266" s="11" t="s">
        <v>56</v>
      </c>
      <c r="D266" s="11"/>
      <c r="E266" s="11" t="s">
        <v>62</v>
      </c>
      <c r="F266" s="11">
        <v>2</v>
      </c>
      <c r="G266" s="11">
        <v>2</v>
      </c>
      <c r="H266" s="11">
        <v>4</v>
      </c>
      <c r="I266" s="11">
        <v>2</v>
      </c>
      <c r="J266" s="11">
        <v>4</v>
      </c>
      <c r="K266" s="11">
        <v>0</v>
      </c>
      <c r="L266" s="11">
        <v>2</v>
      </c>
      <c r="M266" s="11">
        <v>4</v>
      </c>
      <c r="N266" s="11">
        <v>0</v>
      </c>
      <c r="O266" s="11">
        <v>2</v>
      </c>
      <c r="P266" s="11">
        <v>4</v>
      </c>
      <c r="Q266" s="11">
        <v>4</v>
      </c>
      <c r="R266" s="11">
        <f t="shared" si="15"/>
        <v>30</v>
      </c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</row>
    <row r="267" spans="1:46" x14ac:dyDescent="0.2">
      <c r="A267" s="10" t="s">
        <v>229</v>
      </c>
      <c r="B267" s="11"/>
      <c r="C267" s="11" t="s">
        <v>56</v>
      </c>
      <c r="D267" s="11"/>
      <c r="E267" s="11" t="s">
        <v>62</v>
      </c>
      <c r="F267" s="11">
        <v>4</v>
      </c>
      <c r="G267" s="11">
        <v>0</v>
      </c>
      <c r="H267" s="11">
        <v>0</v>
      </c>
      <c r="I267" s="11">
        <v>4</v>
      </c>
      <c r="J267" s="11">
        <v>2</v>
      </c>
      <c r="K267" s="11">
        <v>0</v>
      </c>
      <c r="L267" s="11">
        <v>0</v>
      </c>
      <c r="M267" s="11">
        <v>4</v>
      </c>
      <c r="N267" s="11">
        <v>0</v>
      </c>
      <c r="O267" s="11">
        <v>0</v>
      </c>
      <c r="P267" s="11">
        <v>2</v>
      </c>
      <c r="Q267" s="11">
        <v>4</v>
      </c>
      <c r="R267" s="11">
        <f t="shared" si="15"/>
        <v>20</v>
      </c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</row>
    <row r="268" spans="1:46" x14ac:dyDescent="0.2">
      <c r="A268" s="10" t="s">
        <v>230</v>
      </c>
      <c r="B268" s="11"/>
      <c r="C268" s="11" t="s">
        <v>90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</row>
    <row r="269" spans="1:46" x14ac:dyDescent="0.2">
      <c r="A269" s="10" t="s">
        <v>231</v>
      </c>
      <c r="B269" s="11"/>
      <c r="C269" s="11" t="s">
        <v>71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</row>
    <row r="270" spans="1:46" s="6" customFormat="1" x14ac:dyDescent="0.2">
      <c r="A270" s="3" t="s">
        <v>232</v>
      </c>
      <c r="B270" s="3" t="s">
        <v>55</v>
      </c>
      <c r="C270" s="3"/>
      <c r="D270" s="3" t="s">
        <v>56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>
        <f>AVERAGE(R271:R273)</f>
        <v>32</v>
      </c>
      <c r="T270" s="3">
        <v>1</v>
      </c>
      <c r="U270" s="3">
        <f t="shared" si="11"/>
        <v>33</v>
      </c>
      <c r="V270" s="3">
        <v>0</v>
      </c>
      <c r="W270" s="3">
        <v>2</v>
      </c>
      <c r="X270" s="3">
        <v>0</v>
      </c>
      <c r="Y270" s="3">
        <v>1</v>
      </c>
      <c r="Z270" s="3">
        <v>3</v>
      </c>
      <c r="AA270" s="3">
        <v>2</v>
      </c>
      <c r="AB270" s="3">
        <v>2</v>
      </c>
      <c r="AC270" s="3">
        <v>1</v>
      </c>
      <c r="AD270" s="3">
        <v>-1</v>
      </c>
      <c r="AE270" s="3">
        <v>0</v>
      </c>
      <c r="AF270" s="3">
        <v>0</v>
      </c>
      <c r="AG270" s="3">
        <v>0</v>
      </c>
      <c r="AH270" s="3">
        <v>0</v>
      </c>
      <c r="AI270" s="3">
        <v>1</v>
      </c>
      <c r="AJ270" s="3">
        <v>0</v>
      </c>
      <c r="AK270" s="3">
        <v>0</v>
      </c>
      <c r="AL270" s="3">
        <f t="shared" si="12"/>
        <v>11</v>
      </c>
      <c r="AM270" s="3">
        <v>4</v>
      </c>
      <c r="AN270" s="3">
        <v>3</v>
      </c>
      <c r="AO270" s="3">
        <v>-2</v>
      </c>
      <c r="AP270" s="3">
        <v>1</v>
      </c>
      <c r="AQ270" s="3">
        <f t="shared" si="13"/>
        <v>6</v>
      </c>
      <c r="AR270" s="3">
        <f t="shared" si="14"/>
        <v>50</v>
      </c>
      <c r="AS270" s="3" t="s">
        <v>63</v>
      </c>
      <c r="AT270" s="3" t="s">
        <v>64</v>
      </c>
    </row>
    <row r="271" spans="1:46" x14ac:dyDescent="0.2">
      <c r="A271" s="10" t="s">
        <v>233</v>
      </c>
      <c r="B271" s="11"/>
      <c r="C271" s="11" t="s">
        <v>56</v>
      </c>
      <c r="D271" s="11"/>
      <c r="E271" s="11" t="s">
        <v>60</v>
      </c>
      <c r="F271" s="11">
        <v>4</v>
      </c>
      <c r="G271" s="11">
        <v>2</v>
      </c>
      <c r="H271" s="11">
        <v>4</v>
      </c>
      <c r="I271" s="11">
        <v>4</v>
      </c>
      <c r="J271" s="11">
        <v>4</v>
      </c>
      <c r="K271" s="11">
        <v>0</v>
      </c>
      <c r="L271" s="11">
        <v>2</v>
      </c>
      <c r="M271" s="11">
        <v>4</v>
      </c>
      <c r="N271" s="11">
        <v>0</v>
      </c>
      <c r="O271" s="11">
        <v>0</v>
      </c>
      <c r="P271" s="11">
        <v>4</v>
      </c>
      <c r="Q271" s="11">
        <v>4</v>
      </c>
      <c r="R271" s="11">
        <f t="shared" si="15"/>
        <v>32</v>
      </c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</row>
    <row r="272" spans="1:46" x14ac:dyDescent="0.2">
      <c r="A272" s="10" t="s">
        <v>59</v>
      </c>
      <c r="B272" s="11"/>
      <c r="C272" s="11" t="s">
        <v>71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</row>
    <row r="273" spans="1:46" x14ac:dyDescent="0.2">
      <c r="A273" s="10" t="s">
        <v>234</v>
      </c>
      <c r="B273" s="11"/>
      <c r="C273" s="11" t="s">
        <v>71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</row>
    <row r="274" spans="1:46" s="12" customFormat="1" x14ac:dyDescent="0.2">
      <c r="A274" s="4" t="s">
        <v>235</v>
      </c>
      <c r="B274" s="4" t="s">
        <v>55</v>
      </c>
      <c r="C274" s="4"/>
      <c r="D274" s="4" t="s">
        <v>94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s="12" customFormat="1" x14ac:dyDescent="0.2">
      <c r="A275" s="5" t="s">
        <v>236</v>
      </c>
      <c r="B275" s="4"/>
      <c r="C275" s="4" t="s">
        <v>90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s="12" customFormat="1" x14ac:dyDescent="0.2">
      <c r="A276" s="5" t="s">
        <v>237</v>
      </c>
      <c r="B276" s="4"/>
      <c r="C276" s="4" t="s">
        <v>94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s="12" customFormat="1" x14ac:dyDescent="0.2">
      <c r="A277" s="5" t="s">
        <v>59</v>
      </c>
      <c r="B277" s="4"/>
      <c r="C277" s="4" t="s">
        <v>71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s="6" customFormat="1" x14ac:dyDescent="0.2">
      <c r="A278" s="3" t="s">
        <v>238</v>
      </c>
      <c r="B278" s="3" t="s">
        <v>55</v>
      </c>
      <c r="C278" s="3"/>
      <c r="D278" s="3" t="s">
        <v>56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>
        <f>AVERAGE(R279)</f>
        <v>24</v>
      </c>
      <c r="T278" s="3">
        <v>1</v>
      </c>
      <c r="U278" s="3">
        <f t="shared" si="11"/>
        <v>25</v>
      </c>
      <c r="V278" s="3">
        <v>1</v>
      </c>
      <c r="W278" s="3">
        <v>2</v>
      </c>
      <c r="X278" s="3">
        <v>0</v>
      </c>
      <c r="Y278" s="3">
        <v>1</v>
      </c>
      <c r="Z278" s="3">
        <v>3</v>
      </c>
      <c r="AA278" s="3">
        <v>2</v>
      </c>
      <c r="AB278" s="3">
        <v>2</v>
      </c>
      <c r="AC278" s="3">
        <v>2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f t="shared" si="12"/>
        <v>13</v>
      </c>
      <c r="AM278" s="3">
        <v>4</v>
      </c>
      <c r="AN278" s="3">
        <v>1</v>
      </c>
      <c r="AO278" s="3">
        <v>-2</v>
      </c>
      <c r="AP278" s="3">
        <v>1</v>
      </c>
      <c r="AQ278" s="3">
        <f t="shared" si="13"/>
        <v>4</v>
      </c>
      <c r="AR278" s="3">
        <f t="shared" si="14"/>
        <v>42</v>
      </c>
      <c r="AS278" s="3" t="s">
        <v>63</v>
      </c>
      <c r="AT278" s="3" t="s">
        <v>64</v>
      </c>
    </row>
    <row r="279" spans="1:46" x14ac:dyDescent="0.2">
      <c r="A279" s="10" t="s">
        <v>239</v>
      </c>
      <c r="B279" s="11"/>
      <c r="C279" s="11" t="s">
        <v>56</v>
      </c>
      <c r="D279" s="11"/>
      <c r="E279" s="11" t="s">
        <v>60</v>
      </c>
      <c r="F279" s="11">
        <v>2</v>
      </c>
      <c r="G279" s="11">
        <v>2</v>
      </c>
      <c r="H279" s="11">
        <v>4</v>
      </c>
      <c r="I279" s="11">
        <v>4</v>
      </c>
      <c r="J279" s="11">
        <v>4</v>
      </c>
      <c r="K279" s="11">
        <v>0</v>
      </c>
      <c r="L279" s="11">
        <v>0</v>
      </c>
      <c r="M279" s="11">
        <v>4</v>
      </c>
      <c r="N279" s="11">
        <v>0</v>
      </c>
      <c r="O279" s="11">
        <v>0</v>
      </c>
      <c r="P279" s="11">
        <v>2</v>
      </c>
      <c r="Q279" s="11">
        <v>2</v>
      </c>
      <c r="R279" s="11">
        <f t="shared" si="15"/>
        <v>24</v>
      </c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</row>
    <row r="280" spans="1:46" s="6" customFormat="1" x14ac:dyDescent="0.2">
      <c r="A280" s="3" t="s">
        <v>240</v>
      </c>
      <c r="B280" s="3" t="s">
        <v>55</v>
      </c>
      <c r="C280" s="3"/>
      <c r="D280" s="3" t="s">
        <v>56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>
        <f>AVERAGE(R281:R282)</f>
        <v>28</v>
      </c>
      <c r="T280" s="3">
        <v>2</v>
      </c>
      <c r="U280" s="3">
        <f t="shared" ref="U280" si="16">S280+T280</f>
        <v>30</v>
      </c>
      <c r="V280" s="3">
        <v>1</v>
      </c>
      <c r="W280" s="3">
        <v>2</v>
      </c>
      <c r="X280" s="3">
        <v>2</v>
      </c>
      <c r="Y280" s="3">
        <v>1</v>
      </c>
      <c r="Z280" s="3">
        <v>2</v>
      </c>
      <c r="AA280" s="3">
        <v>2</v>
      </c>
      <c r="AB280" s="3">
        <v>2</v>
      </c>
      <c r="AC280" s="3">
        <v>2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f t="shared" ref="AL280" si="17">SUM(V280:AK280)</f>
        <v>14</v>
      </c>
      <c r="AM280" s="3">
        <v>3</v>
      </c>
      <c r="AN280" s="3">
        <v>1</v>
      </c>
      <c r="AO280" s="3">
        <v>-2</v>
      </c>
      <c r="AP280" s="3">
        <v>1</v>
      </c>
      <c r="AQ280" s="3">
        <f t="shared" ref="AQ280" si="18">SUM(AM280:AP280)</f>
        <v>3</v>
      </c>
      <c r="AR280" s="3">
        <f t="shared" ref="AR280" si="19">AQ280+AL280+U280</f>
        <v>47</v>
      </c>
      <c r="AS280" s="3" t="s">
        <v>63</v>
      </c>
      <c r="AT280" s="3" t="s">
        <v>64</v>
      </c>
    </row>
    <row r="281" spans="1:46" x14ac:dyDescent="0.2">
      <c r="A281" s="10" t="s">
        <v>241</v>
      </c>
      <c r="B281" s="11"/>
      <c r="C281" s="11" t="s">
        <v>56</v>
      </c>
      <c r="D281" s="11"/>
      <c r="E281" s="11" t="s">
        <v>60</v>
      </c>
      <c r="F281" s="11">
        <v>4</v>
      </c>
      <c r="G281" s="11">
        <v>2</v>
      </c>
      <c r="H281" s="11">
        <v>4</v>
      </c>
      <c r="I281" s="11">
        <v>4</v>
      </c>
      <c r="J281" s="11">
        <v>4</v>
      </c>
      <c r="K281" s="11">
        <v>0</v>
      </c>
      <c r="L281" s="11">
        <v>0</v>
      </c>
      <c r="M281" s="11">
        <v>4</v>
      </c>
      <c r="N281" s="11">
        <v>0</v>
      </c>
      <c r="O281" s="11">
        <v>0</v>
      </c>
      <c r="P281" s="11">
        <v>4</v>
      </c>
      <c r="Q281" s="11">
        <v>2</v>
      </c>
      <c r="R281" s="11">
        <f t="shared" si="15"/>
        <v>28</v>
      </c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</row>
    <row r="282" spans="1:46" x14ac:dyDescent="0.2">
      <c r="A282" s="10" t="s">
        <v>242</v>
      </c>
      <c r="B282" s="11"/>
      <c r="C282" s="11" t="s">
        <v>56</v>
      </c>
      <c r="D282" s="11"/>
      <c r="E282" s="11" t="s">
        <v>74</v>
      </c>
      <c r="F282" s="11">
        <v>2</v>
      </c>
      <c r="G282" s="11">
        <v>2</v>
      </c>
      <c r="H282" s="11">
        <v>4</v>
      </c>
      <c r="I282" s="11">
        <v>4</v>
      </c>
      <c r="J282" s="11">
        <v>4</v>
      </c>
      <c r="K282" s="11">
        <v>0</v>
      </c>
      <c r="L282" s="11">
        <v>0</v>
      </c>
      <c r="M282" s="11">
        <v>4</v>
      </c>
      <c r="N282" s="11">
        <v>0</v>
      </c>
      <c r="O282" s="11">
        <v>0</v>
      </c>
      <c r="P282" s="11">
        <v>4</v>
      </c>
      <c r="Q282" s="11">
        <v>4</v>
      </c>
      <c r="R282" s="11">
        <f t="shared" si="15"/>
        <v>28</v>
      </c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</row>
  </sheetData>
  <mergeCells count="4">
    <mergeCell ref="X4:Z4"/>
    <mergeCell ref="AD4:AF4"/>
    <mergeCell ref="AG4:AH4"/>
    <mergeCell ref="AI4:AK4"/>
  </mergeCells>
  <dataValidations count="19">
    <dataValidation type="list" allowBlank="1" showInputMessage="1" showErrorMessage="1" sqref="X8:Y162 X6:Y6 AE6 AE8:AE162 AE164:AE282 X164:Y282" xr:uid="{793A200A-3021-6F4C-8FD3-9BDF54CD1FCF}">
      <formula1>"2, 1, 0"</formula1>
    </dataValidation>
    <dataValidation type="list" allowBlank="1" showInputMessage="1" showErrorMessage="1" sqref="F5:Q5" xr:uid="{6A2659AB-B1BE-A747-B187-72537EC0F88E}">
      <formula1>"2, 1, 0, N/A"</formula1>
    </dataValidation>
    <dataValidation type="list" allowBlank="1" showInputMessage="1" showErrorMessage="1" sqref="T8:T23 T28:T282" xr:uid="{CF27ABBD-6277-6846-A7EB-05C94A3371DE}">
      <formula1>"1, 2, 3, 4, 5"</formula1>
    </dataValidation>
    <dataValidation type="list" allowBlank="1" showInputMessage="1" showErrorMessage="1" sqref="D283:D295" xr:uid="{D7C78112-3001-B34E-93E8-74F037338336}">
      <formula1>"Yes1, Yes2, No"</formula1>
    </dataValidation>
    <dataValidation type="list" allowBlank="1" showInputMessage="1" showErrorMessage="1" sqref="Z8:Z162 Z6 Z164:Z282" xr:uid="{0037A9AE-3409-C344-82C2-C97149093C22}">
      <formula1>"3, 2, 1, -1, 0"</formula1>
    </dataValidation>
    <dataValidation type="list" allowBlank="1" showInputMessage="1" showErrorMessage="1" sqref="W8:W162 W6 AC6 AC8:AC162 W164:W282 AC164:AC282" xr:uid="{51A2EF7D-04DD-3F49-8708-B324E99A3CCA}">
      <formula1>"2, 1, -1, 0"</formula1>
    </dataValidation>
    <dataValidation type="list" allowBlank="1" showInputMessage="1" showErrorMessage="1" sqref="V8:V162 V6 V164:V282" xr:uid="{33C5E714-731A-3943-B709-F3CB5EB913A2}">
      <formula1>"2, 1, 0, -1"</formula1>
    </dataValidation>
    <dataValidation type="list" allowBlank="1" showInputMessage="1" showErrorMessage="1" sqref="AF8:AF162 AF6 AF164:AF282" xr:uid="{C34FDAC4-E205-EC47-B54F-AE4BC209154D}">
      <formula1>"1, -2, 0"</formula1>
    </dataValidation>
    <dataValidation type="list" allowBlank="1" showInputMessage="1" showErrorMessage="1" sqref="AA50:AB162 AA6:AB6 AA8:AB48 AA49 AA164:AB282" xr:uid="{7D7679BA-91C2-4946-BA49-EC7CD5725EC2}">
      <formula1>"2, 0"</formula1>
    </dataValidation>
    <dataValidation type="list" allowBlank="1" showInputMessage="1" showErrorMessage="1" sqref="AK8:AK162 AK6 AD6 AD8:AD162 AK164:AK282 AD164:AD282" xr:uid="{67E515A6-D3C7-2B44-A3C6-46698FDE1CD4}">
      <formula1>"-2, -1, 1, 0"</formula1>
    </dataValidation>
    <dataValidation type="list" allowBlank="1" showInputMessage="1" showErrorMessage="1" sqref="AG164:AJ282 AP6 AG6:AJ6 AP8:AP54 AG8:AJ162 AP56:AP282" xr:uid="{92CC9626-768A-9A42-B89A-85E4FCD52DF3}">
      <formula1>"1, 0"</formula1>
    </dataValidation>
    <dataValidation type="list" allowBlank="1" showInputMessage="1" showErrorMessage="1" sqref="AM6 AM78:AM186 AM56:AM76 AM8:AM54 AM188:AM282" xr:uid="{90873DA9-BF9E-734E-BC69-CFF1800BBCBD}">
      <formula1>"4, 3, 1, 0"</formula1>
    </dataValidation>
    <dataValidation type="list" allowBlank="1" showInputMessage="1" showErrorMessage="1" sqref="AO6 AO8:AO54 AO56:AO282" xr:uid="{D6A077FE-DC01-364E-B4AB-1D395C754281}">
      <formula1>"-2, 2, 0"</formula1>
    </dataValidation>
    <dataValidation type="list" allowBlank="1" showInputMessage="1" showErrorMessage="1" sqref="AN6 AN8:AN54 AN56:AN282" xr:uid="{41CD5424-05B9-4E45-B4E2-9129EA6D2F1E}">
      <formula1>"4, 3, 2, 1, 0"</formula1>
    </dataValidation>
    <dataValidation type="list" allowBlank="1" showInputMessage="1" showErrorMessage="1" sqref="AS1:AS10 AS12:AS1048576" xr:uid="{B9F9F8B8-F474-E24C-9A44-AE5D0DFAACB5}">
      <formula1>"high, medium, low"</formula1>
    </dataValidation>
    <dataValidation type="list" allowBlank="1" showInputMessage="1" showErrorMessage="1" sqref="AT8:AT10 AT12:AT282" xr:uid="{81AEC71C-8DCF-8540-88A6-C20FEE4001EE}">
      <formula1>"TRL5, TRL4, TRL3.5, TRL3"</formula1>
    </dataValidation>
    <dataValidation type="list" allowBlank="1" showInputMessage="1" showErrorMessage="1" sqref="C5:D282" xr:uid="{525DE019-1FE8-534C-BC3A-EAA14DB4A713}">
      <formula1>"Yes1, Yes2, Yes3, Yes4, No"</formula1>
    </dataValidation>
    <dataValidation type="list" allowBlank="1" showInputMessage="1" showErrorMessage="1" sqref="E8:E282" xr:uid="{1E26CA67-AE1A-434A-95C1-E2B1D6EE298A}">
      <formula1>"Animal, In Vitro, Both"</formula1>
    </dataValidation>
    <dataValidation type="list" allowBlank="1" showInputMessage="1" showErrorMessage="1" sqref="F6:Q282" xr:uid="{16527B42-DB74-854F-8AEF-65130E12E0BD}">
      <formula1>"4, 2, 0"</formula1>
    </dataValidation>
  </dataValidations>
  <hyperlinks>
    <hyperlink ref="A150" r:id="rId1" xr:uid="{911125A4-750F-1D48-9004-89FDF761C945}"/>
    <hyperlink ref="A149" r:id="rId2" xr:uid="{30578CAC-43F1-564D-AA7C-A2D980C94DA0}"/>
    <hyperlink ref="A32" r:id="rId3" xr:uid="{F5E1A56F-E4B2-C442-B445-C5CD9EB290F2}"/>
    <hyperlink ref="A46" r:id="rId4" xr:uid="{BCC469FA-AD20-2648-808C-22E2045B9431}"/>
    <hyperlink ref="A58" r:id="rId5" xr:uid="{2255B211-57DB-9B4A-9EBF-5D6B3E8E78F8}"/>
    <hyperlink ref="A98" r:id="rId6" xr:uid="{63A73AE1-039E-8C4C-83E0-F9615DF54507}"/>
    <hyperlink ref="A132" r:id="rId7" xr:uid="{9F1FD1D2-5B0C-4D4F-9B26-1DD00445115D}"/>
    <hyperlink ref="A67" r:id="rId8" xr:uid="{1E386FC2-2BF3-BE41-8F72-DF76039061AD}"/>
    <hyperlink ref="A141" r:id="rId9" xr:uid="{3B3D06C8-F0F0-C541-9633-3EE24720F1FA}"/>
    <hyperlink ref="A224" r:id="rId10" xr:uid="{8E3A9EF7-D6CD-0B4C-81CD-51747E24B311}"/>
    <hyperlink ref="A246" r:id="rId11" xr:uid="{CFB585E4-A415-6E43-8D85-0064857AF13D}"/>
    <hyperlink ref="A24" r:id="rId12" xr:uid="{9DD3DC54-7FA5-FB40-B4C1-8402ADD8635A}"/>
    <hyperlink ref="A22" r:id="rId13" xr:uid="{03C71FD3-FE5F-D444-8D95-3D0CBBEA8328}"/>
    <hyperlink ref="A21" r:id="rId14" xr:uid="{3832A5D1-DD71-DE44-967F-2369D751D17D}"/>
    <hyperlink ref="A14" r:id="rId15" xr:uid="{B5357DEE-74A0-0842-BA3E-4EFF60AA991C}"/>
    <hyperlink ref="A10" r:id="rId16" xr:uid="{7CA0428B-3C02-734A-9C22-3C9056756122}"/>
    <hyperlink ref="A29" r:id="rId17" xr:uid="{1F55D85D-A26C-B842-8FA0-C81C259423D6}"/>
    <hyperlink ref="A44" r:id="rId18" xr:uid="{E4010BD1-5CC3-DB49-8213-5AB98D4BC913}"/>
    <hyperlink ref="A48" r:id="rId19" xr:uid="{F823807F-2457-BE47-84F9-09BFD4804E6A}"/>
    <hyperlink ref="A50" r:id="rId20" xr:uid="{C642C7CC-B795-9F48-864F-2DB58D51E110}"/>
    <hyperlink ref="A60" r:id="rId21" xr:uid="{E523BE02-8ABD-5449-AD26-547FBFD14A3B}"/>
    <hyperlink ref="A71" r:id="rId22" xr:uid="{3E746E78-6BB4-5C42-9C1A-79E5D19D0848}"/>
    <hyperlink ref="A74" r:id="rId23" xr:uid="{0D7B655A-7CA4-784B-B4C5-D27EA7378200}"/>
    <hyperlink ref="A77" r:id="rId24" xr:uid="{5957F363-7AFC-884F-8F3E-3D9C182950DD}"/>
    <hyperlink ref="A79" r:id="rId25" xr:uid="{7BDF394B-0371-A148-BB6B-2DD1DE1B50D4}"/>
    <hyperlink ref="A81" r:id="rId26" xr:uid="{17A97B42-24D9-7247-B105-8C37411EBFED}"/>
    <hyperlink ref="A90" r:id="rId27" xr:uid="{DD4FBBAB-7B69-EB4F-9A90-3C2BF5147CF4}"/>
    <hyperlink ref="A100" r:id="rId28" xr:uid="{4EC4D219-0450-7C45-8FA6-5A9D08A6B53F}"/>
    <hyperlink ref="A113" r:id="rId29" xr:uid="{02CECA21-AC88-324F-BA33-038CFF7E9BFE}"/>
    <hyperlink ref="A123" r:id="rId30" xr:uid="{27233AB7-ED34-0B41-A48D-02C1F9E89E1F}"/>
    <hyperlink ref="A127" r:id="rId31" xr:uid="{8B5EB290-8DD6-804C-95D5-7E28C6CFF0E7}"/>
    <hyperlink ref="A130" r:id="rId32" xr:uid="{919B6668-6939-1645-8A1C-5300B145684E}"/>
    <hyperlink ref="A134" r:id="rId33" xr:uid="{1157EE5B-EA0C-F841-8637-6C7C7ABB277E}"/>
    <hyperlink ref="A143" r:id="rId34" xr:uid="{3244B287-7398-5241-AC93-03B3448367CB}"/>
    <hyperlink ref="A145" r:id="rId35" xr:uid="{60F22E4B-FD21-3740-9363-8BC887C57703}"/>
    <hyperlink ref="A147" r:id="rId36" xr:uid="{4753806A-871D-744C-9C81-E70F9F0AE6BE}"/>
    <hyperlink ref="A154" r:id="rId37" xr:uid="{042A3481-7C8F-C647-8154-6BEB26714134}"/>
    <hyperlink ref="A157" r:id="rId38" xr:uid="{473CD59A-A141-7347-B7BB-EF934128DDDA}"/>
    <hyperlink ref="A169" r:id="rId39" xr:uid="{0617B19D-E664-8B46-919E-8BA7FD79FCAE}"/>
    <hyperlink ref="A168" r:id="rId40" xr:uid="{36E574EB-AC40-4448-A691-E49137FCF8B4}"/>
    <hyperlink ref="A167" r:id="rId41" xr:uid="{91FF3B1D-66D4-8A49-B284-2947CFF77DF0}"/>
    <hyperlink ref="A170" r:id="rId42" xr:uid="{BDF26E9A-8EF5-2044-B8A8-00FA79A51CD6}"/>
    <hyperlink ref="A171" r:id="rId43" xr:uid="{DD5A82E9-08A2-1644-91FA-4D596FB2B299}"/>
    <hyperlink ref="A172" r:id="rId44" xr:uid="{54C13189-E48D-854E-9EB3-C0C6BD2AF6E3}"/>
    <hyperlink ref="A178" r:id="rId45" xr:uid="{18B8E873-2AA0-BE4A-AD6B-C75137F26CB6}"/>
    <hyperlink ref="A179" r:id="rId46" xr:uid="{461341CA-0F3C-D848-B292-6A6D34E8C378}"/>
    <hyperlink ref="A182" r:id="rId47" xr:uid="{E037DC41-67F3-F042-A229-4C3EFE002580}"/>
    <hyperlink ref="A188" r:id="rId48" xr:uid="{81DD578A-C2C4-2F45-86D2-0DFBD07D12DC}"/>
    <hyperlink ref="A193" r:id="rId49" xr:uid="{6CE43FDF-22CC-C745-9249-93BC18DE664A}"/>
    <hyperlink ref="A199" r:id="rId50" xr:uid="{6BB2CFCF-62BC-5145-8DA6-243A9E7696B5}"/>
    <hyperlink ref="A204" r:id="rId51" xr:uid="{3ED10E81-E60B-2C4F-8430-465869EB5D6F}"/>
    <hyperlink ref="A207" r:id="rId52" xr:uid="{C769D246-7DB8-E244-B1CF-D54D2D294AA7}"/>
    <hyperlink ref="A222" r:id="rId53" xr:uid="{B393A6A6-6CF7-3448-B74D-A4BC56A6CCB4}"/>
    <hyperlink ref="A226" r:id="rId54" xr:uid="{94391011-4696-2240-896E-40A8DC537992}"/>
    <hyperlink ref="A228" r:id="rId55" xr:uid="{FBF276DD-8DE5-8F4E-8B45-232F06D45C05}"/>
    <hyperlink ref="A231" r:id="rId56" xr:uid="{E5FBDF0B-3235-564E-83A7-1CB47F017226}"/>
    <hyperlink ref="A234" r:id="rId57" xr:uid="{E5A0656C-7E00-9E48-AAED-DB61A254775A}"/>
    <hyperlink ref="A236" r:id="rId58" xr:uid="{98821E91-262A-154D-BC2B-D21D0E7ACD24}"/>
    <hyperlink ref="A243" r:id="rId59" xr:uid="{0AAF257F-2834-0445-87B7-9B88CF781AC9}"/>
    <hyperlink ref="A254" r:id="rId60" xr:uid="{A69E1424-5998-814F-8322-93BC4B08950A}"/>
    <hyperlink ref="A261" r:id="rId61" xr:uid="{80CBF37A-0C59-B44A-810B-E2C4473536E9}"/>
    <hyperlink ref="A264" r:id="rId62" xr:uid="{CBC4D8C4-775B-974D-9BAD-305012E15596}"/>
    <hyperlink ref="A266" r:id="rId63" xr:uid="{4EB64DED-BAAE-0C4A-87C1-288E1B87F1EA}"/>
    <hyperlink ref="A271" r:id="rId64" xr:uid="{E3B46721-0816-DD46-A295-8D891B984C77}"/>
    <hyperlink ref="A275" r:id="rId65" xr:uid="{0D292326-E5B3-8446-8B4F-56AA6EBD1BE7}"/>
    <hyperlink ref="A279" r:id="rId66" xr:uid="{E74740D7-1579-954A-94F6-9FFAB235DDA0}"/>
    <hyperlink ref="A282" r:id="rId67" xr:uid="{24E88BEB-79D7-944B-885D-B9A8D17B217A}"/>
    <hyperlink ref="A281" r:id="rId68" xr:uid="{BC12508D-ABB6-9F4A-B697-63C0910AF25D}"/>
    <hyperlink ref="A250" r:id="rId69" xr:uid="{514098F2-3A06-6D45-A529-3CDD37A4AFEF}"/>
    <hyperlink ref="A252" r:id="rId70" xr:uid="{8679EBBB-9318-F74E-8B02-61407072953F}"/>
    <hyperlink ref="A30" r:id="rId71" xr:uid="{D7D406FB-B655-8C49-9FB3-BEC3D399206C}"/>
    <hyperlink ref="A51" r:id="rId72" xr:uid="{80D3488D-1177-D84B-9482-C95CAFCB7923}"/>
    <hyperlink ref="A73" r:id="rId73" xr:uid="{DD6F541C-A5E6-F14B-AF0E-5A8C3C13EFBD}"/>
    <hyperlink ref="A76" r:id="rId74" xr:uid="{17BBA82C-76CC-8143-B0AB-0E83F18F671A}"/>
    <hyperlink ref="A101" r:id="rId75" xr:uid="{49450120-DAA2-B749-AB4F-8F9D9ED25FF7}"/>
    <hyperlink ref="A112" r:id="rId76" xr:uid="{F71E6CE9-18F6-A54C-834C-1264298FFF0E}"/>
    <hyperlink ref="A128" r:id="rId77" xr:uid="{C8D301B4-DD29-3F43-8392-9DE6A0465C5B}"/>
    <hyperlink ref="A158" r:id="rId78" xr:uid="{0BA7CC5A-0572-544D-B5CC-128BBA7A64B1}"/>
    <hyperlink ref="A155" r:id="rId79" xr:uid="{3B276D71-0C85-384E-9676-97B63CCE2222}"/>
    <hyperlink ref="A164" r:id="rId80" xr:uid="{B22412E9-CDD3-A448-8DD7-C50A7CF1BC2C}"/>
    <hyperlink ref="A165" r:id="rId81" xr:uid="{B583499C-9A58-5544-997D-6FD387180EE6}"/>
    <hyperlink ref="A183" r:id="rId82" xr:uid="{207C24D2-FEB3-1544-928C-A6B7D294BFBA}"/>
    <hyperlink ref="A230" r:id="rId83" xr:uid="{EE598109-5CBB-C14C-A3A9-9F9119AF499B}"/>
    <hyperlink ref="A38" r:id="rId84" xr:uid="{32B81D2B-DEE2-D24E-974F-96A1E075BF7D}"/>
    <hyperlink ref="A233" r:id="rId85" xr:uid="{307027E0-6325-984C-8EF5-E523B3F753BF}"/>
    <hyperlink ref="A262" r:id="rId86" xr:uid="{C45667A5-A3F1-C040-A9F0-177221DA3B26}"/>
    <hyperlink ref="A180" r:id="rId87" xr:uid="{183A4D36-CB1F-8847-AA3C-D2005B0DDEE9}"/>
    <hyperlink ref="A9" r:id="rId88" xr:uid="{ECAD4E89-A9BF-1A42-B243-45F37CD853C2}"/>
    <hyperlink ref="A85" r:id="rId89" xr:uid="{367DBFEE-08B1-1947-9853-64FC8DA62019}"/>
    <hyperlink ref="A86" r:id="rId90" xr:uid="{9C1E0E89-FC31-484C-A12B-B6E685ACF80D}"/>
    <hyperlink ref="A92" r:id="rId91" xr:uid="{8BE986B7-6B8A-3B4F-82D4-6327287A4F4B}"/>
    <hyperlink ref="A91" r:id="rId92" xr:uid="{2056EA56-EA0E-F94D-B4A2-0D0CCDD6B09D}"/>
    <hyperlink ref="A185" r:id="rId93" xr:uid="{E38E8E5A-7391-CD4D-AF5E-CFB3D0A23021}"/>
    <hyperlink ref="A186" r:id="rId94" xr:uid="{BC8A90C5-9760-4242-83DC-8C1CD6882E7A}"/>
    <hyperlink ref="A208" r:id="rId95" xr:uid="{E3B6C015-C1E6-3B43-A664-D532FDDDA575}"/>
    <hyperlink ref="A206" r:id="rId96" xr:uid="{E6C167DC-E092-1346-A084-F469BBC1E323}"/>
    <hyperlink ref="A242" r:id="rId97" xr:uid="{94AD1551-8193-E44C-9A1B-A33CBCED2F94}"/>
    <hyperlink ref="A244" r:id="rId98" xr:uid="{CA85F25C-B1D2-9A41-93CB-0D252D0F0FD4}"/>
    <hyperlink ref="A276" r:id="rId99" xr:uid="{E19EA25D-FD79-824F-B699-0D2062814D0C}"/>
    <hyperlink ref="A277" r:id="rId100" xr:uid="{67266222-4B4E-7540-A865-FC3A5970982F}"/>
    <hyperlink ref="A63" r:id="rId101" xr:uid="{091937FB-721F-3447-BC90-8EC9F3F95F8B}"/>
    <hyperlink ref="A61" r:id="rId102" xr:uid="{F3326BAF-5C9E-934E-82FF-E78A148AA948}"/>
    <hyperlink ref="A62" r:id="rId103" xr:uid="{7D3373FA-857A-5E48-A3B1-5D20989D42B5}"/>
    <hyperlink ref="A135" r:id="rId104" xr:uid="{786911D8-9427-8848-8607-5D55517833E4}"/>
    <hyperlink ref="A136" r:id="rId105" xr:uid="{12453A31-614F-3A4D-A02E-9912E418C96C}"/>
    <hyperlink ref="A137" r:id="rId106" xr:uid="{CFF96BD2-06D2-B34C-A062-FA99644C1B67}"/>
    <hyperlink ref="A191" r:id="rId107" xr:uid="{950746C1-A015-A94E-8252-BF2CF882B692}"/>
    <hyperlink ref="A190" r:id="rId108" xr:uid="{A332E43C-0BF7-5C4C-8B83-72CFADD4978A}"/>
    <hyperlink ref="A189" r:id="rId109" xr:uid="{F8A83EDC-98DC-044B-959E-768D7D3D3555}"/>
    <hyperlink ref="A200" r:id="rId110" xr:uid="{B20D1EE4-BB4B-9149-AC73-8D53360B9754}"/>
    <hyperlink ref="A201" r:id="rId111" xr:uid="{71CF4C80-99D1-8B4A-9294-3C0C14FCF4B1}"/>
    <hyperlink ref="A202" r:id="rId112" xr:uid="{D370E593-C620-1943-A809-575192DAADBD}"/>
    <hyperlink ref="A256" r:id="rId113" xr:uid="{6C17D469-2C6C-1D46-AF0C-03C89993576F}"/>
    <hyperlink ref="A257" r:id="rId114" xr:uid="{1ADE3E00-A8BA-E84D-BF5E-565828963E40}"/>
    <hyperlink ref="A255" r:id="rId115" xr:uid="{BF384CCF-3803-6742-BD9D-B2398D804BF9}"/>
    <hyperlink ref="A272" r:id="rId116" xr:uid="{89171BFF-955C-4041-821B-7EA9FA248F3C}"/>
    <hyperlink ref="A273" r:id="rId117" xr:uid="{09BA2FF5-57B4-154B-B7CB-5AE25833AC78}"/>
    <hyperlink ref="A195" r:id="rId118" xr:uid="{D3523BAA-6F61-C040-9727-FA6807D38344}"/>
    <hyperlink ref="A194" r:id="rId119" xr:uid="{6307C67C-BDC2-314C-AD5C-C16A0392DB34}"/>
    <hyperlink ref="A196" r:id="rId120" xr:uid="{01D28BCB-D84A-BE4C-B155-29E875E04B31}"/>
    <hyperlink ref="A197" r:id="rId121" xr:uid="{0306E812-420E-7D4A-8BD7-7080FB3E443A}"/>
    <hyperlink ref="A237" r:id="rId122" xr:uid="{AEE1D550-4942-784F-AF20-19F41E874F7C}"/>
    <hyperlink ref="A238" r:id="rId123" xr:uid="{535B4C6B-7A0B-3F40-93E7-1441BFD590D9}"/>
    <hyperlink ref="A239" r:id="rId124" xr:uid="{54DCFAB5-D1E8-AB46-9FBE-DE90C9134223}"/>
    <hyperlink ref="A240" r:id="rId125" xr:uid="{84E0C119-0024-6746-955C-4B79EDA8816C}"/>
    <hyperlink ref="A267" r:id="rId126" xr:uid="{5A031C3C-3853-384C-9346-DEFB2157DAF6}"/>
    <hyperlink ref="A268" r:id="rId127" xr:uid="{C9A75A7C-D171-214F-B93B-3EB24A52B0C4}"/>
    <hyperlink ref="A269" r:id="rId128" xr:uid="{1D0E14D2-856A-1647-BBD1-F002AB783F65}"/>
    <hyperlink ref="A16" r:id="rId129" xr:uid="{D9F630C6-30D2-0E4F-B30C-B274FF9A7D6C}"/>
    <hyperlink ref="A19" r:id="rId130" xr:uid="{7DF40048-989B-8E47-9EAB-C7542D761A6D}"/>
    <hyperlink ref="A18" r:id="rId131" xr:uid="{7806DB78-9E80-CE48-BA31-26EED5DFCBEC}"/>
    <hyperlink ref="A17" r:id="rId132" xr:uid="{E7656DEF-D500-A44B-B48B-881C89A53EF7}"/>
    <hyperlink ref="A26" r:id="rId133" xr:uid="{2A1930B1-5C25-D44B-B440-C51FEE93B6C8}"/>
    <hyperlink ref="A27" r:id="rId134" xr:uid="{B13146AA-0AF2-D44D-A675-ABF68922B6DC}"/>
    <hyperlink ref="A34" r:id="rId135" xr:uid="{1B90C626-C211-7D48-8564-F0DC3A3F08FF}"/>
    <hyperlink ref="A36" r:id="rId136" xr:uid="{479F4E62-6EAF-7841-871F-7B0708040BA2}"/>
    <hyperlink ref="A40" r:id="rId137" xr:uid="{C9CC948E-6B14-5B42-9480-A7728A7EC850}"/>
    <hyperlink ref="A42" r:id="rId138" xr:uid="{66CDD0E4-1D7F-5C4F-A35E-744DBDB48972}"/>
    <hyperlink ref="A52" r:id="rId139" xr:uid="{1C429F93-731D-C44D-9EEC-8DDC39DC99A8}"/>
    <hyperlink ref="A54" r:id="rId140" xr:uid="{BBE2CE85-6E8A-8D4A-8019-33EC3CA75FB5}"/>
    <hyperlink ref="A56" r:id="rId141" xr:uid="{B43DEA3B-C145-D14E-AD58-60110912BED4}"/>
    <hyperlink ref="A65" r:id="rId142" xr:uid="{E24761D8-054E-5C4B-91C3-80E5D9D4D0EE}"/>
    <hyperlink ref="A69" r:id="rId143" xr:uid="{7D7AAD6B-6EAE-F44A-BD2D-C52A0744FE3C}"/>
    <hyperlink ref="A83" r:id="rId144" xr:uid="{79A4BFC6-12A8-1147-88A6-000113B5EF45}"/>
    <hyperlink ref="A88" r:id="rId145" xr:uid="{8E1C6099-3767-BC48-9735-C9EA88E35FC5}"/>
    <hyperlink ref="A94" r:id="rId146" location="description " xr:uid="{8F296E67-3882-C64E-A678-872E7DC727CE}"/>
    <hyperlink ref="A96" r:id="rId147" xr:uid="{E808ACD6-8198-F348-B554-00C6A54B9644}"/>
    <hyperlink ref="A107" r:id="rId148" xr:uid="{B0A2E32B-591E-C746-AEA7-95B57434EF2C}"/>
    <hyperlink ref="A108" r:id="rId149" xr:uid="{B3A1D33A-8D3B-9843-A743-4E9849FD534B}"/>
    <hyperlink ref="A110" r:id="rId150" xr:uid="{90402936-605E-CB44-9DDA-FBAA57D3C1E6}"/>
    <hyperlink ref="A103" r:id="rId151" xr:uid="{22CD0A75-BB6D-864E-8518-360A1FC89E17}"/>
    <hyperlink ref="A105" r:id="rId152" xr:uid="{C5A50E0B-42E2-2E4C-A6AA-F2C69D702CCC}"/>
    <hyperlink ref="A115" r:id="rId153" xr:uid="{402D0605-AF65-884F-BE78-B5E853891BBA}"/>
    <hyperlink ref="A119" r:id="rId154" xr:uid="{BC515AAF-E82B-5341-AB29-A910F6C2C0B6}"/>
    <hyperlink ref="A121" r:id="rId155" xr:uid="{5BA69F9C-C176-124E-B715-CB554BE80505}"/>
    <hyperlink ref="A117" r:id="rId156" xr:uid="{32A868A6-AF1C-4443-B7A1-C75FDB714C39}"/>
    <hyperlink ref="A125" r:id="rId157" xr:uid="{AAEB7034-7505-9947-B276-8E81C851D079}"/>
    <hyperlink ref="A139" r:id="rId158" xr:uid="{A9845804-5B76-2B4E-96C7-554B80956BD5}"/>
    <hyperlink ref="A152" r:id="rId159" location="Abs1 " xr:uid="{22CB9EF8-AF87-5A4A-BB29-61D2DBAAE1BD}"/>
    <hyperlink ref="A160" r:id="rId160" xr:uid="{A3AEB19B-0169-AC45-8E3F-E6718A12A2E1}"/>
    <hyperlink ref="A162" r:id="rId161" xr:uid="{51E842E4-9AA8-7042-885D-488F248A4A5D}"/>
    <hyperlink ref="A174" r:id="rId162" xr:uid="{6EACC83A-2215-014F-8ADB-1A69AECA9D8C}"/>
    <hyperlink ref="A176" r:id="rId163" xr:uid="{C5687266-0FEF-064C-BF41-04384641BF92}"/>
    <hyperlink ref="A214" r:id="rId164" xr:uid="{E8A1465C-7B7E-F24B-B0CA-E172E1B46F16}"/>
    <hyperlink ref="A216" r:id="rId165" xr:uid="{8ADEDC73-6F80-A042-81A0-042619F74AB6}"/>
    <hyperlink ref="A218" r:id="rId166" xr:uid="{1A2E120B-06B1-0441-B570-45F3B3F97827}"/>
    <hyperlink ref="A220" r:id="rId167" location="323842187 " xr:uid="{495BDB1B-A455-974D-B072-E52C0822968C}"/>
    <hyperlink ref="A210" r:id="rId168" xr:uid="{AA0B7EFD-DC70-C147-8E38-88B97C4C03CA}"/>
    <hyperlink ref="A212" r:id="rId169" xr:uid="{20176B02-FD53-C844-AA6E-AD1CE61B6925}"/>
    <hyperlink ref="A248" r:id="rId170" xr:uid="{6EEC35BB-E242-FC4D-AEDE-0B2F95031C0E}"/>
    <hyperlink ref="A259" r:id="rId171" location=":~:text=Tocotrienol%20exerts%20anti%2Dinflammatory%20and,prevent%20hypertension%20in%20pre%2Declampsia. " xr:uid="{0200254F-E6AE-9742-A12E-135A47C5617D}"/>
  </hyperlinks>
  <pageMargins left="0.7" right="0.7" top="0.75" bottom="0.75" header="0.3" footer="0.3"/>
  <pageSetup paperSize="9" orientation="landscape" horizontalDpi="0" verticalDpi="0"/>
  <drawing r:id="rId1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99220BDBF7B243BEF2DBD01365BB16" ma:contentTypeVersion="14" ma:contentTypeDescription="Create a new document." ma:contentTypeScope="" ma:versionID="26071d0de42f8309d0f4c68631a17501">
  <xsd:schema xmlns:xsd="http://www.w3.org/2001/XMLSchema" xmlns:xs="http://www.w3.org/2001/XMLSchema" xmlns:p="http://schemas.microsoft.com/office/2006/metadata/properties" xmlns:ns2="c8318acf-e1d1-472a-8db2-81b922e560d2" xmlns:ns3="65057b65-988f-4f98-80ac-a27b897f1870" targetNamespace="http://schemas.microsoft.com/office/2006/metadata/properties" ma:root="true" ma:fieldsID="4f48956e7e282a5a852a0f74ecd7758d" ns2:_="" ns3:_="">
    <xsd:import namespace="c8318acf-e1d1-472a-8db2-81b922e560d2"/>
    <xsd:import namespace="65057b65-988f-4f98-80ac-a27b897f1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8acf-e1d1-472a-8db2-81b922e560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12861f-df9c-4ac0-92bd-da4c61c7cf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57b65-988f-4f98-80ac-a27b897f1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5612fac-dbd6-4b85-9f45-a777bbd94e2c}" ma:internalName="TaxCatchAll" ma:showField="CatchAllData" ma:web="65057b65-988f-4f98-80ac-a27b897f1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318acf-e1d1-472a-8db2-81b922e560d2">
      <Terms xmlns="http://schemas.microsoft.com/office/infopath/2007/PartnerControls"/>
    </lcf76f155ced4ddcb4097134ff3c332f>
    <TaxCatchAll xmlns="65057b65-988f-4f98-80ac-a27b897f1870" xsi:nil="true"/>
  </documentManagement>
</p:properties>
</file>

<file path=customXml/itemProps1.xml><?xml version="1.0" encoding="utf-8"?>
<ds:datastoreItem xmlns:ds="http://schemas.openxmlformats.org/officeDocument/2006/customXml" ds:itemID="{FB191B12-4A14-4A08-B292-A277779AD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18acf-e1d1-472a-8db2-81b922e560d2"/>
    <ds:schemaRef ds:uri="65057b65-988f-4f98-80ac-a27b897f1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FEB740-4C59-4843-88D2-58A01D3F1F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2E7AAC-6CBE-4579-9C07-E60577DDE14B}">
  <ds:schemaRefs>
    <ds:schemaRef ds:uri="http://schemas.microsoft.com/office/infopath/2007/PartnerControls"/>
    <ds:schemaRef ds:uri="http://purl.org/dc/dcmitype/"/>
    <ds:schemaRef ds:uri="http://purl.org/dc/terms/"/>
    <ds:schemaRef ds:uri="65057b65-988f-4f98-80ac-a27b897f1870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8318acf-e1d1-472a-8db2-81b922e560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Postregna</dc:creator>
  <cp:keywords/>
  <dc:description/>
  <cp:lastModifiedBy>Jessica Postregna</cp:lastModifiedBy>
  <cp:revision/>
  <dcterms:created xsi:type="dcterms:W3CDTF">2024-10-10T07:16:11Z</dcterms:created>
  <dcterms:modified xsi:type="dcterms:W3CDTF">2026-05-14T01:18:46Z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0x0101005199220BDBF7B243BEF2DBD01365BB16</vt:lpwstr>
  </property>
  <property fmtid="{D5CDD505-2E9C-101B-9397-08002B2CF9AE}" pid="3" name="MediaServiceImageTags">
    <vt:lpwstr/>
  </property>
</Properties>
</file>