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namine\Публикации 2023\Йодиды_2023\240623_revised files\240710_финальные документы в редакцию\Final\"/>
    </mc:Choice>
  </mc:AlternateContent>
  <xr:revisionPtr revIDLastSave="0" documentId="13_ncr:1_{2909C5C6-A2F2-459D-B28B-764A16580C55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Study design" sheetId="4" r:id="rId1"/>
    <sheet name="Final table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3" l="1"/>
  <c r="C41" i="3"/>
  <c r="M24" i="3"/>
  <c r="N24" i="3"/>
  <c r="O24" i="3"/>
  <c r="P24" i="3"/>
  <c r="Q24" i="3"/>
  <c r="M25" i="3"/>
  <c r="O25" i="3"/>
  <c r="Q25" i="3"/>
  <c r="Q26" i="3"/>
  <c r="Q27" i="3"/>
  <c r="O26" i="3"/>
  <c r="O27" i="3"/>
  <c r="C40" i="3"/>
  <c r="D40" i="3"/>
  <c r="E40" i="3"/>
  <c r="F40" i="3"/>
  <c r="G40" i="3"/>
  <c r="H40" i="3"/>
  <c r="I40" i="3"/>
  <c r="J40" i="3"/>
  <c r="J37" i="3"/>
  <c r="P25" i="3" s="1"/>
  <c r="J38" i="3"/>
  <c r="J39" i="3" s="1"/>
  <c r="P27" i="3" s="1"/>
  <c r="J41" i="3"/>
  <c r="J16" i="3"/>
  <c r="N25" i="3" s="1"/>
  <c r="J17" i="3"/>
  <c r="J18" i="3" s="1"/>
  <c r="N27" i="3" s="1"/>
  <c r="J19" i="3"/>
  <c r="J8" i="3"/>
  <c r="J9" i="3"/>
  <c r="J10" i="3" s="1"/>
  <c r="M27" i="3" s="1"/>
  <c r="N26" i="3" l="1"/>
  <c r="P26" i="3"/>
  <c r="M26" i="3"/>
  <c r="I37" i="3"/>
  <c r="I38" i="3"/>
  <c r="I39" i="3" s="1"/>
  <c r="I41" i="3"/>
  <c r="I16" i="3"/>
  <c r="I17" i="3"/>
  <c r="I18" i="3" s="1"/>
  <c r="I8" i="3"/>
  <c r="I9" i="3"/>
  <c r="I10" i="3" s="1"/>
  <c r="G41" i="3" l="1"/>
  <c r="E41" i="3"/>
  <c r="G37" i="3"/>
  <c r="H41" i="3"/>
  <c r="F41" i="3"/>
  <c r="D41" i="3"/>
  <c r="H37" i="3"/>
  <c r="C19" i="3"/>
  <c r="G19" i="3"/>
  <c r="E19" i="3"/>
  <c r="H19" i="3"/>
  <c r="F19" i="3"/>
  <c r="D19" i="3"/>
  <c r="D16" i="3" l="1"/>
  <c r="E16" i="3"/>
  <c r="F16" i="3"/>
  <c r="G16" i="3"/>
  <c r="H16" i="3"/>
  <c r="D17" i="3"/>
  <c r="D18" i="3" s="1"/>
  <c r="E17" i="3"/>
  <c r="E18" i="3" s="1"/>
  <c r="F17" i="3"/>
  <c r="F18" i="3" s="1"/>
  <c r="G17" i="3"/>
  <c r="G18" i="3" s="1"/>
  <c r="H17" i="3"/>
  <c r="H18" i="3" s="1"/>
  <c r="C17" i="3"/>
  <c r="C18" i="3" s="1"/>
  <c r="C16" i="3"/>
  <c r="D8" i="3"/>
  <c r="E8" i="3"/>
  <c r="F8" i="3"/>
  <c r="G8" i="3"/>
  <c r="H8" i="3"/>
  <c r="D9" i="3"/>
  <c r="D10" i="3" s="1"/>
  <c r="E9" i="3"/>
  <c r="E10" i="3" s="1"/>
  <c r="F9" i="3"/>
  <c r="F10" i="3" s="1"/>
  <c r="G9" i="3"/>
  <c r="G10" i="3" s="1"/>
  <c r="H9" i="3"/>
  <c r="H10" i="3" s="1"/>
  <c r="C9" i="3"/>
  <c r="C10" i="3" s="1"/>
  <c r="C8" i="3"/>
  <c r="H38" i="3" l="1"/>
  <c r="G38" i="3"/>
  <c r="F38" i="3"/>
  <c r="E38" i="3"/>
  <c r="D38" i="3"/>
  <c r="C38" i="3"/>
  <c r="F37" i="3"/>
  <c r="E37" i="3"/>
  <c r="D37" i="3"/>
  <c r="C37" i="3"/>
  <c r="F39" i="3" l="1"/>
  <c r="D39" i="3"/>
  <c r="H39" i="3"/>
  <c r="C39" i="3"/>
  <c r="E39" i="3"/>
  <c r="G39" i="3"/>
</calcChain>
</file>

<file path=xl/sharedStrings.xml><?xml version="1.0" encoding="utf-8"?>
<sst xmlns="http://schemas.openxmlformats.org/spreadsheetml/2006/main" count="57" uniqueCount="44">
  <si>
    <t>Groups</t>
  </si>
  <si>
    <t>Mice #</t>
  </si>
  <si>
    <t>M</t>
  </si>
  <si>
    <t>SD</t>
  </si>
  <si>
    <t>SE</t>
  </si>
  <si>
    <t>Time after administration, min</t>
  </si>
  <si>
    <t>Animals:</t>
  </si>
  <si>
    <t>DOB:</t>
  </si>
  <si>
    <t>Study:</t>
  </si>
  <si>
    <t>Date of Study</t>
  </si>
  <si>
    <t>23-24/12/21</t>
  </si>
  <si>
    <t>EN300-2848707</t>
  </si>
  <si>
    <t>EN300-1653315</t>
  </si>
  <si>
    <t>EN300-27729769</t>
  </si>
  <si>
    <r>
      <rPr>
        <i/>
        <sz val="8"/>
        <color theme="1"/>
        <rFont val="Calibri"/>
        <family val="2"/>
        <charset val="204"/>
        <scheme val="minor"/>
      </rPr>
      <t>t</t>
    </r>
    <r>
      <rPr>
        <sz val="8"/>
        <color theme="1"/>
        <rFont val="Calibri"/>
        <family val="2"/>
        <charset val="204"/>
        <scheme val="minor"/>
      </rPr>
      <t>-criteria compared to Vehicle group</t>
    </r>
  </si>
  <si>
    <r>
      <rPr>
        <i/>
        <sz val="8"/>
        <color theme="1"/>
        <rFont val="Calibri"/>
        <family val="2"/>
        <charset val="204"/>
        <scheme val="minor"/>
      </rPr>
      <t>t-</t>
    </r>
    <r>
      <rPr>
        <sz val="8"/>
        <color theme="1"/>
        <rFont val="Calibri"/>
        <family val="2"/>
        <charset val="204"/>
        <scheme val="minor"/>
      </rPr>
      <t>criteria compared to Vehicle group</t>
    </r>
  </si>
  <si>
    <t>Benzocaine vs Vehicle</t>
  </si>
  <si>
    <t>*</t>
  </si>
  <si>
    <t>Benzocaine analogues testing in Tail-flick test</t>
  </si>
  <si>
    <t>Mice, CD-1, female</t>
  </si>
  <si>
    <t>IX-X-2021</t>
  </si>
  <si>
    <t>Route:</t>
  </si>
  <si>
    <t xml:space="preserve">Formulation: </t>
  </si>
  <si>
    <t>13% in Glycerol (v/w)</t>
  </si>
  <si>
    <t xml:space="preserve">Dose: </t>
  </si>
  <si>
    <t>EN300-16170 (Benzocaine)</t>
  </si>
  <si>
    <t>13% in Saline (v/w)</t>
  </si>
  <si>
    <t>AUC</t>
  </si>
  <si>
    <t>6.5 mg/mouse</t>
  </si>
  <si>
    <t xml:space="preserve">Administration volume: </t>
  </si>
  <si>
    <t>50 mcl</t>
  </si>
  <si>
    <t>SC</t>
  </si>
  <si>
    <r>
      <rPr>
        <i/>
        <sz val="8"/>
        <color theme="1"/>
        <rFont val="Calibri"/>
        <family val="2"/>
        <charset val="204"/>
        <scheme val="minor"/>
      </rPr>
      <t>t</t>
    </r>
    <r>
      <rPr>
        <sz val="8"/>
        <color theme="1"/>
        <rFont val="Calibri"/>
        <family val="2"/>
        <charset val="204"/>
        <scheme val="minor"/>
      </rPr>
      <t>-criteria compared to Benzocaine group</t>
    </r>
  </si>
  <si>
    <t>Benzocaine</t>
  </si>
  <si>
    <t>Vehicle</t>
  </si>
  <si>
    <t>**</t>
  </si>
  <si>
    <t>EN300-1653315 (87; 111) vs Vehicle</t>
  </si>
  <si>
    <t>EN300-1653315 (87; 111) vs Benzocaine</t>
  </si>
  <si>
    <t>Compound</t>
  </si>
  <si>
    <t>Sol.</t>
  </si>
  <si>
    <t xml:space="preserve"> clogP</t>
  </si>
  <si>
    <t xml:space="preserve"> logD	</t>
  </si>
  <si>
    <r>
      <t>CL</t>
    </r>
    <r>
      <rPr>
        <i/>
        <vertAlign val="subscript"/>
        <sz val="8"/>
        <color theme="1"/>
        <rFont val="Arial"/>
        <family val="2"/>
        <charset val="204"/>
      </rPr>
      <t xml:space="preserve">int </t>
    </r>
  </si>
  <si>
    <r>
      <t xml:space="preserve"> t</t>
    </r>
    <r>
      <rPr>
        <i/>
        <vertAlign val="subscript"/>
        <sz val="8"/>
        <color theme="1"/>
        <rFont val="Arial"/>
        <family val="2"/>
        <charset val="204"/>
      </rPr>
      <t>1/2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</si>
</sst>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000"/>
    <numFmt numFmtId="166" formatCode="0.0"/>
    <numFmt numFmtId="167" formatCode="0.000000"/>
  </numFmts>
  <fonts count="18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8"/>
      <color rgb="FFFF0000"/>
      <name val="Calibri"/>
      <family val="2"/>
      <charset val="204"/>
      <scheme val="minor"/>
    </font>
    <font>
      <sz val="8"/>
      <color rgb="FFC00000"/>
      <name val="Calibri"/>
      <family val="2"/>
      <charset val="204"/>
      <scheme val="minor"/>
    </font>
    <font>
      <sz val="12"/>
      <color theme="6" tint="-0.249977111117893"/>
      <name val="Calibri"/>
      <family val="2"/>
      <charset val="204"/>
      <scheme val="minor"/>
    </font>
    <font>
      <sz val="8"/>
      <color theme="6" tint="-0.249977111117893"/>
      <name val="Calibri"/>
      <family val="2"/>
      <charset val="204"/>
      <scheme val="minor"/>
    </font>
    <font>
      <b/>
      <sz val="8"/>
      <color rgb="FF00B0F0"/>
      <name val="Calibri"/>
      <family val="2"/>
      <charset val="204"/>
      <scheme val="minor"/>
    </font>
    <font>
      <b/>
      <sz val="12"/>
      <color theme="3"/>
      <name val="Calibri"/>
      <family val="2"/>
      <charset val="204"/>
      <scheme val="minor"/>
    </font>
    <font>
      <b/>
      <sz val="12"/>
      <color theme="0" tint="-0.34998626667073579"/>
      <name val="Calibri"/>
      <family val="2"/>
      <charset val="204"/>
      <scheme val="minor"/>
    </font>
    <font>
      <i/>
      <sz val="8"/>
      <color theme="1"/>
      <name val="Arial"/>
      <family val="2"/>
      <charset val="204"/>
    </font>
    <font>
      <i/>
      <vertAlign val="subscript"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3F3E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2" fontId="2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2" fontId="3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0" fontId="6" fillId="0" borderId="0" xfId="0" applyFont="1"/>
    <xf numFmtId="2" fontId="1" fillId="2" borderId="3" xfId="0" applyNumberFormat="1" applyFont="1" applyFill="1" applyBorder="1" applyAlignment="1">
      <alignment horizontal="center" vertical="center"/>
    </xf>
    <xf numFmtId="49" fontId="0" fillId="0" borderId="0" xfId="0" applyNumberFormat="1"/>
    <xf numFmtId="2" fontId="0" fillId="0" borderId="0" xfId="0" applyNumberFormat="1"/>
    <xf numFmtId="49" fontId="1" fillId="0" borderId="0" xfId="0" applyNumberFormat="1" applyFont="1" applyAlignment="1">
      <alignment horizontal="center" vertical="center"/>
    </xf>
    <xf numFmtId="2" fontId="1" fillId="0" borderId="3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5" fontId="7" fillId="0" borderId="3" xfId="0" applyNumberFormat="1" applyFont="1" applyBorder="1" applyAlignment="1">
      <alignment horizontal="center"/>
    </xf>
    <xf numFmtId="0" fontId="8" fillId="0" borderId="0" xfId="0" applyFont="1"/>
    <xf numFmtId="0" fontId="1" fillId="0" borderId="0" xfId="0" applyFont="1"/>
    <xf numFmtId="166" fontId="1" fillId="0" borderId="3" xfId="0" applyNumberFormat="1" applyFont="1" applyBorder="1" applyAlignment="1">
      <alignment horizontal="center"/>
    </xf>
    <xf numFmtId="166" fontId="4" fillId="0" borderId="3" xfId="0" applyNumberFormat="1" applyFont="1" applyBorder="1" applyAlignment="1">
      <alignment horizontal="center"/>
    </xf>
    <xf numFmtId="166" fontId="4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2" fontId="1" fillId="0" borderId="0" xfId="0" applyNumberFormat="1" applyFont="1"/>
    <xf numFmtId="164" fontId="11" fillId="0" borderId="3" xfId="0" applyNumberFormat="1" applyFont="1" applyBorder="1" applyAlignment="1">
      <alignment horizontal="center"/>
    </xf>
    <xf numFmtId="167" fontId="11" fillId="0" borderId="3" xfId="0" applyNumberFormat="1" applyFont="1" applyBorder="1" applyAlignment="1">
      <alignment horizontal="center"/>
    </xf>
    <xf numFmtId="2" fontId="12" fillId="0" borderId="3" xfId="0" applyNumberFormat="1" applyFont="1" applyBorder="1" applyAlignment="1">
      <alignment horizontal="center" vertical="center"/>
    </xf>
    <xf numFmtId="2" fontId="13" fillId="0" borderId="3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2" fontId="9" fillId="0" borderId="8" xfId="0" applyNumberFormat="1" applyFont="1" applyBorder="1" applyAlignment="1">
      <alignment horizontal="center" vertical="center"/>
    </xf>
    <xf numFmtId="0" fontId="10" fillId="0" borderId="8" xfId="0" applyFont="1" applyBorder="1"/>
    <xf numFmtId="0" fontId="2" fillId="0" borderId="0" xfId="0" applyFont="1"/>
    <xf numFmtId="0" fontId="2" fillId="0" borderId="9" xfId="0" applyFont="1" applyBorder="1"/>
    <xf numFmtId="167" fontId="7" fillId="0" borderId="3" xfId="0" applyNumberFormat="1" applyFont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0" fontId="17" fillId="0" borderId="0" xfId="0" applyFont="1"/>
    <xf numFmtId="2" fontId="1" fillId="0" borderId="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left" vertical="center"/>
    </xf>
    <xf numFmtId="2" fontId="1" fillId="0" borderId="5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004080"/>
      <color rgb="FF800000"/>
      <color rgb="FF0EB9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97994477081159"/>
          <c:y val="5.5645339971587562E-2"/>
          <c:w val="0.6255339369258911"/>
          <c:h val="0.73627203519549134"/>
        </c:manualLayout>
      </c:layout>
      <c:lineChart>
        <c:grouping val="standard"/>
        <c:varyColors val="0"/>
        <c:ser>
          <c:idx val="0"/>
          <c:order val="0"/>
          <c:tx>
            <c:strRef>
              <c:f>'Final table'!$A$3:$A$7</c:f>
              <c:strCache>
                <c:ptCount val="1"/>
                <c:pt idx="0">
                  <c:v>Vehicle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'Final table'!$C$10:$I$10</c:f>
                <c:numCache>
                  <c:formatCode>General</c:formatCode>
                  <c:ptCount val="7"/>
                  <c:pt idx="0">
                    <c:v>0.41118122525232104</c:v>
                  </c:pt>
                  <c:pt idx="1">
                    <c:v>0.82343184295969507</c:v>
                  </c:pt>
                  <c:pt idx="2">
                    <c:v>0.54551260297082083</c:v>
                  </c:pt>
                  <c:pt idx="3">
                    <c:v>0.39369531366273613</c:v>
                  </c:pt>
                  <c:pt idx="4">
                    <c:v>0.40357651071389183</c:v>
                  </c:pt>
                  <c:pt idx="5">
                    <c:v>0.24815317850069943</c:v>
                  </c:pt>
                  <c:pt idx="6">
                    <c:v>0.11165124271587848</c:v>
                  </c:pt>
                </c:numCache>
              </c:numRef>
            </c:plus>
            <c:minus>
              <c:numRef>
                <c:f>'Final table'!$C$10:$I$10</c:f>
                <c:numCache>
                  <c:formatCode>General</c:formatCode>
                  <c:ptCount val="7"/>
                  <c:pt idx="0">
                    <c:v>0.41118122525232104</c:v>
                  </c:pt>
                  <c:pt idx="1">
                    <c:v>0.82343184295969507</c:v>
                  </c:pt>
                  <c:pt idx="2">
                    <c:v>0.54551260297082083</c:v>
                  </c:pt>
                  <c:pt idx="3">
                    <c:v>0.39369531366273613</c:v>
                  </c:pt>
                  <c:pt idx="4">
                    <c:v>0.40357651071389183</c:v>
                  </c:pt>
                  <c:pt idx="5">
                    <c:v>0.24815317850069943</c:v>
                  </c:pt>
                  <c:pt idx="6">
                    <c:v>0.11165124271587848</c:v>
                  </c:pt>
                </c:numCache>
              </c:numRef>
            </c:minus>
            <c:spPr>
              <a:ln w="12700">
                <a:solidFill>
                  <a:schemeClr val="bg1">
                    <a:lumMod val="65000"/>
                  </a:schemeClr>
                </a:solidFill>
              </a:ln>
            </c:spPr>
          </c:errBars>
          <c:cat>
            <c:numRef>
              <c:f>'Final table'!$C$2:$I$2</c:f>
              <c:numCache>
                <c:formatCode>General</c:formatCode>
                <c:ptCount val="7"/>
                <c:pt idx="0">
                  <c:v>0</c:v>
                </c:pt>
                <c:pt idx="1">
                  <c:v>5</c:v>
                </c:pt>
                <c:pt idx="2">
                  <c:v>15</c:v>
                </c:pt>
                <c:pt idx="3">
                  <c:v>30</c:v>
                </c:pt>
                <c:pt idx="4">
                  <c:v>60</c:v>
                </c:pt>
                <c:pt idx="5">
                  <c:v>120</c:v>
                </c:pt>
                <c:pt idx="6">
                  <c:v>180</c:v>
                </c:pt>
              </c:numCache>
            </c:numRef>
          </c:cat>
          <c:val>
            <c:numRef>
              <c:f>'Final table'!$C$8:$I$8</c:f>
              <c:numCache>
                <c:formatCode>0.00</c:formatCode>
                <c:ptCount val="7"/>
                <c:pt idx="0">
                  <c:v>2.7600000000000002</c:v>
                </c:pt>
                <c:pt idx="1">
                  <c:v>3.02</c:v>
                </c:pt>
                <c:pt idx="2">
                  <c:v>3.0619999999999998</c:v>
                </c:pt>
                <c:pt idx="3">
                  <c:v>2.556</c:v>
                </c:pt>
                <c:pt idx="4">
                  <c:v>2.8479999999999999</c:v>
                </c:pt>
                <c:pt idx="5">
                  <c:v>2.3899999999999997</c:v>
                </c:pt>
                <c:pt idx="6">
                  <c:v>2.3940000000000001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94-4187-8CA2-713A003E8B6B}"/>
            </c:ext>
          </c:extLst>
        </c:ser>
        <c:ser>
          <c:idx val="1"/>
          <c:order val="1"/>
          <c:tx>
            <c:strRef>
              <c:f>'Final table'!$A$11:$A$15</c:f>
              <c:strCache>
                <c:ptCount val="1"/>
                <c:pt idx="0">
                  <c:v>Benzocaine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'Final table'!$C$10:$I$10</c:f>
                <c:numCache>
                  <c:formatCode>General</c:formatCode>
                  <c:ptCount val="7"/>
                  <c:pt idx="0">
                    <c:v>0.41118122525232104</c:v>
                  </c:pt>
                  <c:pt idx="1">
                    <c:v>0.82343184295969507</c:v>
                  </c:pt>
                  <c:pt idx="2">
                    <c:v>0.54551260297082083</c:v>
                  </c:pt>
                  <c:pt idx="3">
                    <c:v>0.39369531366273613</c:v>
                  </c:pt>
                  <c:pt idx="4">
                    <c:v>0.40357651071389183</c:v>
                  </c:pt>
                  <c:pt idx="5">
                    <c:v>0.24815317850069943</c:v>
                  </c:pt>
                  <c:pt idx="6">
                    <c:v>0.11165124271587848</c:v>
                  </c:pt>
                </c:numCache>
              </c:numRef>
            </c:plus>
            <c:minus>
              <c:numRef>
                <c:f>'Final table'!$C$10:$I$10</c:f>
                <c:numCache>
                  <c:formatCode>General</c:formatCode>
                  <c:ptCount val="7"/>
                  <c:pt idx="0">
                    <c:v>0.41118122525232104</c:v>
                  </c:pt>
                  <c:pt idx="1">
                    <c:v>0.82343184295969507</c:v>
                  </c:pt>
                  <c:pt idx="2">
                    <c:v>0.54551260297082083</c:v>
                  </c:pt>
                  <c:pt idx="3">
                    <c:v>0.39369531366273613</c:v>
                  </c:pt>
                  <c:pt idx="4">
                    <c:v>0.40357651071389183</c:v>
                  </c:pt>
                  <c:pt idx="5">
                    <c:v>0.24815317850069943</c:v>
                  </c:pt>
                  <c:pt idx="6">
                    <c:v>0.11165124271587848</c:v>
                  </c:pt>
                </c:numCache>
              </c:numRef>
            </c:minus>
            <c:spPr>
              <a:ln w="12700">
                <a:solidFill>
                  <a:schemeClr val="bg1">
                    <a:lumMod val="65000"/>
                  </a:schemeClr>
                </a:solidFill>
              </a:ln>
            </c:spPr>
          </c:errBars>
          <c:cat>
            <c:numRef>
              <c:f>'Final table'!$C$2:$I$2</c:f>
              <c:numCache>
                <c:formatCode>General</c:formatCode>
                <c:ptCount val="7"/>
                <c:pt idx="0">
                  <c:v>0</c:v>
                </c:pt>
                <c:pt idx="1">
                  <c:v>5</c:v>
                </c:pt>
                <c:pt idx="2">
                  <c:v>15</c:v>
                </c:pt>
                <c:pt idx="3">
                  <c:v>30</c:v>
                </c:pt>
                <c:pt idx="4">
                  <c:v>60</c:v>
                </c:pt>
                <c:pt idx="5">
                  <c:v>120</c:v>
                </c:pt>
                <c:pt idx="6">
                  <c:v>180</c:v>
                </c:pt>
              </c:numCache>
            </c:numRef>
          </c:cat>
          <c:val>
            <c:numRef>
              <c:f>'Final table'!$C$16:$I$16</c:f>
              <c:numCache>
                <c:formatCode>0.00</c:formatCode>
                <c:ptCount val="7"/>
                <c:pt idx="0">
                  <c:v>3.476</c:v>
                </c:pt>
                <c:pt idx="1">
                  <c:v>5.54</c:v>
                </c:pt>
                <c:pt idx="2">
                  <c:v>11.01</c:v>
                </c:pt>
                <c:pt idx="3">
                  <c:v>11.241999999999999</c:v>
                </c:pt>
                <c:pt idx="4">
                  <c:v>7.6679999999999993</c:v>
                </c:pt>
                <c:pt idx="5">
                  <c:v>7.0340000000000007</c:v>
                </c:pt>
                <c:pt idx="6">
                  <c:v>4.9620000000000006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94-4187-8CA2-713A003E8B6B}"/>
            </c:ext>
          </c:extLst>
        </c:ser>
        <c:ser>
          <c:idx val="2"/>
          <c:order val="2"/>
          <c:tx>
            <c:strRef>
              <c:f>'Final table'!$A$20:$A$24</c:f>
              <c:strCache>
                <c:ptCount val="1"/>
              </c:strCache>
            </c:strRef>
          </c:tx>
          <c:spPr>
            <a:ln>
              <a:solidFill>
                <a:srgbClr val="004080"/>
              </a:solidFill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'Final table'!$C$29:$I$29</c:f>
                <c:numCache>
                  <c:formatCode>General</c:formatCode>
                  <c:ptCount val="7"/>
                </c:numCache>
              </c:numRef>
            </c:plus>
            <c:minus>
              <c:numRef>
                <c:f>'Final table'!$C$29:$I$29</c:f>
                <c:numCache>
                  <c:formatCode>General</c:formatCode>
                  <c:ptCount val="7"/>
                </c:numCache>
              </c:numRef>
            </c:minus>
          </c:errBars>
          <c:cat>
            <c:numRef>
              <c:f>'Final table'!$C$2:$I$2</c:f>
              <c:numCache>
                <c:formatCode>General</c:formatCode>
                <c:ptCount val="7"/>
                <c:pt idx="0">
                  <c:v>0</c:v>
                </c:pt>
                <c:pt idx="1">
                  <c:v>5</c:v>
                </c:pt>
                <c:pt idx="2">
                  <c:v>15</c:v>
                </c:pt>
                <c:pt idx="3">
                  <c:v>30</c:v>
                </c:pt>
                <c:pt idx="4">
                  <c:v>60</c:v>
                </c:pt>
                <c:pt idx="5">
                  <c:v>120</c:v>
                </c:pt>
                <c:pt idx="6">
                  <c:v>180</c:v>
                </c:pt>
              </c:numCache>
            </c:numRef>
          </c:cat>
          <c:val>
            <c:numRef>
              <c:f>'Final table'!$C$27:$I$27</c:f>
              <c:numCache>
                <c:formatCode>0.00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94-4187-8CA2-713A003E8B6B}"/>
            </c:ext>
          </c:extLst>
        </c:ser>
        <c:ser>
          <c:idx val="3"/>
          <c:order val="3"/>
          <c:tx>
            <c:strRef>
              <c:f>'Final table'!$A$32:$A$36</c:f>
              <c:strCache>
                <c:ptCount val="1"/>
                <c:pt idx="0">
                  <c:v>91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'Final table'!$C$39:$I$39</c:f>
                <c:numCache>
                  <c:formatCode>General</c:formatCode>
                  <c:ptCount val="7"/>
                  <c:pt idx="0">
                    <c:v>0.11595688854052609</c:v>
                  </c:pt>
                  <c:pt idx="1">
                    <c:v>2.2816103961894991</c:v>
                  </c:pt>
                  <c:pt idx="2">
                    <c:v>1.7628913749859911</c:v>
                  </c:pt>
                  <c:pt idx="3">
                    <c:v>0.31179159706444876</c:v>
                  </c:pt>
                  <c:pt idx="4">
                    <c:v>1.3526751272940594</c:v>
                  </c:pt>
                  <c:pt idx="5">
                    <c:v>0.55308769648221234</c:v>
                  </c:pt>
                  <c:pt idx="6">
                    <c:v>1.8499821620761643</c:v>
                  </c:pt>
                </c:numCache>
              </c:numRef>
            </c:plus>
            <c:minus>
              <c:numRef>
                <c:f>'Final table'!$C$39:$H$39</c:f>
                <c:numCache>
                  <c:formatCode>General</c:formatCode>
                  <c:ptCount val="6"/>
                  <c:pt idx="0">
                    <c:v>0.11595688854052609</c:v>
                  </c:pt>
                  <c:pt idx="1">
                    <c:v>2.2816103961894991</c:v>
                  </c:pt>
                  <c:pt idx="2">
                    <c:v>1.7628913749859911</c:v>
                  </c:pt>
                  <c:pt idx="3">
                    <c:v>0.31179159706444876</c:v>
                  </c:pt>
                  <c:pt idx="4">
                    <c:v>1.3526751272940594</c:v>
                  </c:pt>
                  <c:pt idx="5">
                    <c:v>0.55308769648221234</c:v>
                  </c:pt>
                </c:numCache>
              </c:numRef>
            </c:minus>
            <c:spPr>
              <a:ln w="12700">
                <a:solidFill>
                  <a:schemeClr val="bg1">
                    <a:lumMod val="65000"/>
                  </a:schemeClr>
                </a:solidFill>
              </a:ln>
            </c:spPr>
          </c:errBars>
          <c:cat>
            <c:numRef>
              <c:f>'Final table'!$C$2:$I$2</c:f>
              <c:numCache>
                <c:formatCode>General</c:formatCode>
                <c:ptCount val="7"/>
                <c:pt idx="0">
                  <c:v>0</c:v>
                </c:pt>
                <c:pt idx="1">
                  <c:v>5</c:v>
                </c:pt>
                <c:pt idx="2">
                  <c:v>15</c:v>
                </c:pt>
                <c:pt idx="3">
                  <c:v>30</c:v>
                </c:pt>
                <c:pt idx="4">
                  <c:v>60</c:v>
                </c:pt>
                <c:pt idx="5">
                  <c:v>120</c:v>
                </c:pt>
                <c:pt idx="6">
                  <c:v>180</c:v>
                </c:pt>
              </c:numCache>
            </c:numRef>
          </c:cat>
          <c:val>
            <c:numRef>
              <c:f>'Final table'!$C$37:$I$37</c:f>
              <c:numCache>
                <c:formatCode>0.00</c:formatCode>
                <c:ptCount val="7"/>
                <c:pt idx="0">
                  <c:v>2.6360000000000001</c:v>
                </c:pt>
                <c:pt idx="1">
                  <c:v>7.0039999999999996</c:v>
                </c:pt>
                <c:pt idx="2">
                  <c:v>5.8639999999999999</c:v>
                </c:pt>
                <c:pt idx="3">
                  <c:v>3.3980000000000006</c:v>
                </c:pt>
                <c:pt idx="4">
                  <c:v>4.24</c:v>
                </c:pt>
                <c:pt idx="5">
                  <c:v>3.4560000000000004</c:v>
                </c:pt>
                <c:pt idx="6">
                  <c:v>5.0419999999999998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94-4187-8CA2-713A003E8B6B}"/>
            </c:ext>
          </c:extLst>
        </c:ser>
        <c:ser>
          <c:idx val="4"/>
          <c:order val="4"/>
          <c:tx>
            <c:strRef>
              <c:f>'Final table'!$A$42:$A$46</c:f>
              <c:strCache>
                <c:ptCount val="1"/>
              </c:strCache>
            </c:strRef>
          </c:tx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'Final table'!$C$49:$I$49</c:f>
                <c:numCache>
                  <c:formatCode>General</c:formatCode>
                  <c:ptCount val="7"/>
                </c:numCache>
              </c:numRef>
            </c:plus>
            <c:minus>
              <c:numRef>
                <c:f>'Final table'!$C$49:$I$49</c:f>
                <c:numCache>
                  <c:formatCode>General</c:formatCode>
                  <c:ptCount val="7"/>
                </c:numCache>
              </c:numRef>
            </c:minus>
          </c:errBars>
          <c:val>
            <c:numRef>
              <c:f>'Final table'!$C$47:$I$47</c:f>
              <c:numCache>
                <c:formatCode>0.00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094-4187-8CA2-713A003E8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8145792"/>
        <c:axId val="118147712"/>
      </c:lineChart>
      <c:catAx>
        <c:axId val="118145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/>
                </a:pPr>
                <a:r>
                  <a:rPr lang="en-US" sz="1000" b="0" i="0">
                    <a:latin typeface="Arial" panose="020B0604020202020204" pitchFamily="34" charset="0"/>
                    <a:cs typeface="Arial" panose="020B0604020202020204" pitchFamily="34" charset="0"/>
                  </a:rPr>
                  <a:t>Time after administration</a:t>
                </a:r>
                <a:r>
                  <a:rPr lang="en-US" sz="1000" b="0" i="0" baseline="0">
                    <a:latin typeface="Arial" panose="020B0604020202020204" pitchFamily="34" charset="0"/>
                    <a:cs typeface="Arial" panose="020B0604020202020204" pitchFamily="34" charset="0"/>
                  </a:rPr>
                  <a:t> (</a:t>
                </a:r>
                <a:r>
                  <a:rPr lang="en-US" sz="1000" b="0" i="0">
                    <a:latin typeface="Arial" panose="020B0604020202020204" pitchFamily="34" charset="0"/>
                    <a:cs typeface="Arial" panose="020B0604020202020204" pitchFamily="34" charset="0"/>
                  </a:rPr>
                  <a:t>min)</a:t>
                </a:r>
                <a:endParaRPr lang="ru-RU" sz="1000" b="0" i="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40047774511475276"/>
              <c:y val="0.8910098735126031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15875"/>
        </c:spPr>
        <c:txPr>
          <a:bodyPr/>
          <a:lstStyle/>
          <a:p>
            <a:pPr>
              <a:defRPr sz="900"/>
            </a:pPr>
            <a:endParaRPr lang="uk-UA"/>
          </a:p>
        </c:txPr>
        <c:crossAx val="118147712"/>
        <c:crosses val="autoZero"/>
        <c:auto val="1"/>
        <c:lblAlgn val="ctr"/>
        <c:lblOffset val="100"/>
        <c:noMultiLvlLbl val="0"/>
      </c:catAx>
      <c:valAx>
        <c:axId val="118147712"/>
        <c:scaling>
          <c:orientation val="minMax"/>
          <c:max val="14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0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000" b="0" i="0">
                    <a:latin typeface="Arial" panose="020B0604020202020204" pitchFamily="34" charset="0"/>
                    <a:cs typeface="Arial" panose="020B0604020202020204" pitchFamily="34" charset="0"/>
                  </a:rPr>
                  <a:t>Withdrawal latency</a:t>
                </a:r>
                <a:r>
                  <a:rPr lang="en-US" sz="1000" b="0" i="0" baseline="0">
                    <a:latin typeface="Arial" panose="020B0604020202020204" pitchFamily="34" charset="0"/>
                    <a:cs typeface="Arial" panose="020B0604020202020204" pitchFamily="34" charset="0"/>
                  </a:rPr>
                  <a:t> (sec)</a:t>
                </a:r>
                <a:endParaRPr lang="ru-RU" sz="1000" b="0" i="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5.4113167923546986E-2"/>
              <c:y val="4.5501566800929663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 w="15875"/>
        </c:spPr>
        <c:txPr>
          <a:bodyPr/>
          <a:lstStyle/>
          <a:p>
            <a:pPr>
              <a:defRPr sz="900"/>
            </a:pPr>
            <a:endParaRPr lang="uk-UA"/>
          </a:p>
        </c:txPr>
        <c:crossAx val="118145792"/>
        <c:crosses val="autoZero"/>
        <c:crossBetween val="between"/>
        <c:majorUnit val="2"/>
      </c:valAx>
    </c:plotArea>
    <c:legend>
      <c:legendPos val="r"/>
      <c:legendEntry>
        <c:idx val="0"/>
        <c:txPr>
          <a:bodyPr/>
          <a:lstStyle/>
          <a:p>
            <a:pPr>
              <a:defRPr sz="800" i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uk-UA"/>
          </a:p>
        </c:txPr>
      </c:legendEntry>
      <c:legendEntry>
        <c:idx val="1"/>
        <c:txPr>
          <a:bodyPr/>
          <a:lstStyle/>
          <a:p>
            <a:pPr>
              <a:defRPr sz="800" b="1" i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uk-UA"/>
          </a:p>
        </c:txPr>
      </c:legendEntry>
      <c:legendEntry>
        <c:idx val="2"/>
        <c:delete val="1"/>
      </c:legendEntry>
      <c:legendEntry>
        <c:idx val="3"/>
        <c:txPr>
          <a:bodyPr/>
          <a:lstStyle/>
          <a:p>
            <a:pPr>
              <a:defRPr sz="800" b="1" i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uk-UA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331958271828122"/>
          <c:y val="6.1588060286284232E-2"/>
          <c:w val="0.19215251721604099"/>
          <c:h val="0.20073790968414187"/>
        </c:manualLayout>
      </c:layout>
      <c:overlay val="0"/>
      <c:txPr>
        <a:bodyPr/>
        <a:lstStyle/>
        <a:p>
          <a:pPr>
            <a:defRPr sz="800" i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uk-UA"/>
        </a:p>
      </c:txPr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'Final table'!$M$24</c:f>
              <c:strCache>
                <c:ptCount val="1"/>
                <c:pt idx="0">
                  <c:v>Vehicle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'Final table'!$M$27</c:f>
                <c:numCache>
                  <c:formatCode>General</c:formatCode>
                  <c:ptCount val="1"/>
                  <c:pt idx="0">
                    <c:v>35.356461446247707</c:v>
                  </c:pt>
                </c:numCache>
              </c:numRef>
            </c:plus>
            <c:minus>
              <c:numRef>
                <c:f>'Final table'!$M$27</c:f>
                <c:numCache>
                  <c:formatCode>General</c:formatCode>
                  <c:ptCount val="1"/>
                  <c:pt idx="0">
                    <c:v>35.356461446247707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f>'Final table'!$L$25</c:f>
              <c:strCache>
                <c:ptCount val="1"/>
                <c:pt idx="0">
                  <c:v>AUC</c:v>
                </c:pt>
              </c:strCache>
            </c:strRef>
          </c:cat>
          <c:val>
            <c:numRef>
              <c:f>'Final table'!$M$25</c:f>
              <c:numCache>
                <c:formatCode>0.00</c:formatCode>
                <c:ptCount val="1"/>
                <c:pt idx="0">
                  <c:v>117.196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B9-4183-AF04-73267440371A}"/>
            </c:ext>
          </c:extLst>
        </c:ser>
        <c:ser>
          <c:idx val="1"/>
          <c:order val="1"/>
          <c:tx>
            <c:strRef>
              <c:f>'Final table'!$N$24</c:f>
              <c:strCache>
                <c:ptCount val="1"/>
                <c:pt idx="0">
                  <c:v>Benzocaine</c:v>
                </c:pt>
              </c:strCache>
            </c:strRef>
          </c:tx>
          <c:spPr>
            <a:solidFill>
              <a:srgbClr val="004080"/>
            </a:solidFill>
            <a:ln>
              <a:solidFill>
                <a:schemeClr val="tx2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'Final table'!$N$27</c:f>
                <c:numCache>
                  <c:formatCode>General</c:formatCode>
                  <c:ptCount val="1"/>
                  <c:pt idx="0">
                    <c:v>212.33525519800031</c:v>
                  </c:pt>
                </c:numCache>
              </c:numRef>
            </c:plus>
            <c:minus>
              <c:numRef>
                <c:f>'Final table'!$N$27</c:f>
                <c:numCache>
                  <c:formatCode>General</c:formatCode>
                  <c:ptCount val="1"/>
                  <c:pt idx="0">
                    <c:v>212.33525519800031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f>'Final table'!$L$25</c:f>
              <c:strCache>
                <c:ptCount val="1"/>
                <c:pt idx="0">
                  <c:v>AUC</c:v>
                </c:pt>
              </c:strCache>
            </c:strRef>
          </c:cat>
          <c:val>
            <c:numRef>
              <c:f>'Final table'!$N$25</c:f>
              <c:numCache>
                <c:formatCode>0.00</c:formatCode>
                <c:ptCount val="1"/>
                <c:pt idx="0">
                  <c:v>996.96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5B9-4183-AF04-73267440371A}"/>
            </c:ext>
          </c:extLst>
        </c:ser>
        <c:ser>
          <c:idx val="3"/>
          <c:order val="2"/>
          <c:tx>
            <c:strRef>
              <c:f>'Final table'!$P$24</c:f>
              <c:strCache>
                <c:ptCount val="1"/>
                <c:pt idx="0">
                  <c:v>91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'Final table'!$P$27</c:f>
                <c:numCache>
                  <c:formatCode>General</c:formatCode>
                  <c:ptCount val="1"/>
                  <c:pt idx="0">
                    <c:v>56.257946994180443</c:v>
                  </c:pt>
                </c:numCache>
              </c:numRef>
            </c:plus>
            <c:minus>
              <c:numRef>
                <c:f>'Final table'!$P$27</c:f>
                <c:numCache>
                  <c:formatCode>General</c:formatCode>
                  <c:ptCount val="1"/>
                  <c:pt idx="0">
                    <c:v>56.257946994180443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f>'Final table'!$L$25</c:f>
              <c:strCache>
                <c:ptCount val="1"/>
                <c:pt idx="0">
                  <c:v>AUC</c:v>
                </c:pt>
              </c:strCache>
            </c:strRef>
          </c:cat>
          <c:val>
            <c:numRef>
              <c:f>'Final table'!$P$25</c:f>
              <c:numCache>
                <c:formatCode>0.00</c:formatCode>
                <c:ptCount val="1"/>
                <c:pt idx="0">
                  <c:v>399.55999999999995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5B9-4183-AF04-73267440371A}"/>
            </c:ext>
          </c:extLst>
        </c:ser>
        <c:ser>
          <c:idx val="4"/>
          <c:order val="3"/>
          <c:tx>
            <c:strRef>
              <c:f>'Final table'!$Q$24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'Final table'!$Q$27</c:f>
                <c:numCache>
                  <c:formatCode>General</c:formatCode>
                  <c:ptCount val="1"/>
                  <c:pt idx="0">
                    <c:v>0</c:v>
                  </c:pt>
                </c:numCache>
              </c:numRef>
            </c:plus>
            <c:minus>
              <c:numRef>
                <c:f>'Final table'!$Q$27</c:f>
                <c:numCache>
                  <c:formatCode>General</c:formatCode>
                  <c:ptCount val="1"/>
                  <c:pt idx="0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'Final table'!$L$25</c:f>
              <c:strCache>
                <c:ptCount val="1"/>
                <c:pt idx="0">
                  <c:v>AUC</c:v>
                </c:pt>
              </c:strCache>
            </c:strRef>
          </c:cat>
          <c:val>
            <c:numRef>
              <c:f>'Final table'!$Q$25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5B9-4183-AF04-732674403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8404480"/>
        <c:axId val="118112256"/>
      </c:barChart>
      <c:catAx>
        <c:axId val="1684044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18112256"/>
        <c:crosses val="autoZero"/>
        <c:auto val="1"/>
        <c:lblAlgn val="ctr"/>
        <c:lblOffset val="100"/>
        <c:noMultiLvlLbl val="0"/>
      </c:catAx>
      <c:valAx>
        <c:axId val="118112256"/>
        <c:scaling>
          <c:orientation val="minMax"/>
          <c:max val="14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0" i="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AUC (withdrawal latency)</a:t>
                </a:r>
                <a:endParaRPr lang="uk-UA" b="0" i="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4.1802339120653266E-2"/>
              <c:y val="0.10083927861128344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168404480"/>
        <c:crosses val="autoZero"/>
        <c:crossBetween val="between"/>
        <c:majorUnit val="200"/>
        <c:minorUnit val="40"/>
      </c:valAx>
      <c:spPr>
        <a:noFill/>
        <a:ln>
          <a:noFill/>
        </a:ln>
        <a:effectLst/>
      </c:spPr>
    </c:plotArea>
    <c:legend>
      <c:legendPos val="r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uk-UA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uk-UA"/>
          </a:p>
        </c:txPr>
      </c:legendEntry>
      <c:legendEntry>
        <c:idx val="3"/>
        <c:delete val="1"/>
      </c:legendEntry>
      <c:layout>
        <c:manualLayout>
          <c:xMode val="edge"/>
          <c:yMode val="edge"/>
          <c:x val="0.54136305797825346"/>
          <c:y val="6.0608856349864383E-2"/>
          <c:w val="0.20433937903777269"/>
          <c:h val="0.24154398777318234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uk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566735</xdr:colOff>
      <xdr:row>1</xdr:row>
      <xdr:rowOff>7864</xdr:rowOff>
    </xdr:from>
    <xdr:to>
      <xdr:col>18</xdr:col>
      <xdr:colOff>589156</xdr:colOff>
      <xdr:row>18</xdr:row>
      <xdr:rowOff>49696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158749</xdr:colOff>
      <xdr:row>22</xdr:row>
      <xdr:rowOff>13493</xdr:rowOff>
    </xdr:from>
    <xdr:to>
      <xdr:col>17</xdr:col>
      <xdr:colOff>127000</xdr:colOff>
      <xdr:row>37</xdr:row>
      <xdr:rowOff>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65EF56E4-1C1F-408E-8423-E1F3F16BB2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0.01195</cdr:x>
      <cdr:y>0.04197</cdr:y>
    </cdr:from>
    <cdr:to>
      <cdr:x>0.06351</cdr:x>
      <cdr:y>0.15034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2FDDA5A2-D10E-4C87-AA80-AAACC0DEC380}"/>
            </a:ext>
          </a:extLst>
        </cdr:cNvPr>
        <cdr:cNvSpPr txBox="1"/>
      </cdr:nvSpPr>
      <cdr:spPr>
        <a:xfrm xmlns:a="http://schemas.openxmlformats.org/drawingml/2006/main">
          <a:off x="58738" y="122237"/>
          <a:ext cx="253357" cy="3156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uk-UA" sz="14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0.33155</cdr:x>
      <cdr:y>0.09022</cdr:y>
    </cdr:from>
    <cdr:to>
      <cdr:x>0.38324</cdr:x>
      <cdr:y>0.1965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3066936E-01F4-4709-9CAC-C0386EA858DF}"/>
            </a:ext>
          </a:extLst>
        </cdr:cNvPr>
        <cdr:cNvSpPr txBox="1"/>
      </cdr:nvSpPr>
      <cdr:spPr>
        <a:xfrm xmlns:a="http://schemas.openxmlformats.org/drawingml/2006/main">
          <a:off x="1618018" y="250309"/>
          <a:ext cx="252256" cy="2948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1">
              <a:solidFill>
                <a:schemeClr val="bg1">
                  <a:lumMod val="65000"/>
                </a:schemeClr>
              </a:solidFill>
            </a:rPr>
            <a:t>***</a:t>
          </a:r>
          <a:endParaRPr lang="uk-UA" sz="1400" b="1">
            <a:solidFill>
              <a:schemeClr val="bg1">
                <a:lumMod val="6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0.42263</cdr:x>
      <cdr:y>0.08722</cdr:y>
    </cdr:from>
    <cdr:to>
      <cdr:x>0.47432</cdr:x>
      <cdr:y>0.1935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27A1F00B-0EFC-487B-889C-29E7C1C7E8E2}"/>
            </a:ext>
          </a:extLst>
        </cdr:cNvPr>
        <cdr:cNvSpPr txBox="1"/>
      </cdr:nvSpPr>
      <cdr:spPr>
        <a:xfrm xmlns:a="http://schemas.openxmlformats.org/drawingml/2006/main">
          <a:off x="2062506" y="241976"/>
          <a:ext cx="252256" cy="2948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1">
              <a:solidFill>
                <a:schemeClr val="bg1">
                  <a:lumMod val="65000"/>
                </a:schemeClr>
              </a:solidFill>
            </a:rPr>
            <a:t>***</a:t>
          </a:r>
          <a:endParaRPr lang="uk-UA" sz="1400" b="1">
            <a:solidFill>
              <a:schemeClr val="bg1">
                <a:lumMod val="6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0.52925</cdr:x>
      <cdr:y>0.27737</cdr:y>
    </cdr:from>
    <cdr:to>
      <cdr:x>0.58094</cdr:x>
      <cdr:y>0.38365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27A1F00B-0EFC-487B-889C-29E7C1C7E8E2}"/>
            </a:ext>
          </a:extLst>
        </cdr:cNvPr>
        <cdr:cNvSpPr txBox="1"/>
      </cdr:nvSpPr>
      <cdr:spPr>
        <a:xfrm xmlns:a="http://schemas.openxmlformats.org/drawingml/2006/main">
          <a:off x="2592900" y="766151"/>
          <a:ext cx="253241" cy="2935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1">
              <a:solidFill>
                <a:schemeClr val="bg1">
                  <a:lumMod val="65000"/>
                </a:schemeClr>
              </a:solidFill>
            </a:rPr>
            <a:t>*</a:t>
          </a:r>
          <a:endParaRPr lang="uk-UA" sz="1400" b="1">
            <a:solidFill>
              <a:schemeClr val="bg1">
                <a:lumMod val="6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0.61866</cdr:x>
      <cdr:y>0.32599</cdr:y>
    </cdr:from>
    <cdr:to>
      <cdr:x>0.67035</cdr:x>
      <cdr:y>0.43227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27A1F00B-0EFC-487B-889C-29E7C1C7E8E2}"/>
            </a:ext>
          </a:extLst>
        </cdr:cNvPr>
        <cdr:cNvSpPr txBox="1"/>
      </cdr:nvSpPr>
      <cdr:spPr>
        <a:xfrm xmlns:a="http://schemas.openxmlformats.org/drawingml/2006/main">
          <a:off x="3030930" y="900437"/>
          <a:ext cx="253241" cy="2935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1">
              <a:solidFill>
                <a:schemeClr val="bg1">
                  <a:lumMod val="65000"/>
                </a:schemeClr>
              </a:solidFill>
            </a:rPr>
            <a:t>*</a:t>
          </a:r>
          <a:endParaRPr lang="uk-UA" sz="1400" b="1">
            <a:solidFill>
              <a:schemeClr val="bg1">
                <a:lumMod val="65000"/>
              </a:schemeClr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0.36216</cdr:x>
      <cdr:y>0.08204</cdr:y>
    </cdr:from>
    <cdr:to>
      <cdr:x>0.43203</cdr:x>
      <cdr:y>0.22217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27A1F00B-0EFC-487B-889C-29E7C1C7E8E2}"/>
            </a:ext>
          </a:extLst>
        </cdr:cNvPr>
        <cdr:cNvSpPr txBox="1"/>
      </cdr:nvSpPr>
      <cdr:spPr>
        <a:xfrm xmlns:a="http://schemas.openxmlformats.org/drawingml/2006/main">
          <a:off x="1303410" y="191952"/>
          <a:ext cx="251459" cy="3278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1">
              <a:solidFill>
                <a:schemeClr val="bg1">
                  <a:lumMod val="65000"/>
                </a:schemeClr>
              </a:solidFill>
            </a:rPr>
            <a:t>**</a:t>
          </a:r>
          <a:endParaRPr lang="uk-UA" sz="1400" b="1">
            <a:solidFill>
              <a:schemeClr val="bg1">
                <a:lumMod val="6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0.47551</cdr:x>
      <cdr:y>0.55246</cdr:y>
    </cdr:from>
    <cdr:to>
      <cdr:x>0.57566</cdr:x>
      <cdr:y>0.6662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27A1F00B-0EFC-487B-889C-29E7C1C7E8E2}"/>
            </a:ext>
          </a:extLst>
        </cdr:cNvPr>
        <cdr:cNvSpPr txBox="1"/>
      </cdr:nvSpPr>
      <cdr:spPr>
        <a:xfrm xmlns:a="http://schemas.openxmlformats.org/drawingml/2006/main">
          <a:off x="1711330" y="1292614"/>
          <a:ext cx="360435" cy="2661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1">
              <a:solidFill>
                <a:schemeClr val="bg1">
                  <a:lumMod val="65000"/>
                </a:schemeClr>
              </a:solidFill>
            </a:rPr>
            <a:t>*</a:t>
          </a:r>
          <a:endParaRPr lang="uk-UA" sz="1400" b="1">
            <a:solidFill>
              <a:schemeClr val="bg1">
                <a:lumMod val="65000"/>
              </a:schemeClr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2"/>
  <sheetViews>
    <sheetView view="pageBreakPreview" zoomScale="120" zoomScaleSheetLayoutView="120" workbookViewId="0">
      <pane ySplit="795" activePane="bottomLeft"/>
      <selection activeCell="D1" sqref="D1:E1048576"/>
      <selection pane="bottomLeft" activeCell="B19" sqref="B19"/>
    </sheetView>
  </sheetViews>
  <sheetFormatPr defaultRowHeight="15" x14ac:dyDescent="0.25"/>
  <cols>
    <col min="1" max="1" width="16.140625" style="5" customWidth="1"/>
    <col min="2" max="2" width="18.5703125" customWidth="1"/>
    <col min="3" max="3" width="21.85546875" customWidth="1"/>
    <col min="5" max="5" width="10.5703125" customWidth="1"/>
  </cols>
  <sheetData>
    <row r="1" spans="1:17" x14ac:dyDescent="0.25">
      <c r="A1"/>
    </row>
    <row r="2" spans="1:17" x14ac:dyDescent="0.25">
      <c r="A2"/>
    </row>
    <row r="3" spans="1:17" x14ac:dyDescent="0.25">
      <c r="A3" s="21" t="s">
        <v>8</v>
      </c>
      <c r="B3" s="48" t="s">
        <v>18</v>
      </c>
      <c r="C3" s="48"/>
    </row>
    <row r="4" spans="1:17" x14ac:dyDescent="0.25">
      <c r="A4" s="12" t="s">
        <v>9</v>
      </c>
      <c r="B4" s="51" t="s">
        <v>10</v>
      </c>
      <c r="C4" s="52"/>
    </row>
    <row r="5" spans="1:17" ht="8.25" customHeight="1" x14ac:dyDescent="0.25">
      <c r="A5" s="48"/>
      <c r="B5" s="48"/>
      <c r="C5" s="48"/>
    </row>
    <row r="6" spans="1:17" x14ac:dyDescent="0.25">
      <c r="A6" s="21" t="s">
        <v>6</v>
      </c>
      <c r="B6" s="53" t="s">
        <v>19</v>
      </c>
      <c r="C6" s="54"/>
    </row>
    <row r="7" spans="1:17" x14ac:dyDescent="0.25">
      <c r="A7" s="21" t="s">
        <v>7</v>
      </c>
      <c r="B7" s="51" t="s">
        <v>20</v>
      </c>
      <c r="C7" s="52"/>
    </row>
    <row r="8" spans="1:17" ht="8.25" customHeight="1" x14ac:dyDescent="0.25">
      <c r="A8" s="48"/>
      <c r="B8" s="48"/>
      <c r="C8" s="48"/>
    </row>
    <row r="9" spans="1:17" x14ac:dyDescent="0.25">
      <c r="A9" s="21" t="s">
        <v>24</v>
      </c>
      <c r="B9" s="12" t="s">
        <v>28</v>
      </c>
      <c r="C9" s="12"/>
    </row>
    <row r="10" spans="1:17" x14ac:dyDescent="0.25">
      <c r="A10" s="21" t="s">
        <v>29</v>
      </c>
      <c r="B10" s="21" t="s">
        <v>30</v>
      </c>
      <c r="C10" s="12"/>
    </row>
    <row r="11" spans="1:17" x14ac:dyDescent="0.25">
      <c r="A11" s="21" t="s">
        <v>21</v>
      </c>
      <c r="B11" s="21" t="s">
        <v>31</v>
      </c>
      <c r="C11" s="12"/>
    </row>
    <row r="12" spans="1:17" x14ac:dyDescent="0.25">
      <c r="A12" s="21" t="s">
        <v>22</v>
      </c>
      <c r="B12" s="12" t="s">
        <v>25</v>
      </c>
      <c r="C12" s="49" t="s">
        <v>23</v>
      </c>
    </row>
    <row r="13" spans="1:17" x14ac:dyDescent="0.25">
      <c r="A13" s="12"/>
      <c r="B13" s="21" t="s">
        <v>11</v>
      </c>
      <c r="C13" s="50"/>
    </row>
    <row r="14" spans="1:17" x14ac:dyDescent="0.25">
      <c r="A14" s="12"/>
      <c r="B14" s="21" t="s">
        <v>12</v>
      </c>
      <c r="C14" s="49" t="s">
        <v>26</v>
      </c>
    </row>
    <row r="15" spans="1:17" x14ac:dyDescent="0.25">
      <c r="A15" s="12"/>
      <c r="B15" s="21" t="s">
        <v>13</v>
      </c>
      <c r="C15" s="50"/>
    </row>
    <row r="16" spans="1:17" s="3" customFormat="1" x14ac:dyDescent="0.25">
      <c r="A16" s="12"/>
      <c r="B16" s="20"/>
      <c r="C16" s="12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s="3" customFormat="1" x14ac:dyDescent="0.25">
      <c r="A17" s="12"/>
      <c r="B17" s="12"/>
      <c r="C17" s="12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s="3" customFormat="1" x14ac:dyDescent="0.25">
      <c r="A18" s="12"/>
      <c r="B18" s="12"/>
      <c r="C18" s="12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s="3" customFormat="1" x14ac:dyDescent="0.25">
      <c r="A19" s="12"/>
      <c r="B19" s="12"/>
      <c r="C19" s="12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s="3" customFormat="1" x14ac:dyDescent="0.25">
      <c r="A20" s="12"/>
      <c r="B20" s="12"/>
      <c r="C20" s="12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s="3" customFormat="1" x14ac:dyDescent="0.25">
      <c r="A21" s="12"/>
      <c r="B21" s="12"/>
      <c r="C21" s="12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3" customFormat="1" x14ac:dyDescent="0.25">
      <c r="A22" s="12"/>
      <c r="B22" s="12"/>
      <c r="C22" s="1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3" customFormat="1" x14ac:dyDescent="0.25">
      <c r="A23" s="12"/>
      <c r="B23" s="12"/>
      <c r="C23" s="12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3" customFormat="1" x14ac:dyDescent="0.25">
      <c r="A24" s="12"/>
      <c r="B24" s="12"/>
      <c r="C24" s="12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3" customFormat="1" x14ac:dyDescent="0.25">
      <c r="A25" s="12"/>
      <c r="B25" s="12"/>
      <c r="C25" s="12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3" customFormat="1" x14ac:dyDescent="0.25">
      <c r="A26" s="12"/>
      <c r="B26" s="12"/>
      <c r="C26" s="12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x14ac:dyDescent="0.25">
      <c r="A27" s="12"/>
      <c r="B27" s="12"/>
      <c r="C27" s="12"/>
    </row>
    <row r="28" spans="1:17" x14ac:dyDescent="0.25">
      <c r="A28" s="12"/>
      <c r="B28" s="12"/>
      <c r="C28" s="12"/>
    </row>
    <row r="29" spans="1:17" x14ac:dyDescent="0.25">
      <c r="A29" s="12"/>
      <c r="B29" s="12"/>
      <c r="C29" s="12"/>
    </row>
    <row r="30" spans="1:17" x14ac:dyDescent="0.25">
      <c r="A30" s="12"/>
      <c r="B30" s="12"/>
      <c r="C30" s="12"/>
    </row>
    <row r="31" spans="1:17" x14ac:dyDescent="0.25">
      <c r="A31" s="12"/>
      <c r="B31" s="12"/>
      <c r="C31" s="12"/>
    </row>
    <row r="32" spans="1:17" x14ac:dyDescent="0.25">
      <c r="A32" s="12"/>
      <c r="B32" s="12"/>
      <c r="C32" s="12"/>
    </row>
    <row r="33" spans="1:17" x14ac:dyDescent="0.25">
      <c r="A33" s="12"/>
      <c r="B33" s="12"/>
      <c r="C33" s="12"/>
    </row>
    <row r="34" spans="1:17" x14ac:dyDescent="0.25">
      <c r="A34" s="12"/>
      <c r="B34" s="12"/>
      <c r="C34" s="12"/>
    </row>
    <row r="35" spans="1:17" x14ac:dyDescent="0.25">
      <c r="A35" s="12"/>
      <c r="B35" s="12"/>
      <c r="C35" s="12"/>
    </row>
    <row r="36" spans="1:17" x14ac:dyDescent="0.25">
      <c r="A36" s="12"/>
      <c r="B36" s="12"/>
      <c r="C36" s="12"/>
    </row>
    <row r="37" spans="1:17" x14ac:dyDescent="0.25">
      <c r="A37" s="12"/>
      <c r="B37" s="12"/>
      <c r="C37" s="12"/>
    </row>
    <row r="38" spans="1:17" x14ac:dyDescent="0.25">
      <c r="A38" s="14"/>
      <c r="B38" s="14"/>
      <c r="C38" s="14"/>
    </row>
    <row r="39" spans="1:17" s="3" customFormat="1" x14ac:dyDescent="0.25">
      <c r="A39" s="12"/>
      <c r="B39" s="12"/>
      <c r="C39" s="12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1:17" x14ac:dyDescent="0.25">
      <c r="A40" s="12"/>
      <c r="B40" s="12"/>
      <c r="C40" s="12"/>
    </row>
    <row r="41" spans="1:17" x14ac:dyDescent="0.25">
      <c r="A41" s="12"/>
      <c r="B41" s="12"/>
      <c r="C41" s="12"/>
    </row>
    <row r="42" spans="1:17" x14ac:dyDescent="0.25">
      <c r="A42" s="12"/>
      <c r="B42" s="12"/>
      <c r="C42" s="12"/>
    </row>
    <row r="43" spans="1:17" x14ac:dyDescent="0.25">
      <c r="A43" s="12"/>
      <c r="B43" s="12"/>
      <c r="C43" s="12"/>
    </row>
    <row r="44" spans="1:17" x14ac:dyDescent="0.25">
      <c r="A44" s="12"/>
      <c r="B44" s="12"/>
      <c r="C44" s="12"/>
    </row>
    <row r="45" spans="1:17" x14ac:dyDescent="0.25">
      <c r="A45" s="12"/>
      <c r="B45" s="12"/>
      <c r="C45" s="12"/>
    </row>
    <row r="46" spans="1:17" x14ac:dyDescent="0.25">
      <c r="A46" s="12"/>
      <c r="B46" s="12"/>
      <c r="C46" s="12"/>
    </row>
    <row r="47" spans="1:17" x14ac:dyDescent="0.25">
      <c r="A47" s="12"/>
      <c r="B47" s="12"/>
      <c r="C47" s="12"/>
    </row>
    <row r="48" spans="1:17" x14ac:dyDescent="0.25">
      <c r="A48" s="12"/>
      <c r="B48" s="12"/>
      <c r="C48" s="12"/>
    </row>
    <row r="49" spans="1:3" x14ac:dyDescent="0.25">
      <c r="A49" s="12"/>
      <c r="B49" s="12"/>
      <c r="C49" s="12"/>
    </row>
    <row r="50" spans="1:3" x14ac:dyDescent="0.25">
      <c r="A50" s="12"/>
      <c r="B50" s="12"/>
      <c r="C50" s="12"/>
    </row>
    <row r="51" spans="1:3" x14ac:dyDescent="0.25">
      <c r="A51" s="12"/>
      <c r="B51" s="12"/>
      <c r="C51" s="12"/>
    </row>
    <row r="52" spans="1:3" x14ac:dyDescent="0.25">
      <c r="A52" s="12"/>
      <c r="B52" s="12"/>
      <c r="C52" s="12"/>
    </row>
    <row r="53" spans="1:3" x14ac:dyDescent="0.25">
      <c r="A53" s="12"/>
      <c r="B53" s="12"/>
      <c r="C53" s="12"/>
    </row>
    <row r="54" spans="1:3" x14ac:dyDescent="0.25">
      <c r="A54" s="12"/>
      <c r="B54" s="12"/>
      <c r="C54" s="12"/>
    </row>
    <row r="55" spans="1:3" x14ac:dyDescent="0.25">
      <c r="A55" s="12"/>
      <c r="B55" s="12"/>
      <c r="C55" s="12"/>
    </row>
    <row r="56" spans="1:3" x14ac:dyDescent="0.25">
      <c r="A56" s="12"/>
      <c r="B56" s="12"/>
      <c r="C56" s="12"/>
    </row>
    <row r="57" spans="1:3" x14ac:dyDescent="0.25">
      <c r="A57" s="12"/>
      <c r="B57" s="12"/>
      <c r="C57" s="12"/>
    </row>
    <row r="58" spans="1:3" x14ac:dyDescent="0.25">
      <c r="A58" s="12"/>
      <c r="B58" s="12"/>
      <c r="C58" s="12"/>
    </row>
    <row r="59" spans="1:3" x14ac:dyDescent="0.25">
      <c r="A59" s="12"/>
      <c r="B59" s="12"/>
      <c r="C59" s="12"/>
    </row>
    <row r="60" spans="1:3" x14ac:dyDescent="0.25">
      <c r="A60" s="12"/>
      <c r="B60" s="12"/>
      <c r="C60" s="12"/>
    </row>
    <row r="61" spans="1:3" x14ac:dyDescent="0.25">
      <c r="A61" s="12"/>
      <c r="B61" s="12"/>
      <c r="C61" s="12"/>
    </row>
    <row r="62" spans="1:3" x14ac:dyDescent="0.25">
      <c r="A62" s="12"/>
      <c r="B62" s="12"/>
      <c r="C62" s="12"/>
    </row>
    <row r="63" spans="1:3" x14ac:dyDescent="0.25">
      <c r="A63" s="12"/>
      <c r="B63" s="12"/>
      <c r="C63" s="12"/>
    </row>
    <row r="64" spans="1:3" x14ac:dyDescent="0.25">
      <c r="A64" s="12"/>
      <c r="B64" s="12"/>
      <c r="C64" s="12"/>
    </row>
    <row r="65" spans="1:16" x14ac:dyDescent="0.25">
      <c r="A65" s="12"/>
      <c r="B65" s="12"/>
      <c r="C65" s="12"/>
    </row>
    <row r="66" spans="1:16" x14ac:dyDescent="0.25">
      <c r="A66" s="12"/>
      <c r="B66" s="12"/>
      <c r="C66" s="12"/>
    </row>
    <row r="67" spans="1:16" x14ac:dyDescent="0.25">
      <c r="A67" s="12"/>
      <c r="B67" s="12"/>
      <c r="C67" s="12"/>
    </row>
    <row r="68" spans="1:16" x14ac:dyDescent="0.25">
      <c r="A68" s="12"/>
      <c r="B68" s="12"/>
      <c r="C68" s="12"/>
    </row>
    <row r="69" spans="1:16" x14ac:dyDescent="0.25">
      <c r="A69" s="12"/>
      <c r="B69" s="12"/>
      <c r="C69" s="12"/>
      <c r="L69" s="13"/>
      <c r="M69" s="13"/>
      <c r="N69" s="13"/>
      <c r="O69" s="13"/>
      <c r="P69" s="13"/>
    </row>
    <row r="70" spans="1:16" x14ac:dyDescent="0.25">
      <c r="A70" s="12"/>
      <c r="B70" s="12"/>
      <c r="C70" s="12"/>
      <c r="K70" s="13"/>
      <c r="L70" s="13"/>
      <c r="M70" s="13"/>
      <c r="N70" s="13"/>
      <c r="O70" s="13"/>
    </row>
    <row r="71" spans="1:16" x14ac:dyDescent="0.25">
      <c r="A71" s="12"/>
      <c r="B71" s="12"/>
      <c r="C71" s="12"/>
      <c r="K71" s="13"/>
      <c r="L71" s="13"/>
      <c r="M71" s="13"/>
      <c r="N71" s="13"/>
      <c r="O71" s="13"/>
    </row>
    <row r="72" spans="1:16" x14ac:dyDescent="0.25">
      <c r="A72" s="12"/>
      <c r="B72" s="12"/>
      <c r="C72" s="12"/>
      <c r="K72" s="13"/>
      <c r="L72" s="13"/>
      <c r="M72" s="13"/>
      <c r="N72" s="13"/>
      <c r="O72" s="13"/>
    </row>
    <row r="73" spans="1:16" x14ac:dyDescent="0.25">
      <c r="A73" s="12"/>
      <c r="B73" s="12"/>
      <c r="C73" s="12"/>
      <c r="K73" s="13"/>
      <c r="L73" s="13"/>
      <c r="M73" s="13"/>
      <c r="N73" s="13"/>
      <c r="O73" s="13"/>
    </row>
    <row r="74" spans="1:16" x14ac:dyDescent="0.25">
      <c r="A74" s="12"/>
      <c r="B74" s="12"/>
      <c r="C74" s="12"/>
      <c r="K74" s="13"/>
      <c r="L74" s="13"/>
      <c r="M74" s="13"/>
      <c r="N74" s="13"/>
      <c r="O74" s="13"/>
    </row>
    <row r="75" spans="1:16" x14ac:dyDescent="0.25">
      <c r="A75" s="12"/>
      <c r="B75" s="12"/>
      <c r="C75" s="12"/>
      <c r="K75" s="13"/>
      <c r="L75" s="13"/>
      <c r="M75" s="13"/>
      <c r="N75" s="13"/>
      <c r="O75" s="13"/>
    </row>
    <row r="76" spans="1:16" x14ac:dyDescent="0.25">
      <c r="A76" s="12"/>
      <c r="B76" s="12"/>
      <c r="C76" s="12"/>
      <c r="K76" s="13"/>
      <c r="L76" s="13"/>
      <c r="M76" s="13"/>
      <c r="N76" s="13"/>
      <c r="O76" s="13"/>
    </row>
    <row r="77" spans="1:16" x14ac:dyDescent="0.25">
      <c r="A77" s="12"/>
      <c r="B77" s="12"/>
      <c r="C77" s="12"/>
      <c r="K77" s="13"/>
      <c r="L77" s="13"/>
      <c r="M77" s="13"/>
      <c r="N77" s="13"/>
      <c r="O77" s="13"/>
    </row>
    <row r="78" spans="1:16" x14ac:dyDescent="0.25">
      <c r="A78" s="12"/>
      <c r="B78" s="12"/>
      <c r="C78" s="12"/>
      <c r="K78" s="13"/>
      <c r="L78" s="13"/>
      <c r="M78" s="13"/>
      <c r="N78" s="13"/>
      <c r="O78" s="13"/>
    </row>
    <row r="79" spans="1:16" x14ac:dyDescent="0.25">
      <c r="A79" s="12"/>
      <c r="B79" s="12"/>
      <c r="C79" s="12"/>
      <c r="K79" s="13"/>
      <c r="L79" s="13"/>
      <c r="M79" s="13"/>
      <c r="N79" s="13"/>
      <c r="O79" s="13"/>
    </row>
    <row r="80" spans="1:16" x14ac:dyDescent="0.25">
      <c r="A80" s="12"/>
      <c r="B80" s="12"/>
      <c r="C80" s="12"/>
      <c r="K80" s="13"/>
      <c r="L80" s="13"/>
      <c r="M80" s="13"/>
      <c r="N80" s="13"/>
      <c r="O80" s="13"/>
    </row>
    <row r="81" spans="1:16" x14ac:dyDescent="0.25">
      <c r="A81" s="12"/>
      <c r="B81" s="12"/>
      <c r="C81" s="12"/>
      <c r="K81" s="13"/>
      <c r="L81" s="13"/>
      <c r="M81" s="13"/>
      <c r="N81" s="13"/>
      <c r="O81" s="13"/>
    </row>
    <row r="82" spans="1:16" x14ac:dyDescent="0.25">
      <c r="A82" s="12"/>
      <c r="B82" s="12"/>
      <c r="C82" s="12"/>
      <c r="K82" s="13"/>
      <c r="L82" s="13"/>
      <c r="M82" s="13"/>
      <c r="N82" s="13"/>
      <c r="O82" s="13"/>
    </row>
    <row r="83" spans="1:16" x14ac:dyDescent="0.25">
      <c r="A83" s="12"/>
      <c r="B83" s="12"/>
      <c r="C83" s="12"/>
      <c r="K83" s="13"/>
      <c r="L83" s="13"/>
      <c r="M83" s="13"/>
      <c r="N83" s="13"/>
      <c r="O83" s="13"/>
    </row>
    <row r="84" spans="1:16" x14ac:dyDescent="0.25">
      <c r="A84" s="12"/>
      <c r="B84" s="12"/>
      <c r="C84" s="12"/>
      <c r="K84" s="13"/>
      <c r="L84" s="13"/>
      <c r="M84" s="13"/>
      <c r="N84" s="13"/>
      <c r="O84" s="13"/>
    </row>
    <row r="85" spans="1:16" x14ac:dyDescent="0.25">
      <c r="A85" s="12"/>
      <c r="B85" s="12"/>
      <c r="C85" s="12"/>
    </row>
    <row r="86" spans="1:16" x14ac:dyDescent="0.25">
      <c r="A86" s="12"/>
      <c r="B86" s="12"/>
      <c r="C86" s="12"/>
      <c r="K86" s="13"/>
      <c r="L86" s="13"/>
      <c r="M86" s="13"/>
      <c r="N86" s="13"/>
      <c r="O86" s="13"/>
    </row>
    <row r="87" spans="1:16" x14ac:dyDescent="0.25">
      <c r="A87" s="12"/>
      <c r="B87" s="12"/>
      <c r="C87" s="12"/>
      <c r="K87" s="13"/>
      <c r="L87" s="13"/>
      <c r="M87" s="13"/>
      <c r="N87" s="13"/>
      <c r="O87" s="13"/>
    </row>
    <row r="88" spans="1:16" x14ac:dyDescent="0.25">
      <c r="A88" s="12"/>
      <c r="B88" s="12"/>
      <c r="C88" s="12"/>
      <c r="K88" s="13"/>
      <c r="L88" s="13"/>
      <c r="M88" s="13"/>
      <c r="N88" s="13"/>
      <c r="O88" s="13"/>
    </row>
    <row r="89" spans="1:16" x14ac:dyDescent="0.25">
      <c r="A89" s="12"/>
      <c r="B89" s="12"/>
      <c r="C89" s="12"/>
      <c r="K89" s="13"/>
      <c r="L89" s="13"/>
      <c r="M89" s="13"/>
      <c r="N89" s="13"/>
      <c r="O89" s="13"/>
    </row>
    <row r="90" spans="1:16" x14ac:dyDescent="0.25">
      <c r="A90" s="12"/>
      <c r="B90" s="12"/>
      <c r="C90" s="12"/>
      <c r="K90" s="13"/>
      <c r="L90" s="13"/>
      <c r="M90" s="13"/>
      <c r="N90" s="13"/>
      <c r="O90" s="13"/>
    </row>
    <row r="91" spans="1:16" x14ac:dyDescent="0.25">
      <c r="A91" s="12"/>
      <c r="B91" s="12"/>
      <c r="C91" s="12"/>
      <c r="K91" s="13"/>
      <c r="L91" s="13"/>
      <c r="M91" s="13"/>
      <c r="N91" s="13"/>
      <c r="O91" s="13"/>
    </row>
    <row r="92" spans="1:16" x14ac:dyDescent="0.25">
      <c r="A92" s="12"/>
      <c r="B92" s="12"/>
      <c r="C92" s="12"/>
      <c r="K92" s="13"/>
      <c r="L92" s="13"/>
      <c r="M92" s="13"/>
      <c r="N92" s="13"/>
      <c r="O92" s="13"/>
      <c r="P92" s="13"/>
    </row>
    <row r="93" spans="1:16" x14ac:dyDescent="0.25">
      <c r="A93" s="12"/>
      <c r="B93" s="12"/>
      <c r="C93" s="12"/>
    </row>
    <row r="94" spans="1:16" x14ac:dyDescent="0.25">
      <c r="A94" s="12"/>
      <c r="B94" s="12"/>
      <c r="C94" s="12"/>
    </row>
    <row r="95" spans="1:16" x14ac:dyDescent="0.25">
      <c r="A95" s="12"/>
      <c r="B95" s="12"/>
      <c r="C95" s="12"/>
    </row>
    <row r="96" spans="1:16" x14ac:dyDescent="0.25">
      <c r="A96" s="12"/>
      <c r="B96" s="12"/>
      <c r="C96" s="12"/>
    </row>
    <row r="97" spans="1:3" x14ac:dyDescent="0.25">
      <c r="A97" s="12"/>
      <c r="B97" s="12"/>
      <c r="C97" s="12"/>
    </row>
    <row r="98" spans="1:3" x14ac:dyDescent="0.25">
      <c r="A98" s="12"/>
      <c r="B98" s="12"/>
      <c r="C98" s="12"/>
    </row>
    <row r="99" spans="1:3" x14ac:dyDescent="0.25">
      <c r="A99" s="12"/>
      <c r="B99" s="12"/>
      <c r="C99" s="12"/>
    </row>
    <row r="100" spans="1:3" x14ac:dyDescent="0.25">
      <c r="A100" s="12"/>
      <c r="B100" s="12"/>
      <c r="C100" s="12"/>
    </row>
    <row r="101" spans="1:3" x14ac:dyDescent="0.25">
      <c r="A101" s="12"/>
      <c r="B101" s="12"/>
      <c r="C101" s="12"/>
    </row>
    <row r="102" spans="1:3" x14ac:dyDescent="0.25">
      <c r="A102" s="12"/>
      <c r="B102" s="12"/>
      <c r="C102" s="12"/>
    </row>
    <row r="103" spans="1:3" x14ac:dyDescent="0.25">
      <c r="A103" s="12"/>
      <c r="B103" s="12"/>
      <c r="C103" s="12"/>
    </row>
    <row r="104" spans="1:3" x14ac:dyDescent="0.25">
      <c r="A104" s="12"/>
      <c r="B104" s="12"/>
      <c r="C104" s="12"/>
    </row>
    <row r="105" spans="1:3" x14ac:dyDescent="0.25">
      <c r="A105" s="12"/>
      <c r="B105" s="12"/>
      <c r="C105" s="12"/>
    </row>
    <row r="106" spans="1:3" x14ac:dyDescent="0.25">
      <c r="A106" s="12"/>
      <c r="B106" s="12"/>
      <c r="C106" s="12"/>
    </row>
    <row r="107" spans="1:3" x14ac:dyDescent="0.25">
      <c r="A107" s="12"/>
      <c r="B107" s="12"/>
      <c r="C107" s="12"/>
    </row>
    <row r="108" spans="1:3" x14ac:dyDescent="0.25">
      <c r="A108" s="12"/>
      <c r="B108" s="12"/>
      <c r="C108" s="12"/>
    </row>
    <row r="109" spans="1:3" x14ac:dyDescent="0.25">
      <c r="A109" s="12"/>
      <c r="B109" s="12"/>
      <c r="C109" s="12"/>
    </row>
    <row r="110" spans="1:3" x14ac:dyDescent="0.25">
      <c r="A110" s="12"/>
      <c r="B110" s="12"/>
      <c r="C110" s="12"/>
    </row>
    <row r="111" spans="1:3" x14ac:dyDescent="0.25">
      <c r="A111" s="12"/>
      <c r="B111" s="12"/>
      <c r="C111" s="12"/>
    </row>
    <row r="112" spans="1:3" x14ac:dyDescent="0.25">
      <c r="A112" s="12"/>
      <c r="B112" s="12"/>
      <c r="C112" s="12"/>
    </row>
    <row r="113" spans="1:15" x14ac:dyDescent="0.25">
      <c r="A113" s="12"/>
      <c r="B113" s="12"/>
      <c r="C113" s="12"/>
    </row>
    <row r="114" spans="1:15" x14ac:dyDescent="0.25">
      <c r="A114" s="12"/>
      <c r="B114" s="12"/>
      <c r="C114" s="12"/>
    </row>
    <row r="115" spans="1:15" x14ac:dyDescent="0.25">
      <c r="A115" s="12"/>
      <c r="B115" s="12"/>
      <c r="C115" s="12"/>
      <c r="K115" s="13"/>
      <c r="L115" s="13"/>
      <c r="M115" s="13"/>
      <c r="N115" s="13"/>
      <c r="O115" s="13"/>
    </row>
    <row r="116" spans="1:15" x14ac:dyDescent="0.25">
      <c r="A116" s="12"/>
      <c r="B116" s="12"/>
      <c r="C116" s="12"/>
    </row>
    <row r="117" spans="1:15" x14ac:dyDescent="0.25">
      <c r="A117" s="12"/>
      <c r="B117" s="12"/>
      <c r="C117" s="12"/>
    </row>
    <row r="118" spans="1:15" x14ac:dyDescent="0.25">
      <c r="A118" s="12"/>
      <c r="B118" s="12"/>
      <c r="C118" s="12"/>
    </row>
    <row r="119" spans="1:15" x14ac:dyDescent="0.25">
      <c r="A119" s="12"/>
      <c r="B119" s="12"/>
      <c r="C119" s="12"/>
      <c r="K119" s="13"/>
      <c r="L119" s="13"/>
      <c r="M119" s="13"/>
      <c r="N119" s="13"/>
      <c r="O119" s="13"/>
    </row>
    <row r="120" spans="1:15" x14ac:dyDescent="0.25">
      <c r="A120" s="12"/>
      <c r="B120" s="12"/>
      <c r="C120" s="12"/>
      <c r="K120" s="13"/>
      <c r="L120" s="13"/>
      <c r="M120" s="13"/>
      <c r="N120" s="13"/>
      <c r="O120" s="13"/>
    </row>
    <row r="122" spans="1:15" x14ac:dyDescent="0.25">
      <c r="A122" s="17"/>
      <c r="B122" s="17"/>
      <c r="C122" s="15"/>
    </row>
    <row r="123" spans="1:15" x14ac:dyDescent="0.25">
      <c r="A123"/>
      <c r="D123" s="15"/>
      <c r="E123" s="15"/>
      <c r="F123" s="15"/>
      <c r="G123" s="15"/>
      <c r="H123" s="15"/>
      <c r="I123" s="15"/>
      <c r="J123" s="15"/>
      <c r="K123" s="15"/>
      <c r="L123" s="15"/>
      <c r="M123" s="15"/>
    </row>
    <row r="124" spans="1:15" x14ac:dyDescent="0.25">
      <c r="A124"/>
    </row>
    <row r="125" spans="1:15" x14ac:dyDescent="0.25">
      <c r="A125"/>
    </row>
    <row r="126" spans="1:15" x14ac:dyDescent="0.25">
      <c r="A126"/>
    </row>
    <row r="127" spans="1:15" x14ac:dyDescent="0.25">
      <c r="A127"/>
    </row>
    <row r="128" spans="1:15" x14ac:dyDescent="0.25">
      <c r="A128"/>
    </row>
    <row r="129" spans="1:11" x14ac:dyDescent="0.25">
      <c r="A129"/>
    </row>
    <row r="130" spans="1:11" x14ac:dyDescent="0.25">
      <c r="A130"/>
    </row>
    <row r="132" spans="1:11" x14ac:dyDescent="0.25">
      <c r="D132" s="16"/>
      <c r="E132" s="16"/>
      <c r="I132" s="4"/>
      <c r="J132" s="16"/>
      <c r="K132" s="16"/>
    </row>
  </sheetData>
  <mergeCells count="8">
    <mergeCell ref="B3:C3"/>
    <mergeCell ref="A5:C5"/>
    <mergeCell ref="A8:C8"/>
    <mergeCell ref="C12:C13"/>
    <mergeCell ref="C14:C15"/>
    <mergeCell ref="B4:C4"/>
    <mergeCell ref="B6:C6"/>
    <mergeCell ref="B7:C7"/>
  </mergeCells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61"/>
  <sheetViews>
    <sheetView tabSelected="1" view="pageBreakPreview" topLeftCell="K1" zoomScale="145" zoomScaleSheetLayoutView="145" workbookViewId="0">
      <selection activeCell="U14" sqref="U14"/>
    </sheetView>
  </sheetViews>
  <sheetFormatPr defaultRowHeight="15" x14ac:dyDescent="0.25"/>
  <cols>
    <col min="1" max="1" width="15.85546875" bestFit="1" customWidth="1"/>
    <col min="2" max="2" width="12.140625" customWidth="1"/>
    <col min="3" max="4" width="5.7109375" customWidth="1"/>
    <col min="5" max="5" width="7.7109375" customWidth="1"/>
    <col min="6" max="6" width="9.42578125" customWidth="1"/>
    <col min="7" max="7" width="6" customWidth="1"/>
    <col min="8" max="8" width="5.7109375" customWidth="1"/>
    <col min="9" max="10" width="9.140625" style="2"/>
  </cols>
  <sheetData>
    <row r="1" spans="1:27" ht="12.95" customHeight="1" x14ac:dyDescent="0.25">
      <c r="A1" s="72" t="s">
        <v>0</v>
      </c>
      <c r="B1" s="72" t="s">
        <v>1</v>
      </c>
      <c r="C1" s="61" t="s">
        <v>5</v>
      </c>
      <c r="D1" s="61"/>
      <c r="E1" s="61"/>
      <c r="F1" s="61"/>
      <c r="G1" s="61"/>
      <c r="H1" s="61"/>
      <c r="I1" s="61"/>
      <c r="J1" s="57" t="s">
        <v>27</v>
      </c>
      <c r="V1" s="43" t="s">
        <v>38</v>
      </c>
      <c r="W1" s="43" t="s">
        <v>39</v>
      </c>
      <c r="X1" s="43" t="s">
        <v>40</v>
      </c>
      <c r="Y1" s="43" t="s">
        <v>41</v>
      </c>
      <c r="Z1" s="43" t="s">
        <v>42</v>
      </c>
      <c r="AA1" s="43" t="s">
        <v>43</v>
      </c>
    </row>
    <row r="2" spans="1:27" ht="12.95" customHeight="1" x14ac:dyDescent="0.25">
      <c r="A2" s="72"/>
      <c r="B2" s="72"/>
      <c r="C2" s="1">
        <v>0</v>
      </c>
      <c r="D2" s="1">
        <v>5</v>
      </c>
      <c r="E2" s="1">
        <v>15</v>
      </c>
      <c r="F2" s="1">
        <v>30</v>
      </c>
      <c r="G2" s="1">
        <v>60</v>
      </c>
      <c r="H2" s="1">
        <v>120</v>
      </c>
      <c r="I2" s="1">
        <v>180</v>
      </c>
      <c r="J2" s="59"/>
      <c r="N2" s="30"/>
      <c r="O2" s="30"/>
      <c r="P2" s="30"/>
      <c r="Q2" s="30"/>
      <c r="R2" s="30"/>
      <c r="S2" s="31"/>
      <c r="T2" s="31"/>
      <c r="V2" s="44" t="s">
        <v>33</v>
      </c>
      <c r="W2" s="45">
        <v>385</v>
      </c>
      <c r="X2" s="46">
        <v>1.5</v>
      </c>
      <c r="Y2" s="45">
        <v>1.8</v>
      </c>
      <c r="Z2" s="45">
        <v>83</v>
      </c>
      <c r="AA2" s="45">
        <v>20</v>
      </c>
    </row>
    <row r="3" spans="1:27" ht="12.95" customHeight="1" x14ac:dyDescent="0.25">
      <c r="A3" s="57" t="s">
        <v>34</v>
      </c>
      <c r="B3" s="1">
        <v>8</v>
      </c>
      <c r="C3" s="18">
        <v>2.7</v>
      </c>
      <c r="D3" s="18">
        <v>6</v>
      </c>
      <c r="E3" s="18">
        <v>3.9</v>
      </c>
      <c r="F3" s="18">
        <v>3.27</v>
      </c>
      <c r="G3" s="18">
        <v>4.1500000000000004</v>
      </c>
      <c r="H3" s="18">
        <v>2.42</v>
      </c>
      <c r="I3" s="1">
        <v>2.2999999999999998</v>
      </c>
      <c r="J3" s="28">
        <v>215</v>
      </c>
      <c r="V3" s="44">
        <v>91</v>
      </c>
      <c r="W3" s="45">
        <v>319</v>
      </c>
      <c r="X3" s="45">
        <v>0.02</v>
      </c>
      <c r="Y3" s="45">
        <v>0.1</v>
      </c>
      <c r="Z3" s="45">
        <v>140</v>
      </c>
      <c r="AA3" s="45">
        <v>12</v>
      </c>
    </row>
    <row r="4" spans="1:27" ht="12.95" customHeight="1" x14ac:dyDescent="0.25">
      <c r="A4" s="58"/>
      <c r="B4" s="1">
        <v>11</v>
      </c>
      <c r="C4" s="18">
        <v>2.95</v>
      </c>
      <c r="D4" s="18">
        <v>1.02</v>
      </c>
      <c r="E4" s="18">
        <v>4.28</v>
      </c>
      <c r="F4" s="18">
        <v>3.61</v>
      </c>
      <c r="G4" s="18">
        <v>3.36</v>
      </c>
      <c r="H4" s="18">
        <v>2.64</v>
      </c>
      <c r="I4" s="1">
        <v>2.0299999999999998</v>
      </c>
      <c r="J4" s="28">
        <v>163</v>
      </c>
    </row>
    <row r="5" spans="1:27" ht="12.95" customHeight="1" x14ac:dyDescent="0.25">
      <c r="A5" s="58"/>
      <c r="B5" s="1">
        <v>16</v>
      </c>
      <c r="C5" s="18">
        <v>2.3199999999999998</v>
      </c>
      <c r="D5" s="18">
        <v>2.4</v>
      </c>
      <c r="E5" s="18">
        <v>3.52</v>
      </c>
      <c r="F5" s="18">
        <v>1.91</v>
      </c>
      <c r="G5" s="18">
        <v>2.5299999999999998</v>
      </c>
      <c r="H5" s="18">
        <v>3.1</v>
      </c>
      <c r="I5" s="18">
        <v>2.65</v>
      </c>
      <c r="J5" s="1">
        <v>130.4</v>
      </c>
    </row>
    <row r="6" spans="1:27" ht="12.95" customHeight="1" x14ac:dyDescent="0.25">
      <c r="A6" s="58"/>
      <c r="B6" s="1">
        <v>21</v>
      </c>
      <c r="C6" s="19">
        <v>1.67</v>
      </c>
      <c r="D6" s="19">
        <v>2.5</v>
      </c>
      <c r="E6" s="19">
        <v>2.25</v>
      </c>
      <c r="F6" s="19">
        <v>2.46</v>
      </c>
      <c r="G6" s="19">
        <v>2.2999999999999998</v>
      </c>
      <c r="H6" s="19">
        <v>2.19</v>
      </c>
      <c r="I6" s="1">
        <v>2.6</v>
      </c>
      <c r="J6" s="1">
        <v>59.63</v>
      </c>
    </row>
    <row r="7" spans="1:27" ht="12.95" customHeight="1" x14ac:dyDescent="0.25">
      <c r="A7" s="59"/>
      <c r="B7" s="1">
        <v>26</v>
      </c>
      <c r="C7" s="19">
        <v>4.16</v>
      </c>
      <c r="D7" s="19">
        <v>3.18</v>
      </c>
      <c r="E7" s="19">
        <v>1.36</v>
      </c>
      <c r="F7" s="19">
        <v>1.53</v>
      </c>
      <c r="G7" s="19">
        <v>1.9</v>
      </c>
      <c r="H7" s="19">
        <v>1.6</v>
      </c>
      <c r="I7" s="1">
        <v>2.39</v>
      </c>
      <c r="J7" s="1">
        <v>17.95</v>
      </c>
    </row>
    <row r="8" spans="1:27" ht="12.95" customHeight="1" x14ac:dyDescent="0.25">
      <c r="A8" s="60" t="s">
        <v>2</v>
      </c>
      <c r="B8" s="60"/>
      <c r="C8" s="10">
        <f t="shared" ref="C8:H8" si="0">AVERAGE(C3:C7)</f>
        <v>2.7600000000000002</v>
      </c>
      <c r="D8" s="10">
        <f t="shared" si="0"/>
        <v>3.02</v>
      </c>
      <c r="E8" s="10">
        <f t="shared" si="0"/>
        <v>3.0619999999999998</v>
      </c>
      <c r="F8" s="10">
        <f t="shared" si="0"/>
        <v>2.556</v>
      </c>
      <c r="G8" s="10">
        <f t="shared" si="0"/>
        <v>2.8479999999999999</v>
      </c>
      <c r="H8" s="10">
        <f t="shared" si="0"/>
        <v>2.3899999999999997</v>
      </c>
      <c r="I8" s="10">
        <f t="shared" ref="I8:J8" si="1">AVERAGE(I3:I7)</f>
        <v>2.3940000000000001</v>
      </c>
      <c r="J8" s="10">
        <f t="shared" si="1"/>
        <v>117.196</v>
      </c>
    </row>
    <row r="9" spans="1:27" ht="12.95" customHeight="1" x14ac:dyDescent="0.25">
      <c r="A9" s="60" t="s">
        <v>3</v>
      </c>
      <c r="B9" s="60"/>
      <c r="C9" s="10">
        <f t="shared" ref="C9:H9" si="2">STDEV(C3:C7)</f>
        <v>0.91942917073584296</v>
      </c>
      <c r="D9" s="10">
        <f t="shared" si="2"/>
        <v>1.8412495756958098</v>
      </c>
      <c r="E9" s="10">
        <f t="shared" si="2"/>
        <v>1.2198032628256092</v>
      </c>
      <c r="F9" s="10">
        <f t="shared" si="2"/>
        <v>0.88032948377297982</v>
      </c>
      <c r="G9" s="10">
        <f t="shared" si="2"/>
        <v>0.90242451207843433</v>
      </c>
      <c r="H9" s="10">
        <f t="shared" si="2"/>
        <v>0.55488737596020332</v>
      </c>
      <c r="I9" s="10">
        <f t="shared" ref="I9:J9" si="3">STDEV(I3:I7)</f>
        <v>0.24965976848503252</v>
      </c>
      <c r="J9" s="10">
        <f t="shared" si="3"/>
        <v>79.059451237660397</v>
      </c>
    </row>
    <row r="10" spans="1:27" ht="12.95" customHeight="1" x14ac:dyDescent="0.25">
      <c r="A10" s="55" t="s">
        <v>4</v>
      </c>
      <c r="B10" s="56"/>
      <c r="C10" s="6">
        <f t="shared" ref="C10:H10" si="4">C9/SQRT(COUNT(C3:C7))</f>
        <v>0.41118122525232104</v>
      </c>
      <c r="D10" s="6">
        <f t="shared" si="4"/>
        <v>0.82343184295969507</v>
      </c>
      <c r="E10" s="6">
        <f t="shared" si="4"/>
        <v>0.54551260297082083</v>
      </c>
      <c r="F10" s="6">
        <f t="shared" si="4"/>
        <v>0.39369531366273613</v>
      </c>
      <c r="G10" s="6">
        <f t="shared" si="4"/>
        <v>0.40357651071389183</v>
      </c>
      <c r="H10" s="6">
        <f t="shared" si="4"/>
        <v>0.24815317850069943</v>
      </c>
      <c r="I10" s="6">
        <f t="shared" ref="I10:J10" si="5">I9/SQRT(COUNT(I3:I7))</f>
        <v>0.11165124271587848</v>
      </c>
      <c r="J10" s="6">
        <f t="shared" si="5"/>
        <v>35.356461446247707</v>
      </c>
    </row>
    <row r="11" spans="1:27" ht="12.95" customHeight="1" x14ac:dyDescent="0.25">
      <c r="A11" s="69" t="s">
        <v>33</v>
      </c>
      <c r="B11" s="1">
        <v>2</v>
      </c>
      <c r="C11" s="18">
        <v>3.57</v>
      </c>
      <c r="D11" s="18">
        <v>12</v>
      </c>
      <c r="E11" s="18">
        <v>12</v>
      </c>
      <c r="F11" s="18">
        <v>12</v>
      </c>
      <c r="G11" s="18">
        <v>12</v>
      </c>
      <c r="H11" s="18">
        <v>7.32</v>
      </c>
      <c r="I11" s="18">
        <v>3.75</v>
      </c>
      <c r="J11" s="29">
        <v>1251</v>
      </c>
    </row>
    <row r="12" spans="1:27" ht="12.95" customHeight="1" x14ac:dyDescent="0.25">
      <c r="A12" s="70"/>
      <c r="B12" s="1">
        <v>13</v>
      </c>
      <c r="C12" s="18">
        <v>2.77</v>
      </c>
      <c r="D12" s="18">
        <v>4.3600000000000003</v>
      </c>
      <c r="E12" s="18">
        <v>12</v>
      </c>
      <c r="F12" s="18">
        <v>9.8699999999999992</v>
      </c>
      <c r="G12" s="18">
        <v>2.65</v>
      </c>
      <c r="H12" s="18">
        <v>3.02</v>
      </c>
      <c r="I12" s="1">
        <v>2.97</v>
      </c>
      <c r="J12" s="29">
        <v>441.3</v>
      </c>
    </row>
    <row r="13" spans="1:27" ht="12.95" customHeight="1" x14ac:dyDescent="0.25">
      <c r="A13" s="70"/>
      <c r="B13" s="1">
        <v>17</v>
      </c>
      <c r="C13" s="18">
        <v>3.54</v>
      </c>
      <c r="D13" s="18">
        <v>2.85</v>
      </c>
      <c r="E13" s="18">
        <v>12</v>
      </c>
      <c r="F13" s="18">
        <v>10.34</v>
      </c>
      <c r="G13" s="18">
        <v>12</v>
      </c>
      <c r="H13" s="18">
        <v>12</v>
      </c>
      <c r="I13" s="18">
        <v>12</v>
      </c>
      <c r="J13" s="29">
        <v>1673</v>
      </c>
    </row>
    <row r="14" spans="1:27" ht="12.95" customHeight="1" x14ac:dyDescent="0.25">
      <c r="A14" s="70"/>
      <c r="B14" s="1">
        <v>22</v>
      </c>
      <c r="C14" s="19">
        <v>3.37</v>
      </c>
      <c r="D14" s="19">
        <v>4.76</v>
      </c>
      <c r="E14" s="19">
        <v>9.25</v>
      </c>
      <c r="F14" s="19">
        <v>12</v>
      </c>
      <c r="G14" s="19">
        <v>9.9700000000000006</v>
      </c>
      <c r="H14" s="19">
        <v>3.13</v>
      </c>
      <c r="I14" s="1">
        <v>2.6</v>
      </c>
      <c r="J14" s="29">
        <v>784.2</v>
      </c>
    </row>
    <row r="15" spans="1:27" ht="12.95" customHeight="1" x14ac:dyDescent="0.25">
      <c r="A15" s="71"/>
      <c r="B15" s="1">
        <v>28</v>
      </c>
      <c r="C15" s="19">
        <v>4.13</v>
      </c>
      <c r="D15" s="19">
        <v>3.73</v>
      </c>
      <c r="E15" s="19">
        <v>9.8000000000000007</v>
      </c>
      <c r="F15" s="19">
        <v>12</v>
      </c>
      <c r="G15" s="19">
        <v>1.72</v>
      </c>
      <c r="H15" s="19">
        <v>9.6999999999999993</v>
      </c>
      <c r="I15" s="1">
        <v>3.49</v>
      </c>
      <c r="J15" s="29">
        <v>835.3</v>
      </c>
    </row>
    <row r="16" spans="1:27" ht="12.95" customHeight="1" x14ac:dyDescent="0.25">
      <c r="A16" s="61" t="s">
        <v>2</v>
      </c>
      <c r="B16" s="61"/>
      <c r="C16" s="10">
        <f t="shared" ref="C16:I16" si="6">AVERAGE(C11:C15)</f>
        <v>3.476</v>
      </c>
      <c r="D16" s="10">
        <f t="shared" si="6"/>
        <v>5.54</v>
      </c>
      <c r="E16" s="10">
        <f t="shared" si="6"/>
        <v>11.01</v>
      </c>
      <c r="F16" s="10">
        <f t="shared" si="6"/>
        <v>11.241999999999999</v>
      </c>
      <c r="G16" s="10">
        <f t="shared" si="6"/>
        <v>7.6679999999999993</v>
      </c>
      <c r="H16" s="10">
        <f t="shared" si="6"/>
        <v>7.0340000000000007</v>
      </c>
      <c r="I16" s="10">
        <f t="shared" si="6"/>
        <v>4.9620000000000006</v>
      </c>
      <c r="J16" s="10">
        <f t="shared" ref="J16" si="7">AVERAGE(J11:J15)</f>
        <v>996.96</v>
      </c>
    </row>
    <row r="17" spans="1:19" ht="12.95" customHeight="1" x14ac:dyDescent="0.25">
      <c r="A17" s="61" t="s">
        <v>3</v>
      </c>
      <c r="B17" s="61"/>
      <c r="C17" s="10">
        <f t="shared" ref="C17:H17" si="8">STDEV(C11:C15)</f>
        <v>0.48742178859792595</v>
      </c>
      <c r="D17" s="10">
        <f t="shared" si="8"/>
        <v>3.6825466731597585</v>
      </c>
      <c r="E17" s="10">
        <f t="shared" si="8"/>
        <v>1.3694889557787666</v>
      </c>
      <c r="F17" s="10">
        <f t="shared" si="8"/>
        <v>1.0511517492731488</v>
      </c>
      <c r="G17" s="10">
        <f t="shared" si="8"/>
        <v>5.0840603851645989</v>
      </c>
      <c r="H17" s="10">
        <f t="shared" si="8"/>
        <v>3.9750446538372364</v>
      </c>
      <c r="I17" s="10">
        <f t="shared" ref="I17:J17" si="9">STDEV(I11:I15)</f>
        <v>3.9596805426700765</v>
      </c>
      <c r="J17" s="10">
        <f t="shared" si="9"/>
        <v>474.79606464249429</v>
      </c>
    </row>
    <row r="18" spans="1:19" ht="12.95" customHeight="1" x14ac:dyDescent="0.25">
      <c r="A18" s="65" t="s">
        <v>4</v>
      </c>
      <c r="B18" s="66"/>
      <c r="C18" s="6">
        <f t="shared" ref="C18:H18" si="10">C17/SQRT(COUNT(C11:C15))</f>
        <v>0.21798165060389885</v>
      </c>
      <c r="D18" s="6">
        <f t="shared" si="10"/>
        <v>1.646884938300184</v>
      </c>
      <c r="E18" s="6">
        <f t="shared" si="10"/>
        <v>0.61245407991130507</v>
      </c>
      <c r="F18" s="6">
        <f t="shared" si="10"/>
        <v>0.47008935320851514</v>
      </c>
      <c r="G18" s="6">
        <f t="shared" si="10"/>
        <v>2.273660924588361</v>
      </c>
      <c r="H18" s="6">
        <f t="shared" si="10"/>
        <v>1.7776940119154361</v>
      </c>
      <c r="I18" s="6">
        <f t="shared" ref="I18:J18" si="11">I17/SQRT(COUNT(I11:I15))</f>
        <v>1.7708229725187095</v>
      </c>
      <c r="J18" s="6">
        <f t="shared" si="11"/>
        <v>212.33525519800031</v>
      </c>
    </row>
    <row r="19" spans="1:19" ht="12.95" customHeight="1" x14ac:dyDescent="0.25">
      <c r="A19" s="67" t="s">
        <v>15</v>
      </c>
      <c r="B19" s="68"/>
      <c r="C19" s="11">
        <f>_xlfn.T.TEST(C3:C7,C11:C15,1,2)</f>
        <v>8.1243056859289911E-2</v>
      </c>
      <c r="D19" s="11">
        <f t="shared" ref="D19:H19" si="12">_xlfn.T.TEST(D3:D7,D11:D15,1,2)</f>
        <v>0.10415658221730949</v>
      </c>
      <c r="E19" s="42">
        <f t="shared" si="12"/>
        <v>5.3636664266903479E-6</v>
      </c>
      <c r="F19" s="25">
        <f t="shared" si="12"/>
        <v>3.0001856141222677E-7</v>
      </c>
      <c r="G19" s="23">
        <f t="shared" si="12"/>
        <v>3.5156199973955506E-2</v>
      </c>
      <c r="H19" s="23">
        <f t="shared" si="12"/>
        <v>1.6124431215446742E-2</v>
      </c>
      <c r="I19" s="11">
        <f>_xlfn.T.TEST(I3:I7,I11:I15,1,2)</f>
        <v>9.2918275740249773E-2</v>
      </c>
      <c r="J19" s="23">
        <f t="shared" ref="J19" si="13">_xlfn.T.TEST(J3:J7,J11:J15,1,2)</f>
        <v>1.750025482705495E-3</v>
      </c>
    </row>
    <row r="20" spans="1:19" ht="12.95" customHeight="1" x14ac:dyDescent="0.25">
      <c r="A20" s="57"/>
      <c r="B20" s="1"/>
      <c r="C20" s="18"/>
      <c r="D20" s="18"/>
      <c r="E20" s="18"/>
      <c r="F20" s="18"/>
      <c r="G20" s="18"/>
      <c r="H20" s="18"/>
      <c r="I20" s="18"/>
      <c r="J20" s="29"/>
      <c r="M20" s="35" t="s">
        <v>17</v>
      </c>
      <c r="N20" s="40" t="s">
        <v>37</v>
      </c>
    </row>
    <row r="21" spans="1:19" ht="12.95" customHeight="1" x14ac:dyDescent="0.25">
      <c r="A21" s="58"/>
      <c r="B21" s="1"/>
      <c r="C21" s="18"/>
      <c r="D21" s="18"/>
      <c r="E21" s="18"/>
      <c r="F21" s="18"/>
      <c r="G21" s="18"/>
      <c r="H21" s="18"/>
      <c r="I21" s="1"/>
      <c r="J21" s="29"/>
      <c r="M21" s="37" t="s">
        <v>17</v>
      </c>
      <c r="N21" s="40" t="s">
        <v>16</v>
      </c>
      <c r="O21" s="26"/>
    </row>
    <row r="22" spans="1:19" ht="12.95" customHeight="1" x14ac:dyDescent="0.25">
      <c r="A22" s="58"/>
      <c r="B22" s="1"/>
      <c r="C22" s="18"/>
      <c r="D22" s="18"/>
      <c r="E22" s="18"/>
      <c r="F22" s="18"/>
      <c r="G22" s="18"/>
      <c r="H22" s="18"/>
      <c r="I22" s="1"/>
      <c r="J22" s="29"/>
      <c r="M22" s="38"/>
      <c r="N22" s="39"/>
      <c r="O22" s="39"/>
    </row>
    <row r="23" spans="1:19" ht="12.95" customHeight="1" x14ac:dyDescent="0.25">
      <c r="A23" s="58"/>
      <c r="B23" s="1"/>
      <c r="C23" s="18"/>
      <c r="D23" s="18"/>
      <c r="E23" s="18"/>
      <c r="F23" s="18"/>
      <c r="G23" s="18"/>
      <c r="H23" s="18"/>
      <c r="I23" s="1"/>
      <c r="J23" s="29"/>
    </row>
    <row r="24" spans="1:19" ht="12.95" customHeight="1" x14ac:dyDescent="0.25">
      <c r="A24" s="58"/>
      <c r="B24" s="1"/>
      <c r="C24" s="18"/>
      <c r="D24" s="18"/>
      <c r="E24" s="18"/>
      <c r="F24" s="18"/>
      <c r="G24" s="18"/>
      <c r="H24" s="18"/>
      <c r="I24" s="1"/>
      <c r="J24" s="29"/>
      <c r="L24" s="27"/>
      <c r="M24" s="27" t="str">
        <f>A3</f>
        <v>Vehicle</v>
      </c>
      <c r="N24" s="27" t="str">
        <f>A11</f>
        <v>Benzocaine</v>
      </c>
      <c r="O24" s="27">
        <f>A20</f>
        <v>0</v>
      </c>
      <c r="P24" s="27">
        <f>A32</f>
        <v>91</v>
      </c>
      <c r="Q24" s="27">
        <f>A42</f>
        <v>0</v>
      </c>
      <c r="R24" s="27"/>
      <c r="S24" s="27"/>
    </row>
    <row r="25" spans="1:19" ht="12.95" customHeight="1" x14ac:dyDescent="0.25">
      <c r="A25" s="58"/>
      <c r="B25" s="1"/>
      <c r="C25" s="18"/>
      <c r="D25" s="18"/>
      <c r="E25" s="18"/>
      <c r="F25" s="18"/>
      <c r="G25" s="18"/>
      <c r="H25" s="18"/>
      <c r="I25" s="1"/>
      <c r="J25" s="28"/>
      <c r="L25" s="27" t="s">
        <v>27</v>
      </c>
      <c r="M25" s="32">
        <f>J8</f>
        <v>117.196</v>
      </c>
      <c r="N25" s="32">
        <f>J16</f>
        <v>996.96</v>
      </c>
      <c r="O25" s="32">
        <f>J27</f>
        <v>0</v>
      </c>
      <c r="P25" s="32">
        <f>J37</f>
        <v>399.55999999999995</v>
      </c>
      <c r="Q25" s="32">
        <f>J47</f>
        <v>0</v>
      </c>
      <c r="R25" s="27"/>
      <c r="S25" s="27"/>
    </row>
    <row r="26" spans="1:19" ht="12.95" customHeight="1" x14ac:dyDescent="0.25">
      <c r="A26" s="59"/>
      <c r="B26" s="1"/>
      <c r="C26" s="18"/>
      <c r="D26" s="18"/>
      <c r="E26" s="18"/>
      <c r="F26" s="18"/>
      <c r="G26" s="18"/>
      <c r="H26" s="18"/>
      <c r="I26" s="1"/>
      <c r="J26" s="28"/>
      <c r="L26" s="27" t="s">
        <v>3</v>
      </c>
      <c r="M26" s="32">
        <f t="shared" ref="M26:M27" si="14">J9</f>
        <v>79.059451237660397</v>
      </c>
      <c r="N26" s="32">
        <f t="shared" ref="N26:N27" si="15">J17</f>
        <v>474.79606464249429</v>
      </c>
      <c r="O26" s="32">
        <f t="shared" ref="O26:O27" si="16">J28</f>
        <v>0</v>
      </c>
      <c r="P26" s="32">
        <f t="shared" ref="P26:P27" si="17">J38</f>
        <v>125.79659375356744</v>
      </c>
      <c r="Q26" s="32">
        <f t="shared" ref="Q26:Q27" si="18">J48</f>
        <v>0</v>
      </c>
    </row>
    <row r="27" spans="1:19" ht="12.95" customHeight="1" x14ac:dyDescent="0.25">
      <c r="A27" s="60"/>
      <c r="B27" s="60"/>
      <c r="C27" s="10"/>
      <c r="D27" s="10"/>
      <c r="E27" s="10"/>
      <c r="F27" s="10"/>
      <c r="G27" s="10"/>
      <c r="H27" s="10"/>
      <c r="I27" s="10"/>
      <c r="J27" s="10"/>
      <c r="L27" s="27" t="s">
        <v>4</v>
      </c>
      <c r="M27" s="32">
        <f t="shared" si="14"/>
        <v>35.356461446247707</v>
      </c>
      <c r="N27" s="32">
        <f t="shared" si="15"/>
        <v>212.33525519800031</v>
      </c>
      <c r="O27" s="32">
        <f t="shared" si="16"/>
        <v>0</v>
      </c>
      <c r="P27" s="32">
        <f t="shared" si="17"/>
        <v>56.257946994180443</v>
      </c>
      <c r="Q27" s="32">
        <f t="shared" si="18"/>
        <v>0</v>
      </c>
    </row>
    <row r="28" spans="1:19" ht="12.95" customHeight="1" x14ac:dyDescent="0.25">
      <c r="A28" s="60"/>
      <c r="B28" s="60"/>
      <c r="C28" s="10"/>
      <c r="D28" s="10"/>
      <c r="E28" s="10"/>
      <c r="F28" s="10"/>
      <c r="G28" s="10"/>
      <c r="H28" s="10"/>
      <c r="I28" s="10"/>
      <c r="J28" s="10"/>
    </row>
    <row r="29" spans="1:19" ht="12.95" customHeight="1" x14ac:dyDescent="0.25">
      <c r="A29" s="55"/>
      <c r="B29" s="56"/>
      <c r="C29" s="6"/>
      <c r="D29" s="6"/>
      <c r="E29" s="6"/>
      <c r="F29" s="6"/>
      <c r="G29" s="6"/>
      <c r="H29" s="6"/>
      <c r="I29" s="6"/>
      <c r="J29" s="6"/>
    </row>
    <row r="30" spans="1:19" ht="12.95" customHeight="1" x14ac:dyDescent="0.25">
      <c r="A30" s="7"/>
      <c r="B30" s="22"/>
      <c r="C30" s="11"/>
      <c r="D30" s="11"/>
      <c r="E30" s="33"/>
      <c r="F30" s="34"/>
      <c r="G30" s="11"/>
      <c r="H30" s="11"/>
      <c r="I30" s="11"/>
      <c r="J30" s="33"/>
    </row>
    <row r="31" spans="1:19" ht="12.95" customHeight="1" x14ac:dyDescent="0.25">
      <c r="A31" s="7"/>
      <c r="B31" s="8"/>
      <c r="C31" s="11"/>
      <c r="D31" s="23"/>
      <c r="E31" s="11"/>
      <c r="F31" s="11"/>
      <c r="G31" s="11"/>
      <c r="H31" s="11"/>
      <c r="I31" s="23"/>
      <c r="J31" s="23"/>
    </row>
    <row r="32" spans="1:19" ht="12.95" customHeight="1" x14ac:dyDescent="0.25">
      <c r="A32" s="62">
        <v>91</v>
      </c>
      <c r="B32" s="1">
        <v>5</v>
      </c>
      <c r="C32" s="18">
        <v>2.62</v>
      </c>
      <c r="D32" s="18">
        <v>12</v>
      </c>
      <c r="E32" s="18">
        <v>12</v>
      </c>
      <c r="F32" s="18">
        <v>3.28</v>
      </c>
      <c r="G32" s="18">
        <v>2.21</v>
      </c>
      <c r="H32" s="18">
        <v>2.5299999999999998</v>
      </c>
      <c r="I32" s="18">
        <v>5.61</v>
      </c>
      <c r="J32" s="29">
        <v>379.9</v>
      </c>
    </row>
    <row r="33" spans="1:17" ht="12.95" customHeight="1" x14ac:dyDescent="0.25">
      <c r="A33" s="63"/>
      <c r="B33" s="24">
        <v>10</v>
      </c>
      <c r="C33" s="19">
        <v>2.6</v>
      </c>
      <c r="D33" s="19">
        <v>2.63</v>
      </c>
      <c r="E33" s="19">
        <v>7</v>
      </c>
      <c r="F33" s="19">
        <v>2.81</v>
      </c>
      <c r="G33" s="19">
        <v>4.3</v>
      </c>
      <c r="H33" s="19">
        <v>4.8600000000000003</v>
      </c>
      <c r="I33" s="24">
        <v>3.18</v>
      </c>
      <c r="J33" s="29">
        <v>397.5</v>
      </c>
    </row>
    <row r="34" spans="1:17" ht="12.95" customHeight="1" x14ac:dyDescent="0.25">
      <c r="A34" s="63"/>
      <c r="B34" s="1">
        <v>12</v>
      </c>
      <c r="C34" s="18">
        <v>2.5</v>
      </c>
      <c r="D34" s="18">
        <v>1.0900000000000001</v>
      </c>
      <c r="E34" s="18">
        <v>3.71</v>
      </c>
      <c r="F34" s="18">
        <v>2.67</v>
      </c>
      <c r="G34" s="18">
        <v>1.7</v>
      </c>
      <c r="H34" s="18">
        <v>4.76</v>
      </c>
      <c r="I34" s="1">
        <v>2.5299999999999998</v>
      </c>
      <c r="J34" s="29">
        <v>204.2</v>
      </c>
    </row>
    <row r="35" spans="1:17" ht="12.95" customHeight="1" x14ac:dyDescent="0.25">
      <c r="A35" s="63"/>
      <c r="B35" s="1">
        <v>14</v>
      </c>
      <c r="C35" s="18">
        <v>2.39</v>
      </c>
      <c r="D35" s="18">
        <v>12</v>
      </c>
      <c r="E35" s="18">
        <v>1.65</v>
      </c>
      <c r="F35" s="18">
        <v>4.2300000000000004</v>
      </c>
      <c r="G35" s="18">
        <v>9.31</v>
      </c>
      <c r="H35" s="18">
        <v>2.59</v>
      </c>
      <c r="I35" s="1">
        <v>1.89</v>
      </c>
      <c r="J35" s="29">
        <v>483.8</v>
      </c>
    </row>
    <row r="36" spans="1:17" ht="12.95" customHeight="1" x14ac:dyDescent="0.25">
      <c r="A36" s="64"/>
      <c r="B36" s="1">
        <v>15</v>
      </c>
      <c r="C36" s="18">
        <v>3.07</v>
      </c>
      <c r="D36" s="18">
        <v>7.3</v>
      </c>
      <c r="E36" s="18">
        <v>4.96</v>
      </c>
      <c r="F36" s="18">
        <v>4</v>
      </c>
      <c r="G36" s="18">
        <v>3.68</v>
      </c>
      <c r="H36" s="18">
        <v>2.54</v>
      </c>
      <c r="I36" s="18">
        <v>12</v>
      </c>
      <c r="J36" s="29">
        <v>532.4</v>
      </c>
    </row>
    <row r="37" spans="1:17" ht="12.95" customHeight="1" x14ac:dyDescent="0.25">
      <c r="A37" s="60" t="s">
        <v>2</v>
      </c>
      <c r="B37" s="60"/>
      <c r="C37" s="10">
        <f>AVERAGE(C32:C36)</f>
        <v>2.6360000000000001</v>
      </c>
      <c r="D37" s="10">
        <f>AVERAGE(D32:D36)</f>
        <v>7.0039999999999996</v>
      </c>
      <c r="E37" s="10">
        <f>AVERAGE(E32:E36)</f>
        <v>5.8639999999999999</v>
      </c>
      <c r="F37" s="10">
        <f>AVERAGE(F32:F36)</f>
        <v>3.3980000000000006</v>
      </c>
      <c r="G37" s="10">
        <f t="shared" ref="G37:H37" si="19">AVERAGE(G32:G36)</f>
        <v>4.24</v>
      </c>
      <c r="H37" s="10">
        <f t="shared" si="19"/>
        <v>3.4560000000000004</v>
      </c>
      <c r="I37" s="10">
        <f t="shared" ref="I37:J37" si="20">AVERAGE(I32:I36)</f>
        <v>5.0419999999999998</v>
      </c>
      <c r="J37" s="10">
        <f t="shared" si="20"/>
        <v>399.55999999999995</v>
      </c>
    </row>
    <row r="38" spans="1:17" ht="12.95" customHeight="1" x14ac:dyDescent="0.25">
      <c r="A38" s="60" t="s">
        <v>3</v>
      </c>
      <c r="B38" s="60"/>
      <c r="C38" s="10">
        <f t="shared" ref="C38:H38" si="21">STDEV(C32:C36)</f>
        <v>0.25928748523598272</v>
      </c>
      <c r="D38" s="10">
        <f t="shared" si="21"/>
        <v>5.1018359440499479</v>
      </c>
      <c r="E38" s="10">
        <f t="shared" si="21"/>
        <v>3.9419449514167488</v>
      </c>
      <c r="F38" s="10">
        <f t="shared" si="21"/>
        <v>0.69718720584933136</v>
      </c>
      <c r="G38" s="10">
        <f t="shared" si="21"/>
        <v>3.0246735361026982</v>
      </c>
      <c r="H38" s="10">
        <f t="shared" si="21"/>
        <v>1.2367416868529981</v>
      </c>
      <c r="I38" s="10">
        <f t="shared" ref="I38:J38" si="22">STDEV(I32:I36)</f>
        <v>4.1366858715643371</v>
      </c>
      <c r="J38" s="10">
        <f t="shared" si="22"/>
        <v>125.79659375356744</v>
      </c>
    </row>
    <row r="39" spans="1:17" ht="12.95" customHeight="1" x14ac:dyDescent="0.25">
      <c r="A39" s="55" t="s">
        <v>4</v>
      </c>
      <c r="B39" s="56"/>
      <c r="C39" s="6">
        <f t="shared" ref="C39:H39" si="23">C38/SQRT(COUNT(C32:C36))</f>
        <v>0.11595688854052609</v>
      </c>
      <c r="D39" s="6">
        <f t="shared" si="23"/>
        <v>2.2816103961894991</v>
      </c>
      <c r="E39" s="6">
        <f t="shared" si="23"/>
        <v>1.7628913749859911</v>
      </c>
      <c r="F39" s="6">
        <f t="shared" si="23"/>
        <v>0.31179159706444876</v>
      </c>
      <c r="G39" s="6">
        <f t="shared" si="23"/>
        <v>1.3526751272940594</v>
      </c>
      <c r="H39" s="6">
        <f t="shared" si="23"/>
        <v>0.55308769648221234</v>
      </c>
      <c r="I39" s="6">
        <f t="shared" ref="I39:J39" si="24">I38/SQRT(COUNT(I32:I36))</f>
        <v>1.8499821620761643</v>
      </c>
      <c r="J39" s="6">
        <f t="shared" si="24"/>
        <v>56.257946994180443</v>
      </c>
      <c r="M39" s="37" t="s">
        <v>35</v>
      </c>
      <c r="N39" s="40" t="s">
        <v>16</v>
      </c>
    </row>
    <row r="40" spans="1:17" ht="12.95" customHeight="1" x14ac:dyDescent="0.25">
      <c r="A40" s="7" t="s">
        <v>32</v>
      </c>
      <c r="B40" s="22"/>
      <c r="C40" s="33">
        <f>_xlfn.T.TEST(C11:C15,C32:C36,2,1)</f>
        <v>7.5967946386587869E-3</v>
      </c>
      <c r="D40" s="11">
        <f t="shared" ref="D40:J40" si="25">_xlfn.T.TEST(D11:D15,D32:D36,2,1)</f>
        <v>0.44744139502108349</v>
      </c>
      <c r="E40" s="33">
        <f t="shared" si="25"/>
        <v>2.4230623433801834E-2</v>
      </c>
      <c r="F40" s="34">
        <f t="shared" si="25"/>
        <v>8.1763274221627376E-6</v>
      </c>
      <c r="G40" s="11">
        <f t="shared" si="25"/>
        <v>0.27911519148488306</v>
      </c>
      <c r="H40" s="11">
        <f t="shared" si="25"/>
        <v>0.12082519458178881</v>
      </c>
      <c r="I40" s="11">
        <f t="shared" si="25"/>
        <v>0.97918185453934115</v>
      </c>
      <c r="J40" s="11">
        <f t="shared" si="25"/>
        <v>8.0321847264738441E-2</v>
      </c>
      <c r="M40" s="36" t="s">
        <v>17</v>
      </c>
      <c r="N40" s="41" t="s">
        <v>36</v>
      </c>
    </row>
    <row r="41" spans="1:17" ht="12.95" customHeight="1" x14ac:dyDescent="0.25">
      <c r="A41" s="7" t="s">
        <v>14</v>
      </c>
      <c r="B41" s="8"/>
      <c r="C41" s="11">
        <f>_xlfn.T.TEST(C3:C7,C32:C36,2,1)</f>
        <v>0.69985377805030013</v>
      </c>
      <c r="D41" s="11">
        <f t="shared" ref="D41:H41" si="26">_xlfn.T.TEST(D3:D7,D32:D36,2,1)</f>
        <v>9.7116225943557399E-2</v>
      </c>
      <c r="E41" s="11">
        <f t="shared" si="26"/>
        <v>0.1419314589071734</v>
      </c>
      <c r="F41" s="11">
        <f t="shared" si="26"/>
        <v>0.22519011602686897</v>
      </c>
      <c r="G41" s="11">
        <f t="shared" si="26"/>
        <v>0.41950636506936445</v>
      </c>
      <c r="H41" s="11">
        <f t="shared" si="26"/>
        <v>5.2648399004686396E-2</v>
      </c>
      <c r="I41" s="11">
        <f t="shared" ref="I41:J41" si="27">_xlfn.T.TEST(I3:I7,I32:I36,2,1)</f>
        <v>0.23011904780147416</v>
      </c>
      <c r="J41" s="23">
        <f t="shared" si="27"/>
        <v>2.5928795516226684E-2</v>
      </c>
    </row>
    <row r="42" spans="1:17" ht="12.95" customHeight="1" x14ac:dyDescent="0.25">
      <c r="A42" s="57"/>
      <c r="B42" s="1"/>
      <c r="C42" s="18"/>
      <c r="D42" s="18"/>
      <c r="E42" s="18"/>
      <c r="F42" s="18"/>
      <c r="G42" s="18"/>
      <c r="H42" s="18"/>
      <c r="I42" s="18"/>
      <c r="J42" s="29"/>
    </row>
    <row r="43" spans="1:17" ht="12.95" customHeight="1" x14ac:dyDescent="0.25">
      <c r="A43" s="58"/>
      <c r="B43" s="24"/>
      <c r="C43" s="19"/>
      <c r="D43" s="19"/>
      <c r="E43" s="19"/>
      <c r="F43" s="19"/>
      <c r="G43" s="19"/>
      <c r="H43" s="19"/>
      <c r="I43" s="24"/>
      <c r="J43" s="29"/>
    </row>
    <row r="44" spans="1:17" ht="12.95" customHeight="1" x14ac:dyDescent="0.25">
      <c r="A44" s="58"/>
      <c r="B44" s="1"/>
      <c r="C44" s="18"/>
      <c r="D44" s="18"/>
      <c r="E44" s="18"/>
      <c r="F44" s="18"/>
      <c r="G44" s="18"/>
      <c r="H44" s="18"/>
      <c r="I44" s="1"/>
      <c r="J44" s="29"/>
    </row>
    <row r="45" spans="1:17" ht="12.95" customHeight="1" x14ac:dyDescent="0.25">
      <c r="A45" s="58"/>
      <c r="B45" s="1"/>
      <c r="C45" s="18"/>
      <c r="D45" s="18"/>
      <c r="E45" s="18"/>
      <c r="F45" s="18"/>
      <c r="G45" s="18"/>
      <c r="H45" s="18"/>
      <c r="I45" s="1"/>
      <c r="J45" s="29"/>
    </row>
    <row r="46" spans="1:17" ht="12.95" customHeight="1" x14ac:dyDescent="0.25">
      <c r="A46" s="59"/>
      <c r="B46" s="1"/>
      <c r="C46" s="18"/>
      <c r="D46" s="18"/>
      <c r="E46" s="18"/>
      <c r="F46" s="18"/>
      <c r="G46" s="18"/>
      <c r="H46" s="18"/>
      <c r="I46" s="1"/>
      <c r="J46" s="1"/>
    </row>
    <row r="47" spans="1:17" ht="12.95" customHeight="1" x14ac:dyDescent="0.25">
      <c r="A47" s="60"/>
      <c r="B47" s="60"/>
      <c r="C47" s="10"/>
      <c r="D47" s="10"/>
      <c r="E47" s="10"/>
      <c r="F47" s="10"/>
      <c r="G47" s="10"/>
      <c r="H47" s="10"/>
      <c r="I47" s="10"/>
      <c r="J47" s="10"/>
    </row>
    <row r="48" spans="1:17" ht="12.95" customHeight="1" x14ac:dyDescent="0.25">
      <c r="A48" s="60"/>
      <c r="B48" s="60"/>
      <c r="C48" s="10"/>
      <c r="D48" s="10"/>
      <c r="E48" s="10"/>
      <c r="F48" s="10"/>
      <c r="G48" s="10"/>
      <c r="H48" s="10"/>
      <c r="I48" s="10"/>
      <c r="J48" s="10"/>
      <c r="L48" s="47"/>
      <c r="M48" s="47"/>
      <c r="N48" s="47"/>
      <c r="O48" s="47"/>
      <c r="P48" s="47"/>
      <c r="Q48" s="47"/>
    </row>
    <row r="49" spans="1:10" ht="12.95" customHeight="1" x14ac:dyDescent="0.25">
      <c r="A49" s="55"/>
      <c r="B49" s="56"/>
      <c r="C49" s="6"/>
      <c r="D49" s="6"/>
      <c r="E49" s="6"/>
      <c r="F49" s="6"/>
      <c r="G49" s="6"/>
      <c r="H49" s="6"/>
      <c r="I49" s="6"/>
      <c r="J49" s="6"/>
    </row>
    <row r="50" spans="1:10" ht="12.95" customHeight="1" x14ac:dyDescent="0.25">
      <c r="A50" s="7"/>
      <c r="B50" s="22"/>
      <c r="C50" s="11"/>
      <c r="D50" s="11"/>
      <c r="E50" s="33"/>
      <c r="F50" s="33"/>
      <c r="G50" s="11"/>
      <c r="H50" s="11"/>
      <c r="I50" s="11"/>
      <c r="J50" s="11"/>
    </row>
    <row r="51" spans="1:10" ht="12.95" customHeight="1" x14ac:dyDescent="0.25">
      <c r="A51" s="7"/>
      <c r="B51" s="8"/>
      <c r="C51" s="11"/>
      <c r="D51" s="11"/>
      <c r="E51" s="11"/>
      <c r="F51" s="11"/>
      <c r="G51" s="11"/>
      <c r="H51" s="11"/>
      <c r="I51" s="11"/>
      <c r="J51" s="11"/>
    </row>
    <row r="52" spans="1:10" x14ac:dyDescent="0.25">
      <c r="A52" s="9"/>
      <c r="B52" s="9"/>
      <c r="C52" s="11"/>
      <c r="D52" s="2"/>
      <c r="E52" s="2"/>
      <c r="F52" s="2"/>
      <c r="G52" s="2"/>
      <c r="H52" s="2"/>
    </row>
    <row r="53" spans="1:10" x14ac:dyDescent="0.25">
      <c r="A53" s="9"/>
      <c r="B53" s="9"/>
      <c r="C53" s="9"/>
      <c r="D53" s="2"/>
      <c r="E53" s="2"/>
      <c r="F53" s="2"/>
      <c r="G53" s="2"/>
      <c r="H53" s="2"/>
    </row>
    <row r="54" spans="1:10" x14ac:dyDescent="0.25">
      <c r="A54" s="9"/>
      <c r="B54" s="9"/>
      <c r="C54" s="9"/>
      <c r="D54" s="2"/>
      <c r="E54" s="2"/>
      <c r="F54" s="2"/>
      <c r="G54" s="2"/>
      <c r="H54" s="2"/>
    </row>
    <row r="55" spans="1:10" x14ac:dyDescent="0.25">
      <c r="A55" s="9"/>
      <c r="B55" s="9"/>
      <c r="C55" s="9"/>
      <c r="D55" s="2"/>
      <c r="E55" s="2"/>
      <c r="F55" s="2"/>
      <c r="G55" s="2"/>
      <c r="H55" s="2"/>
    </row>
    <row r="56" spans="1:10" x14ac:dyDescent="0.25">
      <c r="A56" s="9"/>
      <c r="B56" s="9"/>
      <c r="C56" s="9"/>
      <c r="D56" s="2"/>
      <c r="E56" s="2"/>
      <c r="F56" s="2"/>
      <c r="G56" s="2"/>
      <c r="H56" s="2"/>
    </row>
    <row r="57" spans="1:10" x14ac:dyDescent="0.25">
      <c r="A57" s="9"/>
      <c r="B57" s="9"/>
      <c r="C57" s="9"/>
      <c r="D57" s="2"/>
      <c r="E57" s="2"/>
      <c r="F57" s="2"/>
      <c r="G57" s="2"/>
      <c r="H57" s="2"/>
    </row>
    <row r="58" spans="1:10" x14ac:dyDescent="0.25">
      <c r="A58" s="9"/>
      <c r="B58" s="9"/>
      <c r="C58" s="9"/>
      <c r="D58" s="2"/>
      <c r="E58" s="2"/>
      <c r="F58" s="2"/>
      <c r="G58" s="2"/>
      <c r="H58" s="2"/>
    </row>
    <row r="59" spans="1:10" x14ac:dyDescent="0.25">
      <c r="A59" s="9"/>
      <c r="B59" s="9"/>
      <c r="C59" s="9"/>
      <c r="D59" s="2"/>
      <c r="E59" s="2"/>
      <c r="F59" s="2"/>
      <c r="G59" s="2"/>
      <c r="H59" s="2"/>
    </row>
    <row r="60" spans="1:10" x14ac:dyDescent="0.25">
      <c r="A60" s="9"/>
      <c r="B60" s="9"/>
      <c r="C60" s="9"/>
      <c r="D60" s="2"/>
      <c r="E60" s="2"/>
      <c r="F60" s="2"/>
      <c r="G60" s="2"/>
      <c r="H60" s="2"/>
    </row>
    <row r="61" spans="1:10" x14ac:dyDescent="0.25">
      <c r="A61" s="9"/>
      <c r="B61" s="9"/>
      <c r="C61" s="9"/>
      <c r="D61" s="2"/>
      <c r="E61" s="2"/>
      <c r="F61" s="2"/>
      <c r="G61" s="2"/>
      <c r="H61" s="2"/>
    </row>
  </sheetData>
  <mergeCells count="25">
    <mergeCell ref="J1:J2"/>
    <mergeCell ref="A27:B27"/>
    <mergeCell ref="A28:B28"/>
    <mergeCell ref="A29:B29"/>
    <mergeCell ref="A37:B37"/>
    <mergeCell ref="C1:I1"/>
    <mergeCell ref="A10:B10"/>
    <mergeCell ref="A32:A36"/>
    <mergeCell ref="A16:B16"/>
    <mergeCell ref="A17:B17"/>
    <mergeCell ref="A18:B18"/>
    <mergeCell ref="A19:B19"/>
    <mergeCell ref="A11:A15"/>
    <mergeCell ref="A1:A2"/>
    <mergeCell ref="B1:B2"/>
    <mergeCell ref="A8:B8"/>
    <mergeCell ref="A49:B49"/>
    <mergeCell ref="A20:A26"/>
    <mergeCell ref="A38:B38"/>
    <mergeCell ref="A39:B39"/>
    <mergeCell ref="A3:A7"/>
    <mergeCell ref="A9:B9"/>
    <mergeCell ref="A42:A46"/>
    <mergeCell ref="A47:B47"/>
    <mergeCell ref="A48:B48"/>
  </mergeCells>
  <phoneticPr fontId="4" type="noConversion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Study design</vt:lpstr>
      <vt:lpstr>Final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i.pishel</dc:creator>
  <cp:lastModifiedBy>Iryna</cp:lastModifiedBy>
  <cp:lastPrinted>2019-11-19T15:58:56Z</cp:lastPrinted>
  <dcterms:created xsi:type="dcterms:W3CDTF">2018-12-03T13:35:00Z</dcterms:created>
  <dcterms:modified xsi:type="dcterms:W3CDTF">2024-08-01T19:43:13Z</dcterms:modified>
</cp:coreProperties>
</file>